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codeName="ThisWorkbook"/>
  <mc:AlternateContent xmlns:mc="http://schemas.openxmlformats.org/markup-compatibility/2006">
    <mc:Choice Requires="x15">
      <x15ac:absPath xmlns:x15ac="http://schemas.microsoft.com/office/spreadsheetml/2010/11/ac" url="L:\Rates &amp; FX\E+\"/>
    </mc:Choice>
  </mc:AlternateContent>
  <bookViews>
    <workbookView xWindow="0" yWindow="0" windowWidth="28800" windowHeight="13875" xr2:uid="{00000000-000D-0000-FFFF-FFFF00000000}"/>
  </bookViews>
  <sheets>
    <sheet name="YTD" sheetId="1" r:id="rId1"/>
    <sheet name="12M" sheetId="4" r:id="rId2"/>
    <sheet name="Hoja2" sheetId="2" r:id="rId3"/>
    <sheet name="Retornos Diarios Series" sheetId="3" r:id="rId4"/>
    <sheet name="Hoja1" sheetId="5" r:id="rId5"/>
    <sheet name="YTD (2)" sheetId="6" r:id="rId6"/>
    <sheet name="12M (2)" sheetId="7" r:id="rId7"/>
  </sheets>
  <definedNames>
    <definedName name="_xlnm._FilterDatabase" localSheetId="1" hidden="1">'12M'!$BJ$17:$BL$25</definedName>
    <definedName name="_xlnm._FilterDatabase" localSheetId="6" hidden="1">'12M (2)'!$BJ$17:$BL$25</definedName>
    <definedName name="_xlnm._FilterDatabase" localSheetId="0" hidden="1">YTD!$BL$37:$BM$37</definedName>
  </definedNames>
  <calcPr calcId="171027"/>
</workbook>
</file>

<file path=xl/calcChain.xml><?xml version="1.0" encoding="utf-8"?>
<calcChain xmlns="http://schemas.openxmlformats.org/spreadsheetml/2006/main">
  <c r="AM438" i="7" l="1"/>
  <c r="AG438" i="7"/>
  <c r="Y438" i="7"/>
  <c r="X438" i="7"/>
  <c r="S438" i="7"/>
  <c r="N438" i="7"/>
  <c r="I438" i="7"/>
  <c r="D438" i="7"/>
  <c r="AM437" i="7"/>
  <c r="AG437" i="7"/>
  <c r="Y437" i="7"/>
  <c r="X437" i="7"/>
  <c r="S437" i="7"/>
  <c r="N437" i="7"/>
  <c r="I437" i="7"/>
  <c r="D437" i="7"/>
  <c r="AM436" i="7"/>
  <c r="AG436" i="7"/>
  <c r="Y436" i="7"/>
  <c r="X436" i="7"/>
  <c r="S436" i="7"/>
  <c r="N436" i="7"/>
  <c r="I436" i="7"/>
  <c r="D436" i="7"/>
  <c r="AM435" i="7"/>
  <c r="AG435" i="7"/>
  <c r="Y435" i="7"/>
  <c r="X435" i="7"/>
  <c r="S435" i="7"/>
  <c r="N435" i="7"/>
  <c r="I435" i="7"/>
  <c r="D435" i="7"/>
  <c r="AM434" i="7"/>
  <c r="AG434" i="7"/>
  <c r="Y434" i="7"/>
  <c r="X434" i="7"/>
  <c r="S434" i="7"/>
  <c r="N434" i="7"/>
  <c r="I434" i="7"/>
  <c r="D434" i="7"/>
  <c r="AM433" i="7"/>
  <c r="AG433" i="7"/>
  <c r="Y433" i="7"/>
  <c r="X433" i="7"/>
  <c r="S433" i="7"/>
  <c r="N433" i="7"/>
  <c r="I433" i="7"/>
  <c r="D433" i="7"/>
  <c r="AM432" i="7"/>
  <c r="AG432" i="7"/>
  <c r="Y432" i="7"/>
  <c r="X432" i="7"/>
  <c r="S432" i="7"/>
  <c r="N432" i="7"/>
  <c r="I432" i="7"/>
  <c r="D432" i="7"/>
  <c r="AM431" i="7"/>
  <c r="AG431" i="7"/>
  <c r="Y431" i="7"/>
  <c r="X431" i="7"/>
  <c r="S431" i="7"/>
  <c r="N431" i="7"/>
  <c r="I431" i="7"/>
  <c r="D431" i="7"/>
  <c r="AM430" i="7"/>
  <c r="AG430" i="7"/>
  <c r="Y430" i="7"/>
  <c r="X430" i="7"/>
  <c r="S430" i="7"/>
  <c r="N430" i="7"/>
  <c r="I430" i="7"/>
  <c r="D430" i="7"/>
  <c r="AM429" i="7"/>
  <c r="AG429" i="7"/>
  <c r="Y429" i="7"/>
  <c r="X429" i="7"/>
  <c r="S429" i="7"/>
  <c r="N429" i="7"/>
  <c r="I429" i="7"/>
  <c r="D429" i="7"/>
  <c r="AM428" i="7"/>
  <c r="AG428" i="7"/>
  <c r="Y428" i="7"/>
  <c r="X428" i="7"/>
  <c r="S428" i="7"/>
  <c r="N428" i="7"/>
  <c r="I428" i="7"/>
  <c r="D428" i="7"/>
  <c r="AM427" i="7"/>
  <c r="AG427" i="7"/>
  <c r="Y427" i="7"/>
  <c r="X427" i="7"/>
  <c r="S427" i="7"/>
  <c r="N427" i="7"/>
  <c r="I427" i="7"/>
  <c r="D427" i="7"/>
  <c r="AM426" i="7"/>
  <c r="AG426" i="7"/>
  <c r="Y426" i="7"/>
  <c r="X426" i="7"/>
  <c r="S426" i="7"/>
  <c r="N426" i="7"/>
  <c r="I426" i="7"/>
  <c r="D426" i="7"/>
  <c r="AM425" i="7"/>
  <c r="AG425" i="7"/>
  <c r="Y425" i="7"/>
  <c r="X425" i="7"/>
  <c r="S425" i="7"/>
  <c r="N425" i="7"/>
  <c r="I425" i="7"/>
  <c r="D425" i="7"/>
  <c r="AM424" i="7"/>
  <c r="AG424" i="7"/>
  <c r="Y424" i="7"/>
  <c r="X424" i="7"/>
  <c r="S424" i="7"/>
  <c r="N424" i="7"/>
  <c r="I424" i="7"/>
  <c r="D424" i="7"/>
  <c r="AM423" i="7"/>
  <c r="AG423" i="7"/>
  <c r="Y423" i="7"/>
  <c r="X423" i="7"/>
  <c r="S423" i="7"/>
  <c r="N423" i="7"/>
  <c r="I423" i="7"/>
  <c r="D423" i="7"/>
  <c r="AM422" i="7"/>
  <c r="AG422" i="7"/>
  <c r="Y422" i="7"/>
  <c r="X422" i="7"/>
  <c r="S422" i="7"/>
  <c r="N422" i="7"/>
  <c r="I422" i="7"/>
  <c r="D422" i="7"/>
  <c r="AM421" i="7"/>
  <c r="AG421" i="7"/>
  <c r="Y421" i="7"/>
  <c r="X421" i="7"/>
  <c r="S421" i="7"/>
  <c r="N421" i="7"/>
  <c r="I421" i="7"/>
  <c r="D421" i="7"/>
  <c r="AM420" i="7"/>
  <c r="AG420" i="7"/>
  <c r="Y420" i="7"/>
  <c r="X420" i="7"/>
  <c r="S420" i="7"/>
  <c r="N420" i="7"/>
  <c r="I420" i="7"/>
  <c r="D420" i="7"/>
  <c r="AM419" i="7"/>
  <c r="AG419" i="7"/>
  <c r="Y419" i="7"/>
  <c r="X419" i="7"/>
  <c r="S419" i="7"/>
  <c r="N419" i="7"/>
  <c r="I419" i="7"/>
  <c r="D419" i="7"/>
  <c r="AM418" i="7"/>
  <c r="AG418" i="7"/>
  <c r="Y418" i="7"/>
  <c r="X418" i="7"/>
  <c r="S418" i="7"/>
  <c r="N418" i="7"/>
  <c r="I418" i="7"/>
  <c r="D418" i="7"/>
  <c r="AM417" i="7"/>
  <c r="AG417" i="7"/>
  <c r="Y417" i="7"/>
  <c r="X417" i="7"/>
  <c r="S417" i="7"/>
  <c r="N417" i="7"/>
  <c r="I417" i="7"/>
  <c r="D417" i="7"/>
  <c r="AM416" i="7"/>
  <c r="AG416" i="7"/>
  <c r="Y416" i="7"/>
  <c r="X416" i="7"/>
  <c r="S416" i="7"/>
  <c r="N416" i="7"/>
  <c r="I416" i="7"/>
  <c r="D416" i="7"/>
  <c r="AM415" i="7"/>
  <c r="AG415" i="7"/>
  <c r="Y415" i="7"/>
  <c r="X415" i="7"/>
  <c r="S415" i="7"/>
  <c r="N415" i="7"/>
  <c r="I415" i="7"/>
  <c r="D415" i="7"/>
  <c r="AM414" i="7"/>
  <c r="AG414" i="7"/>
  <c r="Y414" i="7"/>
  <c r="X414" i="7"/>
  <c r="S414" i="7"/>
  <c r="N414" i="7"/>
  <c r="I414" i="7"/>
  <c r="D414" i="7"/>
  <c r="AM413" i="7"/>
  <c r="AG413" i="7"/>
  <c r="Y413" i="7"/>
  <c r="X413" i="7"/>
  <c r="S413" i="7"/>
  <c r="N413" i="7"/>
  <c r="I413" i="7"/>
  <c r="D413" i="7"/>
  <c r="AM412" i="7"/>
  <c r="AG412" i="7"/>
  <c r="Y412" i="7"/>
  <c r="X412" i="7"/>
  <c r="S412" i="7"/>
  <c r="N412" i="7"/>
  <c r="I412" i="7"/>
  <c r="D412" i="7"/>
  <c r="AM411" i="7"/>
  <c r="AG411" i="7"/>
  <c r="Y411" i="7"/>
  <c r="X411" i="7"/>
  <c r="S411" i="7"/>
  <c r="N411" i="7"/>
  <c r="I411" i="7"/>
  <c r="D411" i="7"/>
  <c r="AM410" i="7"/>
  <c r="AG410" i="7"/>
  <c r="Y410" i="7"/>
  <c r="X410" i="7"/>
  <c r="S410" i="7"/>
  <c r="N410" i="7"/>
  <c r="I410" i="7"/>
  <c r="D410" i="7"/>
  <c r="AM409" i="7"/>
  <c r="AG409" i="7"/>
  <c r="Y409" i="7"/>
  <c r="X409" i="7"/>
  <c r="S409" i="7"/>
  <c r="N409" i="7"/>
  <c r="I409" i="7"/>
  <c r="D409" i="7"/>
  <c r="AM408" i="7"/>
  <c r="AG408" i="7"/>
  <c r="Y408" i="7"/>
  <c r="X408" i="7"/>
  <c r="S408" i="7"/>
  <c r="N408" i="7"/>
  <c r="I408" i="7"/>
  <c r="D408" i="7"/>
  <c r="AM407" i="7"/>
  <c r="AG407" i="7"/>
  <c r="Y407" i="7"/>
  <c r="X407" i="7"/>
  <c r="S407" i="7"/>
  <c r="N407" i="7"/>
  <c r="I407" i="7"/>
  <c r="D407" i="7"/>
  <c r="AM406" i="7"/>
  <c r="AG406" i="7"/>
  <c r="Y406" i="7"/>
  <c r="X406" i="7"/>
  <c r="S406" i="7"/>
  <c r="N406" i="7"/>
  <c r="I406" i="7"/>
  <c r="D406" i="7"/>
  <c r="AM405" i="7"/>
  <c r="AG405" i="7"/>
  <c r="Y405" i="7"/>
  <c r="X405" i="7"/>
  <c r="S405" i="7"/>
  <c r="N405" i="7"/>
  <c r="I405" i="7"/>
  <c r="D405" i="7"/>
  <c r="AM404" i="7"/>
  <c r="AG404" i="7"/>
  <c r="Y404" i="7"/>
  <c r="X404" i="7"/>
  <c r="S404" i="7"/>
  <c r="N404" i="7"/>
  <c r="I404" i="7"/>
  <c r="D404" i="7"/>
  <c r="AM403" i="7"/>
  <c r="AG403" i="7"/>
  <c r="Y403" i="7"/>
  <c r="X403" i="7"/>
  <c r="S403" i="7"/>
  <c r="N403" i="7"/>
  <c r="I403" i="7"/>
  <c r="D403" i="7"/>
  <c r="AM402" i="7"/>
  <c r="AG402" i="7"/>
  <c r="Y402" i="7"/>
  <c r="X402" i="7"/>
  <c r="S402" i="7"/>
  <c r="N402" i="7"/>
  <c r="I402" i="7"/>
  <c r="D402" i="7"/>
  <c r="AM401" i="7"/>
  <c r="AG401" i="7"/>
  <c r="Y401" i="7"/>
  <c r="X401" i="7"/>
  <c r="S401" i="7"/>
  <c r="N401" i="7"/>
  <c r="I401" i="7"/>
  <c r="D401" i="7"/>
  <c r="AM400" i="7"/>
  <c r="AG400" i="7"/>
  <c r="Y400" i="7"/>
  <c r="X400" i="7"/>
  <c r="S400" i="7"/>
  <c r="N400" i="7"/>
  <c r="I400" i="7"/>
  <c r="D400" i="7"/>
  <c r="AM399" i="7"/>
  <c r="AG399" i="7"/>
  <c r="Y399" i="7"/>
  <c r="X399" i="7"/>
  <c r="S399" i="7"/>
  <c r="N399" i="7"/>
  <c r="I399" i="7"/>
  <c r="D399" i="7"/>
  <c r="AM398" i="7"/>
  <c r="AG398" i="7"/>
  <c r="Y398" i="7"/>
  <c r="X398" i="7"/>
  <c r="S398" i="7"/>
  <c r="N398" i="7"/>
  <c r="I398" i="7"/>
  <c r="D398" i="7"/>
  <c r="AM397" i="7"/>
  <c r="AG397" i="7"/>
  <c r="Y397" i="7"/>
  <c r="X397" i="7"/>
  <c r="S397" i="7"/>
  <c r="N397" i="7"/>
  <c r="I397" i="7"/>
  <c r="D397" i="7"/>
  <c r="AM396" i="7"/>
  <c r="AG396" i="7"/>
  <c r="Y396" i="7"/>
  <c r="X396" i="7"/>
  <c r="S396" i="7"/>
  <c r="N396" i="7"/>
  <c r="I396" i="7"/>
  <c r="D396" i="7"/>
  <c r="AM395" i="7"/>
  <c r="AG395" i="7"/>
  <c r="Y395" i="7"/>
  <c r="X395" i="7"/>
  <c r="S395" i="7"/>
  <c r="N395" i="7"/>
  <c r="I395" i="7"/>
  <c r="D395" i="7"/>
  <c r="AM394" i="7"/>
  <c r="AG394" i="7"/>
  <c r="Y394" i="7"/>
  <c r="X394" i="7"/>
  <c r="S394" i="7"/>
  <c r="N394" i="7"/>
  <c r="I394" i="7"/>
  <c r="D394" i="7"/>
  <c r="AM393" i="7"/>
  <c r="AG393" i="7"/>
  <c r="Y393" i="7"/>
  <c r="X393" i="7"/>
  <c r="S393" i="7"/>
  <c r="N393" i="7"/>
  <c r="I393" i="7"/>
  <c r="D393" i="7"/>
  <c r="AM392" i="7"/>
  <c r="AG392" i="7"/>
  <c r="Y392" i="7"/>
  <c r="X392" i="7"/>
  <c r="S392" i="7"/>
  <c r="N392" i="7"/>
  <c r="I392" i="7"/>
  <c r="D392" i="7"/>
  <c r="AM391" i="7"/>
  <c r="AG391" i="7"/>
  <c r="Y391" i="7"/>
  <c r="X391" i="7"/>
  <c r="S391" i="7"/>
  <c r="N391" i="7"/>
  <c r="I391" i="7"/>
  <c r="D391" i="7"/>
  <c r="AM390" i="7"/>
  <c r="AG390" i="7"/>
  <c r="Y390" i="7"/>
  <c r="X390" i="7"/>
  <c r="S390" i="7"/>
  <c r="N390" i="7"/>
  <c r="I390" i="7"/>
  <c r="D390" i="7"/>
  <c r="AM389" i="7"/>
  <c r="AG389" i="7"/>
  <c r="Y389" i="7"/>
  <c r="X389" i="7"/>
  <c r="S389" i="7"/>
  <c r="N389" i="7"/>
  <c r="I389" i="7"/>
  <c r="D389" i="7"/>
  <c r="AM388" i="7"/>
  <c r="AG388" i="7"/>
  <c r="Y388" i="7"/>
  <c r="X388" i="7"/>
  <c r="S388" i="7"/>
  <c r="N388" i="7"/>
  <c r="I388" i="7"/>
  <c r="D388" i="7"/>
  <c r="AM387" i="7"/>
  <c r="AG387" i="7"/>
  <c r="Y387" i="7"/>
  <c r="X387" i="7"/>
  <c r="S387" i="7"/>
  <c r="N387" i="7"/>
  <c r="I387" i="7"/>
  <c r="D387" i="7"/>
  <c r="AM386" i="7"/>
  <c r="AG386" i="7"/>
  <c r="Y386" i="7"/>
  <c r="X386" i="7"/>
  <c r="S386" i="7"/>
  <c r="N386" i="7"/>
  <c r="I386" i="7"/>
  <c r="D386" i="7"/>
  <c r="AM385" i="7"/>
  <c r="AG385" i="7"/>
  <c r="Y385" i="7"/>
  <c r="X385" i="7"/>
  <c r="S385" i="7"/>
  <c r="N385" i="7"/>
  <c r="I385" i="7"/>
  <c r="D385" i="7"/>
  <c r="AM384" i="7"/>
  <c r="AG384" i="7"/>
  <c r="Y384" i="7"/>
  <c r="X384" i="7"/>
  <c r="S384" i="7"/>
  <c r="N384" i="7"/>
  <c r="I384" i="7"/>
  <c r="D384" i="7"/>
  <c r="AM383" i="7"/>
  <c r="AG383" i="7"/>
  <c r="Y383" i="7"/>
  <c r="X383" i="7"/>
  <c r="S383" i="7"/>
  <c r="N383" i="7"/>
  <c r="I383" i="7"/>
  <c r="D383" i="7"/>
  <c r="AM382" i="7"/>
  <c r="AG382" i="7"/>
  <c r="Y382" i="7"/>
  <c r="X382" i="7"/>
  <c r="S382" i="7"/>
  <c r="N382" i="7"/>
  <c r="I382" i="7"/>
  <c r="D382" i="7"/>
  <c r="AM381" i="7"/>
  <c r="AG381" i="7"/>
  <c r="Y381" i="7"/>
  <c r="X381" i="7"/>
  <c r="S381" i="7"/>
  <c r="N381" i="7"/>
  <c r="I381" i="7"/>
  <c r="D381" i="7"/>
  <c r="AM380" i="7"/>
  <c r="AG380" i="7"/>
  <c r="Y380" i="7"/>
  <c r="X380" i="7"/>
  <c r="S380" i="7"/>
  <c r="N380" i="7"/>
  <c r="I380" i="7"/>
  <c r="D380" i="7"/>
  <c r="AM379" i="7"/>
  <c r="AG379" i="7"/>
  <c r="Y379" i="7"/>
  <c r="X379" i="7"/>
  <c r="S379" i="7"/>
  <c r="N379" i="7"/>
  <c r="I379" i="7"/>
  <c r="D379" i="7"/>
  <c r="AM378" i="7"/>
  <c r="AG378" i="7"/>
  <c r="Y378" i="7"/>
  <c r="X378" i="7"/>
  <c r="S378" i="7"/>
  <c r="N378" i="7"/>
  <c r="I378" i="7"/>
  <c r="D378" i="7"/>
  <c r="AM377" i="7"/>
  <c r="AG377" i="7"/>
  <c r="Y377" i="7"/>
  <c r="X377" i="7"/>
  <c r="S377" i="7"/>
  <c r="N377" i="7"/>
  <c r="I377" i="7"/>
  <c r="D377" i="7"/>
  <c r="AM376" i="7"/>
  <c r="AG376" i="7"/>
  <c r="Y376" i="7"/>
  <c r="X376" i="7"/>
  <c r="S376" i="7"/>
  <c r="N376" i="7"/>
  <c r="I376" i="7"/>
  <c r="D376" i="7"/>
  <c r="AM375" i="7"/>
  <c r="AG375" i="7"/>
  <c r="Y375" i="7"/>
  <c r="X375" i="7"/>
  <c r="S375" i="7"/>
  <c r="N375" i="7"/>
  <c r="I375" i="7"/>
  <c r="D375" i="7"/>
  <c r="AM374" i="7"/>
  <c r="AG374" i="7"/>
  <c r="Y374" i="7"/>
  <c r="X374" i="7"/>
  <c r="S374" i="7"/>
  <c r="N374" i="7"/>
  <c r="I374" i="7"/>
  <c r="D374" i="7"/>
  <c r="AM373" i="7"/>
  <c r="AG373" i="7"/>
  <c r="Y373" i="7"/>
  <c r="X373" i="7"/>
  <c r="S373" i="7"/>
  <c r="N373" i="7"/>
  <c r="I373" i="7"/>
  <c r="D373" i="7"/>
  <c r="AM372" i="7"/>
  <c r="AG372" i="7"/>
  <c r="Y372" i="7"/>
  <c r="X372" i="7"/>
  <c r="S372" i="7"/>
  <c r="N372" i="7"/>
  <c r="I372" i="7"/>
  <c r="D372" i="7"/>
  <c r="AM371" i="7"/>
  <c r="AG371" i="7"/>
  <c r="Y371" i="7"/>
  <c r="X371" i="7"/>
  <c r="S371" i="7"/>
  <c r="N371" i="7"/>
  <c r="I371" i="7"/>
  <c r="D371" i="7"/>
  <c r="AM370" i="7"/>
  <c r="AG370" i="7"/>
  <c r="Y370" i="7"/>
  <c r="X370" i="7"/>
  <c r="S370" i="7"/>
  <c r="N370" i="7"/>
  <c r="I370" i="7"/>
  <c r="D370" i="7"/>
  <c r="AM369" i="7"/>
  <c r="AG369" i="7"/>
  <c r="Y369" i="7"/>
  <c r="X369" i="7"/>
  <c r="S369" i="7"/>
  <c r="N369" i="7"/>
  <c r="I369" i="7"/>
  <c r="D369" i="7"/>
  <c r="AM368" i="7"/>
  <c r="AG368" i="7"/>
  <c r="Y368" i="7"/>
  <c r="X368" i="7"/>
  <c r="S368" i="7"/>
  <c r="N368" i="7"/>
  <c r="I368" i="7"/>
  <c r="D368" i="7"/>
  <c r="AM367" i="7"/>
  <c r="AG367" i="7"/>
  <c r="Y367" i="7"/>
  <c r="X367" i="7"/>
  <c r="S367" i="7"/>
  <c r="N367" i="7"/>
  <c r="I367" i="7"/>
  <c r="D367" i="7"/>
  <c r="AM366" i="7"/>
  <c r="AG366" i="7"/>
  <c r="Y366" i="7"/>
  <c r="X366" i="7"/>
  <c r="S366" i="7"/>
  <c r="N366" i="7"/>
  <c r="I366" i="7"/>
  <c r="D366" i="7"/>
  <c r="AM365" i="7"/>
  <c r="AG365" i="7"/>
  <c r="Y365" i="7"/>
  <c r="X365" i="7"/>
  <c r="S365" i="7"/>
  <c r="N365" i="7"/>
  <c r="I365" i="7"/>
  <c r="D365" i="7"/>
  <c r="AM364" i="7"/>
  <c r="AG364" i="7"/>
  <c r="Y364" i="7"/>
  <c r="X364" i="7"/>
  <c r="S364" i="7"/>
  <c r="N364" i="7"/>
  <c r="I364" i="7"/>
  <c r="D364" i="7"/>
  <c r="AM363" i="7"/>
  <c r="AG363" i="7"/>
  <c r="Y363" i="7"/>
  <c r="X363" i="7"/>
  <c r="S363" i="7"/>
  <c r="N363" i="7"/>
  <c r="I363" i="7"/>
  <c r="D363" i="7"/>
  <c r="AM362" i="7"/>
  <c r="AG362" i="7"/>
  <c r="Y362" i="7"/>
  <c r="X362" i="7"/>
  <c r="S362" i="7"/>
  <c r="N362" i="7"/>
  <c r="I362" i="7"/>
  <c r="D362" i="7"/>
  <c r="AM361" i="7"/>
  <c r="AG361" i="7"/>
  <c r="Y361" i="7"/>
  <c r="X361" i="7"/>
  <c r="S361" i="7"/>
  <c r="N361" i="7"/>
  <c r="I361" i="7"/>
  <c r="D361" i="7"/>
  <c r="AM360" i="7"/>
  <c r="AG360" i="7"/>
  <c r="Y360" i="7"/>
  <c r="X360" i="7"/>
  <c r="S360" i="7"/>
  <c r="N360" i="7"/>
  <c r="I360" i="7"/>
  <c r="D360" i="7"/>
  <c r="AM359" i="7"/>
  <c r="AG359" i="7"/>
  <c r="Y359" i="7"/>
  <c r="X359" i="7"/>
  <c r="S359" i="7"/>
  <c r="N359" i="7"/>
  <c r="I359" i="7"/>
  <c r="D359" i="7"/>
  <c r="AM358" i="7"/>
  <c r="AG358" i="7"/>
  <c r="Y358" i="7"/>
  <c r="X358" i="7"/>
  <c r="S358" i="7"/>
  <c r="N358" i="7"/>
  <c r="I358" i="7"/>
  <c r="D358" i="7"/>
  <c r="AM357" i="7"/>
  <c r="AG357" i="7"/>
  <c r="Y357" i="7"/>
  <c r="X357" i="7"/>
  <c r="S357" i="7"/>
  <c r="N357" i="7"/>
  <c r="I357" i="7"/>
  <c r="D357" i="7"/>
  <c r="AM356" i="7"/>
  <c r="AG356" i="7"/>
  <c r="Y356" i="7"/>
  <c r="X356" i="7"/>
  <c r="S356" i="7"/>
  <c r="N356" i="7"/>
  <c r="I356" i="7"/>
  <c r="D356" i="7"/>
  <c r="AM355" i="7"/>
  <c r="AG355" i="7"/>
  <c r="Y355" i="7"/>
  <c r="X355" i="7"/>
  <c r="S355" i="7"/>
  <c r="N355" i="7"/>
  <c r="I355" i="7"/>
  <c r="D355" i="7"/>
  <c r="AM354" i="7"/>
  <c r="AG354" i="7"/>
  <c r="Y354" i="7"/>
  <c r="X354" i="7"/>
  <c r="S354" i="7"/>
  <c r="N354" i="7"/>
  <c r="I354" i="7"/>
  <c r="D354" i="7"/>
  <c r="AM353" i="7"/>
  <c r="AG353" i="7"/>
  <c r="Y353" i="7"/>
  <c r="X353" i="7"/>
  <c r="S353" i="7"/>
  <c r="N353" i="7"/>
  <c r="I353" i="7"/>
  <c r="D353" i="7"/>
  <c r="AM352" i="7"/>
  <c r="AG352" i="7"/>
  <c r="Y352" i="7"/>
  <c r="X352" i="7"/>
  <c r="S352" i="7"/>
  <c r="N352" i="7"/>
  <c r="I352" i="7"/>
  <c r="D352" i="7"/>
  <c r="AM351" i="7"/>
  <c r="AG351" i="7"/>
  <c r="Y351" i="7"/>
  <c r="X351" i="7"/>
  <c r="S351" i="7"/>
  <c r="N351" i="7"/>
  <c r="I351" i="7"/>
  <c r="D351" i="7"/>
  <c r="AM350" i="7"/>
  <c r="AG350" i="7"/>
  <c r="Y350" i="7"/>
  <c r="X350" i="7"/>
  <c r="S350" i="7"/>
  <c r="N350" i="7"/>
  <c r="I350" i="7"/>
  <c r="D350" i="7"/>
  <c r="AM349" i="7"/>
  <c r="AG349" i="7"/>
  <c r="Y349" i="7"/>
  <c r="X349" i="7"/>
  <c r="S349" i="7"/>
  <c r="N349" i="7"/>
  <c r="I349" i="7"/>
  <c r="D349" i="7"/>
  <c r="AM348" i="7"/>
  <c r="AG348" i="7"/>
  <c r="Y348" i="7"/>
  <c r="X348" i="7"/>
  <c r="S348" i="7"/>
  <c r="N348" i="7"/>
  <c r="I348" i="7"/>
  <c r="D348" i="7"/>
  <c r="AM347" i="7"/>
  <c r="AG347" i="7"/>
  <c r="Y347" i="7"/>
  <c r="X347" i="7"/>
  <c r="S347" i="7"/>
  <c r="N347" i="7"/>
  <c r="I347" i="7"/>
  <c r="D347" i="7"/>
  <c r="AM346" i="7"/>
  <c r="AG346" i="7"/>
  <c r="Y346" i="7"/>
  <c r="X346" i="7"/>
  <c r="S346" i="7"/>
  <c r="N346" i="7"/>
  <c r="I346" i="7"/>
  <c r="D346" i="7"/>
  <c r="AM345" i="7"/>
  <c r="AG345" i="7"/>
  <c r="Y345" i="7"/>
  <c r="X345" i="7"/>
  <c r="S345" i="7"/>
  <c r="N345" i="7"/>
  <c r="I345" i="7"/>
  <c r="D345" i="7"/>
  <c r="AM344" i="7"/>
  <c r="AG344" i="7"/>
  <c r="Y344" i="7"/>
  <c r="X344" i="7"/>
  <c r="S344" i="7"/>
  <c r="N344" i="7"/>
  <c r="I344" i="7"/>
  <c r="D344" i="7"/>
  <c r="AM343" i="7"/>
  <c r="AG343" i="7"/>
  <c r="Y343" i="7"/>
  <c r="X343" i="7"/>
  <c r="S343" i="7"/>
  <c r="N343" i="7"/>
  <c r="I343" i="7"/>
  <c r="D343" i="7"/>
  <c r="AM342" i="7"/>
  <c r="AG342" i="7"/>
  <c r="Y342" i="7"/>
  <c r="X342" i="7"/>
  <c r="S342" i="7"/>
  <c r="N342" i="7"/>
  <c r="I342" i="7"/>
  <c r="D342" i="7"/>
  <c r="AM341" i="7"/>
  <c r="AG341" i="7"/>
  <c r="Y341" i="7"/>
  <c r="X341" i="7"/>
  <c r="S341" i="7"/>
  <c r="N341" i="7"/>
  <c r="I341" i="7"/>
  <c r="D341" i="7"/>
  <c r="AM340" i="7"/>
  <c r="AG340" i="7"/>
  <c r="Y340" i="7"/>
  <c r="X340" i="7"/>
  <c r="S340" i="7"/>
  <c r="N340" i="7"/>
  <c r="I340" i="7"/>
  <c r="D340" i="7"/>
  <c r="AM339" i="7"/>
  <c r="AG339" i="7"/>
  <c r="Y339" i="7"/>
  <c r="X339" i="7"/>
  <c r="S339" i="7"/>
  <c r="N339" i="7"/>
  <c r="I339" i="7"/>
  <c r="D339" i="7"/>
  <c r="AM338" i="7"/>
  <c r="AG338" i="7"/>
  <c r="Y338" i="7"/>
  <c r="X338" i="7"/>
  <c r="S338" i="7"/>
  <c r="N338" i="7"/>
  <c r="I338" i="7"/>
  <c r="D338" i="7"/>
  <c r="AM337" i="7"/>
  <c r="AG337" i="7"/>
  <c r="Y337" i="7"/>
  <c r="X337" i="7"/>
  <c r="S337" i="7"/>
  <c r="N337" i="7"/>
  <c r="I337" i="7"/>
  <c r="D337" i="7"/>
  <c r="AM336" i="7"/>
  <c r="AG336" i="7"/>
  <c r="Y336" i="7"/>
  <c r="X336" i="7"/>
  <c r="S336" i="7"/>
  <c r="N336" i="7"/>
  <c r="I336" i="7"/>
  <c r="D336" i="7"/>
  <c r="AM335" i="7"/>
  <c r="AG335" i="7"/>
  <c r="Y335" i="7"/>
  <c r="X335" i="7"/>
  <c r="S335" i="7"/>
  <c r="N335" i="7"/>
  <c r="I335" i="7"/>
  <c r="D335" i="7"/>
  <c r="AM334" i="7"/>
  <c r="AG334" i="7"/>
  <c r="Y334" i="7"/>
  <c r="X334" i="7"/>
  <c r="S334" i="7"/>
  <c r="N334" i="7"/>
  <c r="I334" i="7"/>
  <c r="D334" i="7"/>
  <c r="AM333" i="7"/>
  <c r="AG333" i="7"/>
  <c r="Y333" i="7"/>
  <c r="X333" i="7"/>
  <c r="S333" i="7"/>
  <c r="N333" i="7"/>
  <c r="I333" i="7"/>
  <c r="D333" i="7"/>
  <c r="AM332" i="7"/>
  <c r="AG332" i="7"/>
  <c r="Y332" i="7"/>
  <c r="X332" i="7"/>
  <c r="S332" i="7"/>
  <c r="N332" i="7"/>
  <c r="I332" i="7"/>
  <c r="D332" i="7"/>
  <c r="AM331" i="7"/>
  <c r="AG331" i="7"/>
  <c r="Y331" i="7"/>
  <c r="X331" i="7"/>
  <c r="S331" i="7"/>
  <c r="N331" i="7"/>
  <c r="I331" i="7"/>
  <c r="D331" i="7"/>
  <c r="AM330" i="7"/>
  <c r="AG330" i="7"/>
  <c r="Y330" i="7"/>
  <c r="X330" i="7"/>
  <c r="S330" i="7"/>
  <c r="N330" i="7"/>
  <c r="I330" i="7"/>
  <c r="D330" i="7"/>
  <c r="AM329" i="7"/>
  <c r="AG329" i="7"/>
  <c r="Y329" i="7"/>
  <c r="X329" i="7"/>
  <c r="S329" i="7"/>
  <c r="N329" i="7"/>
  <c r="I329" i="7"/>
  <c r="D329" i="7"/>
  <c r="AM328" i="7"/>
  <c r="AG328" i="7"/>
  <c r="Y328" i="7"/>
  <c r="X328" i="7"/>
  <c r="S328" i="7"/>
  <c r="N328" i="7"/>
  <c r="I328" i="7"/>
  <c r="D328" i="7"/>
  <c r="AM327" i="7"/>
  <c r="AG327" i="7"/>
  <c r="Y327" i="7"/>
  <c r="X327" i="7"/>
  <c r="S327" i="7"/>
  <c r="N327" i="7"/>
  <c r="I327" i="7"/>
  <c r="D327" i="7"/>
  <c r="AM326" i="7"/>
  <c r="AG326" i="7"/>
  <c r="Y326" i="7"/>
  <c r="X326" i="7"/>
  <c r="S326" i="7"/>
  <c r="N326" i="7"/>
  <c r="I326" i="7"/>
  <c r="D326" i="7"/>
  <c r="AM325" i="7"/>
  <c r="AG325" i="7"/>
  <c r="Y325" i="7"/>
  <c r="X325" i="7"/>
  <c r="S325" i="7"/>
  <c r="N325" i="7"/>
  <c r="I325" i="7"/>
  <c r="D325" i="7"/>
  <c r="AM324" i="7"/>
  <c r="AG324" i="7"/>
  <c r="Y324" i="7"/>
  <c r="X324" i="7"/>
  <c r="S324" i="7"/>
  <c r="N324" i="7"/>
  <c r="I324" i="7"/>
  <c r="D324" i="7"/>
  <c r="AM323" i="7"/>
  <c r="AG323" i="7"/>
  <c r="Y323" i="7"/>
  <c r="X323" i="7"/>
  <c r="S323" i="7"/>
  <c r="N323" i="7"/>
  <c r="I323" i="7"/>
  <c r="D323" i="7"/>
  <c r="AM322" i="7"/>
  <c r="AG322" i="7"/>
  <c r="Y322" i="7"/>
  <c r="X322" i="7"/>
  <c r="S322" i="7"/>
  <c r="N322" i="7"/>
  <c r="I322" i="7"/>
  <c r="D322" i="7"/>
  <c r="AM321" i="7"/>
  <c r="AG321" i="7"/>
  <c r="Y321" i="7"/>
  <c r="X321" i="7"/>
  <c r="S321" i="7"/>
  <c r="N321" i="7"/>
  <c r="I321" i="7"/>
  <c r="D321" i="7"/>
  <c r="AM320" i="7"/>
  <c r="AG320" i="7"/>
  <c r="Y320" i="7"/>
  <c r="X320" i="7"/>
  <c r="S320" i="7"/>
  <c r="N320" i="7"/>
  <c r="I320" i="7"/>
  <c r="D320" i="7"/>
  <c r="AM319" i="7"/>
  <c r="AG319" i="7"/>
  <c r="Y319" i="7"/>
  <c r="X319" i="7"/>
  <c r="S319" i="7"/>
  <c r="N319" i="7"/>
  <c r="I319" i="7"/>
  <c r="D319" i="7"/>
  <c r="AM318" i="7"/>
  <c r="AG318" i="7"/>
  <c r="Y318" i="7"/>
  <c r="X318" i="7"/>
  <c r="S318" i="7"/>
  <c r="N318" i="7"/>
  <c r="I318" i="7"/>
  <c r="D318" i="7"/>
  <c r="AM317" i="7"/>
  <c r="AG317" i="7"/>
  <c r="Y317" i="7"/>
  <c r="X317" i="7"/>
  <c r="S317" i="7"/>
  <c r="N317" i="7"/>
  <c r="I317" i="7"/>
  <c r="D317" i="7"/>
  <c r="AM316" i="7"/>
  <c r="AG316" i="7"/>
  <c r="Y316" i="7"/>
  <c r="X316" i="7"/>
  <c r="S316" i="7"/>
  <c r="N316" i="7"/>
  <c r="I316" i="7"/>
  <c r="D316" i="7"/>
  <c r="AM315" i="7"/>
  <c r="AG315" i="7"/>
  <c r="Y315" i="7"/>
  <c r="X315" i="7"/>
  <c r="S315" i="7"/>
  <c r="N315" i="7"/>
  <c r="I315" i="7"/>
  <c r="D315" i="7"/>
  <c r="AM314" i="7"/>
  <c r="AG314" i="7"/>
  <c r="Y314" i="7"/>
  <c r="X314" i="7"/>
  <c r="S314" i="7"/>
  <c r="N314" i="7"/>
  <c r="I314" i="7"/>
  <c r="D314" i="7"/>
  <c r="AM313" i="7"/>
  <c r="AG313" i="7"/>
  <c r="Y313" i="7"/>
  <c r="X313" i="7"/>
  <c r="S313" i="7"/>
  <c r="N313" i="7"/>
  <c r="I313" i="7"/>
  <c r="D313" i="7"/>
  <c r="AM312" i="7"/>
  <c r="AG312" i="7"/>
  <c r="Y312" i="7"/>
  <c r="X312" i="7"/>
  <c r="S312" i="7"/>
  <c r="N312" i="7"/>
  <c r="I312" i="7"/>
  <c r="D312" i="7"/>
  <c r="AM311" i="7"/>
  <c r="AG311" i="7"/>
  <c r="Y311" i="7"/>
  <c r="X311" i="7"/>
  <c r="S311" i="7"/>
  <c r="N311" i="7"/>
  <c r="I311" i="7"/>
  <c r="D311" i="7"/>
  <c r="AM310" i="7"/>
  <c r="AG310" i="7"/>
  <c r="Y310" i="7"/>
  <c r="X310" i="7"/>
  <c r="S310" i="7"/>
  <c r="N310" i="7"/>
  <c r="I310" i="7"/>
  <c r="D310" i="7"/>
  <c r="AM309" i="7"/>
  <c r="AG309" i="7"/>
  <c r="Y309" i="7"/>
  <c r="X309" i="7"/>
  <c r="S309" i="7"/>
  <c r="N309" i="7"/>
  <c r="I309" i="7"/>
  <c r="D309" i="7"/>
  <c r="AM308" i="7"/>
  <c r="AG308" i="7"/>
  <c r="Y308" i="7"/>
  <c r="X308" i="7"/>
  <c r="S308" i="7"/>
  <c r="N308" i="7"/>
  <c r="I308" i="7"/>
  <c r="D308" i="7"/>
  <c r="AM307" i="7"/>
  <c r="AG307" i="7"/>
  <c r="Y307" i="7"/>
  <c r="X307" i="7"/>
  <c r="S307" i="7"/>
  <c r="N307" i="7"/>
  <c r="I307" i="7"/>
  <c r="D307" i="7"/>
  <c r="AM306" i="7"/>
  <c r="AG306" i="7"/>
  <c r="Y306" i="7"/>
  <c r="X306" i="7"/>
  <c r="S306" i="7"/>
  <c r="N306" i="7"/>
  <c r="I306" i="7"/>
  <c r="D306" i="7"/>
  <c r="AM305" i="7"/>
  <c r="AG305" i="7"/>
  <c r="Y305" i="7"/>
  <c r="X305" i="7"/>
  <c r="S305" i="7"/>
  <c r="N305" i="7"/>
  <c r="I305" i="7"/>
  <c r="D305" i="7"/>
  <c r="AM304" i="7"/>
  <c r="AG304" i="7"/>
  <c r="Y304" i="7"/>
  <c r="X304" i="7"/>
  <c r="S304" i="7"/>
  <c r="N304" i="7"/>
  <c r="I304" i="7"/>
  <c r="D304" i="7"/>
  <c r="AM303" i="7"/>
  <c r="AG303" i="7"/>
  <c r="Y303" i="7"/>
  <c r="X303" i="7"/>
  <c r="S303" i="7"/>
  <c r="N303" i="7"/>
  <c r="I303" i="7"/>
  <c r="D303" i="7"/>
  <c r="AM302" i="7"/>
  <c r="AG302" i="7"/>
  <c r="Y302" i="7"/>
  <c r="X302" i="7"/>
  <c r="S302" i="7"/>
  <c r="N302" i="7"/>
  <c r="I302" i="7"/>
  <c r="D302" i="7"/>
  <c r="AM301" i="7"/>
  <c r="AG301" i="7"/>
  <c r="Y301" i="7"/>
  <c r="X301" i="7"/>
  <c r="S301" i="7"/>
  <c r="N301" i="7"/>
  <c r="I301" i="7"/>
  <c r="D301" i="7"/>
  <c r="AM300" i="7"/>
  <c r="AG300" i="7"/>
  <c r="Y300" i="7"/>
  <c r="X300" i="7"/>
  <c r="S300" i="7"/>
  <c r="N300" i="7"/>
  <c r="I300" i="7"/>
  <c r="D300" i="7"/>
  <c r="AM299" i="7"/>
  <c r="AG299" i="7"/>
  <c r="Y299" i="7"/>
  <c r="X299" i="7"/>
  <c r="S299" i="7"/>
  <c r="N299" i="7"/>
  <c r="I299" i="7"/>
  <c r="D299" i="7"/>
  <c r="AM298" i="7"/>
  <c r="AG298" i="7"/>
  <c r="Y298" i="7"/>
  <c r="X298" i="7"/>
  <c r="S298" i="7"/>
  <c r="N298" i="7"/>
  <c r="I298" i="7"/>
  <c r="D298" i="7"/>
  <c r="AM297" i="7"/>
  <c r="AG297" i="7"/>
  <c r="Y297" i="7"/>
  <c r="X297" i="7"/>
  <c r="S297" i="7"/>
  <c r="N297" i="7"/>
  <c r="I297" i="7"/>
  <c r="D297" i="7"/>
  <c r="AM296" i="7"/>
  <c r="AG296" i="7"/>
  <c r="Y296" i="7"/>
  <c r="X296" i="7"/>
  <c r="S296" i="7"/>
  <c r="N296" i="7"/>
  <c r="I296" i="7"/>
  <c r="D296" i="7"/>
  <c r="AM295" i="7"/>
  <c r="AG295" i="7"/>
  <c r="Y295" i="7"/>
  <c r="X295" i="7"/>
  <c r="S295" i="7"/>
  <c r="N295" i="7"/>
  <c r="I295" i="7"/>
  <c r="D295" i="7"/>
  <c r="AM294" i="7"/>
  <c r="AG294" i="7"/>
  <c r="Y294" i="7"/>
  <c r="X294" i="7"/>
  <c r="S294" i="7"/>
  <c r="N294" i="7"/>
  <c r="I294" i="7"/>
  <c r="D294" i="7"/>
  <c r="AM293" i="7"/>
  <c r="AG293" i="7"/>
  <c r="Y293" i="7"/>
  <c r="X293" i="7"/>
  <c r="S293" i="7"/>
  <c r="N293" i="7"/>
  <c r="I293" i="7"/>
  <c r="D293" i="7"/>
  <c r="AM292" i="7"/>
  <c r="AG292" i="7"/>
  <c r="Y292" i="7"/>
  <c r="X292" i="7"/>
  <c r="S292" i="7"/>
  <c r="N292" i="7"/>
  <c r="I292" i="7"/>
  <c r="D292" i="7"/>
  <c r="AM291" i="7"/>
  <c r="AG291" i="7"/>
  <c r="Y291" i="7"/>
  <c r="X291" i="7"/>
  <c r="S291" i="7"/>
  <c r="N291" i="7"/>
  <c r="I291" i="7"/>
  <c r="D291" i="7"/>
  <c r="AM290" i="7"/>
  <c r="AG290" i="7"/>
  <c r="Y290" i="7"/>
  <c r="X290" i="7"/>
  <c r="S290" i="7"/>
  <c r="N290" i="7"/>
  <c r="I290" i="7"/>
  <c r="D290" i="7"/>
  <c r="AM289" i="7"/>
  <c r="AG289" i="7"/>
  <c r="Y289" i="7"/>
  <c r="X289" i="7"/>
  <c r="S289" i="7"/>
  <c r="N289" i="7"/>
  <c r="I289" i="7"/>
  <c r="D289" i="7"/>
  <c r="AM288" i="7"/>
  <c r="AG288" i="7"/>
  <c r="Y288" i="7"/>
  <c r="X288" i="7"/>
  <c r="S288" i="7"/>
  <c r="N288" i="7"/>
  <c r="I288" i="7"/>
  <c r="D288" i="7"/>
  <c r="AM287" i="7"/>
  <c r="AG287" i="7"/>
  <c r="Y287" i="7"/>
  <c r="X287" i="7"/>
  <c r="S287" i="7"/>
  <c r="N287" i="7"/>
  <c r="I287" i="7"/>
  <c r="D287" i="7"/>
  <c r="AM286" i="7"/>
  <c r="AG286" i="7"/>
  <c r="Y286" i="7"/>
  <c r="X286" i="7"/>
  <c r="S286" i="7"/>
  <c r="N286" i="7"/>
  <c r="I286" i="7"/>
  <c r="D286" i="7"/>
  <c r="AM285" i="7"/>
  <c r="AG285" i="7"/>
  <c r="Y285" i="7"/>
  <c r="X285" i="7"/>
  <c r="S285" i="7"/>
  <c r="N285" i="7"/>
  <c r="I285" i="7"/>
  <c r="D285" i="7"/>
  <c r="AM284" i="7"/>
  <c r="AG284" i="7"/>
  <c r="Y284" i="7"/>
  <c r="X284" i="7"/>
  <c r="S284" i="7"/>
  <c r="N284" i="7"/>
  <c r="I284" i="7"/>
  <c r="D284" i="7"/>
  <c r="AM283" i="7"/>
  <c r="AG283" i="7"/>
  <c r="Y283" i="7"/>
  <c r="X283" i="7"/>
  <c r="S283" i="7"/>
  <c r="N283" i="7"/>
  <c r="I283" i="7"/>
  <c r="D283" i="7"/>
  <c r="AM282" i="7"/>
  <c r="AG282" i="7"/>
  <c r="Y282" i="7"/>
  <c r="X282" i="7"/>
  <c r="S282" i="7"/>
  <c r="N282" i="7"/>
  <c r="I282" i="7"/>
  <c r="D282" i="7"/>
  <c r="AM281" i="7"/>
  <c r="AG281" i="7"/>
  <c r="Y281" i="7"/>
  <c r="X281" i="7"/>
  <c r="S281" i="7"/>
  <c r="N281" i="7"/>
  <c r="I281" i="7"/>
  <c r="D281" i="7"/>
  <c r="AM280" i="7"/>
  <c r="AG280" i="7"/>
  <c r="Y280" i="7"/>
  <c r="X280" i="7"/>
  <c r="S280" i="7"/>
  <c r="N280" i="7"/>
  <c r="I280" i="7"/>
  <c r="D280" i="7"/>
  <c r="AM279" i="7"/>
  <c r="AG279" i="7"/>
  <c r="Y279" i="7"/>
  <c r="X279" i="7"/>
  <c r="S279" i="7"/>
  <c r="N279" i="7"/>
  <c r="I279" i="7"/>
  <c r="D279" i="7"/>
  <c r="AM278" i="7"/>
  <c r="AG278" i="7"/>
  <c r="Y278" i="7"/>
  <c r="X278" i="7"/>
  <c r="S278" i="7"/>
  <c r="N278" i="7"/>
  <c r="I278" i="7"/>
  <c r="D278" i="7"/>
  <c r="AM277" i="7"/>
  <c r="AG277" i="7"/>
  <c r="Y277" i="7"/>
  <c r="X277" i="7"/>
  <c r="S277" i="7"/>
  <c r="N277" i="7"/>
  <c r="I277" i="7"/>
  <c r="D277" i="7"/>
  <c r="AM276" i="7"/>
  <c r="AG276" i="7"/>
  <c r="Y276" i="7"/>
  <c r="X276" i="7"/>
  <c r="S276" i="7"/>
  <c r="N276" i="7"/>
  <c r="I276" i="7"/>
  <c r="D276" i="7"/>
  <c r="AM275" i="7"/>
  <c r="AG275" i="7"/>
  <c r="Y275" i="7"/>
  <c r="X275" i="7"/>
  <c r="S275" i="7"/>
  <c r="N275" i="7"/>
  <c r="I275" i="7"/>
  <c r="D275" i="7"/>
  <c r="AM274" i="7"/>
  <c r="AG274" i="7"/>
  <c r="Y274" i="7"/>
  <c r="X274" i="7"/>
  <c r="S274" i="7"/>
  <c r="N274" i="7"/>
  <c r="I274" i="7"/>
  <c r="D274" i="7"/>
  <c r="AM273" i="7"/>
  <c r="AG273" i="7"/>
  <c r="Y273" i="7"/>
  <c r="X273" i="7"/>
  <c r="S273" i="7"/>
  <c r="N273" i="7"/>
  <c r="I273" i="7"/>
  <c r="D273" i="7"/>
  <c r="AM272" i="7"/>
  <c r="AG272" i="7"/>
  <c r="Y272" i="7"/>
  <c r="X272" i="7"/>
  <c r="S272" i="7"/>
  <c r="N272" i="7"/>
  <c r="I272" i="7"/>
  <c r="D272" i="7"/>
  <c r="AM271" i="7"/>
  <c r="AG271" i="7"/>
  <c r="Y271" i="7"/>
  <c r="X271" i="7"/>
  <c r="S271" i="7"/>
  <c r="N271" i="7"/>
  <c r="I271" i="7"/>
  <c r="D271" i="7"/>
  <c r="AM270" i="7"/>
  <c r="AG270" i="7"/>
  <c r="Y270" i="7"/>
  <c r="X270" i="7"/>
  <c r="S270" i="7"/>
  <c r="N270" i="7"/>
  <c r="I270" i="7"/>
  <c r="D270" i="7"/>
  <c r="AM269" i="7"/>
  <c r="AG269" i="7"/>
  <c r="Y269" i="7"/>
  <c r="X269" i="7"/>
  <c r="S269" i="7"/>
  <c r="N269" i="7"/>
  <c r="I269" i="7"/>
  <c r="D269" i="7"/>
  <c r="AM268" i="7"/>
  <c r="AG268" i="7"/>
  <c r="Y268" i="7"/>
  <c r="X268" i="7"/>
  <c r="S268" i="7"/>
  <c r="N268" i="7"/>
  <c r="I268" i="7"/>
  <c r="D268" i="7"/>
  <c r="AM267" i="7"/>
  <c r="AG267" i="7"/>
  <c r="Y267" i="7"/>
  <c r="X267" i="7"/>
  <c r="S267" i="7"/>
  <c r="N267" i="7"/>
  <c r="I267" i="7"/>
  <c r="D267" i="7"/>
  <c r="AM266" i="7"/>
  <c r="AG266" i="7"/>
  <c r="Y266" i="7"/>
  <c r="X266" i="7"/>
  <c r="S266" i="7"/>
  <c r="N266" i="7"/>
  <c r="I266" i="7"/>
  <c r="D266" i="7"/>
  <c r="AM265" i="7"/>
  <c r="AG265" i="7"/>
  <c r="Y265" i="7"/>
  <c r="X265" i="7"/>
  <c r="S265" i="7"/>
  <c r="N265" i="7"/>
  <c r="I265" i="7"/>
  <c r="D265" i="7"/>
  <c r="AM264" i="7"/>
  <c r="AG264" i="7"/>
  <c r="Y264" i="7"/>
  <c r="X264" i="7"/>
  <c r="S264" i="7"/>
  <c r="N264" i="7"/>
  <c r="I264" i="7"/>
  <c r="D264" i="7"/>
  <c r="AM263" i="7"/>
  <c r="AG263" i="7"/>
  <c r="Y263" i="7"/>
  <c r="X263" i="7"/>
  <c r="S263" i="7"/>
  <c r="N263" i="7"/>
  <c r="I263" i="7"/>
  <c r="D263" i="7"/>
  <c r="AM262" i="7"/>
  <c r="AG262" i="7"/>
  <c r="Y262" i="7"/>
  <c r="X262" i="7"/>
  <c r="S262" i="7"/>
  <c r="N262" i="7"/>
  <c r="I262" i="7"/>
  <c r="D262" i="7"/>
  <c r="AM261" i="7"/>
  <c r="AG261" i="7"/>
  <c r="Y261" i="7"/>
  <c r="X261" i="7"/>
  <c r="S261" i="7"/>
  <c r="N261" i="7"/>
  <c r="I261" i="7"/>
  <c r="D261" i="7"/>
  <c r="AM260" i="7"/>
  <c r="AG260" i="7"/>
  <c r="Y260" i="7"/>
  <c r="X260" i="7"/>
  <c r="S260" i="7"/>
  <c r="N260" i="7"/>
  <c r="I260" i="7"/>
  <c r="D260" i="7"/>
  <c r="AM259" i="7"/>
  <c r="AG259" i="7"/>
  <c r="Y259" i="7"/>
  <c r="X259" i="7"/>
  <c r="S259" i="7"/>
  <c r="N259" i="7"/>
  <c r="I259" i="7"/>
  <c r="D259" i="7"/>
  <c r="AM258" i="7"/>
  <c r="AG258" i="7"/>
  <c r="Y258" i="7"/>
  <c r="X258" i="7"/>
  <c r="S258" i="7"/>
  <c r="N258" i="7"/>
  <c r="I258" i="7"/>
  <c r="D258" i="7"/>
  <c r="AM257" i="7"/>
  <c r="AG257" i="7"/>
  <c r="Y257" i="7"/>
  <c r="X257" i="7"/>
  <c r="S257" i="7"/>
  <c r="N257" i="7"/>
  <c r="I257" i="7"/>
  <c r="D257" i="7"/>
  <c r="AM256" i="7"/>
  <c r="AG256" i="7"/>
  <c r="Y256" i="7"/>
  <c r="X256" i="7"/>
  <c r="S256" i="7"/>
  <c r="N256" i="7"/>
  <c r="I256" i="7"/>
  <c r="D256" i="7"/>
  <c r="AM255" i="7"/>
  <c r="AG255" i="7"/>
  <c r="Y255" i="7"/>
  <c r="X255" i="7"/>
  <c r="S255" i="7"/>
  <c r="N255" i="7"/>
  <c r="I255" i="7"/>
  <c r="D255" i="7"/>
  <c r="AM254" i="7"/>
  <c r="AG254" i="7"/>
  <c r="Y254" i="7"/>
  <c r="X254" i="7"/>
  <c r="S254" i="7"/>
  <c r="N254" i="7"/>
  <c r="I254" i="7"/>
  <c r="D254" i="7"/>
  <c r="AM253" i="7"/>
  <c r="AG253" i="7"/>
  <c r="Y253" i="7"/>
  <c r="X253" i="7"/>
  <c r="S253" i="7"/>
  <c r="N253" i="7"/>
  <c r="I253" i="7"/>
  <c r="D253" i="7"/>
  <c r="AM252" i="7"/>
  <c r="AG252" i="7"/>
  <c r="Y252" i="7"/>
  <c r="X252" i="7"/>
  <c r="S252" i="7"/>
  <c r="N252" i="7"/>
  <c r="I252" i="7"/>
  <c r="D252" i="7"/>
  <c r="AM251" i="7"/>
  <c r="AG251" i="7"/>
  <c r="Y251" i="7"/>
  <c r="X251" i="7"/>
  <c r="S251" i="7"/>
  <c r="N251" i="7"/>
  <c r="I251" i="7"/>
  <c r="D251" i="7"/>
  <c r="AM250" i="7"/>
  <c r="AG250" i="7"/>
  <c r="Y250" i="7"/>
  <c r="X250" i="7"/>
  <c r="S250" i="7"/>
  <c r="N250" i="7"/>
  <c r="I250" i="7"/>
  <c r="D250" i="7"/>
  <c r="AM249" i="7"/>
  <c r="AG249" i="7"/>
  <c r="Y249" i="7"/>
  <c r="X249" i="7"/>
  <c r="S249" i="7"/>
  <c r="N249" i="7"/>
  <c r="I249" i="7"/>
  <c r="D249" i="7"/>
  <c r="AM248" i="7"/>
  <c r="AG248" i="7"/>
  <c r="Y248" i="7"/>
  <c r="X248" i="7"/>
  <c r="S248" i="7"/>
  <c r="N248" i="7"/>
  <c r="I248" i="7"/>
  <c r="D248" i="7"/>
  <c r="AM247" i="7"/>
  <c r="AG247" i="7"/>
  <c r="Y247" i="7"/>
  <c r="X247" i="7"/>
  <c r="S247" i="7"/>
  <c r="N247" i="7"/>
  <c r="I247" i="7"/>
  <c r="D247" i="7"/>
  <c r="AM246" i="7"/>
  <c r="AG246" i="7"/>
  <c r="Y246" i="7"/>
  <c r="X246" i="7"/>
  <c r="S246" i="7"/>
  <c r="N246" i="7"/>
  <c r="I246" i="7"/>
  <c r="D246" i="7"/>
  <c r="AM245" i="7"/>
  <c r="AG245" i="7"/>
  <c r="Y245" i="7"/>
  <c r="X245" i="7"/>
  <c r="S245" i="7"/>
  <c r="N245" i="7"/>
  <c r="I245" i="7"/>
  <c r="D245" i="7"/>
  <c r="AM244" i="7"/>
  <c r="AG244" i="7"/>
  <c r="Y244" i="7"/>
  <c r="X244" i="7"/>
  <c r="S244" i="7"/>
  <c r="N244" i="7"/>
  <c r="I244" i="7"/>
  <c r="D244" i="7"/>
  <c r="AM243" i="7"/>
  <c r="AG243" i="7"/>
  <c r="Y243" i="7"/>
  <c r="X243" i="7"/>
  <c r="S243" i="7"/>
  <c r="N243" i="7"/>
  <c r="I243" i="7"/>
  <c r="D243" i="7"/>
  <c r="AM242" i="7"/>
  <c r="AG242" i="7"/>
  <c r="Y242" i="7"/>
  <c r="X242" i="7"/>
  <c r="S242" i="7"/>
  <c r="N242" i="7"/>
  <c r="I242" i="7"/>
  <c r="D242" i="7"/>
  <c r="AM241" i="7"/>
  <c r="AG241" i="7"/>
  <c r="Y241" i="7"/>
  <c r="X241" i="7"/>
  <c r="S241" i="7"/>
  <c r="N241" i="7"/>
  <c r="I241" i="7"/>
  <c r="D241" i="7"/>
  <c r="AM240" i="7"/>
  <c r="AG240" i="7"/>
  <c r="Y240" i="7"/>
  <c r="X240" i="7"/>
  <c r="S240" i="7"/>
  <c r="N240" i="7"/>
  <c r="I240" i="7"/>
  <c r="D240" i="7"/>
  <c r="AM239" i="7"/>
  <c r="AG239" i="7"/>
  <c r="Y239" i="7"/>
  <c r="X239" i="7"/>
  <c r="S239" i="7"/>
  <c r="N239" i="7"/>
  <c r="I239" i="7"/>
  <c r="D239" i="7"/>
  <c r="AM238" i="7"/>
  <c r="AG238" i="7"/>
  <c r="Y238" i="7"/>
  <c r="X238" i="7"/>
  <c r="S238" i="7"/>
  <c r="N238" i="7"/>
  <c r="I238" i="7"/>
  <c r="D238" i="7"/>
  <c r="AM237" i="7"/>
  <c r="AG237" i="7"/>
  <c r="Y237" i="7"/>
  <c r="X237" i="7"/>
  <c r="S237" i="7"/>
  <c r="N237" i="7"/>
  <c r="I237" i="7"/>
  <c r="D237" i="7"/>
  <c r="AM236" i="7"/>
  <c r="AG236" i="7"/>
  <c r="Y236" i="7"/>
  <c r="X236" i="7"/>
  <c r="S236" i="7"/>
  <c r="N236" i="7"/>
  <c r="I236" i="7"/>
  <c r="D236" i="7"/>
  <c r="AM235" i="7"/>
  <c r="AG235" i="7"/>
  <c r="Y235" i="7"/>
  <c r="X235" i="7"/>
  <c r="S235" i="7"/>
  <c r="N235" i="7"/>
  <c r="I235" i="7"/>
  <c r="D235" i="7"/>
  <c r="AM234" i="7"/>
  <c r="AG234" i="7"/>
  <c r="Y234" i="7"/>
  <c r="X234" i="7"/>
  <c r="S234" i="7"/>
  <c r="N234" i="7"/>
  <c r="I234" i="7"/>
  <c r="D234" i="7"/>
  <c r="AM233" i="7"/>
  <c r="AG233" i="7"/>
  <c r="Y233" i="7"/>
  <c r="X233" i="7"/>
  <c r="S233" i="7"/>
  <c r="N233" i="7"/>
  <c r="I233" i="7"/>
  <c r="D233" i="7"/>
  <c r="AM232" i="7"/>
  <c r="AG232" i="7"/>
  <c r="Y232" i="7"/>
  <c r="X232" i="7"/>
  <c r="S232" i="7"/>
  <c r="N232" i="7"/>
  <c r="I232" i="7"/>
  <c r="D232" i="7"/>
  <c r="AM231" i="7"/>
  <c r="AG231" i="7"/>
  <c r="Y231" i="7"/>
  <c r="X231" i="7"/>
  <c r="S231" i="7"/>
  <c r="N231" i="7"/>
  <c r="I231" i="7"/>
  <c r="D231" i="7"/>
  <c r="AM230" i="7"/>
  <c r="AG230" i="7"/>
  <c r="Y230" i="7"/>
  <c r="X230" i="7"/>
  <c r="S230" i="7"/>
  <c r="N230" i="7"/>
  <c r="I230" i="7"/>
  <c r="D230" i="7"/>
  <c r="AM229" i="7"/>
  <c r="AG229" i="7"/>
  <c r="Y229" i="7"/>
  <c r="X229" i="7"/>
  <c r="S229" i="7"/>
  <c r="N229" i="7"/>
  <c r="I229" i="7"/>
  <c r="D229" i="7"/>
  <c r="AM228" i="7"/>
  <c r="AG228" i="7"/>
  <c r="Y228" i="7"/>
  <c r="X228" i="7"/>
  <c r="S228" i="7"/>
  <c r="N228" i="7"/>
  <c r="I228" i="7"/>
  <c r="D228" i="7"/>
  <c r="AM227" i="7"/>
  <c r="AG227" i="7"/>
  <c r="Y227" i="7"/>
  <c r="X227" i="7"/>
  <c r="S227" i="7"/>
  <c r="N227" i="7"/>
  <c r="I227" i="7"/>
  <c r="D227" i="7"/>
  <c r="AM226" i="7"/>
  <c r="AG226" i="7"/>
  <c r="Y226" i="7"/>
  <c r="X226" i="7"/>
  <c r="S226" i="7"/>
  <c r="N226" i="7"/>
  <c r="I226" i="7"/>
  <c r="D226" i="7"/>
  <c r="AM225" i="7"/>
  <c r="AG225" i="7"/>
  <c r="Y225" i="7"/>
  <c r="X225" i="7"/>
  <c r="S225" i="7"/>
  <c r="N225" i="7"/>
  <c r="I225" i="7"/>
  <c r="D225" i="7"/>
  <c r="AM224" i="7"/>
  <c r="AG224" i="7"/>
  <c r="Y224" i="7"/>
  <c r="X224" i="7"/>
  <c r="S224" i="7"/>
  <c r="N224" i="7"/>
  <c r="I224" i="7"/>
  <c r="D224" i="7"/>
  <c r="AM223" i="7"/>
  <c r="AG223" i="7"/>
  <c r="Y223" i="7"/>
  <c r="X223" i="7"/>
  <c r="S223" i="7"/>
  <c r="N223" i="7"/>
  <c r="I223" i="7"/>
  <c r="D223" i="7"/>
  <c r="AM222" i="7"/>
  <c r="AG222" i="7"/>
  <c r="Y222" i="7"/>
  <c r="X222" i="7"/>
  <c r="S222" i="7"/>
  <c r="N222" i="7"/>
  <c r="I222" i="7"/>
  <c r="D222" i="7"/>
  <c r="AM221" i="7"/>
  <c r="AG221" i="7"/>
  <c r="Y221" i="7"/>
  <c r="X221" i="7"/>
  <c r="S221" i="7"/>
  <c r="N221" i="7"/>
  <c r="I221" i="7"/>
  <c r="D221" i="7"/>
  <c r="AM220" i="7"/>
  <c r="AG220" i="7"/>
  <c r="Y220" i="7"/>
  <c r="X220" i="7"/>
  <c r="S220" i="7"/>
  <c r="N220" i="7"/>
  <c r="I220" i="7"/>
  <c r="D220" i="7"/>
  <c r="AM219" i="7"/>
  <c r="AG219" i="7"/>
  <c r="Y219" i="7"/>
  <c r="X219" i="7"/>
  <c r="S219" i="7"/>
  <c r="N219" i="7"/>
  <c r="I219" i="7"/>
  <c r="D219" i="7"/>
  <c r="AM218" i="7"/>
  <c r="AG218" i="7"/>
  <c r="Y218" i="7"/>
  <c r="X218" i="7"/>
  <c r="S218" i="7"/>
  <c r="N218" i="7"/>
  <c r="I218" i="7"/>
  <c r="D218" i="7"/>
  <c r="AM217" i="7"/>
  <c r="AG217" i="7"/>
  <c r="Y217" i="7"/>
  <c r="X217" i="7"/>
  <c r="S217" i="7"/>
  <c r="N217" i="7"/>
  <c r="I217" i="7"/>
  <c r="D217" i="7"/>
  <c r="AM216" i="7"/>
  <c r="AG216" i="7"/>
  <c r="Y216" i="7"/>
  <c r="X216" i="7"/>
  <c r="S216" i="7"/>
  <c r="N216" i="7"/>
  <c r="I216" i="7"/>
  <c r="D216" i="7"/>
  <c r="AM215" i="7"/>
  <c r="AG215" i="7"/>
  <c r="Y215" i="7"/>
  <c r="X215" i="7"/>
  <c r="S215" i="7"/>
  <c r="N215" i="7"/>
  <c r="I215" i="7"/>
  <c r="D215" i="7"/>
  <c r="AM214" i="7"/>
  <c r="AG214" i="7"/>
  <c r="Y214" i="7"/>
  <c r="X214" i="7"/>
  <c r="S214" i="7"/>
  <c r="N214" i="7"/>
  <c r="I214" i="7"/>
  <c r="D214" i="7"/>
  <c r="AM213" i="7"/>
  <c r="AG213" i="7"/>
  <c r="Y213" i="7"/>
  <c r="X213" i="7"/>
  <c r="S213" i="7"/>
  <c r="N213" i="7"/>
  <c r="I213" i="7"/>
  <c r="D213" i="7"/>
  <c r="AM212" i="7"/>
  <c r="AG212" i="7"/>
  <c r="Y212" i="7"/>
  <c r="X212" i="7"/>
  <c r="S212" i="7"/>
  <c r="N212" i="7"/>
  <c r="I212" i="7"/>
  <c r="D212" i="7"/>
  <c r="AM211" i="7"/>
  <c r="AG211" i="7"/>
  <c r="Y211" i="7"/>
  <c r="X211" i="7"/>
  <c r="S211" i="7"/>
  <c r="N211" i="7"/>
  <c r="I211" i="7"/>
  <c r="D211" i="7"/>
  <c r="AM210" i="7"/>
  <c r="AG210" i="7"/>
  <c r="Y210" i="7"/>
  <c r="X210" i="7"/>
  <c r="S210" i="7"/>
  <c r="N210" i="7"/>
  <c r="I210" i="7"/>
  <c r="D210" i="7"/>
  <c r="AM209" i="7"/>
  <c r="AG209" i="7"/>
  <c r="Y209" i="7"/>
  <c r="X209" i="7"/>
  <c r="S209" i="7"/>
  <c r="N209" i="7"/>
  <c r="I209" i="7"/>
  <c r="D209" i="7"/>
  <c r="AM208" i="7"/>
  <c r="AG208" i="7"/>
  <c r="Y208" i="7"/>
  <c r="X208" i="7"/>
  <c r="S208" i="7"/>
  <c r="N208" i="7"/>
  <c r="I208" i="7"/>
  <c r="D208" i="7"/>
  <c r="AM207" i="7"/>
  <c r="AG207" i="7"/>
  <c r="Y207" i="7"/>
  <c r="X207" i="7"/>
  <c r="S207" i="7"/>
  <c r="N207" i="7"/>
  <c r="I207" i="7"/>
  <c r="D207" i="7"/>
  <c r="AM206" i="7"/>
  <c r="AG206" i="7"/>
  <c r="Y206" i="7"/>
  <c r="X206" i="7"/>
  <c r="S206" i="7"/>
  <c r="N206" i="7"/>
  <c r="I206" i="7"/>
  <c r="D206" i="7"/>
  <c r="AM205" i="7"/>
  <c r="AG205" i="7"/>
  <c r="Y205" i="7"/>
  <c r="X205" i="7"/>
  <c r="S205" i="7"/>
  <c r="N205" i="7"/>
  <c r="I205" i="7"/>
  <c r="D205" i="7"/>
  <c r="AM204" i="7"/>
  <c r="AG204" i="7"/>
  <c r="Y204" i="7"/>
  <c r="X204" i="7"/>
  <c r="S204" i="7"/>
  <c r="N204" i="7"/>
  <c r="I204" i="7"/>
  <c r="D204" i="7"/>
  <c r="AM203" i="7"/>
  <c r="AG203" i="7"/>
  <c r="Y203" i="7"/>
  <c r="X203" i="7"/>
  <c r="S203" i="7"/>
  <c r="N203" i="7"/>
  <c r="I203" i="7"/>
  <c r="D203" i="7"/>
  <c r="AM202" i="7"/>
  <c r="AG202" i="7"/>
  <c r="Y202" i="7"/>
  <c r="X202" i="7"/>
  <c r="S202" i="7"/>
  <c r="N202" i="7"/>
  <c r="I202" i="7"/>
  <c r="D202" i="7"/>
  <c r="AM201" i="7"/>
  <c r="AG201" i="7"/>
  <c r="Y201" i="7"/>
  <c r="X201" i="7"/>
  <c r="S201" i="7"/>
  <c r="N201" i="7"/>
  <c r="I201" i="7"/>
  <c r="D201" i="7"/>
  <c r="AM200" i="7"/>
  <c r="AG200" i="7"/>
  <c r="Y200" i="7"/>
  <c r="X200" i="7"/>
  <c r="S200" i="7"/>
  <c r="N200" i="7"/>
  <c r="I200" i="7"/>
  <c r="D200" i="7"/>
  <c r="AM199" i="7"/>
  <c r="AG199" i="7"/>
  <c r="Y199" i="7"/>
  <c r="X199" i="7"/>
  <c r="S199" i="7"/>
  <c r="N199" i="7"/>
  <c r="I199" i="7"/>
  <c r="D199" i="7"/>
  <c r="AM198" i="7"/>
  <c r="AG198" i="7"/>
  <c r="Y198" i="7"/>
  <c r="X198" i="7"/>
  <c r="S198" i="7"/>
  <c r="N198" i="7"/>
  <c r="I198" i="7"/>
  <c r="D198" i="7"/>
  <c r="AM197" i="7"/>
  <c r="AG197" i="7"/>
  <c r="Y197" i="7"/>
  <c r="X197" i="7"/>
  <c r="S197" i="7"/>
  <c r="N197" i="7"/>
  <c r="I197" i="7"/>
  <c r="D197" i="7"/>
  <c r="AM196" i="7"/>
  <c r="AG196" i="7"/>
  <c r="Y196" i="7"/>
  <c r="X196" i="7"/>
  <c r="S196" i="7"/>
  <c r="N196" i="7"/>
  <c r="I196" i="7"/>
  <c r="D196" i="7"/>
  <c r="AM195" i="7"/>
  <c r="AG195" i="7"/>
  <c r="Y195" i="7"/>
  <c r="X195" i="7"/>
  <c r="S195" i="7"/>
  <c r="N195" i="7"/>
  <c r="I195" i="7"/>
  <c r="D195" i="7"/>
  <c r="AM194" i="7"/>
  <c r="AG194" i="7"/>
  <c r="Y194" i="7"/>
  <c r="X194" i="7"/>
  <c r="S194" i="7"/>
  <c r="N194" i="7"/>
  <c r="I194" i="7"/>
  <c r="D194" i="7"/>
  <c r="AM193" i="7"/>
  <c r="AG193" i="7"/>
  <c r="Y193" i="7"/>
  <c r="X193" i="7"/>
  <c r="S193" i="7"/>
  <c r="N193" i="7"/>
  <c r="I193" i="7"/>
  <c r="D193" i="7"/>
  <c r="AM192" i="7"/>
  <c r="AG192" i="7"/>
  <c r="Y192" i="7"/>
  <c r="X192" i="7"/>
  <c r="S192" i="7"/>
  <c r="N192" i="7"/>
  <c r="I192" i="7"/>
  <c r="D192" i="7"/>
  <c r="AM191" i="7"/>
  <c r="AG191" i="7"/>
  <c r="Y191" i="7"/>
  <c r="X191" i="7"/>
  <c r="S191" i="7"/>
  <c r="N191" i="7"/>
  <c r="I191" i="7"/>
  <c r="D191" i="7"/>
  <c r="AM190" i="7"/>
  <c r="AG190" i="7"/>
  <c r="Y190" i="7"/>
  <c r="X190" i="7"/>
  <c r="S190" i="7"/>
  <c r="N190" i="7"/>
  <c r="I190" i="7"/>
  <c r="D190" i="7"/>
  <c r="AM189" i="7"/>
  <c r="AG189" i="7"/>
  <c r="Y189" i="7"/>
  <c r="X189" i="7"/>
  <c r="S189" i="7"/>
  <c r="N189" i="7"/>
  <c r="I189" i="7"/>
  <c r="D189" i="7"/>
  <c r="AM188" i="7"/>
  <c r="AG188" i="7"/>
  <c r="Y188" i="7"/>
  <c r="X188" i="7"/>
  <c r="S188" i="7"/>
  <c r="N188" i="7"/>
  <c r="I188" i="7"/>
  <c r="D188" i="7"/>
  <c r="AM187" i="7"/>
  <c r="AG187" i="7"/>
  <c r="Y187" i="7"/>
  <c r="X187" i="7"/>
  <c r="S187" i="7"/>
  <c r="N187" i="7"/>
  <c r="I187" i="7"/>
  <c r="D187" i="7"/>
  <c r="AM186" i="7"/>
  <c r="AG186" i="7"/>
  <c r="Y186" i="7"/>
  <c r="X186" i="7"/>
  <c r="S186" i="7"/>
  <c r="N186" i="7"/>
  <c r="I186" i="7"/>
  <c r="D186" i="7"/>
  <c r="AM185" i="7"/>
  <c r="AG185" i="7"/>
  <c r="Y185" i="7"/>
  <c r="X185" i="7"/>
  <c r="S185" i="7"/>
  <c r="N185" i="7"/>
  <c r="I185" i="7"/>
  <c r="D185" i="7"/>
  <c r="AM184" i="7"/>
  <c r="AG184" i="7"/>
  <c r="Y184" i="7"/>
  <c r="X184" i="7"/>
  <c r="S184" i="7"/>
  <c r="N184" i="7"/>
  <c r="I184" i="7"/>
  <c r="D184" i="7"/>
  <c r="AM183" i="7"/>
  <c r="AG183" i="7"/>
  <c r="Y183" i="7"/>
  <c r="X183" i="7"/>
  <c r="S183" i="7"/>
  <c r="N183" i="7"/>
  <c r="I183" i="7"/>
  <c r="D183" i="7"/>
  <c r="AM182" i="7"/>
  <c r="AG182" i="7"/>
  <c r="Y182" i="7"/>
  <c r="X182" i="7"/>
  <c r="S182" i="7"/>
  <c r="N182" i="7"/>
  <c r="I182" i="7"/>
  <c r="D182" i="7"/>
  <c r="AM181" i="7"/>
  <c r="AG181" i="7"/>
  <c r="Y181" i="7"/>
  <c r="X181" i="7"/>
  <c r="S181" i="7"/>
  <c r="N181" i="7"/>
  <c r="I181" i="7"/>
  <c r="D181" i="7"/>
  <c r="AM180" i="7"/>
  <c r="AG180" i="7"/>
  <c r="Y180" i="7"/>
  <c r="X180" i="7"/>
  <c r="S180" i="7"/>
  <c r="N180" i="7"/>
  <c r="I180" i="7"/>
  <c r="D180" i="7"/>
  <c r="AM179" i="7"/>
  <c r="AG179" i="7"/>
  <c r="Y179" i="7"/>
  <c r="X179" i="7"/>
  <c r="S179" i="7"/>
  <c r="N179" i="7"/>
  <c r="I179" i="7"/>
  <c r="D179" i="7"/>
  <c r="AM178" i="7"/>
  <c r="AG178" i="7"/>
  <c r="Y178" i="7"/>
  <c r="X178" i="7"/>
  <c r="S178" i="7"/>
  <c r="N178" i="7"/>
  <c r="I178" i="7"/>
  <c r="D178" i="7"/>
  <c r="AM177" i="7"/>
  <c r="AG177" i="7"/>
  <c r="Y177" i="7"/>
  <c r="X177" i="7"/>
  <c r="S177" i="7"/>
  <c r="N177" i="7"/>
  <c r="I177" i="7"/>
  <c r="D177" i="7"/>
  <c r="AM176" i="7"/>
  <c r="AG176" i="7"/>
  <c r="Y176" i="7"/>
  <c r="X176" i="7"/>
  <c r="S176" i="7"/>
  <c r="N176" i="7"/>
  <c r="I176" i="7"/>
  <c r="D176" i="7"/>
  <c r="AM175" i="7"/>
  <c r="AG175" i="7"/>
  <c r="Y175" i="7"/>
  <c r="X175" i="7"/>
  <c r="S175" i="7"/>
  <c r="N175" i="7"/>
  <c r="I175" i="7"/>
  <c r="D175" i="7"/>
  <c r="AM174" i="7"/>
  <c r="AG174" i="7"/>
  <c r="Y174" i="7"/>
  <c r="X174" i="7"/>
  <c r="S174" i="7"/>
  <c r="N174" i="7"/>
  <c r="I174" i="7"/>
  <c r="D174" i="7"/>
  <c r="AM173" i="7"/>
  <c r="AG173" i="7"/>
  <c r="Y173" i="7"/>
  <c r="X173" i="7"/>
  <c r="S173" i="7"/>
  <c r="N173" i="7"/>
  <c r="I173" i="7"/>
  <c r="D173" i="7"/>
  <c r="AM172" i="7"/>
  <c r="AG172" i="7"/>
  <c r="Y172" i="7"/>
  <c r="X172" i="7"/>
  <c r="S172" i="7"/>
  <c r="N172" i="7"/>
  <c r="I172" i="7"/>
  <c r="D172" i="7"/>
  <c r="AM171" i="7"/>
  <c r="AG171" i="7"/>
  <c r="Y171" i="7"/>
  <c r="X171" i="7"/>
  <c r="S171" i="7"/>
  <c r="N171" i="7"/>
  <c r="I171" i="7"/>
  <c r="D171" i="7"/>
  <c r="AM170" i="7"/>
  <c r="AG170" i="7"/>
  <c r="Y170" i="7"/>
  <c r="X170" i="7"/>
  <c r="S170" i="7"/>
  <c r="N170" i="7"/>
  <c r="I170" i="7"/>
  <c r="D170" i="7"/>
  <c r="AM169" i="7"/>
  <c r="AG169" i="7"/>
  <c r="Y169" i="7"/>
  <c r="X169" i="7"/>
  <c r="S169" i="7"/>
  <c r="N169" i="7"/>
  <c r="I169" i="7"/>
  <c r="D169" i="7"/>
  <c r="AM168" i="7"/>
  <c r="AG168" i="7"/>
  <c r="Y168" i="7"/>
  <c r="X168" i="7"/>
  <c r="S168" i="7"/>
  <c r="N168" i="7"/>
  <c r="I168" i="7"/>
  <c r="D168" i="7"/>
  <c r="AM167" i="7"/>
  <c r="AG167" i="7"/>
  <c r="Y167" i="7"/>
  <c r="X167" i="7"/>
  <c r="S167" i="7"/>
  <c r="N167" i="7"/>
  <c r="I167" i="7"/>
  <c r="D167" i="7"/>
  <c r="AM166" i="7"/>
  <c r="AG166" i="7"/>
  <c r="Y166" i="7"/>
  <c r="X166" i="7"/>
  <c r="S166" i="7"/>
  <c r="N166" i="7"/>
  <c r="I166" i="7"/>
  <c r="D166" i="7"/>
  <c r="AM165" i="7"/>
  <c r="AG165" i="7"/>
  <c r="Y165" i="7"/>
  <c r="X165" i="7"/>
  <c r="S165" i="7"/>
  <c r="N165" i="7"/>
  <c r="I165" i="7"/>
  <c r="D165" i="7"/>
  <c r="AM164" i="7"/>
  <c r="AG164" i="7"/>
  <c r="Y164" i="7"/>
  <c r="X164" i="7"/>
  <c r="S164" i="7"/>
  <c r="N164" i="7"/>
  <c r="I164" i="7"/>
  <c r="D164" i="7"/>
  <c r="AM163" i="7"/>
  <c r="AG163" i="7"/>
  <c r="Y163" i="7"/>
  <c r="X163" i="7"/>
  <c r="S163" i="7"/>
  <c r="N163" i="7"/>
  <c r="I163" i="7"/>
  <c r="D163" i="7"/>
  <c r="AM162" i="7"/>
  <c r="AG162" i="7"/>
  <c r="Y162" i="7"/>
  <c r="X162" i="7"/>
  <c r="S162" i="7"/>
  <c r="N162" i="7"/>
  <c r="I162" i="7"/>
  <c r="D162" i="7"/>
  <c r="AM161" i="7"/>
  <c r="AG161" i="7"/>
  <c r="Y161" i="7"/>
  <c r="X161" i="7"/>
  <c r="S161" i="7"/>
  <c r="N161" i="7"/>
  <c r="I161" i="7"/>
  <c r="D161" i="7"/>
  <c r="AM160" i="7"/>
  <c r="AG160" i="7"/>
  <c r="Y160" i="7"/>
  <c r="X160" i="7"/>
  <c r="S160" i="7"/>
  <c r="N160" i="7"/>
  <c r="I160" i="7"/>
  <c r="D160" i="7"/>
  <c r="AM159" i="7"/>
  <c r="AG159" i="7"/>
  <c r="Y159" i="7"/>
  <c r="X159" i="7"/>
  <c r="S159" i="7"/>
  <c r="N159" i="7"/>
  <c r="I159" i="7"/>
  <c r="D159" i="7"/>
  <c r="AM158" i="7"/>
  <c r="AG158" i="7"/>
  <c r="Y158" i="7"/>
  <c r="X158" i="7"/>
  <c r="S158" i="7"/>
  <c r="N158" i="7"/>
  <c r="I158" i="7"/>
  <c r="D158" i="7"/>
  <c r="AM157" i="7"/>
  <c r="AG157" i="7"/>
  <c r="Y157" i="7"/>
  <c r="X157" i="7"/>
  <c r="S157" i="7"/>
  <c r="N157" i="7"/>
  <c r="I157" i="7"/>
  <c r="D157" i="7"/>
  <c r="AM156" i="7"/>
  <c r="AG156" i="7"/>
  <c r="Y156" i="7"/>
  <c r="X156" i="7"/>
  <c r="S156" i="7"/>
  <c r="N156" i="7"/>
  <c r="I156" i="7"/>
  <c r="D156" i="7"/>
  <c r="AM155" i="7"/>
  <c r="AG155" i="7"/>
  <c r="Y155" i="7"/>
  <c r="X155" i="7"/>
  <c r="S155" i="7"/>
  <c r="N155" i="7"/>
  <c r="I155" i="7"/>
  <c r="D155" i="7"/>
  <c r="AM154" i="7"/>
  <c r="AG154" i="7"/>
  <c r="Y154" i="7"/>
  <c r="X154" i="7"/>
  <c r="S154" i="7"/>
  <c r="N154" i="7"/>
  <c r="I154" i="7"/>
  <c r="D154" i="7"/>
  <c r="AM153" i="7"/>
  <c r="AG153" i="7"/>
  <c r="Y153" i="7"/>
  <c r="X153" i="7"/>
  <c r="S153" i="7"/>
  <c r="N153" i="7"/>
  <c r="I153" i="7"/>
  <c r="D153" i="7"/>
  <c r="AM152" i="7"/>
  <c r="AG152" i="7"/>
  <c r="Y152" i="7"/>
  <c r="X152" i="7"/>
  <c r="S152" i="7"/>
  <c r="N152" i="7"/>
  <c r="I152" i="7"/>
  <c r="D152" i="7"/>
  <c r="AM151" i="7"/>
  <c r="AG151" i="7"/>
  <c r="Y151" i="7"/>
  <c r="X151" i="7"/>
  <c r="S151" i="7"/>
  <c r="N151" i="7"/>
  <c r="I151" i="7"/>
  <c r="D151" i="7"/>
  <c r="AM150" i="7"/>
  <c r="AG150" i="7"/>
  <c r="Y150" i="7"/>
  <c r="X150" i="7"/>
  <c r="S150" i="7"/>
  <c r="N150" i="7"/>
  <c r="I150" i="7"/>
  <c r="D150" i="7"/>
  <c r="AM149" i="7"/>
  <c r="AG149" i="7"/>
  <c r="Y149" i="7"/>
  <c r="X149" i="7"/>
  <c r="S149" i="7"/>
  <c r="N149" i="7"/>
  <c r="I149" i="7"/>
  <c r="D149" i="7"/>
  <c r="AM148" i="7"/>
  <c r="AG148" i="7"/>
  <c r="Y148" i="7"/>
  <c r="X148" i="7"/>
  <c r="S148" i="7"/>
  <c r="N148" i="7"/>
  <c r="I148" i="7"/>
  <c r="D148" i="7"/>
  <c r="AM147" i="7"/>
  <c r="AG147" i="7"/>
  <c r="Y147" i="7"/>
  <c r="X147" i="7"/>
  <c r="S147" i="7"/>
  <c r="N147" i="7"/>
  <c r="I147" i="7"/>
  <c r="D147" i="7"/>
  <c r="AM146" i="7"/>
  <c r="AG146" i="7"/>
  <c r="Y146" i="7"/>
  <c r="X146" i="7"/>
  <c r="S146" i="7"/>
  <c r="N146" i="7"/>
  <c r="I146" i="7"/>
  <c r="D146" i="7"/>
  <c r="AM145" i="7"/>
  <c r="AG145" i="7"/>
  <c r="Y145" i="7"/>
  <c r="X145" i="7"/>
  <c r="S145" i="7"/>
  <c r="N145" i="7"/>
  <c r="I145" i="7"/>
  <c r="D145" i="7"/>
  <c r="AM144" i="7"/>
  <c r="AG144" i="7"/>
  <c r="Y144" i="7"/>
  <c r="X144" i="7"/>
  <c r="S144" i="7"/>
  <c r="N144" i="7"/>
  <c r="I144" i="7"/>
  <c r="D144" i="7"/>
  <c r="AM143" i="7"/>
  <c r="AG143" i="7"/>
  <c r="Y143" i="7"/>
  <c r="X143" i="7"/>
  <c r="S143" i="7"/>
  <c r="N143" i="7"/>
  <c r="I143" i="7"/>
  <c r="D143" i="7"/>
  <c r="AM142" i="7"/>
  <c r="AG142" i="7"/>
  <c r="Y142" i="7"/>
  <c r="X142" i="7"/>
  <c r="S142" i="7"/>
  <c r="N142" i="7"/>
  <c r="I142" i="7"/>
  <c r="D142" i="7"/>
  <c r="AM141" i="7"/>
  <c r="AG141" i="7"/>
  <c r="Y141" i="7"/>
  <c r="X141" i="7"/>
  <c r="S141" i="7"/>
  <c r="N141" i="7"/>
  <c r="I141" i="7"/>
  <c r="D141" i="7"/>
  <c r="AM140" i="7"/>
  <c r="AG140" i="7"/>
  <c r="Y140" i="7"/>
  <c r="X140" i="7"/>
  <c r="S140" i="7"/>
  <c r="N140" i="7"/>
  <c r="I140" i="7"/>
  <c r="D140" i="7"/>
  <c r="AM139" i="7"/>
  <c r="AG139" i="7"/>
  <c r="Y139" i="7"/>
  <c r="X139" i="7"/>
  <c r="S139" i="7"/>
  <c r="N139" i="7"/>
  <c r="I139" i="7"/>
  <c r="D139" i="7"/>
  <c r="AM138" i="7"/>
  <c r="AG138" i="7"/>
  <c r="Y138" i="7"/>
  <c r="X138" i="7"/>
  <c r="S138" i="7"/>
  <c r="N138" i="7"/>
  <c r="I138" i="7"/>
  <c r="D138" i="7"/>
  <c r="AM137" i="7"/>
  <c r="AG137" i="7"/>
  <c r="Y137" i="7"/>
  <c r="X137" i="7"/>
  <c r="S137" i="7"/>
  <c r="N137" i="7"/>
  <c r="I137" i="7"/>
  <c r="D137" i="7"/>
  <c r="AM136" i="7"/>
  <c r="AG136" i="7"/>
  <c r="Y136" i="7"/>
  <c r="X136" i="7"/>
  <c r="S136" i="7"/>
  <c r="N136" i="7"/>
  <c r="I136" i="7"/>
  <c r="D136" i="7"/>
  <c r="AM135" i="7"/>
  <c r="AG135" i="7"/>
  <c r="Y135" i="7"/>
  <c r="X135" i="7"/>
  <c r="S135" i="7"/>
  <c r="N135" i="7"/>
  <c r="I135" i="7"/>
  <c r="D135" i="7"/>
  <c r="AM134" i="7"/>
  <c r="AG134" i="7"/>
  <c r="Y134" i="7"/>
  <c r="X134" i="7"/>
  <c r="S134" i="7"/>
  <c r="N134" i="7"/>
  <c r="I134" i="7"/>
  <c r="D134" i="7"/>
  <c r="AM133" i="7"/>
  <c r="AG133" i="7"/>
  <c r="Y133" i="7"/>
  <c r="X133" i="7"/>
  <c r="S133" i="7"/>
  <c r="N133" i="7"/>
  <c r="I133" i="7"/>
  <c r="D133" i="7"/>
  <c r="AM132" i="7"/>
  <c r="AG132" i="7"/>
  <c r="Y132" i="7"/>
  <c r="X132" i="7"/>
  <c r="S132" i="7"/>
  <c r="N132" i="7"/>
  <c r="I132" i="7"/>
  <c r="D132" i="7"/>
  <c r="AM131" i="7"/>
  <c r="AG131" i="7"/>
  <c r="Y131" i="7"/>
  <c r="X131" i="7"/>
  <c r="S131" i="7"/>
  <c r="N131" i="7"/>
  <c r="I131" i="7"/>
  <c r="D131" i="7"/>
  <c r="AM130" i="7"/>
  <c r="AG130" i="7"/>
  <c r="Y130" i="7"/>
  <c r="X130" i="7"/>
  <c r="S130" i="7"/>
  <c r="N130" i="7"/>
  <c r="I130" i="7"/>
  <c r="D130" i="7"/>
  <c r="AM129" i="7"/>
  <c r="AG129" i="7"/>
  <c r="Y129" i="7"/>
  <c r="X129" i="7"/>
  <c r="S129" i="7"/>
  <c r="N129" i="7"/>
  <c r="I129" i="7"/>
  <c r="D129" i="7"/>
  <c r="AM128" i="7"/>
  <c r="AG128" i="7"/>
  <c r="Y128" i="7"/>
  <c r="X128" i="7"/>
  <c r="S128" i="7"/>
  <c r="N128" i="7"/>
  <c r="I128" i="7"/>
  <c r="D128" i="7"/>
  <c r="AM127" i="7"/>
  <c r="AG127" i="7"/>
  <c r="Y127" i="7"/>
  <c r="X127" i="7"/>
  <c r="S127" i="7"/>
  <c r="N127" i="7"/>
  <c r="I127" i="7"/>
  <c r="D127" i="7"/>
  <c r="AM126" i="7"/>
  <c r="AG126" i="7"/>
  <c r="Y126" i="7"/>
  <c r="X126" i="7"/>
  <c r="S126" i="7"/>
  <c r="N126" i="7"/>
  <c r="I126" i="7"/>
  <c r="D126" i="7"/>
  <c r="AM125" i="7"/>
  <c r="AG125" i="7"/>
  <c r="Y125" i="7"/>
  <c r="X125" i="7"/>
  <c r="S125" i="7"/>
  <c r="N125" i="7"/>
  <c r="I125" i="7"/>
  <c r="D125" i="7"/>
  <c r="AM124" i="7"/>
  <c r="AG124" i="7"/>
  <c r="Y124" i="7"/>
  <c r="X124" i="7"/>
  <c r="S124" i="7"/>
  <c r="N124" i="7"/>
  <c r="I124" i="7"/>
  <c r="D124" i="7"/>
  <c r="AM123" i="7"/>
  <c r="AG123" i="7"/>
  <c r="Y123" i="7"/>
  <c r="X123" i="7"/>
  <c r="S123" i="7"/>
  <c r="N123" i="7"/>
  <c r="I123" i="7"/>
  <c r="D123" i="7"/>
  <c r="AM122" i="7"/>
  <c r="AG122" i="7"/>
  <c r="Y122" i="7"/>
  <c r="X122" i="7"/>
  <c r="S122" i="7"/>
  <c r="N122" i="7"/>
  <c r="I122" i="7"/>
  <c r="D122" i="7"/>
  <c r="AM121" i="7"/>
  <c r="AG121" i="7"/>
  <c r="Y121" i="7"/>
  <c r="X121" i="7"/>
  <c r="S121" i="7"/>
  <c r="N121" i="7"/>
  <c r="I121" i="7"/>
  <c r="D121" i="7"/>
  <c r="AM120" i="7"/>
  <c r="AG120" i="7"/>
  <c r="Y120" i="7"/>
  <c r="X120" i="7"/>
  <c r="S120" i="7"/>
  <c r="N120" i="7"/>
  <c r="I120" i="7"/>
  <c r="D120" i="7"/>
  <c r="AM119" i="7"/>
  <c r="AG119" i="7"/>
  <c r="Y119" i="7"/>
  <c r="X119" i="7"/>
  <c r="S119" i="7"/>
  <c r="N119" i="7"/>
  <c r="I119" i="7"/>
  <c r="D119" i="7"/>
  <c r="AM118" i="7"/>
  <c r="AG118" i="7"/>
  <c r="Y118" i="7"/>
  <c r="X118" i="7"/>
  <c r="S118" i="7"/>
  <c r="N118" i="7"/>
  <c r="I118" i="7"/>
  <c r="D118" i="7"/>
  <c r="AM117" i="7"/>
  <c r="AG117" i="7"/>
  <c r="Y117" i="7"/>
  <c r="X117" i="7"/>
  <c r="S117" i="7"/>
  <c r="N117" i="7"/>
  <c r="I117" i="7"/>
  <c r="D117" i="7"/>
  <c r="AM116" i="7"/>
  <c r="AG116" i="7"/>
  <c r="Y116" i="7"/>
  <c r="X116" i="7"/>
  <c r="S116" i="7"/>
  <c r="N116" i="7"/>
  <c r="I116" i="7"/>
  <c r="D116" i="7"/>
  <c r="AM115" i="7"/>
  <c r="AG115" i="7"/>
  <c r="Y115" i="7"/>
  <c r="X115" i="7"/>
  <c r="S115" i="7"/>
  <c r="N115" i="7"/>
  <c r="I115" i="7"/>
  <c r="D115" i="7"/>
  <c r="AM114" i="7"/>
  <c r="AG114" i="7"/>
  <c r="Y114" i="7"/>
  <c r="X114" i="7"/>
  <c r="S114" i="7"/>
  <c r="N114" i="7"/>
  <c r="I114" i="7"/>
  <c r="D114" i="7"/>
  <c r="AM113" i="7"/>
  <c r="AG113" i="7"/>
  <c r="Y113" i="7"/>
  <c r="X113" i="7"/>
  <c r="S113" i="7"/>
  <c r="N113" i="7"/>
  <c r="I113" i="7"/>
  <c r="D113" i="7"/>
  <c r="AM112" i="7"/>
  <c r="AG112" i="7"/>
  <c r="Y112" i="7"/>
  <c r="X112" i="7"/>
  <c r="S112" i="7"/>
  <c r="N112" i="7"/>
  <c r="I112" i="7"/>
  <c r="D112" i="7"/>
  <c r="AM111" i="7"/>
  <c r="AG111" i="7"/>
  <c r="Y111" i="7"/>
  <c r="X111" i="7"/>
  <c r="S111" i="7"/>
  <c r="N111" i="7"/>
  <c r="I111" i="7"/>
  <c r="D111" i="7"/>
  <c r="AM110" i="7"/>
  <c r="AG110" i="7"/>
  <c r="Y110" i="7"/>
  <c r="X110" i="7"/>
  <c r="S110" i="7"/>
  <c r="N110" i="7"/>
  <c r="I110" i="7"/>
  <c r="D110" i="7"/>
  <c r="AM109" i="7"/>
  <c r="AG109" i="7"/>
  <c r="Y109" i="7"/>
  <c r="X109" i="7"/>
  <c r="S109" i="7"/>
  <c r="N109" i="7"/>
  <c r="I109" i="7"/>
  <c r="D109" i="7"/>
  <c r="AM108" i="7"/>
  <c r="AG108" i="7"/>
  <c r="Y108" i="7"/>
  <c r="X108" i="7"/>
  <c r="S108" i="7"/>
  <c r="N108" i="7"/>
  <c r="I108" i="7"/>
  <c r="D108" i="7"/>
  <c r="AM107" i="7"/>
  <c r="AG107" i="7"/>
  <c r="Y107" i="7"/>
  <c r="X107" i="7"/>
  <c r="S107" i="7"/>
  <c r="N107" i="7"/>
  <c r="I107" i="7"/>
  <c r="D107" i="7"/>
  <c r="AM106" i="7"/>
  <c r="AG106" i="7"/>
  <c r="Y106" i="7"/>
  <c r="X106" i="7"/>
  <c r="S106" i="7"/>
  <c r="N106" i="7"/>
  <c r="I106" i="7"/>
  <c r="D106" i="7"/>
  <c r="AM105" i="7"/>
  <c r="AG105" i="7"/>
  <c r="Y105" i="7"/>
  <c r="X105" i="7"/>
  <c r="S105" i="7"/>
  <c r="N105" i="7"/>
  <c r="I105" i="7"/>
  <c r="D105" i="7"/>
  <c r="AM104" i="7"/>
  <c r="AG104" i="7"/>
  <c r="Y104" i="7"/>
  <c r="X104" i="7"/>
  <c r="S104" i="7"/>
  <c r="N104" i="7"/>
  <c r="I104" i="7"/>
  <c r="D104" i="7"/>
  <c r="AM103" i="7"/>
  <c r="AG103" i="7"/>
  <c r="Y103" i="7"/>
  <c r="X103" i="7"/>
  <c r="S103" i="7"/>
  <c r="N103" i="7"/>
  <c r="I103" i="7"/>
  <c r="D103" i="7"/>
  <c r="AM102" i="7"/>
  <c r="AG102" i="7"/>
  <c r="Y102" i="7"/>
  <c r="X102" i="7"/>
  <c r="S102" i="7"/>
  <c r="N102" i="7"/>
  <c r="I102" i="7"/>
  <c r="D102" i="7"/>
  <c r="AM101" i="7"/>
  <c r="AG101" i="7"/>
  <c r="Y101" i="7"/>
  <c r="X101" i="7"/>
  <c r="S101" i="7"/>
  <c r="N101" i="7"/>
  <c r="I101" i="7"/>
  <c r="D101" i="7"/>
  <c r="AM100" i="7"/>
  <c r="AG100" i="7"/>
  <c r="Y100" i="7"/>
  <c r="X100" i="7"/>
  <c r="S100" i="7"/>
  <c r="N100" i="7"/>
  <c r="I100" i="7"/>
  <c r="D100" i="7"/>
  <c r="AM99" i="7"/>
  <c r="AG99" i="7"/>
  <c r="Y99" i="7"/>
  <c r="X99" i="7"/>
  <c r="S99" i="7"/>
  <c r="N99" i="7"/>
  <c r="I99" i="7"/>
  <c r="D99" i="7"/>
  <c r="AM98" i="7"/>
  <c r="AG98" i="7"/>
  <c r="Y98" i="7"/>
  <c r="X98" i="7"/>
  <c r="S98" i="7"/>
  <c r="N98" i="7"/>
  <c r="I98" i="7"/>
  <c r="D98" i="7"/>
  <c r="AM97" i="7"/>
  <c r="AG97" i="7"/>
  <c r="Y97" i="7"/>
  <c r="X97" i="7"/>
  <c r="S97" i="7"/>
  <c r="N97" i="7"/>
  <c r="I97" i="7"/>
  <c r="D97" i="7"/>
  <c r="AM96" i="7"/>
  <c r="AG96" i="7"/>
  <c r="Y96" i="7"/>
  <c r="X96" i="7"/>
  <c r="S96" i="7"/>
  <c r="N96" i="7"/>
  <c r="I96" i="7"/>
  <c r="D96" i="7"/>
  <c r="AM95" i="7"/>
  <c r="AG95" i="7"/>
  <c r="Y95" i="7"/>
  <c r="X95" i="7"/>
  <c r="S95" i="7"/>
  <c r="N95" i="7"/>
  <c r="I95" i="7"/>
  <c r="D95" i="7"/>
  <c r="AM94" i="7"/>
  <c r="AG94" i="7"/>
  <c r="Y94" i="7"/>
  <c r="X94" i="7"/>
  <c r="S94" i="7"/>
  <c r="N94" i="7"/>
  <c r="I94" i="7"/>
  <c r="D94" i="7"/>
  <c r="AM93" i="7"/>
  <c r="AG93" i="7"/>
  <c r="Y93" i="7"/>
  <c r="X93" i="7"/>
  <c r="S93" i="7"/>
  <c r="N93" i="7"/>
  <c r="I93" i="7"/>
  <c r="D93" i="7"/>
  <c r="AM92" i="7"/>
  <c r="AG92" i="7"/>
  <c r="Y92" i="7"/>
  <c r="X92" i="7"/>
  <c r="S92" i="7"/>
  <c r="N92" i="7"/>
  <c r="I92" i="7"/>
  <c r="D92" i="7"/>
  <c r="AM91" i="7"/>
  <c r="AG91" i="7"/>
  <c r="Y91" i="7"/>
  <c r="X91" i="7"/>
  <c r="S91" i="7"/>
  <c r="N91" i="7"/>
  <c r="I91" i="7"/>
  <c r="D91" i="7"/>
  <c r="AM90" i="7"/>
  <c r="AG90" i="7"/>
  <c r="Y90" i="7"/>
  <c r="X90" i="7"/>
  <c r="S90" i="7"/>
  <c r="N90" i="7"/>
  <c r="I90" i="7"/>
  <c r="D90" i="7"/>
  <c r="AM89" i="7"/>
  <c r="AG89" i="7"/>
  <c r="Y89" i="7"/>
  <c r="X89" i="7"/>
  <c r="S89" i="7"/>
  <c r="N89" i="7"/>
  <c r="I89" i="7"/>
  <c r="D89" i="7"/>
  <c r="AM88" i="7"/>
  <c r="AG88" i="7"/>
  <c r="Y88" i="7"/>
  <c r="X88" i="7"/>
  <c r="S88" i="7"/>
  <c r="N88" i="7"/>
  <c r="I88" i="7"/>
  <c r="D88" i="7"/>
  <c r="AM87" i="7"/>
  <c r="AG87" i="7"/>
  <c r="Y87" i="7"/>
  <c r="X87" i="7"/>
  <c r="S87" i="7"/>
  <c r="N87" i="7"/>
  <c r="I87" i="7"/>
  <c r="D87" i="7"/>
  <c r="AM86" i="7"/>
  <c r="AG86" i="7"/>
  <c r="Y86" i="7"/>
  <c r="X86" i="7"/>
  <c r="S86" i="7"/>
  <c r="N86" i="7"/>
  <c r="I86" i="7"/>
  <c r="D86" i="7"/>
  <c r="AM85" i="7"/>
  <c r="AG85" i="7"/>
  <c r="Y85" i="7"/>
  <c r="X85" i="7"/>
  <c r="S85" i="7"/>
  <c r="N85" i="7"/>
  <c r="I85" i="7"/>
  <c r="D85" i="7"/>
  <c r="AM84" i="7"/>
  <c r="AG84" i="7"/>
  <c r="Y84" i="7"/>
  <c r="X84" i="7"/>
  <c r="S84" i="7"/>
  <c r="N84" i="7"/>
  <c r="I84" i="7"/>
  <c r="D84" i="7"/>
  <c r="AM83" i="7"/>
  <c r="AG83" i="7"/>
  <c r="Y83" i="7"/>
  <c r="X83" i="7"/>
  <c r="S83" i="7"/>
  <c r="N83" i="7"/>
  <c r="I83" i="7"/>
  <c r="D83" i="7"/>
  <c r="AM82" i="7"/>
  <c r="AG82" i="7"/>
  <c r="Y82" i="7"/>
  <c r="X82" i="7"/>
  <c r="S82" i="7"/>
  <c r="N82" i="7"/>
  <c r="I82" i="7"/>
  <c r="D82" i="7"/>
  <c r="AM81" i="7"/>
  <c r="AG81" i="7"/>
  <c r="Y81" i="7"/>
  <c r="X81" i="7"/>
  <c r="S81" i="7"/>
  <c r="N81" i="7"/>
  <c r="I81" i="7"/>
  <c r="D81" i="7"/>
  <c r="AM80" i="7"/>
  <c r="AG80" i="7"/>
  <c r="Y80" i="7"/>
  <c r="X80" i="7"/>
  <c r="S80" i="7"/>
  <c r="N80" i="7"/>
  <c r="I80" i="7"/>
  <c r="D80" i="7"/>
  <c r="AM79" i="7"/>
  <c r="AG79" i="7"/>
  <c r="Y79" i="7"/>
  <c r="X79" i="7"/>
  <c r="S79" i="7"/>
  <c r="N79" i="7"/>
  <c r="I79" i="7"/>
  <c r="D79" i="7"/>
  <c r="AM78" i="7"/>
  <c r="AG78" i="7"/>
  <c r="Y78" i="7"/>
  <c r="X78" i="7"/>
  <c r="S78" i="7"/>
  <c r="N78" i="7"/>
  <c r="I78" i="7"/>
  <c r="D78" i="7"/>
  <c r="AM77" i="7"/>
  <c r="AG77" i="7"/>
  <c r="Y77" i="7"/>
  <c r="X77" i="7"/>
  <c r="S77" i="7"/>
  <c r="N77" i="7"/>
  <c r="I77" i="7"/>
  <c r="D77" i="7"/>
  <c r="AM76" i="7"/>
  <c r="AG76" i="7"/>
  <c r="Y76" i="7"/>
  <c r="X76" i="7"/>
  <c r="S76" i="7"/>
  <c r="N76" i="7"/>
  <c r="I76" i="7"/>
  <c r="D76" i="7"/>
  <c r="AM75" i="7"/>
  <c r="AG75" i="7"/>
  <c r="Y75" i="7"/>
  <c r="X75" i="7"/>
  <c r="S75" i="7"/>
  <c r="N75" i="7"/>
  <c r="I75" i="7"/>
  <c r="D75" i="7"/>
  <c r="AM74" i="7"/>
  <c r="AG74" i="7"/>
  <c r="Y74" i="7"/>
  <c r="X74" i="7"/>
  <c r="S74" i="7"/>
  <c r="N74" i="7"/>
  <c r="I74" i="7"/>
  <c r="D74" i="7"/>
  <c r="AM73" i="7"/>
  <c r="AG73" i="7"/>
  <c r="Y73" i="7"/>
  <c r="X73" i="7"/>
  <c r="S73" i="7"/>
  <c r="N73" i="7"/>
  <c r="I73" i="7"/>
  <c r="D73" i="7"/>
  <c r="AM72" i="7"/>
  <c r="AG72" i="7"/>
  <c r="Y72" i="7"/>
  <c r="X72" i="7"/>
  <c r="S72" i="7"/>
  <c r="N72" i="7"/>
  <c r="I72" i="7"/>
  <c r="D72" i="7"/>
  <c r="AM71" i="7"/>
  <c r="AG71" i="7"/>
  <c r="Y71" i="7"/>
  <c r="X71" i="7"/>
  <c r="S71" i="7"/>
  <c r="N71" i="7"/>
  <c r="I71" i="7"/>
  <c r="D71" i="7"/>
  <c r="AM70" i="7"/>
  <c r="AG70" i="7"/>
  <c r="Y70" i="7"/>
  <c r="X70" i="7"/>
  <c r="S70" i="7"/>
  <c r="N70" i="7"/>
  <c r="I70" i="7"/>
  <c r="D70" i="7"/>
  <c r="AM69" i="7"/>
  <c r="AG69" i="7"/>
  <c r="Y69" i="7"/>
  <c r="X69" i="7"/>
  <c r="S69" i="7"/>
  <c r="N69" i="7"/>
  <c r="I69" i="7"/>
  <c r="D69" i="7"/>
  <c r="AM68" i="7"/>
  <c r="AG68" i="7"/>
  <c r="Y68" i="7"/>
  <c r="X68" i="7"/>
  <c r="S68" i="7"/>
  <c r="N68" i="7"/>
  <c r="I68" i="7"/>
  <c r="D68" i="7"/>
  <c r="AM67" i="7"/>
  <c r="AG67" i="7"/>
  <c r="Y67" i="7"/>
  <c r="X67" i="7"/>
  <c r="S67" i="7"/>
  <c r="N67" i="7"/>
  <c r="I67" i="7"/>
  <c r="D67" i="7"/>
  <c r="AM66" i="7"/>
  <c r="AG66" i="7"/>
  <c r="Y66" i="7"/>
  <c r="X66" i="7"/>
  <c r="S66" i="7"/>
  <c r="N66" i="7"/>
  <c r="I66" i="7"/>
  <c r="D66" i="7"/>
  <c r="AM65" i="7"/>
  <c r="AG65" i="7"/>
  <c r="Y65" i="7"/>
  <c r="X65" i="7"/>
  <c r="S65" i="7"/>
  <c r="N65" i="7"/>
  <c r="I65" i="7"/>
  <c r="D65" i="7"/>
  <c r="AM64" i="7"/>
  <c r="AG64" i="7"/>
  <c r="Y64" i="7"/>
  <c r="X64" i="7"/>
  <c r="S64" i="7"/>
  <c r="N64" i="7"/>
  <c r="I64" i="7"/>
  <c r="D64" i="7"/>
  <c r="AM63" i="7"/>
  <c r="AG63" i="7"/>
  <c r="Y63" i="7"/>
  <c r="X63" i="7"/>
  <c r="S63" i="7"/>
  <c r="N63" i="7"/>
  <c r="I63" i="7"/>
  <c r="D63" i="7"/>
  <c r="AM62" i="7"/>
  <c r="AG62" i="7"/>
  <c r="Y62" i="7"/>
  <c r="X62" i="7"/>
  <c r="S62" i="7"/>
  <c r="N62" i="7"/>
  <c r="I62" i="7"/>
  <c r="D62" i="7"/>
  <c r="AM61" i="7"/>
  <c r="AG61" i="7"/>
  <c r="Y61" i="7"/>
  <c r="X61" i="7"/>
  <c r="S61" i="7"/>
  <c r="N61" i="7"/>
  <c r="I61" i="7"/>
  <c r="D61" i="7"/>
  <c r="AM60" i="7"/>
  <c r="AG60" i="7"/>
  <c r="Y60" i="7"/>
  <c r="X60" i="7"/>
  <c r="S60" i="7"/>
  <c r="N60" i="7"/>
  <c r="I60" i="7"/>
  <c r="D60" i="7"/>
  <c r="AM59" i="7"/>
  <c r="AG59" i="7"/>
  <c r="Y59" i="7"/>
  <c r="X59" i="7"/>
  <c r="S59" i="7"/>
  <c r="N59" i="7"/>
  <c r="I59" i="7"/>
  <c r="D59" i="7"/>
  <c r="AM58" i="7"/>
  <c r="AG58" i="7"/>
  <c r="Y58" i="7"/>
  <c r="X58" i="7"/>
  <c r="S58" i="7"/>
  <c r="N58" i="7"/>
  <c r="I58" i="7"/>
  <c r="D58" i="7"/>
  <c r="AM57" i="7"/>
  <c r="AG57" i="7"/>
  <c r="Y57" i="7"/>
  <c r="X57" i="7"/>
  <c r="S57" i="7"/>
  <c r="N57" i="7"/>
  <c r="I57" i="7"/>
  <c r="D57" i="7"/>
  <c r="AM56" i="7"/>
  <c r="AG56" i="7"/>
  <c r="Y56" i="7"/>
  <c r="X56" i="7"/>
  <c r="S56" i="7"/>
  <c r="N56" i="7"/>
  <c r="I56" i="7"/>
  <c r="D56" i="7"/>
  <c r="AM55" i="7"/>
  <c r="AG55" i="7"/>
  <c r="Y55" i="7"/>
  <c r="X55" i="7"/>
  <c r="S55" i="7"/>
  <c r="N55" i="7"/>
  <c r="I55" i="7"/>
  <c r="D55" i="7"/>
  <c r="AM54" i="7"/>
  <c r="AG54" i="7"/>
  <c r="Y54" i="7"/>
  <c r="X54" i="7"/>
  <c r="S54" i="7"/>
  <c r="N54" i="7"/>
  <c r="I54" i="7"/>
  <c r="D54" i="7"/>
  <c r="AM53" i="7"/>
  <c r="AG53" i="7"/>
  <c r="Y53" i="7"/>
  <c r="X53" i="7"/>
  <c r="S53" i="7"/>
  <c r="N53" i="7"/>
  <c r="I53" i="7"/>
  <c r="D53" i="7"/>
  <c r="AM52" i="7"/>
  <c r="AG52" i="7"/>
  <c r="Y52" i="7"/>
  <c r="X52" i="7"/>
  <c r="S52" i="7"/>
  <c r="N52" i="7"/>
  <c r="I52" i="7"/>
  <c r="D52" i="7"/>
  <c r="AM51" i="7"/>
  <c r="AG51" i="7"/>
  <c r="Y51" i="7"/>
  <c r="X51" i="7"/>
  <c r="S51" i="7"/>
  <c r="N51" i="7"/>
  <c r="I51" i="7"/>
  <c r="D51" i="7"/>
  <c r="AM50" i="7"/>
  <c r="AG50" i="7"/>
  <c r="Y50" i="7"/>
  <c r="X50" i="7"/>
  <c r="S50" i="7"/>
  <c r="N50" i="7"/>
  <c r="I50" i="7"/>
  <c r="D50" i="7"/>
  <c r="AM49" i="7"/>
  <c r="AG49" i="7"/>
  <c r="Y49" i="7"/>
  <c r="X49" i="7"/>
  <c r="S49" i="7"/>
  <c r="N49" i="7"/>
  <c r="I49" i="7"/>
  <c r="D49" i="7"/>
  <c r="AM48" i="7"/>
  <c r="AG48" i="7"/>
  <c r="Y48" i="7"/>
  <c r="X48" i="7"/>
  <c r="S48" i="7"/>
  <c r="N48" i="7"/>
  <c r="I48" i="7"/>
  <c r="D48" i="7"/>
  <c r="AM47" i="7"/>
  <c r="AG47" i="7"/>
  <c r="Y47" i="7"/>
  <c r="X47" i="7"/>
  <c r="S47" i="7"/>
  <c r="N47" i="7"/>
  <c r="I47" i="7"/>
  <c r="D47" i="7"/>
  <c r="AM46" i="7"/>
  <c r="AG46" i="7"/>
  <c r="Y46" i="7"/>
  <c r="X46" i="7"/>
  <c r="S46" i="7"/>
  <c r="N46" i="7"/>
  <c r="I46" i="7"/>
  <c r="D46" i="7"/>
  <c r="AM45" i="7"/>
  <c r="AG45" i="7"/>
  <c r="Y45" i="7"/>
  <c r="X45" i="7"/>
  <c r="S45" i="7"/>
  <c r="N45" i="7"/>
  <c r="I45" i="7"/>
  <c r="D45" i="7"/>
  <c r="AM44" i="7"/>
  <c r="AG44" i="7"/>
  <c r="Y44" i="7"/>
  <c r="X44" i="7"/>
  <c r="S44" i="7"/>
  <c r="N44" i="7"/>
  <c r="I44" i="7"/>
  <c r="D44" i="7"/>
  <c r="AM43" i="7"/>
  <c r="AG43" i="7"/>
  <c r="Y43" i="7"/>
  <c r="X43" i="7"/>
  <c r="S43" i="7"/>
  <c r="N43" i="7"/>
  <c r="I43" i="7"/>
  <c r="D43" i="7"/>
  <c r="AM42" i="7"/>
  <c r="AG42" i="7"/>
  <c r="Y42" i="7"/>
  <c r="X42" i="7"/>
  <c r="S42" i="7"/>
  <c r="N42" i="7"/>
  <c r="I42" i="7"/>
  <c r="D42" i="7"/>
  <c r="AM41" i="7"/>
  <c r="AG41" i="7"/>
  <c r="Y41" i="7"/>
  <c r="X41" i="7"/>
  <c r="S41" i="7"/>
  <c r="N41" i="7"/>
  <c r="I41" i="7"/>
  <c r="D41" i="7"/>
  <c r="AM40" i="7"/>
  <c r="AG40" i="7"/>
  <c r="Y40" i="7"/>
  <c r="X40" i="7"/>
  <c r="S40" i="7"/>
  <c r="N40" i="7"/>
  <c r="I40" i="7"/>
  <c r="D40" i="7"/>
  <c r="AM39" i="7"/>
  <c r="AG39" i="7"/>
  <c r="Y39" i="7"/>
  <c r="X39" i="7"/>
  <c r="S39" i="7"/>
  <c r="N39" i="7"/>
  <c r="I39" i="7"/>
  <c r="D39" i="7"/>
  <c r="AM38" i="7"/>
  <c r="AG38" i="7"/>
  <c r="Y38" i="7"/>
  <c r="X38" i="7"/>
  <c r="S38" i="7"/>
  <c r="N38" i="7"/>
  <c r="I38" i="7"/>
  <c r="D38" i="7"/>
  <c r="AM37" i="7"/>
  <c r="AG37" i="7"/>
  <c r="Y37" i="7"/>
  <c r="X37" i="7"/>
  <c r="S37" i="7"/>
  <c r="N37" i="7"/>
  <c r="I37" i="7"/>
  <c r="D37" i="7"/>
  <c r="AM36" i="7"/>
  <c r="AG36" i="7"/>
  <c r="Y36" i="7"/>
  <c r="X36" i="7"/>
  <c r="S36" i="7"/>
  <c r="N36" i="7"/>
  <c r="I36" i="7"/>
  <c r="D36" i="7"/>
  <c r="AM35" i="7"/>
  <c r="AG35" i="7"/>
  <c r="Y35" i="7"/>
  <c r="X35" i="7"/>
  <c r="S35" i="7"/>
  <c r="N35" i="7"/>
  <c r="I35" i="7"/>
  <c r="D35" i="7"/>
  <c r="AM34" i="7"/>
  <c r="AG34" i="7"/>
  <c r="Y34" i="7"/>
  <c r="X34" i="7"/>
  <c r="S34" i="7"/>
  <c r="N34" i="7"/>
  <c r="I34" i="7"/>
  <c r="D34" i="7"/>
  <c r="BJ33" i="7"/>
  <c r="BL33" i="7" s="1"/>
  <c r="BL34" i="7" s="1"/>
  <c r="BB33" i="7"/>
  <c r="BC33" i="7" s="1"/>
  <c r="AM33" i="7"/>
  <c r="AG33" i="7"/>
  <c r="Y33" i="7"/>
  <c r="X33" i="7"/>
  <c r="S33" i="7"/>
  <c r="N33" i="7"/>
  <c r="I33" i="7"/>
  <c r="D33" i="7"/>
  <c r="BL32" i="7"/>
  <c r="BJ32" i="7"/>
  <c r="BB32" i="7"/>
  <c r="AM32" i="7"/>
  <c r="AG32" i="7"/>
  <c r="Y32" i="7"/>
  <c r="X32" i="7"/>
  <c r="S32" i="7"/>
  <c r="N32" i="7"/>
  <c r="I32" i="7"/>
  <c r="D32" i="7"/>
  <c r="BB31" i="7"/>
  <c r="AM31" i="7"/>
  <c r="AG31" i="7"/>
  <c r="Y31" i="7"/>
  <c r="X31" i="7"/>
  <c r="S31" i="7"/>
  <c r="N31" i="7"/>
  <c r="I31" i="7"/>
  <c r="D31" i="7"/>
  <c r="AM30" i="7"/>
  <c r="AG30" i="7"/>
  <c r="Y30" i="7"/>
  <c r="X30" i="7"/>
  <c r="S30" i="7"/>
  <c r="N30" i="7"/>
  <c r="I30" i="7"/>
  <c r="D30" i="7"/>
  <c r="AM29" i="7"/>
  <c r="AG29" i="7"/>
  <c r="Y29" i="7"/>
  <c r="X29" i="7"/>
  <c r="S29" i="7"/>
  <c r="N29" i="7"/>
  <c r="I29" i="7"/>
  <c r="D29" i="7"/>
  <c r="BC28" i="7"/>
  <c r="AW28" i="7"/>
  <c r="AM28" i="7"/>
  <c r="AG28" i="7"/>
  <c r="Y28" i="7"/>
  <c r="X28" i="7"/>
  <c r="S28" i="7"/>
  <c r="N28" i="7"/>
  <c r="I28" i="7"/>
  <c r="D28" i="7"/>
  <c r="AM27" i="7"/>
  <c r="AG27" i="7"/>
  <c r="Y27" i="7"/>
  <c r="X27" i="7"/>
  <c r="S27" i="7"/>
  <c r="N27" i="7"/>
  <c r="I27" i="7"/>
  <c r="D27" i="7"/>
  <c r="AM26" i="7"/>
  <c r="AG26" i="7"/>
  <c r="Y26" i="7"/>
  <c r="X26" i="7"/>
  <c r="S26" i="7"/>
  <c r="N26" i="7"/>
  <c r="I26" i="7"/>
  <c r="D26" i="7"/>
  <c r="BB25" i="7"/>
  <c r="AM25" i="7"/>
  <c r="AG25" i="7"/>
  <c r="Y25" i="7"/>
  <c r="X25" i="7"/>
  <c r="S25" i="7"/>
  <c r="N25" i="7"/>
  <c r="I25" i="7"/>
  <c r="D25" i="7"/>
  <c r="BB24" i="7"/>
  <c r="BC24" i="7" s="1"/>
  <c r="AV24" i="7"/>
  <c r="AM24" i="7"/>
  <c r="AG24" i="7"/>
  <c r="Y24" i="7"/>
  <c r="X24" i="7"/>
  <c r="S24" i="7"/>
  <c r="N24" i="7"/>
  <c r="I24" i="7"/>
  <c r="D24" i="7"/>
  <c r="BB23" i="7"/>
  <c r="AV23" i="7"/>
  <c r="AM23" i="7"/>
  <c r="AG23" i="7"/>
  <c r="Y23" i="7"/>
  <c r="X23" i="7"/>
  <c r="S23" i="7"/>
  <c r="N23" i="7"/>
  <c r="I23" i="7"/>
  <c r="D23" i="7"/>
  <c r="AM22" i="7"/>
  <c r="AG22" i="7"/>
  <c r="Y22" i="7"/>
  <c r="X22" i="7"/>
  <c r="S22" i="7"/>
  <c r="N22" i="7"/>
  <c r="I22" i="7"/>
  <c r="D22" i="7"/>
  <c r="AM21" i="7"/>
  <c r="AG21" i="7"/>
  <c r="Y21" i="7"/>
  <c r="X21" i="7"/>
  <c r="S21" i="7"/>
  <c r="N21" i="7"/>
  <c r="I21" i="7"/>
  <c r="D21" i="7"/>
  <c r="BC20" i="7"/>
  <c r="AM20" i="7"/>
  <c r="AG20" i="7"/>
  <c r="Y20" i="7"/>
  <c r="X20" i="7"/>
  <c r="S20" i="7"/>
  <c r="N20" i="7"/>
  <c r="I20" i="7"/>
  <c r="D20" i="7"/>
  <c r="AM19" i="7"/>
  <c r="AG19" i="7"/>
  <c r="Y19" i="7"/>
  <c r="X19" i="7"/>
  <c r="S19" i="7"/>
  <c r="N19" i="7"/>
  <c r="I19" i="7"/>
  <c r="D19" i="7"/>
  <c r="BH18" i="7"/>
  <c r="BH19" i="7" s="1"/>
  <c r="AM18" i="7"/>
  <c r="AG18" i="7"/>
  <c r="Y18" i="7"/>
  <c r="X18" i="7"/>
  <c r="S18" i="7"/>
  <c r="N18" i="7"/>
  <c r="I18" i="7"/>
  <c r="D18" i="7"/>
  <c r="AM17" i="7"/>
  <c r="AG17" i="7"/>
  <c r="Y17" i="7"/>
  <c r="X17" i="7"/>
  <c r="S17" i="7"/>
  <c r="N17" i="7"/>
  <c r="I17" i="7"/>
  <c r="D17" i="7"/>
  <c r="AM16" i="7"/>
  <c r="AG16" i="7"/>
  <c r="Y16" i="7"/>
  <c r="X16" i="7"/>
  <c r="S16" i="7"/>
  <c r="N16" i="7"/>
  <c r="I16" i="7"/>
  <c r="D16" i="7"/>
  <c r="AM15" i="7"/>
  <c r="AG15" i="7"/>
  <c r="Y15" i="7"/>
  <c r="X15" i="7"/>
  <c r="S15" i="7"/>
  <c r="N15" i="7"/>
  <c r="I15" i="7"/>
  <c r="D15" i="7"/>
  <c r="AM14" i="7"/>
  <c r="AG14" i="7"/>
  <c r="Y14" i="7"/>
  <c r="X14" i="7"/>
  <c r="S14" i="7"/>
  <c r="N14" i="7"/>
  <c r="I14" i="7"/>
  <c r="D14" i="7"/>
  <c r="AM13" i="7"/>
  <c r="AG13" i="7"/>
  <c r="Y13" i="7"/>
  <c r="X13" i="7"/>
  <c r="S13" i="7"/>
  <c r="N13" i="7"/>
  <c r="I13" i="7"/>
  <c r="D13" i="7"/>
  <c r="AM12" i="7"/>
  <c r="AG12" i="7"/>
  <c r="Y12" i="7"/>
  <c r="X12" i="7"/>
  <c r="S12" i="7"/>
  <c r="N12" i="7"/>
  <c r="I12" i="7"/>
  <c r="D12" i="7"/>
  <c r="AM11" i="7"/>
  <c r="AG11" i="7"/>
  <c r="Y11" i="7"/>
  <c r="X11" i="7"/>
  <c r="S11" i="7"/>
  <c r="N11" i="7"/>
  <c r="I11" i="7"/>
  <c r="D11" i="7"/>
  <c r="AM10" i="7"/>
  <c r="AG10" i="7"/>
  <c r="Y10" i="7"/>
  <c r="X10" i="7"/>
  <c r="S10" i="7"/>
  <c r="N10" i="7"/>
  <c r="I10" i="7"/>
  <c r="D10" i="7"/>
  <c r="AM9" i="7"/>
  <c r="AG9" i="7"/>
  <c r="Y9" i="7"/>
  <c r="X9" i="7"/>
  <c r="S9" i="7"/>
  <c r="N9" i="7"/>
  <c r="I9" i="7"/>
  <c r="D9" i="7"/>
  <c r="AX8" i="7"/>
  <c r="AM8" i="7"/>
  <c r="AG8" i="7"/>
  <c r="Y8" i="7"/>
  <c r="X8" i="7"/>
  <c r="S8" i="7"/>
  <c r="N8" i="7"/>
  <c r="I8" i="7"/>
  <c r="D8" i="7"/>
  <c r="AM7" i="7"/>
  <c r="AG7" i="7"/>
  <c r="Y7" i="7"/>
  <c r="X7" i="7"/>
  <c r="S7" i="7"/>
  <c r="N7" i="7"/>
  <c r="I7" i="7"/>
  <c r="D7" i="7"/>
  <c r="E7" i="7" s="1"/>
  <c r="E8" i="7" s="1"/>
  <c r="E9" i="7" s="1"/>
  <c r="AM6" i="7"/>
  <c r="AG6" i="7"/>
  <c r="Y6" i="7"/>
  <c r="X6" i="7"/>
  <c r="S6" i="7"/>
  <c r="T6" i="7" s="1"/>
  <c r="N6" i="7"/>
  <c r="I6" i="7"/>
  <c r="E6" i="7"/>
  <c r="D6" i="7"/>
  <c r="AM5" i="7"/>
  <c r="AG5" i="7"/>
  <c r="Y5" i="7"/>
  <c r="T5" i="7"/>
  <c r="S5" i="7"/>
  <c r="N5" i="7"/>
  <c r="O5" i="7" s="1"/>
  <c r="I5" i="7"/>
  <c r="E5" i="7"/>
  <c r="D5" i="7"/>
  <c r="AN4" i="7"/>
  <c r="AN5" i="7" s="1"/>
  <c r="AH4" i="7"/>
  <c r="AH5" i="7" s="1"/>
  <c r="AC4" i="7"/>
  <c r="AB4" i="7"/>
  <c r="Z4" i="7"/>
  <c r="AB5" i="7" s="1"/>
  <c r="Y4" i="7"/>
  <c r="AA4" i="7" s="1"/>
  <c r="AC5" i="7" s="1"/>
  <c r="T4" i="7"/>
  <c r="O4" i="7"/>
  <c r="J4" i="7"/>
  <c r="E4" i="7"/>
  <c r="AX3" i="7"/>
  <c r="AV3" i="7"/>
  <c r="AX5" i="7" s="1"/>
  <c r="AS3" i="7"/>
  <c r="AR3" i="7"/>
  <c r="AQ3" i="7"/>
  <c r="AE3" i="4"/>
  <c r="AK3" i="4"/>
  <c r="V3" i="4"/>
  <c r="G3" i="4"/>
  <c r="B3" i="4"/>
  <c r="Q3" i="4"/>
  <c r="L3" i="4"/>
  <c r="V3" i="1"/>
  <c r="AK3" i="1"/>
  <c r="Q3" i="1"/>
  <c r="AE3" i="1"/>
  <c r="G3" i="1"/>
  <c r="B3" i="1"/>
  <c r="L3" i="1"/>
  <c r="A3" i="5"/>
  <c r="AE3" i="7"/>
  <c r="AK3" i="7"/>
  <c r="L3" i="7"/>
  <c r="G3" i="7"/>
  <c r="AE3" i="6"/>
  <c r="V3" i="6"/>
  <c r="G3" i="6"/>
  <c r="B3" i="6"/>
  <c r="Q3" i="7"/>
  <c r="V3" i="7"/>
  <c r="B3" i="7"/>
  <c r="L3" i="6"/>
  <c r="AK3" i="6"/>
  <c r="Q3" i="6"/>
  <c r="O6" i="7" l="1"/>
  <c r="O7" i="7"/>
  <c r="J5" i="7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J361" i="7" s="1"/>
  <c r="J362" i="7" s="1"/>
  <c r="J363" i="7" s="1"/>
  <c r="J364" i="7" s="1"/>
  <c r="J365" i="7" s="1"/>
  <c r="J366" i="7" s="1"/>
  <c r="J367" i="7" s="1"/>
  <c r="J368" i="7" s="1"/>
  <c r="J369" i="7" s="1"/>
  <c r="J370" i="7" s="1"/>
  <c r="J371" i="7" s="1"/>
  <c r="J372" i="7" s="1"/>
  <c r="J373" i="7" s="1"/>
  <c r="J374" i="7" s="1"/>
  <c r="J375" i="7" s="1"/>
  <c r="J376" i="7" s="1"/>
  <c r="J377" i="7" s="1"/>
  <c r="J378" i="7" s="1"/>
  <c r="J379" i="7" s="1"/>
  <c r="J380" i="7" s="1"/>
  <c r="J381" i="7" s="1"/>
  <c r="J382" i="7" s="1"/>
  <c r="J383" i="7" s="1"/>
  <c r="J384" i="7" s="1"/>
  <c r="J385" i="7" s="1"/>
  <c r="J386" i="7" s="1"/>
  <c r="J387" i="7" s="1"/>
  <c r="J388" i="7" s="1"/>
  <c r="J389" i="7" s="1"/>
  <c r="J390" i="7" s="1"/>
  <c r="J391" i="7" s="1"/>
  <c r="J392" i="7" s="1"/>
  <c r="J393" i="7" s="1"/>
  <c r="J394" i="7" s="1"/>
  <c r="J395" i="7" s="1"/>
  <c r="J396" i="7" s="1"/>
  <c r="J397" i="7" s="1"/>
  <c r="J398" i="7" s="1"/>
  <c r="J399" i="7" s="1"/>
  <c r="J400" i="7" s="1"/>
  <c r="J401" i="7" s="1"/>
  <c r="J402" i="7" s="1"/>
  <c r="J403" i="7" s="1"/>
  <c r="J404" i="7" s="1"/>
  <c r="J405" i="7" s="1"/>
  <c r="J406" i="7" s="1"/>
  <c r="J407" i="7" s="1"/>
  <c r="J408" i="7" s="1"/>
  <c r="J409" i="7" s="1"/>
  <c r="J410" i="7" s="1"/>
  <c r="J411" i="7" s="1"/>
  <c r="J412" i="7" s="1"/>
  <c r="J413" i="7" s="1"/>
  <c r="J414" i="7" s="1"/>
  <c r="J415" i="7" s="1"/>
  <c r="J416" i="7" s="1"/>
  <c r="J417" i="7" s="1"/>
  <c r="J418" i="7" s="1"/>
  <c r="J419" i="7" s="1"/>
  <c r="J420" i="7" s="1"/>
  <c r="J421" i="7" s="1"/>
  <c r="J422" i="7" s="1"/>
  <c r="J423" i="7" s="1"/>
  <c r="J424" i="7" s="1"/>
  <c r="J425" i="7" s="1"/>
  <c r="J426" i="7" s="1"/>
  <c r="J427" i="7" s="1"/>
  <c r="J428" i="7" s="1"/>
  <c r="J429" i="7" s="1"/>
  <c r="J430" i="7" s="1"/>
  <c r="J431" i="7" s="1"/>
  <c r="J432" i="7" s="1"/>
  <c r="J433" i="7" s="1"/>
  <c r="J434" i="7" s="1"/>
  <c r="J435" i="7" s="1"/>
  <c r="J436" i="7" s="1"/>
  <c r="J437" i="7" s="1"/>
  <c r="J438" i="7" s="1"/>
  <c r="BC5" i="7"/>
  <c r="BD5" i="7"/>
  <c r="E10" i="7"/>
  <c r="E11" i="7" s="1"/>
  <c r="E12" i="7" s="1"/>
  <c r="E13" i="7" s="1"/>
  <c r="E14" i="7" s="1"/>
  <c r="E15" i="7" s="1"/>
  <c r="E16" i="7" s="1"/>
  <c r="E17" i="7" s="1"/>
  <c r="E18" i="7" s="1"/>
  <c r="E19" i="7" s="1"/>
  <c r="E20" i="7" s="1"/>
  <c r="E21" i="7" s="1"/>
  <c r="E22" i="7" s="1"/>
  <c r="E23" i="7" s="1"/>
  <c r="E24" i="7" s="1"/>
  <c r="E25" i="7" s="1"/>
  <c r="E26" i="7" s="1"/>
  <c r="E27" i="7" s="1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E47" i="7" s="1"/>
  <c r="E48" i="7" s="1"/>
  <c r="E49" i="7" s="1"/>
  <c r="E50" i="7" s="1"/>
  <c r="E51" i="7" s="1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71" i="7" s="1"/>
  <c r="E72" i="7" s="1"/>
  <c r="E73" i="7" s="1"/>
  <c r="E74" i="7" s="1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E95" i="7" s="1"/>
  <c r="E96" i="7" s="1"/>
  <c r="E97" i="7" s="1"/>
  <c r="E98" i="7" s="1"/>
  <c r="E99" i="7" s="1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19" i="7" s="1"/>
  <c r="E120" i="7" s="1"/>
  <c r="E121" i="7" s="1"/>
  <c r="E122" i="7" s="1"/>
  <c r="E123" i="7" s="1"/>
  <c r="E124" i="7" s="1"/>
  <c r="E125" i="7" s="1"/>
  <c r="E126" i="7" s="1"/>
  <c r="E127" i="7" s="1"/>
  <c r="E128" i="7" s="1"/>
  <c r="E129" i="7" s="1"/>
  <c r="E130" i="7" s="1"/>
  <c r="E131" i="7" s="1"/>
  <c r="E132" i="7" s="1"/>
  <c r="E133" i="7" s="1"/>
  <c r="E134" i="7" s="1"/>
  <c r="E135" i="7" s="1"/>
  <c r="E136" i="7" s="1"/>
  <c r="E137" i="7" s="1"/>
  <c r="E138" i="7" s="1"/>
  <c r="E139" i="7" s="1"/>
  <c r="E140" i="7" s="1"/>
  <c r="E141" i="7" s="1"/>
  <c r="E142" i="7" s="1"/>
  <c r="E143" i="7" s="1"/>
  <c r="E144" i="7" s="1"/>
  <c r="E145" i="7" s="1"/>
  <c r="E146" i="7" s="1"/>
  <c r="E147" i="7" s="1"/>
  <c r="E148" i="7" s="1"/>
  <c r="E149" i="7" s="1"/>
  <c r="E150" i="7" s="1"/>
  <c r="E151" i="7" s="1"/>
  <c r="E152" i="7" s="1"/>
  <c r="E153" i="7" s="1"/>
  <c r="E154" i="7" s="1"/>
  <c r="E155" i="7" s="1"/>
  <c r="E156" i="7" s="1"/>
  <c r="E157" i="7" s="1"/>
  <c r="E158" i="7" s="1"/>
  <c r="E159" i="7" s="1"/>
  <c r="E160" i="7" s="1"/>
  <c r="E161" i="7" s="1"/>
  <c r="E162" i="7" s="1"/>
  <c r="E163" i="7" s="1"/>
  <c r="E164" i="7" s="1"/>
  <c r="E165" i="7" s="1"/>
  <c r="E166" i="7" s="1"/>
  <c r="E167" i="7" s="1"/>
  <c r="E168" i="7" s="1"/>
  <c r="E169" i="7" s="1"/>
  <c r="E170" i="7" s="1"/>
  <c r="E171" i="7" s="1"/>
  <c r="E172" i="7" s="1"/>
  <c r="E173" i="7" s="1"/>
  <c r="E174" i="7" s="1"/>
  <c r="E175" i="7" s="1"/>
  <c r="E176" i="7" s="1"/>
  <c r="E177" i="7" s="1"/>
  <c r="E178" i="7" s="1"/>
  <c r="E179" i="7" s="1"/>
  <c r="E180" i="7" s="1"/>
  <c r="E181" i="7" s="1"/>
  <c r="E182" i="7" s="1"/>
  <c r="E183" i="7" s="1"/>
  <c r="E184" i="7" s="1"/>
  <c r="E185" i="7" s="1"/>
  <c r="E186" i="7" s="1"/>
  <c r="E187" i="7" s="1"/>
  <c r="E188" i="7" s="1"/>
  <c r="E189" i="7" s="1"/>
  <c r="E190" i="7" s="1"/>
  <c r="E191" i="7" s="1"/>
  <c r="E192" i="7" s="1"/>
  <c r="E193" i="7" s="1"/>
  <c r="E194" i="7" s="1"/>
  <c r="E195" i="7" s="1"/>
  <c r="E196" i="7" s="1"/>
  <c r="E197" i="7" s="1"/>
  <c r="E198" i="7" s="1"/>
  <c r="E199" i="7" s="1"/>
  <c r="E200" i="7" s="1"/>
  <c r="E201" i="7" s="1"/>
  <c r="E202" i="7" s="1"/>
  <c r="E203" i="7" s="1"/>
  <c r="E204" i="7" s="1"/>
  <c r="E205" i="7" s="1"/>
  <c r="E206" i="7" s="1"/>
  <c r="E207" i="7" s="1"/>
  <c r="E208" i="7" s="1"/>
  <c r="E209" i="7" s="1"/>
  <c r="E210" i="7" s="1"/>
  <c r="E211" i="7" s="1"/>
  <c r="E212" i="7" s="1"/>
  <c r="E213" i="7" s="1"/>
  <c r="E214" i="7" s="1"/>
  <c r="E215" i="7" s="1"/>
  <c r="E216" i="7" s="1"/>
  <c r="E217" i="7" s="1"/>
  <c r="E218" i="7" s="1"/>
  <c r="E219" i="7" s="1"/>
  <c r="E220" i="7" s="1"/>
  <c r="E221" i="7" s="1"/>
  <c r="E222" i="7" s="1"/>
  <c r="E223" i="7" s="1"/>
  <c r="E224" i="7" s="1"/>
  <c r="E225" i="7" s="1"/>
  <c r="E226" i="7" s="1"/>
  <c r="E227" i="7" s="1"/>
  <c r="E228" i="7" s="1"/>
  <c r="E229" i="7" s="1"/>
  <c r="E230" i="7" s="1"/>
  <c r="E231" i="7" s="1"/>
  <c r="E232" i="7" s="1"/>
  <c r="E233" i="7" s="1"/>
  <c r="E234" i="7" s="1"/>
  <c r="E235" i="7" s="1"/>
  <c r="E236" i="7" s="1"/>
  <c r="E237" i="7" s="1"/>
  <c r="E238" i="7" s="1"/>
  <c r="E239" i="7" s="1"/>
  <c r="E240" i="7" s="1"/>
  <c r="E241" i="7" s="1"/>
  <c r="E242" i="7" s="1"/>
  <c r="E243" i="7" s="1"/>
  <c r="E244" i="7" s="1"/>
  <c r="E245" i="7" s="1"/>
  <c r="E246" i="7" s="1"/>
  <c r="E247" i="7" s="1"/>
  <c r="E248" i="7" s="1"/>
  <c r="E249" i="7" s="1"/>
  <c r="E250" i="7" s="1"/>
  <c r="E251" i="7" s="1"/>
  <c r="E252" i="7" s="1"/>
  <c r="E253" i="7" s="1"/>
  <c r="E254" i="7" s="1"/>
  <c r="E255" i="7" s="1"/>
  <c r="E256" i="7" s="1"/>
  <c r="E257" i="7" s="1"/>
  <c r="E258" i="7" s="1"/>
  <c r="E259" i="7" s="1"/>
  <c r="E260" i="7" s="1"/>
  <c r="E261" i="7" s="1"/>
  <c r="E262" i="7" s="1"/>
  <c r="E263" i="7" s="1"/>
  <c r="E264" i="7" s="1"/>
  <c r="E265" i="7" s="1"/>
  <c r="E266" i="7" s="1"/>
  <c r="E267" i="7" s="1"/>
  <c r="E268" i="7" s="1"/>
  <c r="E269" i="7" s="1"/>
  <c r="E270" i="7" s="1"/>
  <c r="E271" i="7" s="1"/>
  <c r="E272" i="7" s="1"/>
  <c r="E273" i="7" s="1"/>
  <c r="E274" i="7" s="1"/>
  <c r="E275" i="7" s="1"/>
  <c r="E276" i="7" s="1"/>
  <c r="E277" i="7" s="1"/>
  <c r="E278" i="7" s="1"/>
  <c r="E279" i="7" s="1"/>
  <c r="E280" i="7" s="1"/>
  <c r="E281" i="7" s="1"/>
  <c r="E282" i="7" s="1"/>
  <c r="E283" i="7" s="1"/>
  <c r="E284" i="7" s="1"/>
  <c r="E285" i="7" s="1"/>
  <c r="E286" i="7" s="1"/>
  <c r="E287" i="7" s="1"/>
  <c r="E288" i="7" s="1"/>
  <c r="E289" i="7" s="1"/>
  <c r="E290" i="7" s="1"/>
  <c r="E291" i="7" s="1"/>
  <c r="E292" i="7" s="1"/>
  <c r="E293" i="7" s="1"/>
  <c r="E294" i="7" s="1"/>
  <c r="E295" i="7" s="1"/>
  <c r="E296" i="7" s="1"/>
  <c r="E297" i="7" s="1"/>
  <c r="E298" i="7" s="1"/>
  <c r="E299" i="7" s="1"/>
  <c r="E300" i="7" s="1"/>
  <c r="E301" i="7" s="1"/>
  <c r="E302" i="7" s="1"/>
  <c r="E303" i="7" s="1"/>
  <c r="E304" i="7" s="1"/>
  <c r="E305" i="7" s="1"/>
  <c r="E306" i="7" s="1"/>
  <c r="E307" i="7" s="1"/>
  <c r="E308" i="7" s="1"/>
  <c r="E309" i="7" s="1"/>
  <c r="E310" i="7" s="1"/>
  <c r="E311" i="7" s="1"/>
  <c r="E312" i="7" s="1"/>
  <c r="E313" i="7" s="1"/>
  <c r="E314" i="7" s="1"/>
  <c r="E315" i="7" s="1"/>
  <c r="E316" i="7" s="1"/>
  <c r="E317" i="7" s="1"/>
  <c r="E318" i="7" s="1"/>
  <c r="E319" i="7" s="1"/>
  <c r="E320" i="7" s="1"/>
  <c r="E321" i="7" s="1"/>
  <c r="E322" i="7" s="1"/>
  <c r="E323" i="7" s="1"/>
  <c r="E324" i="7" s="1"/>
  <c r="E325" i="7" s="1"/>
  <c r="E326" i="7" s="1"/>
  <c r="E327" i="7" s="1"/>
  <c r="E328" i="7" s="1"/>
  <c r="E329" i="7" s="1"/>
  <c r="E330" i="7" s="1"/>
  <c r="E331" i="7" s="1"/>
  <c r="E332" i="7" s="1"/>
  <c r="E333" i="7" s="1"/>
  <c r="E334" i="7" s="1"/>
  <c r="E335" i="7" s="1"/>
  <c r="E336" i="7" s="1"/>
  <c r="E337" i="7" s="1"/>
  <c r="E338" i="7" s="1"/>
  <c r="E339" i="7" s="1"/>
  <c r="E340" i="7" s="1"/>
  <c r="E341" i="7" s="1"/>
  <c r="E342" i="7" s="1"/>
  <c r="E343" i="7" s="1"/>
  <c r="E344" i="7" s="1"/>
  <c r="E345" i="7" s="1"/>
  <c r="E346" i="7" s="1"/>
  <c r="E347" i="7" s="1"/>
  <c r="E348" i="7" s="1"/>
  <c r="E349" i="7" s="1"/>
  <c r="E350" i="7" s="1"/>
  <c r="E351" i="7" s="1"/>
  <c r="E352" i="7" s="1"/>
  <c r="E353" i="7" s="1"/>
  <c r="E354" i="7" s="1"/>
  <c r="E355" i="7" s="1"/>
  <c r="E356" i="7" s="1"/>
  <c r="E357" i="7" s="1"/>
  <c r="E358" i="7" s="1"/>
  <c r="E359" i="7" s="1"/>
  <c r="E360" i="7" s="1"/>
  <c r="E361" i="7" s="1"/>
  <c r="E362" i="7" s="1"/>
  <c r="E363" i="7" s="1"/>
  <c r="E364" i="7" s="1"/>
  <c r="E365" i="7" s="1"/>
  <c r="E366" i="7" s="1"/>
  <c r="E367" i="7" s="1"/>
  <c r="E368" i="7" s="1"/>
  <c r="E369" i="7" s="1"/>
  <c r="E370" i="7" s="1"/>
  <c r="E371" i="7" s="1"/>
  <c r="E372" i="7" s="1"/>
  <c r="E373" i="7" s="1"/>
  <c r="E374" i="7" s="1"/>
  <c r="E375" i="7" s="1"/>
  <c r="E376" i="7" s="1"/>
  <c r="E377" i="7" s="1"/>
  <c r="E378" i="7" s="1"/>
  <c r="E379" i="7" s="1"/>
  <c r="E380" i="7" s="1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E391" i="7" s="1"/>
  <c r="E392" i="7" s="1"/>
  <c r="E393" i="7" s="1"/>
  <c r="E394" i="7" s="1"/>
  <c r="E395" i="7" s="1"/>
  <c r="E396" i="7" s="1"/>
  <c r="E397" i="7" s="1"/>
  <c r="E398" i="7" s="1"/>
  <c r="E399" i="7" s="1"/>
  <c r="E400" i="7" s="1"/>
  <c r="E401" i="7" s="1"/>
  <c r="E402" i="7" s="1"/>
  <c r="E403" i="7" s="1"/>
  <c r="E404" i="7" s="1"/>
  <c r="E405" i="7" s="1"/>
  <c r="E406" i="7" s="1"/>
  <c r="E407" i="7" s="1"/>
  <c r="E408" i="7" s="1"/>
  <c r="E409" i="7" s="1"/>
  <c r="E410" i="7" s="1"/>
  <c r="E411" i="7" s="1"/>
  <c r="E412" i="7" s="1"/>
  <c r="E413" i="7" s="1"/>
  <c r="E414" i="7" s="1"/>
  <c r="E415" i="7" s="1"/>
  <c r="E416" i="7" s="1"/>
  <c r="E417" i="7" s="1"/>
  <c r="E418" i="7" s="1"/>
  <c r="E419" i="7" s="1"/>
  <c r="E420" i="7" s="1"/>
  <c r="E421" i="7" s="1"/>
  <c r="E422" i="7" s="1"/>
  <c r="E423" i="7" s="1"/>
  <c r="E424" i="7" s="1"/>
  <c r="E425" i="7" s="1"/>
  <c r="E426" i="7" s="1"/>
  <c r="E427" i="7" s="1"/>
  <c r="E428" i="7" s="1"/>
  <c r="E429" i="7" s="1"/>
  <c r="E430" i="7" s="1"/>
  <c r="E431" i="7" s="1"/>
  <c r="E432" i="7" s="1"/>
  <c r="E433" i="7" s="1"/>
  <c r="E434" i="7" s="1"/>
  <c r="E435" i="7" s="1"/>
  <c r="E436" i="7" s="1"/>
  <c r="E437" i="7" s="1"/>
  <c r="E438" i="7" s="1"/>
  <c r="O8" i="7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O95" i="7" s="1"/>
  <c r="O96" i="7" s="1"/>
  <c r="O97" i="7" s="1"/>
  <c r="O98" i="7" s="1"/>
  <c r="O99" i="7" s="1"/>
  <c r="O100" i="7" s="1"/>
  <c r="O101" i="7" s="1"/>
  <c r="O102" i="7" s="1"/>
  <c r="O103" i="7" s="1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19" i="7" s="1"/>
  <c r="O120" i="7" s="1"/>
  <c r="O121" i="7" s="1"/>
  <c r="O122" i="7" s="1"/>
  <c r="O123" i="7" s="1"/>
  <c r="O124" i="7" s="1"/>
  <c r="O125" i="7" s="1"/>
  <c r="O126" i="7" s="1"/>
  <c r="O127" i="7" s="1"/>
  <c r="O128" i="7" s="1"/>
  <c r="O129" i="7" s="1"/>
  <c r="O130" i="7" s="1"/>
  <c r="O131" i="7" s="1"/>
  <c r="O132" i="7" s="1"/>
  <c r="O133" i="7" s="1"/>
  <c r="O134" i="7" s="1"/>
  <c r="O135" i="7" s="1"/>
  <c r="O136" i="7" s="1"/>
  <c r="O137" i="7" s="1"/>
  <c r="O138" i="7" s="1"/>
  <c r="O139" i="7" s="1"/>
  <c r="O140" i="7" s="1"/>
  <c r="O141" i="7" s="1"/>
  <c r="O142" i="7" s="1"/>
  <c r="O143" i="7" s="1"/>
  <c r="O144" i="7" s="1"/>
  <c r="O145" i="7" s="1"/>
  <c r="O146" i="7" s="1"/>
  <c r="O147" i="7" s="1"/>
  <c r="O148" i="7" s="1"/>
  <c r="O149" i="7" s="1"/>
  <c r="O150" i="7" s="1"/>
  <c r="O151" i="7" s="1"/>
  <c r="O152" i="7" s="1"/>
  <c r="O153" i="7" s="1"/>
  <c r="O154" i="7" s="1"/>
  <c r="O155" i="7" s="1"/>
  <c r="O156" i="7" s="1"/>
  <c r="O157" i="7" s="1"/>
  <c r="O158" i="7" s="1"/>
  <c r="O159" i="7" s="1"/>
  <c r="O160" i="7" s="1"/>
  <c r="O161" i="7" s="1"/>
  <c r="O162" i="7" s="1"/>
  <c r="O163" i="7" s="1"/>
  <c r="O164" i="7" s="1"/>
  <c r="O165" i="7" s="1"/>
  <c r="O166" i="7" s="1"/>
  <c r="O167" i="7" s="1"/>
  <c r="O168" i="7" s="1"/>
  <c r="O169" i="7" s="1"/>
  <c r="O170" i="7" s="1"/>
  <c r="O171" i="7" s="1"/>
  <c r="O172" i="7" s="1"/>
  <c r="O173" i="7" s="1"/>
  <c r="O174" i="7" s="1"/>
  <c r="O175" i="7" s="1"/>
  <c r="O176" i="7" s="1"/>
  <c r="O177" i="7" s="1"/>
  <c r="O178" i="7" s="1"/>
  <c r="O179" i="7" s="1"/>
  <c r="O180" i="7" s="1"/>
  <c r="O181" i="7" s="1"/>
  <c r="O182" i="7" s="1"/>
  <c r="O183" i="7" s="1"/>
  <c r="O184" i="7" s="1"/>
  <c r="O185" i="7" s="1"/>
  <c r="O186" i="7" s="1"/>
  <c r="O187" i="7" s="1"/>
  <c r="O188" i="7" s="1"/>
  <c r="O189" i="7" s="1"/>
  <c r="O190" i="7" s="1"/>
  <c r="O191" i="7" s="1"/>
  <c r="O192" i="7" s="1"/>
  <c r="O193" i="7" s="1"/>
  <c r="O194" i="7" s="1"/>
  <c r="O195" i="7" s="1"/>
  <c r="O196" i="7" s="1"/>
  <c r="O197" i="7" s="1"/>
  <c r="O198" i="7" s="1"/>
  <c r="O199" i="7" s="1"/>
  <c r="O200" i="7" s="1"/>
  <c r="O201" i="7" s="1"/>
  <c r="O202" i="7" s="1"/>
  <c r="O203" i="7" s="1"/>
  <c r="O204" i="7" s="1"/>
  <c r="O205" i="7" s="1"/>
  <c r="O206" i="7" s="1"/>
  <c r="O207" i="7" s="1"/>
  <c r="O208" i="7" s="1"/>
  <c r="O209" i="7" s="1"/>
  <c r="O210" i="7" s="1"/>
  <c r="O211" i="7" s="1"/>
  <c r="O212" i="7" s="1"/>
  <c r="O213" i="7" s="1"/>
  <c r="O214" i="7" s="1"/>
  <c r="O215" i="7" s="1"/>
  <c r="O216" i="7" s="1"/>
  <c r="O217" i="7" s="1"/>
  <c r="O218" i="7" s="1"/>
  <c r="O219" i="7" s="1"/>
  <c r="O220" i="7" s="1"/>
  <c r="O221" i="7" s="1"/>
  <c r="O222" i="7" s="1"/>
  <c r="O223" i="7" s="1"/>
  <c r="O224" i="7" s="1"/>
  <c r="O225" i="7" s="1"/>
  <c r="O226" i="7" s="1"/>
  <c r="O227" i="7" s="1"/>
  <c r="O228" i="7" s="1"/>
  <c r="O229" i="7" s="1"/>
  <c r="O230" i="7" s="1"/>
  <c r="O231" i="7" s="1"/>
  <c r="O232" i="7" s="1"/>
  <c r="O233" i="7" s="1"/>
  <c r="O234" i="7" s="1"/>
  <c r="O235" i="7" s="1"/>
  <c r="O236" i="7" s="1"/>
  <c r="O237" i="7" s="1"/>
  <c r="O238" i="7" s="1"/>
  <c r="O239" i="7" s="1"/>
  <c r="O240" i="7" s="1"/>
  <c r="O241" i="7" s="1"/>
  <c r="O242" i="7" s="1"/>
  <c r="O243" i="7" s="1"/>
  <c r="O244" i="7" s="1"/>
  <c r="O245" i="7" s="1"/>
  <c r="O246" i="7" s="1"/>
  <c r="O247" i="7" s="1"/>
  <c r="O248" i="7" s="1"/>
  <c r="O249" i="7" s="1"/>
  <c r="O250" i="7" s="1"/>
  <c r="O251" i="7" s="1"/>
  <c r="O252" i="7" s="1"/>
  <c r="O253" i="7" s="1"/>
  <c r="O254" i="7" s="1"/>
  <c r="O255" i="7" s="1"/>
  <c r="O256" i="7" s="1"/>
  <c r="O257" i="7" s="1"/>
  <c r="O258" i="7" s="1"/>
  <c r="O259" i="7" s="1"/>
  <c r="O260" i="7" s="1"/>
  <c r="O261" i="7" s="1"/>
  <c r="O262" i="7" s="1"/>
  <c r="O263" i="7" s="1"/>
  <c r="O264" i="7" s="1"/>
  <c r="O265" i="7" s="1"/>
  <c r="O266" i="7" s="1"/>
  <c r="O267" i="7" s="1"/>
  <c r="O268" i="7" s="1"/>
  <c r="O269" i="7" s="1"/>
  <c r="O270" i="7" s="1"/>
  <c r="O271" i="7" s="1"/>
  <c r="O272" i="7" s="1"/>
  <c r="O273" i="7" s="1"/>
  <c r="O274" i="7" s="1"/>
  <c r="O275" i="7" s="1"/>
  <c r="O276" i="7" s="1"/>
  <c r="O277" i="7" s="1"/>
  <c r="O278" i="7" s="1"/>
  <c r="O279" i="7" s="1"/>
  <c r="O280" i="7" s="1"/>
  <c r="O281" i="7" s="1"/>
  <c r="O282" i="7" s="1"/>
  <c r="O283" i="7" s="1"/>
  <c r="O284" i="7" s="1"/>
  <c r="O285" i="7" s="1"/>
  <c r="O286" i="7" s="1"/>
  <c r="O287" i="7" s="1"/>
  <c r="O288" i="7" s="1"/>
  <c r="O289" i="7" s="1"/>
  <c r="O290" i="7" s="1"/>
  <c r="O291" i="7" s="1"/>
  <c r="O292" i="7" s="1"/>
  <c r="O293" i="7" s="1"/>
  <c r="O294" i="7" s="1"/>
  <c r="O295" i="7" s="1"/>
  <c r="O296" i="7" s="1"/>
  <c r="O297" i="7" s="1"/>
  <c r="O298" i="7" s="1"/>
  <c r="O299" i="7" s="1"/>
  <c r="O300" i="7" s="1"/>
  <c r="O301" i="7" s="1"/>
  <c r="O302" i="7" s="1"/>
  <c r="O303" i="7" s="1"/>
  <c r="O304" i="7" s="1"/>
  <c r="O305" i="7" s="1"/>
  <c r="O306" i="7" s="1"/>
  <c r="O307" i="7" s="1"/>
  <c r="O308" i="7" s="1"/>
  <c r="O309" i="7" s="1"/>
  <c r="O310" i="7" s="1"/>
  <c r="O311" i="7" s="1"/>
  <c r="O312" i="7" s="1"/>
  <c r="O313" i="7" s="1"/>
  <c r="O314" i="7" s="1"/>
  <c r="O315" i="7" s="1"/>
  <c r="O316" i="7" s="1"/>
  <c r="O317" i="7" s="1"/>
  <c r="O318" i="7" s="1"/>
  <c r="O319" i="7" s="1"/>
  <c r="O320" i="7" s="1"/>
  <c r="O321" i="7" s="1"/>
  <c r="O322" i="7" s="1"/>
  <c r="O323" i="7" s="1"/>
  <c r="O324" i="7" s="1"/>
  <c r="O325" i="7" s="1"/>
  <c r="O326" i="7" s="1"/>
  <c r="O327" i="7" s="1"/>
  <c r="O328" i="7" s="1"/>
  <c r="O329" i="7" s="1"/>
  <c r="O330" i="7" s="1"/>
  <c r="O331" i="7" s="1"/>
  <c r="O332" i="7" s="1"/>
  <c r="O333" i="7" s="1"/>
  <c r="O334" i="7" s="1"/>
  <c r="O335" i="7" s="1"/>
  <c r="O336" i="7" s="1"/>
  <c r="O337" i="7" s="1"/>
  <c r="O338" i="7" s="1"/>
  <c r="O339" i="7" s="1"/>
  <c r="O340" i="7" s="1"/>
  <c r="O341" i="7" s="1"/>
  <c r="O342" i="7" s="1"/>
  <c r="O343" i="7" s="1"/>
  <c r="O344" i="7" s="1"/>
  <c r="O345" i="7" s="1"/>
  <c r="O346" i="7" s="1"/>
  <c r="O347" i="7" s="1"/>
  <c r="O348" i="7" s="1"/>
  <c r="O349" i="7" s="1"/>
  <c r="O350" i="7" s="1"/>
  <c r="O351" i="7" s="1"/>
  <c r="O352" i="7" s="1"/>
  <c r="O353" i="7" s="1"/>
  <c r="O354" i="7" s="1"/>
  <c r="O355" i="7" s="1"/>
  <c r="O356" i="7" s="1"/>
  <c r="O357" i="7" s="1"/>
  <c r="O358" i="7" s="1"/>
  <c r="O359" i="7" s="1"/>
  <c r="O360" i="7" s="1"/>
  <c r="O361" i="7" s="1"/>
  <c r="O362" i="7" s="1"/>
  <c r="O363" i="7" s="1"/>
  <c r="O364" i="7" s="1"/>
  <c r="O365" i="7" s="1"/>
  <c r="O366" i="7" s="1"/>
  <c r="O367" i="7" s="1"/>
  <c r="O368" i="7" s="1"/>
  <c r="O369" i="7" s="1"/>
  <c r="O370" i="7" s="1"/>
  <c r="O371" i="7" s="1"/>
  <c r="O372" i="7" s="1"/>
  <c r="O373" i="7" s="1"/>
  <c r="O374" i="7" s="1"/>
  <c r="O375" i="7" s="1"/>
  <c r="O376" i="7" s="1"/>
  <c r="O377" i="7" s="1"/>
  <c r="O378" i="7" s="1"/>
  <c r="O379" i="7" s="1"/>
  <c r="O380" i="7" s="1"/>
  <c r="O381" i="7" s="1"/>
  <c r="O382" i="7" s="1"/>
  <c r="O383" i="7" s="1"/>
  <c r="O384" i="7" s="1"/>
  <c r="O385" i="7" s="1"/>
  <c r="O386" i="7" s="1"/>
  <c r="O387" i="7" s="1"/>
  <c r="O388" i="7" s="1"/>
  <c r="O389" i="7" s="1"/>
  <c r="O390" i="7" s="1"/>
  <c r="O391" i="7" s="1"/>
  <c r="O392" i="7" s="1"/>
  <c r="O393" i="7" s="1"/>
  <c r="O394" i="7" s="1"/>
  <c r="O395" i="7" s="1"/>
  <c r="O396" i="7" s="1"/>
  <c r="O397" i="7" s="1"/>
  <c r="O398" i="7" s="1"/>
  <c r="O399" i="7" s="1"/>
  <c r="O400" i="7" s="1"/>
  <c r="O401" i="7" s="1"/>
  <c r="O402" i="7" s="1"/>
  <c r="O403" i="7" s="1"/>
  <c r="O404" i="7" s="1"/>
  <c r="O405" i="7" s="1"/>
  <c r="O406" i="7" s="1"/>
  <c r="O407" i="7" s="1"/>
  <c r="O408" i="7" s="1"/>
  <c r="O409" i="7" s="1"/>
  <c r="O410" i="7" s="1"/>
  <c r="O411" i="7" s="1"/>
  <c r="O412" i="7" s="1"/>
  <c r="O413" i="7" s="1"/>
  <c r="O414" i="7" s="1"/>
  <c r="O415" i="7" s="1"/>
  <c r="O416" i="7" s="1"/>
  <c r="O417" i="7" s="1"/>
  <c r="O418" i="7" s="1"/>
  <c r="O419" i="7" s="1"/>
  <c r="O420" i="7" s="1"/>
  <c r="O421" i="7" s="1"/>
  <c r="O422" i="7" s="1"/>
  <c r="O423" i="7" s="1"/>
  <c r="O424" i="7" s="1"/>
  <c r="O425" i="7" s="1"/>
  <c r="O426" i="7" s="1"/>
  <c r="O427" i="7" s="1"/>
  <c r="O428" i="7" s="1"/>
  <c r="O429" i="7" s="1"/>
  <c r="O430" i="7" s="1"/>
  <c r="O431" i="7" s="1"/>
  <c r="O432" i="7" s="1"/>
  <c r="O433" i="7" s="1"/>
  <c r="O434" i="7" s="1"/>
  <c r="O435" i="7" s="1"/>
  <c r="O436" i="7" s="1"/>
  <c r="O437" i="7" s="1"/>
  <c r="O438" i="7" s="1"/>
  <c r="T7" i="7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T26" i="7" s="1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84" i="7" s="1"/>
  <c r="T85" i="7" s="1"/>
  <c r="T86" i="7" s="1"/>
  <c r="T87" i="7" s="1"/>
  <c r="T88" i="7" s="1"/>
  <c r="T89" i="7" s="1"/>
  <c r="T90" i="7" s="1"/>
  <c r="T91" i="7" s="1"/>
  <c r="T92" i="7" s="1"/>
  <c r="T93" i="7" s="1"/>
  <c r="T94" i="7" s="1"/>
  <c r="T95" i="7" s="1"/>
  <c r="T96" i="7" s="1"/>
  <c r="T97" i="7" s="1"/>
  <c r="T98" i="7" s="1"/>
  <c r="T99" i="7" s="1"/>
  <c r="T100" i="7" s="1"/>
  <c r="T101" i="7" s="1"/>
  <c r="T102" i="7" s="1"/>
  <c r="T103" i="7" s="1"/>
  <c r="T104" i="7" s="1"/>
  <c r="T105" i="7" s="1"/>
  <c r="T106" i="7" s="1"/>
  <c r="T107" i="7" s="1"/>
  <c r="T108" i="7" s="1"/>
  <c r="T109" i="7" s="1"/>
  <c r="T110" i="7" s="1"/>
  <c r="T111" i="7" s="1"/>
  <c r="T112" i="7" s="1"/>
  <c r="T113" i="7" s="1"/>
  <c r="T114" i="7" s="1"/>
  <c r="T115" i="7" s="1"/>
  <c r="T116" i="7" s="1"/>
  <c r="T117" i="7" s="1"/>
  <c r="T118" i="7" s="1"/>
  <c r="T119" i="7" s="1"/>
  <c r="T120" i="7" s="1"/>
  <c r="T121" i="7" s="1"/>
  <c r="T122" i="7" s="1"/>
  <c r="T123" i="7" s="1"/>
  <c r="T124" i="7" s="1"/>
  <c r="T125" i="7" s="1"/>
  <c r="T126" i="7" s="1"/>
  <c r="T127" i="7" s="1"/>
  <c r="T128" i="7" s="1"/>
  <c r="T129" i="7" s="1"/>
  <c r="T130" i="7" s="1"/>
  <c r="T131" i="7" s="1"/>
  <c r="T132" i="7" s="1"/>
  <c r="T133" i="7" s="1"/>
  <c r="T134" i="7" s="1"/>
  <c r="T135" i="7" s="1"/>
  <c r="T136" i="7" s="1"/>
  <c r="T137" i="7" s="1"/>
  <c r="T138" i="7" s="1"/>
  <c r="T139" i="7" s="1"/>
  <c r="T140" i="7" s="1"/>
  <c r="T141" i="7" s="1"/>
  <c r="T142" i="7" s="1"/>
  <c r="T143" i="7" s="1"/>
  <c r="T144" i="7" s="1"/>
  <c r="T145" i="7" s="1"/>
  <c r="T146" i="7" s="1"/>
  <c r="T147" i="7" s="1"/>
  <c r="T148" i="7" s="1"/>
  <c r="T149" i="7" s="1"/>
  <c r="T150" i="7" s="1"/>
  <c r="T151" i="7" s="1"/>
  <c r="T152" i="7" s="1"/>
  <c r="T153" i="7" s="1"/>
  <c r="T154" i="7" s="1"/>
  <c r="T155" i="7" s="1"/>
  <c r="T156" i="7" s="1"/>
  <c r="T157" i="7" s="1"/>
  <c r="T158" i="7" s="1"/>
  <c r="T159" i="7" s="1"/>
  <c r="T160" i="7" s="1"/>
  <c r="T161" i="7" s="1"/>
  <c r="T162" i="7" s="1"/>
  <c r="T163" i="7" s="1"/>
  <c r="T164" i="7" s="1"/>
  <c r="T165" i="7" s="1"/>
  <c r="T166" i="7" s="1"/>
  <c r="T167" i="7" s="1"/>
  <c r="T168" i="7" s="1"/>
  <c r="T169" i="7" s="1"/>
  <c r="T170" i="7" s="1"/>
  <c r="T171" i="7" s="1"/>
  <c r="T172" i="7" s="1"/>
  <c r="T173" i="7" s="1"/>
  <c r="T174" i="7" s="1"/>
  <c r="T175" i="7" s="1"/>
  <c r="T176" i="7" s="1"/>
  <c r="T177" i="7" s="1"/>
  <c r="T178" i="7" s="1"/>
  <c r="T179" i="7" s="1"/>
  <c r="T180" i="7" s="1"/>
  <c r="T181" i="7" s="1"/>
  <c r="T182" i="7" s="1"/>
  <c r="T183" i="7" s="1"/>
  <c r="T184" i="7" s="1"/>
  <c r="T185" i="7" s="1"/>
  <c r="T186" i="7" s="1"/>
  <c r="T187" i="7" s="1"/>
  <c r="T188" i="7" s="1"/>
  <c r="T189" i="7" s="1"/>
  <c r="T190" i="7" s="1"/>
  <c r="T191" i="7" s="1"/>
  <c r="T192" i="7" s="1"/>
  <c r="T193" i="7" s="1"/>
  <c r="T194" i="7" s="1"/>
  <c r="T195" i="7" s="1"/>
  <c r="T196" i="7" s="1"/>
  <c r="T197" i="7" s="1"/>
  <c r="T198" i="7" s="1"/>
  <c r="T199" i="7" s="1"/>
  <c r="T200" i="7" s="1"/>
  <c r="T201" i="7" s="1"/>
  <c r="T202" i="7" s="1"/>
  <c r="T203" i="7" s="1"/>
  <c r="T204" i="7" s="1"/>
  <c r="T205" i="7" s="1"/>
  <c r="T206" i="7" s="1"/>
  <c r="T207" i="7" s="1"/>
  <c r="T208" i="7" s="1"/>
  <c r="T209" i="7" s="1"/>
  <c r="T210" i="7" s="1"/>
  <c r="T211" i="7" s="1"/>
  <c r="T212" i="7" s="1"/>
  <c r="T213" i="7" s="1"/>
  <c r="T214" i="7" s="1"/>
  <c r="T215" i="7" s="1"/>
  <c r="T216" i="7" s="1"/>
  <c r="T217" i="7" s="1"/>
  <c r="T218" i="7" s="1"/>
  <c r="T219" i="7" s="1"/>
  <c r="T220" i="7" s="1"/>
  <c r="T221" i="7" s="1"/>
  <c r="T222" i="7" s="1"/>
  <c r="T223" i="7" s="1"/>
  <c r="T224" i="7" s="1"/>
  <c r="T225" i="7" s="1"/>
  <c r="T226" i="7" s="1"/>
  <c r="T227" i="7" s="1"/>
  <c r="T228" i="7" s="1"/>
  <c r="T229" i="7" s="1"/>
  <c r="T230" i="7" s="1"/>
  <c r="T231" i="7" s="1"/>
  <c r="T232" i="7" s="1"/>
  <c r="T233" i="7" s="1"/>
  <c r="T234" i="7" s="1"/>
  <c r="T235" i="7" s="1"/>
  <c r="T236" i="7" s="1"/>
  <c r="T237" i="7" s="1"/>
  <c r="T238" i="7" s="1"/>
  <c r="T239" i="7" s="1"/>
  <c r="T240" i="7" s="1"/>
  <c r="T241" i="7" s="1"/>
  <c r="T242" i="7" s="1"/>
  <c r="T243" i="7" s="1"/>
  <c r="T244" i="7" s="1"/>
  <c r="T245" i="7" s="1"/>
  <c r="T246" i="7" s="1"/>
  <c r="T247" i="7" s="1"/>
  <c r="T248" i="7" s="1"/>
  <c r="T249" i="7" s="1"/>
  <c r="T250" i="7" s="1"/>
  <c r="T251" i="7" s="1"/>
  <c r="T252" i="7" s="1"/>
  <c r="T253" i="7" s="1"/>
  <c r="T254" i="7" s="1"/>
  <c r="T255" i="7" s="1"/>
  <c r="T256" i="7" s="1"/>
  <c r="T257" i="7" s="1"/>
  <c r="T258" i="7" s="1"/>
  <c r="T259" i="7" s="1"/>
  <c r="T260" i="7" s="1"/>
  <c r="T261" i="7" s="1"/>
  <c r="T262" i="7" s="1"/>
  <c r="T263" i="7" s="1"/>
  <c r="T264" i="7" s="1"/>
  <c r="T265" i="7" s="1"/>
  <c r="T266" i="7" s="1"/>
  <c r="T267" i="7" s="1"/>
  <c r="T268" i="7" s="1"/>
  <c r="T269" i="7" s="1"/>
  <c r="T270" i="7" s="1"/>
  <c r="T271" i="7" s="1"/>
  <c r="T272" i="7" s="1"/>
  <c r="T273" i="7" s="1"/>
  <c r="T274" i="7" s="1"/>
  <c r="T275" i="7" s="1"/>
  <c r="T276" i="7" s="1"/>
  <c r="T277" i="7" s="1"/>
  <c r="T278" i="7" s="1"/>
  <c r="T279" i="7" s="1"/>
  <c r="T280" i="7" s="1"/>
  <c r="T281" i="7" s="1"/>
  <c r="T282" i="7" s="1"/>
  <c r="T283" i="7" s="1"/>
  <c r="T284" i="7" s="1"/>
  <c r="T285" i="7" s="1"/>
  <c r="T286" i="7" s="1"/>
  <c r="T287" i="7" s="1"/>
  <c r="T288" i="7" s="1"/>
  <c r="T289" i="7" s="1"/>
  <c r="T290" i="7" s="1"/>
  <c r="T291" i="7" s="1"/>
  <c r="T292" i="7" s="1"/>
  <c r="T293" i="7" s="1"/>
  <c r="T294" i="7" s="1"/>
  <c r="T295" i="7" s="1"/>
  <c r="T296" i="7" s="1"/>
  <c r="T297" i="7" s="1"/>
  <c r="T298" i="7" s="1"/>
  <c r="T299" i="7" s="1"/>
  <c r="T300" i="7" s="1"/>
  <c r="T301" i="7" s="1"/>
  <c r="T302" i="7" s="1"/>
  <c r="T303" i="7" s="1"/>
  <c r="T304" i="7" s="1"/>
  <c r="T305" i="7" s="1"/>
  <c r="T306" i="7" s="1"/>
  <c r="T307" i="7" s="1"/>
  <c r="T308" i="7" s="1"/>
  <c r="T309" i="7" s="1"/>
  <c r="T310" i="7" s="1"/>
  <c r="T311" i="7" s="1"/>
  <c r="T312" i="7" s="1"/>
  <c r="T313" i="7" s="1"/>
  <c r="T314" i="7" s="1"/>
  <c r="T315" i="7" s="1"/>
  <c r="T316" i="7" s="1"/>
  <c r="T317" i="7" s="1"/>
  <c r="T318" i="7" s="1"/>
  <c r="T319" i="7" s="1"/>
  <c r="T320" i="7" s="1"/>
  <c r="T321" i="7" s="1"/>
  <c r="T322" i="7" s="1"/>
  <c r="T323" i="7" s="1"/>
  <c r="T324" i="7" s="1"/>
  <c r="T325" i="7" s="1"/>
  <c r="T326" i="7" s="1"/>
  <c r="T327" i="7" s="1"/>
  <c r="T328" i="7" s="1"/>
  <c r="T329" i="7" s="1"/>
  <c r="T330" i="7" s="1"/>
  <c r="T331" i="7" s="1"/>
  <c r="T332" i="7" s="1"/>
  <c r="T333" i="7" s="1"/>
  <c r="T334" i="7" s="1"/>
  <c r="T335" i="7" s="1"/>
  <c r="T336" i="7" s="1"/>
  <c r="T337" i="7" s="1"/>
  <c r="T338" i="7" s="1"/>
  <c r="T339" i="7" s="1"/>
  <c r="T340" i="7" s="1"/>
  <c r="T341" i="7" s="1"/>
  <c r="T342" i="7" s="1"/>
  <c r="T343" i="7" s="1"/>
  <c r="T344" i="7" s="1"/>
  <c r="T345" i="7" s="1"/>
  <c r="T346" i="7" s="1"/>
  <c r="T347" i="7" s="1"/>
  <c r="T348" i="7" s="1"/>
  <c r="T349" i="7" s="1"/>
  <c r="T350" i="7" s="1"/>
  <c r="T351" i="7" s="1"/>
  <c r="T352" i="7" s="1"/>
  <c r="T353" i="7" s="1"/>
  <c r="T354" i="7" s="1"/>
  <c r="T355" i="7" s="1"/>
  <c r="T356" i="7" s="1"/>
  <c r="T357" i="7" s="1"/>
  <c r="T358" i="7" s="1"/>
  <c r="T359" i="7" s="1"/>
  <c r="T360" i="7" s="1"/>
  <c r="T361" i="7" s="1"/>
  <c r="T362" i="7" s="1"/>
  <c r="T363" i="7" s="1"/>
  <c r="T364" i="7" s="1"/>
  <c r="T365" i="7" s="1"/>
  <c r="T366" i="7" s="1"/>
  <c r="T367" i="7" s="1"/>
  <c r="T368" i="7" s="1"/>
  <c r="T369" i="7" s="1"/>
  <c r="T370" i="7" s="1"/>
  <c r="T371" i="7" s="1"/>
  <c r="T372" i="7" s="1"/>
  <c r="T373" i="7" s="1"/>
  <c r="T374" i="7" s="1"/>
  <c r="T375" i="7" s="1"/>
  <c r="T376" i="7" s="1"/>
  <c r="T377" i="7" s="1"/>
  <c r="T378" i="7" s="1"/>
  <c r="T379" i="7" s="1"/>
  <c r="T380" i="7" s="1"/>
  <c r="T381" i="7" s="1"/>
  <c r="T382" i="7" s="1"/>
  <c r="T383" i="7" s="1"/>
  <c r="T384" i="7" s="1"/>
  <c r="T385" i="7" s="1"/>
  <c r="T386" i="7" s="1"/>
  <c r="T387" i="7" s="1"/>
  <c r="T388" i="7" s="1"/>
  <c r="T389" i="7" s="1"/>
  <c r="T390" i="7" s="1"/>
  <c r="T391" i="7" s="1"/>
  <c r="T392" i="7" s="1"/>
  <c r="T393" i="7" s="1"/>
  <c r="T394" i="7" s="1"/>
  <c r="T395" i="7" s="1"/>
  <c r="T396" i="7" s="1"/>
  <c r="T397" i="7" s="1"/>
  <c r="T398" i="7" s="1"/>
  <c r="T399" i="7" s="1"/>
  <c r="T400" i="7" s="1"/>
  <c r="T401" i="7" s="1"/>
  <c r="T402" i="7" s="1"/>
  <c r="T403" i="7" s="1"/>
  <c r="T404" i="7" s="1"/>
  <c r="T405" i="7" s="1"/>
  <c r="T406" i="7" s="1"/>
  <c r="T407" i="7" s="1"/>
  <c r="T408" i="7" s="1"/>
  <c r="T409" i="7" s="1"/>
  <c r="T410" i="7" s="1"/>
  <c r="T411" i="7" s="1"/>
  <c r="T412" i="7" s="1"/>
  <c r="T413" i="7" s="1"/>
  <c r="T414" i="7" s="1"/>
  <c r="T415" i="7" s="1"/>
  <c r="T416" i="7" s="1"/>
  <c r="T417" i="7" s="1"/>
  <c r="T418" i="7" s="1"/>
  <c r="T419" i="7" s="1"/>
  <c r="T420" i="7" s="1"/>
  <c r="T421" i="7" s="1"/>
  <c r="T422" i="7" s="1"/>
  <c r="T423" i="7" s="1"/>
  <c r="T424" i="7" s="1"/>
  <c r="T425" i="7" s="1"/>
  <c r="T426" i="7" s="1"/>
  <c r="T427" i="7" s="1"/>
  <c r="T428" i="7" s="1"/>
  <c r="T429" i="7" s="1"/>
  <c r="T430" i="7" s="1"/>
  <c r="T431" i="7" s="1"/>
  <c r="T432" i="7" s="1"/>
  <c r="T433" i="7" s="1"/>
  <c r="T434" i="7" s="1"/>
  <c r="T435" i="7" s="1"/>
  <c r="T436" i="7" s="1"/>
  <c r="T437" i="7" s="1"/>
  <c r="T438" i="7" s="1"/>
  <c r="AS5" i="7"/>
  <c r="AR5" i="7"/>
  <c r="AQ5" i="7"/>
  <c r="AN6" i="7"/>
  <c r="AH6" i="7"/>
  <c r="AH7" i="7" s="1"/>
  <c r="AH8" i="7" s="1"/>
  <c r="AH9" i="7" s="1"/>
  <c r="AH10" i="7" s="1"/>
  <c r="AH11" i="7" s="1"/>
  <c r="AH12" i="7" s="1"/>
  <c r="AH13" i="7" s="1"/>
  <c r="AH14" i="7" s="1"/>
  <c r="AH15" i="7" s="1"/>
  <c r="AH16" i="7" s="1"/>
  <c r="AH17" i="7" s="1"/>
  <c r="AH18" i="7" s="1"/>
  <c r="AH19" i="7" s="1"/>
  <c r="AH20" i="7" s="1"/>
  <c r="AH21" i="7" s="1"/>
  <c r="AH22" i="7" s="1"/>
  <c r="AH23" i="7" s="1"/>
  <c r="AH24" i="7" s="1"/>
  <c r="AH25" i="7" s="1"/>
  <c r="AH26" i="7" s="1"/>
  <c r="AH27" i="7" s="1"/>
  <c r="AH28" i="7" s="1"/>
  <c r="AH29" i="7" s="1"/>
  <c r="AH30" i="7" s="1"/>
  <c r="AH31" i="7" s="1"/>
  <c r="AH32" i="7" s="1"/>
  <c r="AH33" i="7" s="1"/>
  <c r="AH34" i="7" s="1"/>
  <c r="AH35" i="7" s="1"/>
  <c r="AH36" i="7" s="1"/>
  <c r="AH37" i="7" s="1"/>
  <c r="AH38" i="7" s="1"/>
  <c r="AH39" i="7" s="1"/>
  <c r="AH40" i="7" s="1"/>
  <c r="AH41" i="7" s="1"/>
  <c r="AH42" i="7" s="1"/>
  <c r="AH43" i="7" s="1"/>
  <c r="AH44" i="7" s="1"/>
  <c r="AH45" i="7" s="1"/>
  <c r="AH46" i="7" s="1"/>
  <c r="AH47" i="7" s="1"/>
  <c r="AH48" i="7" s="1"/>
  <c r="AH49" i="7" s="1"/>
  <c r="AH50" i="7" s="1"/>
  <c r="AH51" i="7" s="1"/>
  <c r="AH52" i="7" s="1"/>
  <c r="AH53" i="7" s="1"/>
  <c r="AH54" i="7" s="1"/>
  <c r="AH55" i="7" s="1"/>
  <c r="AH56" i="7" s="1"/>
  <c r="AH57" i="7" s="1"/>
  <c r="AH58" i="7" s="1"/>
  <c r="AH59" i="7" s="1"/>
  <c r="AH60" i="7" s="1"/>
  <c r="AH61" i="7" s="1"/>
  <c r="AH62" i="7" s="1"/>
  <c r="AH63" i="7" s="1"/>
  <c r="AH64" i="7" s="1"/>
  <c r="AH65" i="7" s="1"/>
  <c r="AH66" i="7" s="1"/>
  <c r="AH67" i="7" s="1"/>
  <c r="AH68" i="7" s="1"/>
  <c r="AH69" i="7" s="1"/>
  <c r="AH70" i="7" s="1"/>
  <c r="AH71" i="7" s="1"/>
  <c r="AH72" i="7" s="1"/>
  <c r="AH73" i="7" s="1"/>
  <c r="AH74" i="7" s="1"/>
  <c r="AH75" i="7" s="1"/>
  <c r="AN7" i="7"/>
  <c r="AQ4" i="7"/>
  <c r="AR4" i="7"/>
  <c r="BC32" i="7"/>
  <c r="BC31" i="7"/>
  <c r="BC25" i="7"/>
  <c r="BC23" i="7"/>
  <c r="AS4" i="7"/>
  <c r="W1" i="7"/>
  <c r="S1" i="7"/>
  <c r="R1" i="7"/>
  <c r="M1" i="7"/>
  <c r="X5" i="7" l="1"/>
  <c r="AY6" i="7"/>
  <c r="AY7" i="7"/>
  <c r="AY5" i="7"/>
  <c r="AY8" i="7"/>
  <c r="AZ6" i="7"/>
  <c r="AZ7" i="7"/>
  <c r="AZ8" i="7"/>
  <c r="AZ5" i="7"/>
  <c r="BA6" i="7"/>
  <c r="BA7" i="7"/>
  <c r="BA5" i="7"/>
  <c r="BA8" i="7"/>
  <c r="BB7" i="7"/>
  <c r="BB8" i="7"/>
  <c r="BB6" i="7"/>
  <c r="BB5" i="7"/>
  <c r="BF5" i="7"/>
  <c r="BE5" i="7"/>
  <c r="Y3" i="7"/>
  <c r="AH76" i="7"/>
  <c r="AH77" i="7" s="1"/>
  <c r="AH78" i="7" s="1"/>
  <c r="AH79" i="7" s="1"/>
  <c r="AH80" i="7" s="1"/>
  <c r="AH81" i="7" s="1"/>
  <c r="AH82" i="7" s="1"/>
  <c r="AH83" i="7" s="1"/>
  <c r="AH84" i="7" s="1"/>
  <c r="AH85" i="7" s="1"/>
  <c r="AH86" i="7" s="1"/>
  <c r="AH87" i="7" s="1"/>
  <c r="AH88" i="7" s="1"/>
  <c r="AH89" i="7" s="1"/>
  <c r="AH90" i="7" s="1"/>
  <c r="AH91" i="7" s="1"/>
  <c r="AH92" i="7" s="1"/>
  <c r="AH93" i="7" s="1"/>
  <c r="AH94" i="7" s="1"/>
  <c r="AH95" i="7" s="1"/>
  <c r="AH96" i="7" s="1"/>
  <c r="AH97" i="7" s="1"/>
  <c r="AH98" i="7" s="1"/>
  <c r="AH99" i="7" s="1"/>
  <c r="AH100" i="7" s="1"/>
  <c r="AH101" i="7" s="1"/>
  <c r="AH102" i="7" s="1"/>
  <c r="AH103" i="7" s="1"/>
  <c r="AH104" i="7" s="1"/>
  <c r="AH105" i="7" s="1"/>
  <c r="AH106" i="7" s="1"/>
  <c r="AH107" i="7" s="1"/>
  <c r="AH108" i="7" s="1"/>
  <c r="AH109" i="7" s="1"/>
  <c r="AH110" i="7" s="1"/>
  <c r="AH111" i="7" s="1"/>
  <c r="AH112" i="7" s="1"/>
  <c r="AH113" i="7" s="1"/>
  <c r="AH114" i="7" s="1"/>
  <c r="AH115" i="7" s="1"/>
  <c r="AH116" i="7" s="1"/>
  <c r="AH117" i="7" s="1"/>
  <c r="AH118" i="7" s="1"/>
  <c r="AH119" i="7" s="1"/>
  <c r="AH120" i="7" s="1"/>
  <c r="AH121" i="7" s="1"/>
  <c r="AH122" i="7" s="1"/>
  <c r="AH123" i="7" s="1"/>
  <c r="AH124" i="7" s="1"/>
  <c r="AH125" i="7" s="1"/>
  <c r="AH126" i="7" s="1"/>
  <c r="AH127" i="7" s="1"/>
  <c r="AH128" i="7" s="1"/>
  <c r="AH129" i="7" s="1"/>
  <c r="AH130" i="7" s="1"/>
  <c r="AH131" i="7" s="1"/>
  <c r="AH132" i="7" s="1"/>
  <c r="AH133" i="7" s="1"/>
  <c r="AH134" i="7" s="1"/>
  <c r="AH135" i="7" s="1"/>
  <c r="AH136" i="7" s="1"/>
  <c r="AH137" i="7" s="1"/>
  <c r="AH138" i="7" s="1"/>
  <c r="AH139" i="7" s="1"/>
  <c r="AH140" i="7" s="1"/>
  <c r="AH141" i="7" s="1"/>
  <c r="AH142" i="7" s="1"/>
  <c r="AH143" i="7" s="1"/>
  <c r="AH144" i="7" s="1"/>
  <c r="AH145" i="7" s="1"/>
  <c r="AH146" i="7" s="1"/>
  <c r="AH147" i="7" s="1"/>
  <c r="AH148" i="7" s="1"/>
  <c r="AH149" i="7" s="1"/>
  <c r="AH150" i="7" s="1"/>
  <c r="AH151" i="7" s="1"/>
  <c r="AH152" i="7" s="1"/>
  <c r="AH153" i="7" s="1"/>
  <c r="AH154" i="7" s="1"/>
  <c r="AH155" i="7" s="1"/>
  <c r="AH156" i="7" s="1"/>
  <c r="AH157" i="7" s="1"/>
  <c r="AH158" i="7" s="1"/>
  <c r="AH159" i="7" s="1"/>
  <c r="AH160" i="7" s="1"/>
  <c r="AH161" i="7" s="1"/>
  <c r="AH162" i="7" s="1"/>
  <c r="AH163" i="7" s="1"/>
  <c r="AH164" i="7" s="1"/>
  <c r="AH165" i="7" s="1"/>
  <c r="AH166" i="7" s="1"/>
  <c r="AH167" i="7" s="1"/>
  <c r="AH168" i="7" s="1"/>
  <c r="AH169" i="7" s="1"/>
  <c r="AH170" i="7" s="1"/>
  <c r="AH171" i="7" s="1"/>
  <c r="AH172" i="7" s="1"/>
  <c r="AH173" i="7" s="1"/>
  <c r="AH174" i="7" s="1"/>
  <c r="AH175" i="7" s="1"/>
  <c r="AH176" i="7" s="1"/>
  <c r="AH177" i="7" s="1"/>
  <c r="AH178" i="7" s="1"/>
  <c r="AH179" i="7" s="1"/>
  <c r="AH180" i="7" s="1"/>
  <c r="AH181" i="7" s="1"/>
  <c r="AH182" i="7" s="1"/>
  <c r="AH183" i="7" s="1"/>
  <c r="AH184" i="7" s="1"/>
  <c r="AH185" i="7" s="1"/>
  <c r="AH186" i="7" s="1"/>
  <c r="AH187" i="7" s="1"/>
  <c r="AH188" i="7" s="1"/>
  <c r="AH189" i="7" s="1"/>
  <c r="AH190" i="7" s="1"/>
  <c r="AH191" i="7" s="1"/>
  <c r="AH192" i="7" s="1"/>
  <c r="AH193" i="7" s="1"/>
  <c r="AH194" i="7" s="1"/>
  <c r="AH195" i="7" s="1"/>
  <c r="AH196" i="7" s="1"/>
  <c r="AH197" i="7" s="1"/>
  <c r="AH198" i="7" s="1"/>
  <c r="AH199" i="7" s="1"/>
  <c r="AH200" i="7" s="1"/>
  <c r="AH201" i="7" s="1"/>
  <c r="AH202" i="7" s="1"/>
  <c r="AH203" i="7" s="1"/>
  <c r="AH204" i="7" s="1"/>
  <c r="AH205" i="7" s="1"/>
  <c r="AH206" i="7" s="1"/>
  <c r="AH207" i="7" s="1"/>
  <c r="AH208" i="7" s="1"/>
  <c r="AH209" i="7" s="1"/>
  <c r="AH210" i="7" s="1"/>
  <c r="AH211" i="7" s="1"/>
  <c r="AH212" i="7" s="1"/>
  <c r="AH213" i="7" s="1"/>
  <c r="AH214" i="7" s="1"/>
  <c r="AH215" i="7" s="1"/>
  <c r="AH216" i="7" s="1"/>
  <c r="AH217" i="7" s="1"/>
  <c r="AH218" i="7" s="1"/>
  <c r="AH219" i="7" s="1"/>
  <c r="AH220" i="7" s="1"/>
  <c r="AH221" i="7" s="1"/>
  <c r="AH222" i="7" s="1"/>
  <c r="AH223" i="7" s="1"/>
  <c r="AH224" i="7" s="1"/>
  <c r="AH225" i="7" s="1"/>
  <c r="AH226" i="7" s="1"/>
  <c r="AH227" i="7" s="1"/>
  <c r="AH228" i="7" s="1"/>
  <c r="AH229" i="7" s="1"/>
  <c r="AH230" i="7" s="1"/>
  <c r="AH231" i="7" s="1"/>
  <c r="AH232" i="7" s="1"/>
  <c r="AH233" i="7" s="1"/>
  <c r="AH234" i="7" s="1"/>
  <c r="AH235" i="7" s="1"/>
  <c r="AH236" i="7" s="1"/>
  <c r="AH237" i="7" s="1"/>
  <c r="AH238" i="7" s="1"/>
  <c r="AH239" i="7" s="1"/>
  <c r="AH240" i="7" s="1"/>
  <c r="AH241" i="7" s="1"/>
  <c r="AH242" i="7" s="1"/>
  <c r="AH243" i="7" s="1"/>
  <c r="AH244" i="7" s="1"/>
  <c r="AH245" i="7" s="1"/>
  <c r="AH246" i="7" s="1"/>
  <c r="AH247" i="7" s="1"/>
  <c r="AH248" i="7" s="1"/>
  <c r="AH249" i="7" s="1"/>
  <c r="AH250" i="7" s="1"/>
  <c r="AH251" i="7" s="1"/>
  <c r="AH252" i="7" s="1"/>
  <c r="AH253" i="7" s="1"/>
  <c r="AH254" i="7" s="1"/>
  <c r="AH255" i="7" s="1"/>
  <c r="AH256" i="7" s="1"/>
  <c r="AH257" i="7" s="1"/>
  <c r="AH258" i="7" s="1"/>
  <c r="AH259" i="7" s="1"/>
  <c r="AH260" i="7" s="1"/>
  <c r="AH261" i="7" s="1"/>
  <c r="AH262" i="7" s="1"/>
  <c r="AH263" i="7" s="1"/>
  <c r="AH264" i="7" s="1"/>
  <c r="AH265" i="7" s="1"/>
  <c r="AH266" i="7" s="1"/>
  <c r="AH267" i="7" s="1"/>
  <c r="AH268" i="7" s="1"/>
  <c r="AH269" i="7" s="1"/>
  <c r="AH270" i="7" s="1"/>
  <c r="AH271" i="7" s="1"/>
  <c r="AH272" i="7" s="1"/>
  <c r="AH273" i="7" s="1"/>
  <c r="AH274" i="7" s="1"/>
  <c r="AH275" i="7" s="1"/>
  <c r="AH276" i="7" s="1"/>
  <c r="AH277" i="7" s="1"/>
  <c r="AH278" i="7" s="1"/>
  <c r="AH279" i="7" s="1"/>
  <c r="AH280" i="7" s="1"/>
  <c r="AH281" i="7" s="1"/>
  <c r="AH282" i="7" s="1"/>
  <c r="AH283" i="7" s="1"/>
  <c r="AH284" i="7" s="1"/>
  <c r="AH285" i="7" s="1"/>
  <c r="AH286" i="7" s="1"/>
  <c r="AH287" i="7" s="1"/>
  <c r="AH288" i="7" s="1"/>
  <c r="AH289" i="7" s="1"/>
  <c r="AH290" i="7" s="1"/>
  <c r="AH291" i="7" s="1"/>
  <c r="AH292" i="7" s="1"/>
  <c r="AH293" i="7" s="1"/>
  <c r="AH294" i="7" s="1"/>
  <c r="AH295" i="7" s="1"/>
  <c r="AH296" i="7" s="1"/>
  <c r="AH297" i="7" s="1"/>
  <c r="AH298" i="7" s="1"/>
  <c r="AH299" i="7" s="1"/>
  <c r="AH300" i="7" s="1"/>
  <c r="AH301" i="7" s="1"/>
  <c r="AH302" i="7" s="1"/>
  <c r="AH303" i="7" s="1"/>
  <c r="AH304" i="7" s="1"/>
  <c r="AH305" i="7" s="1"/>
  <c r="AH306" i="7" s="1"/>
  <c r="AH307" i="7" s="1"/>
  <c r="AH308" i="7" s="1"/>
  <c r="AH309" i="7" s="1"/>
  <c r="AH310" i="7" s="1"/>
  <c r="AH311" i="7" s="1"/>
  <c r="AH312" i="7" s="1"/>
  <c r="AH313" i="7" s="1"/>
  <c r="AH314" i="7" s="1"/>
  <c r="AH315" i="7" s="1"/>
  <c r="AH316" i="7" s="1"/>
  <c r="AH317" i="7" s="1"/>
  <c r="AH318" i="7" s="1"/>
  <c r="AH319" i="7" s="1"/>
  <c r="AH320" i="7" s="1"/>
  <c r="AH321" i="7" s="1"/>
  <c r="AH322" i="7" s="1"/>
  <c r="AH323" i="7" s="1"/>
  <c r="AH324" i="7" s="1"/>
  <c r="AH325" i="7" s="1"/>
  <c r="AH326" i="7" s="1"/>
  <c r="AH327" i="7" s="1"/>
  <c r="AH328" i="7" s="1"/>
  <c r="AH329" i="7" s="1"/>
  <c r="AH330" i="7" s="1"/>
  <c r="AH331" i="7" s="1"/>
  <c r="AH332" i="7" s="1"/>
  <c r="AH333" i="7" s="1"/>
  <c r="AH334" i="7" s="1"/>
  <c r="AH335" i="7" s="1"/>
  <c r="AH336" i="7" s="1"/>
  <c r="AH337" i="7" s="1"/>
  <c r="AH338" i="7" s="1"/>
  <c r="AH339" i="7" s="1"/>
  <c r="AH340" i="7" s="1"/>
  <c r="AH341" i="7" s="1"/>
  <c r="AH342" i="7" s="1"/>
  <c r="AH343" i="7" s="1"/>
  <c r="AH344" i="7" s="1"/>
  <c r="AH345" i="7" s="1"/>
  <c r="AH346" i="7" s="1"/>
  <c r="AH347" i="7" s="1"/>
  <c r="AH348" i="7" s="1"/>
  <c r="AH349" i="7" s="1"/>
  <c r="AH350" i="7" s="1"/>
  <c r="AH351" i="7" s="1"/>
  <c r="AH352" i="7" s="1"/>
  <c r="AH353" i="7" s="1"/>
  <c r="AH354" i="7" s="1"/>
  <c r="AH355" i="7" s="1"/>
  <c r="AH356" i="7" s="1"/>
  <c r="AH357" i="7" s="1"/>
  <c r="AH358" i="7" s="1"/>
  <c r="AH359" i="7" s="1"/>
  <c r="AH360" i="7" s="1"/>
  <c r="AH361" i="7" s="1"/>
  <c r="AH362" i="7" s="1"/>
  <c r="AH363" i="7" s="1"/>
  <c r="AH364" i="7" s="1"/>
  <c r="AH365" i="7" s="1"/>
  <c r="AH366" i="7" s="1"/>
  <c r="AH367" i="7" s="1"/>
  <c r="AH368" i="7" s="1"/>
  <c r="BC7" i="7"/>
  <c r="BC6" i="7"/>
  <c r="AS6" i="7"/>
  <c r="AR6" i="7"/>
  <c r="AQ6" i="7"/>
  <c r="AQ7" i="7"/>
  <c r="AN8" i="7"/>
  <c r="AS7" i="7"/>
  <c r="AR7" i="7"/>
  <c r="Y372" i="6"/>
  <c r="X372" i="6"/>
  <c r="Y371" i="6"/>
  <c r="X371" i="6"/>
  <c r="Y370" i="6"/>
  <c r="X370" i="6"/>
  <c r="AM369" i="6"/>
  <c r="AG369" i="6"/>
  <c r="Y369" i="6"/>
  <c r="X369" i="6"/>
  <c r="S369" i="6"/>
  <c r="N369" i="6"/>
  <c r="I369" i="6"/>
  <c r="D369" i="6"/>
  <c r="AM368" i="6"/>
  <c r="AG368" i="6"/>
  <c r="Y368" i="6"/>
  <c r="X368" i="6"/>
  <c r="S368" i="6"/>
  <c r="N368" i="6"/>
  <c r="I368" i="6"/>
  <c r="D368" i="6"/>
  <c r="AM367" i="6"/>
  <c r="AG367" i="6"/>
  <c r="Y367" i="6"/>
  <c r="X367" i="6"/>
  <c r="S367" i="6"/>
  <c r="N367" i="6"/>
  <c r="I367" i="6"/>
  <c r="D367" i="6"/>
  <c r="AM366" i="6"/>
  <c r="AG366" i="6"/>
  <c r="Y366" i="6"/>
  <c r="X366" i="6"/>
  <c r="S366" i="6"/>
  <c r="N366" i="6"/>
  <c r="I366" i="6"/>
  <c r="D366" i="6"/>
  <c r="AM365" i="6"/>
  <c r="AG365" i="6"/>
  <c r="Y365" i="6"/>
  <c r="X365" i="6"/>
  <c r="S365" i="6"/>
  <c r="N365" i="6"/>
  <c r="I365" i="6"/>
  <c r="D365" i="6"/>
  <c r="AM364" i="6"/>
  <c r="AG364" i="6"/>
  <c r="Y364" i="6"/>
  <c r="X364" i="6"/>
  <c r="S364" i="6"/>
  <c r="N364" i="6"/>
  <c r="I364" i="6"/>
  <c r="D364" i="6"/>
  <c r="AM363" i="6"/>
  <c r="AG363" i="6"/>
  <c r="Y363" i="6"/>
  <c r="X363" i="6"/>
  <c r="S363" i="6"/>
  <c r="N363" i="6"/>
  <c r="I363" i="6"/>
  <c r="D363" i="6"/>
  <c r="AM362" i="6"/>
  <c r="AG362" i="6"/>
  <c r="Y362" i="6"/>
  <c r="X362" i="6"/>
  <c r="S362" i="6"/>
  <c r="N362" i="6"/>
  <c r="I362" i="6"/>
  <c r="D362" i="6"/>
  <c r="AM361" i="6"/>
  <c r="AG361" i="6"/>
  <c r="Y361" i="6"/>
  <c r="X361" i="6"/>
  <c r="S361" i="6"/>
  <c r="N361" i="6"/>
  <c r="I361" i="6"/>
  <c r="D361" i="6"/>
  <c r="AM360" i="6"/>
  <c r="AG360" i="6"/>
  <c r="Y360" i="6"/>
  <c r="X360" i="6"/>
  <c r="S360" i="6"/>
  <c r="N360" i="6"/>
  <c r="I360" i="6"/>
  <c r="D360" i="6"/>
  <c r="AM359" i="6"/>
  <c r="AG359" i="6"/>
  <c r="Y359" i="6"/>
  <c r="X359" i="6"/>
  <c r="S359" i="6"/>
  <c r="N359" i="6"/>
  <c r="I359" i="6"/>
  <c r="D359" i="6"/>
  <c r="AM358" i="6"/>
  <c r="AG358" i="6"/>
  <c r="Y358" i="6"/>
  <c r="X358" i="6"/>
  <c r="S358" i="6"/>
  <c r="N358" i="6"/>
  <c r="I358" i="6"/>
  <c r="D358" i="6"/>
  <c r="AM357" i="6"/>
  <c r="AG357" i="6"/>
  <c r="Y357" i="6"/>
  <c r="X357" i="6"/>
  <c r="S357" i="6"/>
  <c r="N357" i="6"/>
  <c r="I357" i="6"/>
  <c r="D357" i="6"/>
  <c r="AM356" i="6"/>
  <c r="AG356" i="6"/>
  <c r="Y356" i="6"/>
  <c r="X356" i="6"/>
  <c r="S356" i="6"/>
  <c r="N356" i="6"/>
  <c r="I356" i="6"/>
  <c r="D356" i="6"/>
  <c r="AM355" i="6"/>
  <c r="AG355" i="6"/>
  <c r="Y355" i="6"/>
  <c r="X355" i="6"/>
  <c r="S355" i="6"/>
  <c r="N355" i="6"/>
  <c r="I355" i="6"/>
  <c r="D355" i="6"/>
  <c r="AM354" i="6"/>
  <c r="AG354" i="6"/>
  <c r="Y354" i="6"/>
  <c r="X354" i="6"/>
  <c r="S354" i="6"/>
  <c r="N354" i="6"/>
  <c r="I354" i="6"/>
  <c r="D354" i="6"/>
  <c r="AM353" i="6"/>
  <c r="AG353" i="6"/>
  <c r="Y353" i="6"/>
  <c r="X353" i="6"/>
  <c r="S353" i="6"/>
  <c r="N353" i="6"/>
  <c r="I353" i="6"/>
  <c r="D353" i="6"/>
  <c r="AM352" i="6"/>
  <c r="AG352" i="6"/>
  <c r="Y352" i="6"/>
  <c r="X352" i="6"/>
  <c r="S352" i="6"/>
  <c r="N352" i="6"/>
  <c r="I352" i="6"/>
  <c r="D352" i="6"/>
  <c r="AM351" i="6"/>
  <c r="AG351" i="6"/>
  <c r="Y351" i="6"/>
  <c r="X351" i="6"/>
  <c r="S351" i="6"/>
  <c r="N351" i="6"/>
  <c r="I351" i="6"/>
  <c r="D351" i="6"/>
  <c r="AM350" i="6"/>
  <c r="AG350" i="6"/>
  <c r="Y350" i="6"/>
  <c r="X350" i="6"/>
  <c r="S350" i="6"/>
  <c r="N350" i="6"/>
  <c r="I350" i="6"/>
  <c r="D350" i="6"/>
  <c r="AM349" i="6"/>
  <c r="AG349" i="6"/>
  <c r="Y349" i="6"/>
  <c r="X349" i="6"/>
  <c r="S349" i="6"/>
  <c r="N349" i="6"/>
  <c r="I349" i="6"/>
  <c r="D349" i="6"/>
  <c r="AM348" i="6"/>
  <c r="AG348" i="6"/>
  <c r="Y348" i="6"/>
  <c r="X348" i="6"/>
  <c r="S348" i="6"/>
  <c r="N348" i="6"/>
  <c r="I348" i="6"/>
  <c r="D348" i="6"/>
  <c r="AM347" i="6"/>
  <c r="AG347" i="6"/>
  <c r="Y347" i="6"/>
  <c r="X347" i="6"/>
  <c r="S347" i="6"/>
  <c r="N347" i="6"/>
  <c r="I347" i="6"/>
  <c r="D347" i="6"/>
  <c r="AM346" i="6"/>
  <c r="AG346" i="6"/>
  <c r="Y346" i="6"/>
  <c r="X346" i="6"/>
  <c r="S346" i="6"/>
  <c r="N346" i="6"/>
  <c r="I346" i="6"/>
  <c r="D346" i="6"/>
  <c r="AM345" i="6"/>
  <c r="AG345" i="6"/>
  <c r="Y345" i="6"/>
  <c r="X345" i="6"/>
  <c r="S345" i="6"/>
  <c r="N345" i="6"/>
  <c r="I345" i="6"/>
  <c r="D345" i="6"/>
  <c r="AM344" i="6"/>
  <c r="AG344" i="6"/>
  <c r="Y344" i="6"/>
  <c r="X344" i="6"/>
  <c r="S344" i="6"/>
  <c r="N344" i="6"/>
  <c r="I344" i="6"/>
  <c r="D344" i="6"/>
  <c r="AM343" i="6"/>
  <c r="AG343" i="6"/>
  <c r="Y343" i="6"/>
  <c r="X343" i="6"/>
  <c r="S343" i="6"/>
  <c r="N343" i="6"/>
  <c r="I343" i="6"/>
  <c r="D343" i="6"/>
  <c r="AM342" i="6"/>
  <c r="AG342" i="6"/>
  <c r="Y342" i="6"/>
  <c r="X342" i="6"/>
  <c r="S342" i="6"/>
  <c r="N342" i="6"/>
  <c r="I342" i="6"/>
  <c r="D342" i="6"/>
  <c r="AM341" i="6"/>
  <c r="AG341" i="6"/>
  <c r="Y341" i="6"/>
  <c r="X341" i="6"/>
  <c r="S341" i="6"/>
  <c r="N341" i="6"/>
  <c r="I341" i="6"/>
  <c r="D341" i="6"/>
  <c r="AM340" i="6"/>
  <c r="AG340" i="6"/>
  <c r="Y340" i="6"/>
  <c r="X340" i="6"/>
  <c r="S340" i="6"/>
  <c r="N340" i="6"/>
  <c r="I340" i="6"/>
  <c r="D340" i="6"/>
  <c r="AM339" i="6"/>
  <c r="AG339" i="6"/>
  <c r="Y339" i="6"/>
  <c r="X339" i="6"/>
  <c r="S339" i="6"/>
  <c r="N339" i="6"/>
  <c r="I339" i="6"/>
  <c r="D339" i="6"/>
  <c r="AM338" i="6"/>
  <c r="AG338" i="6"/>
  <c r="Y338" i="6"/>
  <c r="X338" i="6"/>
  <c r="S338" i="6"/>
  <c r="N338" i="6"/>
  <c r="I338" i="6"/>
  <c r="D338" i="6"/>
  <c r="AM337" i="6"/>
  <c r="AG337" i="6"/>
  <c r="Y337" i="6"/>
  <c r="X337" i="6"/>
  <c r="S337" i="6"/>
  <c r="N337" i="6"/>
  <c r="I337" i="6"/>
  <c r="D337" i="6"/>
  <c r="AM336" i="6"/>
  <c r="AG336" i="6"/>
  <c r="Y336" i="6"/>
  <c r="X336" i="6"/>
  <c r="S336" i="6"/>
  <c r="N336" i="6"/>
  <c r="I336" i="6"/>
  <c r="D336" i="6"/>
  <c r="AM335" i="6"/>
  <c r="AG335" i="6"/>
  <c r="Y335" i="6"/>
  <c r="X335" i="6"/>
  <c r="S335" i="6"/>
  <c r="N335" i="6"/>
  <c r="I335" i="6"/>
  <c r="D335" i="6"/>
  <c r="AM334" i="6"/>
  <c r="AG334" i="6"/>
  <c r="Y334" i="6"/>
  <c r="X334" i="6"/>
  <c r="S334" i="6"/>
  <c r="N334" i="6"/>
  <c r="I334" i="6"/>
  <c r="D334" i="6"/>
  <c r="AM333" i="6"/>
  <c r="AG333" i="6"/>
  <c r="Y333" i="6"/>
  <c r="X333" i="6"/>
  <c r="S333" i="6"/>
  <c r="N333" i="6"/>
  <c r="I333" i="6"/>
  <c r="D333" i="6"/>
  <c r="AM332" i="6"/>
  <c r="AG332" i="6"/>
  <c r="Y332" i="6"/>
  <c r="X332" i="6"/>
  <c r="S332" i="6"/>
  <c r="N332" i="6"/>
  <c r="I332" i="6"/>
  <c r="D332" i="6"/>
  <c r="AM331" i="6"/>
  <c r="AG331" i="6"/>
  <c r="Y331" i="6"/>
  <c r="X331" i="6"/>
  <c r="S331" i="6"/>
  <c r="N331" i="6"/>
  <c r="I331" i="6"/>
  <c r="D331" i="6"/>
  <c r="AM330" i="6"/>
  <c r="AG330" i="6"/>
  <c r="Y330" i="6"/>
  <c r="X330" i="6"/>
  <c r="S330" i="6"/>
  <c r="N330" i="6"/>
  <c r="I330" i="6"/>
  <c r="D330" i="6"/>
  <c r="AM329" i="6"/>
  <c r="AG329" i="6"/>
  <c r="Y329" i="6"/>
  <c r="X329" i="6"/>
  <c r="S329" i="6"/>
  <c r="N329" i="6"/>
  <c r="I329" i="6"/>
  <c r="D329" i="6"/>
  <c r="AM328" i="6"/>
  <c r="AG328" i="6"/>
  <c r="Y328" i="6"/>
  <c r="X328" i="6"/>
  <c r="S328" i="6"/>
  <c r="N328" i="6"/>
  <c r="I328" i="6"/>
  <c r="D328" i="6"/>
  <c r="AM327" i="6"/>
  <c r="AG327" i="6"/>
  <c r="Y327" i="6"/>
  <c r="X327" i="6"/>
  <c r="S327" i="6"/>
  <c r="N327" i="6"/>
  <c r="I327" i="6"/>
  <c r="D327" i="6"/>
  <c r="AM326" i="6"/>
  <c r="AG326" i="6"/>
  <c r="Y326" i="6"/>
  <c r="X326" i="6"/>
  <c r="S326" i="6"/>
  <c r="N326" i="6"/>
  <c r="I326" i="6"/>
  <c r="D326" i="6"/>
  <c r="AM325" i="6"/>
  <c r="AG325" i="6"/>
  <c r="Y325" i="6"/>
  <c r="X325" i="6"/>
  <c r="S325" i="6"/>
  <c r="N325" i="6"/>
  <c r="I325" i="6"/>
  <c r="D325" i="6"/>
  <c r="AM324" i="6"/>
  <c r="AG324" i="6"/>
  <c r="Y324" i="6"/>
  <c r="X324" i="6"/>
  <c r="S324" i="6"/>
  <c r="N324" i="6"/>
  <c r="I324" i="6"/>
  <c r="D324" i="6"/>
  <c r="AM323" i="6"/>
  <c r="AG323" i="6"/>
  <c r="Y323" i="6"/>
  <c r="X323" i="6"/>
  <c r="S323" i="6"/>
  <c r="N323" i="6"/>
  <c r="I323" i="6"/>
  <c r="D323" i="6"/>
  <c r="AM322" i="6"/>
  <c r="AG322" i="6"/>
  <c r="Y322" i="6"/>
  <c r="X322" i="6"/>
  <c r="S322" i="6"/>
  <c r="N322" i="6"/>
  <c r="I322" i="6"/>
  <c r="D322" i="6"/>
  <c r="AM321" i="6"/>
  <c r="AG321" i="6"/>
  <c r="Y321" i="6"/>
  <c r="X321" i="6"/>
  <c r="S321" i="6"/>
  <c r="N321" i="6"/>
  <c r="I321" i="6"/>
  <c r="D321" i="6"/>
  <c r="AM320" i="6"/>
  <c r="AG320" i="6"/>
  <c r="Y320" i="6"/>
  <c r="X320" i="6"/>
  <c r="S320" i="6"/>
  <c r="N320" i="6"/>
  <c r="I320" i="6"/>
  <c r="D320" i="6"/>
  <c r="AM319" i="6"/>
  <c r="AG319" i="6"/>
  <c r="Y319" i="6"/>
  <c r="X319" i="6"/>
  <c r="S319" i="6"/>
  <c r="N319" i="6"/>
  <c r="I319" i="6"/>
  <c r="D319" i="6"/>
  <c r="AM318" i="6"/>
  <c r="AG318" i="6"/>
  <c r="Y318" i="6"/>
  <c r="X318" i="6"/>
  <c r="S318" i="6"/>
  <c r="N318" i="6"/>
  <c r="I318" i="6"/>
  <c r="D318" i="6"/>
  <c r="AM317" i="6"/>
  <c r="AG317" i="6"/>
  <c r="Y317" i="6"/>
  <c r="X317" i="6"/>
  <c r="S317" i="6"/>
  <c r="N317" i="6"/>
  <c r="I317" i="6"/>
  <c r="D317" i="6"/>
  <c r="AM316" i="6"/>
  <c r="AG316" i="6"/>
  <c r="Y316" i="6"/>
  <c r="X316" i="6"/>
  <c r="S316" i="6"/>
  <c r="N316" i="6"/>
  <c r="I316" i="6"/>
  <c r="D316" i="6"/>
  <c r="AM315" i="6"/>
  <c r="AG315" i="6"/>
  <c r="Y315" i="6"/>
  <c r="X315" i="6"/>
  <c r="S315" i="6"/>
  <c r="N315" i="6"/>
  <c r="I315" i="6"/>
  <c r="D315" i="6"/>
  <c r="AM314" i="6"/>
  <c r="AG314" i="6"/>
  <c r="Y314" i="6"/>
  <c r="X314" i="6"/>
  <c r="S314" i="6"/>
  <c r="N314" i="6"/>
  <c r="I314" i="6"/>
  <c r="D314" i="6"/>
  <c r="AM313" i="6"/>
  <c r="AG313" i="6"/>
  <c r="Y313" i="6"/>
  <c r="X313" i="6"/>
  <c r="S313" i="6"/>
  <c r="N313" i="6"/>
  <c r="I313" i="6"/>
  <c r="D313" i="6"/>
  <c r="AM312" i="6"/>
  <c r="AG312" i="6"/>
  <c r="Y312" i="6"/>
  <c r="X312" i="6"/>
  <c r="S312" i="6"/>
  <c r="N312" i="6"/>
  <c r="I312" i="6"/>
  <c r="D312" i="6"/>
  <c r="AM311" i="6"/>
  <c r="AG311" i="6"/>
  <c r="Y311" i="6"/>
  <c r="X311" i="6"/>
  <c r="S311" i="6"/>
  <c r="N311" i="6"/>
  <c r="I311" i="6"/>
  <c r="D311" i="6"/>
  <c r="AM310" i="6"/>
  <c r="AG310" i="6"/>
  <c r="Y310" i="6"/>
  <c r="X310" i="6"/>
  <c r="S310" i="6"/>
  <c r="N310" i="6"/>
  <c r="I310" i="6"/>
  <c r="D310" i="6"/>
  <c r="AM309" i="6"/>
  <c r="AG309" i="6"/>
  <c r="Y309" i="6"/>
  <c r="X309" i="6"/>
  <c r="S309" i="6"/>
  <c r="N309" i="6"/>
  <c r="I309" i="6"/>
  <c r="D309" i="6"/>
  <c r="AM308" i="6"/>
  <c r="AG308" i="6"/>
  <c r="Y308" i="6"/>
  <c r="X308" i="6"/>
  <c r="S308" i="6"/>
  <c r="N308" i="6"/>
  <c r="I308" i="6"/>
  <c r="D308" i="6"/>
  <c r="AM307" i="6"/>
  <c r="AG307" i="6"/>
  <c r="Y307" i="6"/>
  <c r="X307" i="6"/>
  <c r="S307" i="6"/>
  <c r="N307" i="6"/>
  <c r="I307" i="6"/>
  <c r="D307" i="6"/>
  <c r="AM306" i="6"/>
  <c r="AG306" i="6"/>
  <c r="Y306" i="6"/>
  <c r="X306" i="6"/>
  <c r="S306" i="6"/>
  <c r="N306" i="6"/>
  <c r="I306" i="6"/>
  <c r="D306" i="6"/>
  <c r="AM305" i="6"/>
  <c r="AG305" i="6"/>
  <c r="Y305" i="6"/>
  <c r="X305" i="6"/>
  <c r="S305" i="6"/>
  <c r="N305" i="6"/>
  <c r="I305" i="6"/>
  <c r="D305" i="6"/>
  <c r="AM304" i="6"/>
  <c r="AG304" i="6"/>
  <c r="Y304" i="6"/>
  <c r="X304" i="6"/>
  <c r="S304" i="6"/>
  <c r="N304" i="6"/>
  <c r="I304" i="6"/>
  <c r="D304" i="6"/>
  <c r="AM303" i="6"/>
  <c r="AG303" i="6"/>
  <c r="Y303" i="6"/>
  <c r="X303" i="6"/>
  <c r="S303" i="6"/>
  <c r="N303" i="6"/>
  <c r="I303" i="6"/>
  <c r="D303" i="6"/>
  <c r="AM302" i="6"/>
  <c r="AG302" i="6"/>
  <c r="Y302" i="6"/>
  <c r="X302" i="6"/>
  <c r="S302" i="6"/>
  <c r="N302" i="6"/>
  <c r="I302" i="6"/>
  <c r="D302" i="6"/>
  <c r="AM301" i="6"/>
  <c r="AG301" i="6"/>
  <c r="Y301" i="6"/>
  <c r="X301" i="6"/>
  <c r="S301" i="6"/>
  <c r="N301" i="6"/>
  <c r="I301" i="6"/>
  <c r="D301" i="6"/>
  <c r="AM300" i="6"/>
  <c r="AG300" i="6"/>
  <c r="Y300" i="6"/>
  <c r="X300" i="6"/>
  <c r="S300" i="6"/>
  <c r="N300" i="6"/>
  <c r="I300" i="6"/>
  <c r="D300" i="6"/>
  <c r="AM299" i="6"/>
  <c r="AG299" i="6"/>
  <c r="Y299" i="6"/>
  <c r="X299" i="6"/>
  <c r="S299" i="6"/>
  <c r="N299" i="6"/>
  <c r="I299" i="6"/>
  <c r="D299" i="6"/>
  <c r="AM298" i="6"/>
  <c r="AG298" i="6"/>
  <c r="Y298" i="6"/>
  <c r="X298" i="6"/>
  <c r="S298" i="6"/>
  <c r="N298" i="6"/>
  <c r="I298" i="6"/>
  <c r="D298" i="6"/>
  <c r="AM297" i="6"/>
  <c r="AG297" i="6"/>
  <c r="Y297" i="6"/>
  <c r="X297" i="6"/>
  <c r="S297" i="6"/>
  <c r="N297" i="6"/>
  <c r="I297" i="6"/>
  <c r="D297" i="6"/>
  <c r="AM296" i="6"/>
  <c r="AG296" i="6"/>
  <c r="Y296" i="6"/>
  <c r="X296" i="6"/>
  <c r="S296" i="6"/>
  <c r="N296" i="6"/>
  <c r="I296" i="6"/>
  <c r="D296" i="6"/>
  <c r="AM295" i="6"/>
  <c r="AG295" i="6"/>
  <c r="Y295" i="6"/>
  <c r="X295" i="6"/>
  <c r="S295" i="6"/>
  <c r="N295" i="6"/>
  <c r="I295" i="6"/>
  <c r="D295" i="6"/>
  <c r="AM294" i="6"/>
  <c r="AG294" i="6"/>
  <c r="Y294" i="6"/>
  <c r="X294" i="6"/>
  <c r="S294" i="6"/>
  <c r="N294" i="6"/>
  <c r="I294" i="6"/>
  <c r="D294" i="6"/>
  <c r="AM293" i="6"/>
  <c r="AG293" i="6"/>
  <c r="Y293" i="6"/>
  <c r="X293" i="6"/>
  <c r="S293" i="6"/>
  <c r="N293" i="6"/>
  <c r="I293" i="6"/>
  <c r="D293" i="6"/>
  <c r="AM292" i="6"/>
  <c r="AG292" i="6"/>
  <c r="Y292" i="6"/>
  <c r="X292" i="6"/>
  <c r="S292" i="6"/>
  <c r="N292" i="6"/>
  <c r="I292" i="6"/>
  <c r="D292" i="6"/>
  <c r="AM291" i="6"/>
  <c r="AG291" i="6"/>
  <c r="Y291" i="6"/>
  <c r="X291" i="6"/>
  <c r="S291" i="6"/>
  <c r="N291" i="6"/>
  <c r="I291" i="6"/>
  <c r="D291" i="6"/>
  <c r="AM290" i="6"/>
  <c r="AG290" i="6"/>
  <c r="Y290" i="6"/>
  <c r="X290" i="6"/>
  <c r="S290" i="6"/>
  <c r="N290" i="6"/>
  <c r="I290" i="6"/>
  <c r="D290" i="6"/>
  <c r="AM289" i="6"/>
  <c r="AG289" i="6"/>
  <c r="Y289" i="6"/>
  <c r="X289" i="6"/>
  <c r="S289" i="6"/>
  <c r="N289" i="6"/>
  <c r="I289" i="6"/>
  <c r="D289" i="6"/>
  <c r="AM288" i="6"/>
  <c r="AG288" i="6"/>
  <c r="Y288" i="6"/>
  <c r="X288" i="6"/>
  <c r="S288" i="6"/>
  <c r="N288" i="6"/>
  <c r="I288" i="6"/>
  <c r="D288" i="6"/>
  <c r="AM287" i="6"/>
  <c r="AG287" i="6"/>
  <c r="Y287" i="6"/>
  <c r="X287" i="6"/>
  <c r="S287" i="6"/>
  <c r="N287" i="6"/>
  <c r="I287" i="6"/>
  <c r="D287" i="6"/>
  <c r="AM286" i="6"/>
  <c r="AG286" i="6"/>
  <c r="Y286" i="6"/>
  <c r="X286" i="6"/>
  <c r="S286" i="6"/>
  <c r="N286" i="6"/>
  <c r="I286" i="6"/>
  <c r="D286" i="6"/>
  <c r="AM285" i="6"/>
  <c r="AG285" i="6"/>
  <c r="Y285" i="6"/>
  <c r="X285" i="6"/>
  <c r="S285" i="6"/>
  <c r="N285" i="6"/>
  <c r="I285" i="6"/>
  <c r="D285" i="6"/>
  <c r="AM284" i="6"/>
  <c r="AG284" i="6"/>
  <c r="Y284" i="6"/>
  <c r="X284" i="6"/>
  <c r="S284" i="6"/>
  <c r="N284" i="6"/>
  <c r="I284" i="6"/>
  <c r="D284" i="6"/>
  <c r="AM283" i="6"/>
  <c r="AG283" i="6"/>
  <c r="Y283" i="6"/>
  <c r="X283" i="6"/>
  <c r="S283" i="6"/>
  <c r="N283" i="6"/>
  <c r="I283" i="6"/>
  <c r="D283" i="6"/>
  <c r="AM282" i="6"/>
  <c r="AG282" i="6"/>
  <c r="Y282" i="6"/>
  <c r="X282" i="6"/>
  <c r="S282" i="6"/>
  <c r="N282" i="6"/>
  <c r="I282" i="6"/>
  <c r="D282" i="6"/>
  <c r="AM281" i="6"/>
  <c r="AG281" i="6"/>
  <c r="Y281" i="6"/>
  <c r="X281" i="6"/>
  <c r="S281" i="6"/>
  <c r="N281" i="6"/>
  <c r="I281" i="6"/>
  <c r="D281" i="6"/>
  <c r="AM280" i="6"/>
  <c r="AG280" i="6"/>
  <c r="Y280" i="6"/>
  <c r="X280" i="6"/>
  <c r="S280" i="6"/>
  <c r="N280" i="6"/>
  <c r="I280" i="6"/>
  <c r="D280" i="6"/>
  <c r="AM279" i="6"/>
  <c r="AG279" i="6"/>
  <c r="Y279" i="6"/>
  <c r="X279" i="6"/>
  <c r="S279" i="6"/>
  <c r="N279" i="6"/>
  <c r="I279" i="6"/>
  <c r="D279" i="6"/>
  <c r="AM278" i="6"/>
  <c r="AG278" i="6"/>
  <c r="Y278" i="6"/>
  <c r="X278" i="6"/>
  <c r="S278" i="6"/>
  <c r="N278" i="6"/>
  <c r="I278" i="6"/>
  <c r="D278" i="6"/>
  <c r="AM277" i="6"/>
  <c r="AG277" i="6"/>
  <c r="Y277" i="6"/>
  <c r="X277" i="6"/>
  <c r="S277" i="6"/>
  <c r="N277" i="6"/>
  <c r="I277" i="6"/>
  <c r="D277" i="6"/>
  <c r="AM276" i="6"/>
  <c r="AG276" i="6"/>
  <c r="Y276" i="6"/>
  <c r="X276" i="6"/>
  <c r="S276" i="6"/>
  <c r="N276" i="6"/>
  <c r="I276" i="6"/>
  <c r="D276" i="6"/>
  <c r="AM275" i="6"/>
  <c r="AG275" i="6"/>
  <c r="Y275" i="6"/>
  <c r="X275" i="6"/>
  <c r="S275" i="6"/>
  <c r="N275" i="6"/>
  <c r="I275" i="6"/>
  <c r="D275" i="6"/>
  <c r="AM274" i="6"/>
  <c r="AG274" i="6"/>
  <c r="Y274" i="6"/>
  <c r="X274" i="6"/>
  <c r="S274" i="6"/>
  <c r="N274" i="6"/>
  <c r="I274" i="6"/>
  <c r="D274" i="6"/>
  <c r="AM273" i="6"/>
  <c r="AG273" i="6"/>
  <c r="Y273" i="6"/>
  <c r="X273" i="6"/>
  <c r="S273" i="6"/>
  <c r="N273" i="6"/>
  <c r="I273" i="6"/>
  <c r="D273" i="6"/>
  <c r="AM272" i="6"/>
  <c r="AG272" i="6"/>
  <c r="Y272" i="6"/>
  <c r="X272" i="6"/>
  <c r="S272" i="6"/>
  <c r="N272" i="6"/>
  <c r="I272" i="6"/>
  <c r="D272" i="6"/>
  <c r="AM271" i="6"/>
  <c r="AG271" i="6"/>
  <c r="Y271" i="6"/>
  <c r="X271" i="6"/>
  <c r="S271" i="6"/>
  <c r="N271" i="6"/>
  <c r="I271" i="6"/>
  <c r="D271" i="6"/>
  <c r="AM270" i="6"/>
  <c r="AG270" i="6"/>
  <c r="Y270" i="6"/>
  <c r="X270" i="6"/>
  <c r="S270" i="6"/>
  <c r="N270" i="6"/>
  <c r="I270" i="6"/>
  <c r="D270" i="6"/>
  <c r="AM269" i="6"/>
  <c r="AG269" i="6"/>
  <c r="Y269" i="6"/>
  <c r="X269" i="6"/>
  <c r="S269" i="6"/>
  <c r="N269" i="6"/>
  <c r="I269" i="6"/>
  <c r="D269" i="6"/>
  <c r="AM268" i="6"/>
  <c r="AG268" i="6"/>
  <c r="Y268" i="6"/>
  <c r="X268" i="6"/>
  <c r="S268" i="6"/>
  <c r="N268" i="6"/>
  <c r="I268" i="6"/>
  <c r="D268" i="6"/>
  <c r="AM267" i="6"/>
  <c r="AG267" i="6"/>
  <c r="Y267" i="6"/>
  <c r="X267" i="6"/>
  <c r="S267" i="6"/>
  <c r="N267" i="6"/>
  <c r="I267" i="6"/>
  <c r="D267" i="6"/>
  <c r="AM266" i="6"/>
  <c r="AG266" i="6"/>
  <c r="Y266" i="6"/>
  <c r="X266" i="6"/>
  <c r="S266" i="6"/>
  <c r="N266" i="6"/>
  <c r="I266" i="6"/>
  <c r="D266" i="6"/>
  <c r="AM265" i="6"/>
  <c r="AG265" i="6"/>
  <c r="Y265" i="6"/>
  <c r="X265" i="6"/>
  <c r="S265" i="6"/>
  <c r="N265" i="6"/>
  <c r="I265" i="6"/>
  <c r="D265" i="6"/>
  <c r="AM264" i="6"/>
  <c r="AG264" i="6"/>
  <c r="Y264" i="6"/>
  <c r="X264" i="6"/>
  <c r="S264" i="6"/>
  <c r="N264" i="6"/>
  <c r="I264" i="6"/>
  <c r="D264" i="6"/>
  <c r="AM263" i="6"/>
  <c r="AG263" i="6"/>
  <c r="Y263" i="6"/>
  <c r="X263" i="6"/>
  <c r="S263" i="6"/>
  <c r="N263" i="6"/>
  <c r="I263" i="6"/>
  <c r="D263" i="6"/>
  <c r="AM262" i="6"/>
  <c r="AG262" i="6"/>
  <c r="Y262" i="6"/>
  <c r="X262" i="6"/>
  <c r="S262" i="6"/>
  <c r="N262" i="6"/>
  <c r="I262" i="6"/>
  <c r="D262" i="6"/>
  <c r="AM261" i="6"/>
  <c r="AG261" i="6"/>
  <c r="Y261" i="6"/>
  <c r="X261" i="6"/>
  <c r="S261" i="6"/>
  <c r="N261" i="6"/>
  <c r="I261" i="6"/>
  <c r="D261" i="6"/>
  <c r="AM260" i="6"/>
  <c r="AG260" i="6"/>
  <c r="Y260" i="6"/>
  <c r="X260" i="6"/>
  <c r="S260" i="6"/>
  <c r="N260" i="6"/>
  <c r="I260" i="6"/>
  <c r="D260" i="6"/>
  <c r="AM259" i="6"/>
  <c r="AG259" i="6"/>
  <c r="Y259" i="6"/>
  <c r="X259" i="6"/>
  <c r="S259" i="6"/>
  <c r="N259" i="6"/>
  <c r="I259" i="6"/>
  <c r="D259" i="6"/>
  <c r="AM258" i="6"/>
  <c r="AG258" i="6"/>
  <c r="Y258" i="6"/>
  <c r="X258" i="6"/>
  <c r="S258" i="6"/>
  <c r="N258" i="6"/>
  <c r="I258" i="6"/>
  <c r="D258" i="6"/>
  <c r="AM257" i="6"/>
  <c r="AG257" i="6"/>
  <c r="Y257" i="6"/>
  <c r="X257" i="6"/>
  <c r="S257" i="6"/>
  <c r="N257" i="6"/>
  <c r="I257" i="6"/>
  <c r="D257" i="6"/>
  <c r="AM256" i="6"/>
  <c r="AG256" i="6"/>
  <c r="Y256" i="6"/>
  <c r="X256" i="6"/>
  <c r="S256" i="6"/>
  <c r="N256" i="6"/>
  <c r="I256" i="6"/>
  <c r="D256" i="6"/>
  <c r="AM255" i="6"/>
  <c r="AG255" i="6"/>
  <c r="Y255" i="6"/>
  <c r="X255" i="6"/>
  <c r="S255" i="6"/>
  <c r="N255" i="6"/>
  <c r="I255" i="6"/>
  <c r="D255" i="6"/>
  <c r="AM254" i="6"/>
  <c r="AG254" i="6"/>
  <c r="Y254" i="6"/>
  <c r="X254" i="6"/>
  <c r="S254" i="6"/>
  <c r="N254" i="6"/>
  <c r="I254" i="6"/>
  <c r="D254" i="6"/>
  <c r="AM253" i="6"/>
  <c r="AG253" i="6"/>
  <c r="Y253" i="6"/>
  <c r="X253" i="6"/>
  <c r="S253" i="6"/>
  <c r="N253" i="6"/>
  <c r="I253" i="6"/>
  <c r="D253" i="6"/>
  <c r="AM252" i="6"/>
  <c r="AG252" i="6"/>
  <c r="Y252" i="6"/>
  <c r="X252" i="6"/>
  <c r="S252" i="6"/>
  <c r="N252" i="6"/>
  <c r="I252" i="6"/>
  <c r="D252" i="6"/>
  <c r="AM251" i="6"/>
  <c r="AG251" i="6"/>
  <c r="Y251" i="6"/>
  <c r="X251" i="6"/>
  <c r="S251" i="6"/>
  <c r="N251" i="6"/>
  <c r="I251" i="6"/>
  <c r="D251" i="6"/>
  <c r="AM250" i="6"/>
  <c r="AG250" i="6"/>
  <c r="Y250" i="6"/>
  <c r="X250" i="6"/>
  <c r="S250" i="6"/>
  <c r="N250" i="6"/>
  <c r="I250" i="6"/>
  <c r="D250" i="6"/>
  <c r="AM249" i="6"/>
  <c r="AG249" i="6"/>
  <c r="Y249" i="6"/>
  <c r="X249" i="6"/>
  <c r="S249" i="6"/>
  <c r="N249" i="6"/>
  <c r="I249" i="6"/>
  <c r="D249" i="6"/>
  <c r="AM248" i="6"/>
  <c r="AG248" i="6"/>
  <c r="Y248" i="6"/>
  <c r="X248" i="6"/>
  <c r="S248" i="6"/>
  <c r="N248" i="6"/>
  <c r="I248" i="6"/>
  <c r="D248" i="6"/>
  <c r="AM247" i="6"/>
  <c r="AG247" i="6"/>
  <c r="Y247" i="6"/>
  <c r="X247" i="6"/>
  <c r="S247" i="6"/>
  <c r="N247" i="6"/>
  <c r="I247" i="6"/>
  <c r="D247" i="6"/>
  <c r="AM246" i="6"/>
  <c r="AG246" i="6"/>
  <c r="Y246" i="6"/>
  <c r="X246" i="6"/>
  <c r="S246" i="6"/>
  <c r="N246" i="6"/>
  <c r="I246" i="6"/>
  <c r="D246" i="6"/>
  <c r="AM245" i="6"/>
  <c r="AG245" i="6"/>
  <c r="Y245" i="6"/>
  <c r="X245" i="6"/>
  <c r="S245" i="6"/>
  <c r="N245" i="6"/>
  <c r="I245" i="6"/>
  <c r="D245" i="6"/>
  <c r="AM244" i="6"/>
  <c r="AG244" i="6"/>
  <c r="Y244" i="6"/>
  <c r="X244" i="6"/>
  <c r="S244" i="6"/>
  <c r="N244" i="6"/>
  <c r="I244" i="6"/>
  <c r="D244" i="6"/>
  <c r="AM243" i="6"/>
  <c r="AG243" i="6"/>
  <c r="Y243" i="6"/>
  <c r="X243" i="6"/>
  <c r="S243" i="6"/>
  <c r="N243" i="6"/>
  <c r="I243" i="6"/>
  <c r="D243" i="6"/>
  <c r="AM242" i="6"/>
  <c r="AG242" i="6"/>
  <c r="Y242" i="6"/>
  <c r="X242" i="6"/>
  <c r="S242" i="6"/>
  <c r="N242" i="6"/>
  <c r="I242" i="6"/>
  <c r="D242" i="6"/>
  <c r="AM241" i="6"/>
  <c r="AG241" i="6"/>
  <c r="Y241" i="6"/>
  <c r="X241" i="6"/>
  <c r="S241" i="6"/>
  <c r="N241" i="6"/>
  <c r="I241" i="6"/>
  <c r="D241" i="6"/>
  <c r="AM240" i="6"/>
  <c r="AG240" i="6"/>
  <c r="Y240" i="6"/>
  <c r="X240" i="6"/>
  <c r="S240" i="6"/>
  <c r="N240" i="6"/>
  <c r="I240" i="6"/>
  <c r="D240" i="6"/>
  <c r="AM239" i="6"/>
  <c r="AG239" i="6"/>
  <c r="Y239" i="6"/>
  <c r="X239" i="6"/>
  <c r="S239" i="6"/>
  <c r="N239" i="6"/>
  <c r="I239" i="6"/>
  <c r="D239" i="6"/>
  <c r="AM238" i="6"/>
  <c r="AG238" i="6"/>
  <c r="Y238" i="6"/>
  <c r="X238" i="6"/>
  <c r="S238" i="6"/>
  <c r="N238" i="6"/>
  <c r="I238" i="6"/>
  <c r="D238" i="6"/>
  <c r="AM237" i="6"/>
  <c r="AG237" i="6"/>
  <c r="Y237" i="6"/>
  <c r="X237" i="6"/>
  <c r="S237" i="6"/>
  <c r="N237" i="6"/>
  <c r="I237" i="6"/>
  <c r="D237" i="6"/>
  <c r="AM236" i="6"/>
  <c r="AG236" i="6"/>
  <c r="Y236" i="6"/>
  <c r="X236" i="6"/>
  <c r="S236" i="6"/>
  <c r="N236" i="6"/>
  <c r="I236" i="6"/>
  <c r="D236" i="6"/>
  <c r="AM235" i="6"/>
  <c r="AG235" i="6"/>
  <c r="Y235" i="6"/>
  <c r="X235" i="6"/>
  <c r="S235" i="6"/>
  <c r="N235" i="6"/>
  <c r="I235" i="6"/>
  <c r="D235" i="6"/>
  <c r="AM234" i="6"/>
  <c r="AG234" i="6"/>
  <c r="Y234" i="6"/>
  <c r="X234" i="6"/>
  <c r="S234" i="6"/>
  <c r="N234" i="6"/>
  <c r="I234" i="6"/>
  <c r="D234" i="6"/>
  <c r="AM233" i="6"/>
  <c r="AG233" i="6"/>
  <c r="Y233" i="6"/>
  <c r="X233" i="6"/>
  <c r="S233" i="6"/>
  <c r="N233" i="6"/>
  <c r="I233" i="6"/>
  <c r="D233" i="6"/>
  <c r="AM232" i="6"/>
  <c r="AG232" i="6"/>
  <c r="Y232" i="6"/>
  <c r="X232" i="6"/>
  <c r="S232" i="6"/>
  <c r="N232" i="6"/>
  <c r="I232" i="6"/>
  <c r="D232" i="6"/>
  <c r="AM231" i="6"/>
  <c r="AG231" i="6"/>
  <c r="Y231" i="6"/>
  <c r="X231" i="6"/>
  <c r="S231" i="6"/>
  <c r="N231" i="6"/>
  <c r="I231" i="6"/>
  <c r="D231" i="6"/>
  <c r="AM230" i="6"/>
  <c r="AG230" i="6"/>
  <c r="Y230" i="6"/>
  <c r="X230" i="6"/>
  <c r="S230" i="6"/>
  <c r="N230" i="6"/>
  <c r="I230" i="6"/>
  <c r="D230" i="6"/>
  <c r="AM229" i="6"/>
  <c r="AG229" i="6"/>
  <c r="Y229" i="6"/>
  <c r="X229" i="6"/>
  <c r="S229" i="6"/>
  <c r="N229" i="6"/>
  <c r="I229" i="6"/>
  <c r="D229" i="6"/>
  <c r="AM228" i="6"/>
  <c r="AG228" i="6"/>
  <c r="Y228" i="6"/>
  <c r="X228" i="6"/>
  <c r="S228" i="6"/>
  <c r="N228" i="6"/>
  <c r="I228" i="6"/>
  <c r="D228" i="6"/>
  <c r="AM227" i="6"/>
  <c r="AG227" i="6"/>
  <c r="Y227" i="6"/>
  <c r="X227" i="6"/>
  <c r="S227" i="6"/>
  <c r="N227" i="6"/>
  <c r="I227" i="6"/>
  <c r="D227" i="6"/>
  <c r="AM226" i="6"/>
  <c r="AG226" i="6"/>
  <c r="Y226" i="6"/>
  <c r="X226" i="6"/>
  <c r="S226" i="6"/>
  <c r="N226" i="6"/>
  <c r="I226" i="6"/>
  <c r="D226" i="6"/>
  <c r="AM225" i="6"/>
  <c r="AG225" i="6"/>
  <c r="Y225" i="6"/>
  <c r="X225" i="6"/>
  <c r="S225" i="6"/>
  <c r="N225" i="6"/>
  <c r="I225" i="6"/>
  <c r="D225" i="6"/>
  <c r="AM224" i="6"/>
  <c r="AG224" i="6"/>
  <c r="Y224" i="6"/>
  <c r="X224" i="6"/>
  <c r="S224" i="6"/>
  <c r="N224" i="6"/>
  <c r="I224" i="6"/>
  <c r="D224" i="6"/>
  <c r="AM223" i="6"/>
  <c r="AG223" i="6"/>
  <c r="Y223" i="6"/>
  <c r="X223" i="6"/>
  <c r="S223" i="6"/>
  <c r="N223" i="6"/>
  <c r="I223" i="6"/>
  <c r="D223" i="6"/>
  <c r="AM222" i="6"/>
  <c r="AG222" i="6"/>
  <c r="Y222" i="6"/>
  <c r="X222" i="6"/>
  <c r="S222" i="6"/>
  <c r="N222" i="6"/>
  <c r="I222" i="6"/>
  <c r="D222" i="6"/>
  <c r="AM221" i="6"/>
  <c r="AG221" i="6"/>
  <c r="Y221" i="6"/>
  <c r="X221" i="6"/>
  <c r="S221" i="6"/>
  <c r="N221" i="6"/>
  <c r="I221" i="6"/>
  <c r="D221" i="6"/>
  <c r="AM220" i="6"/>
  <c r="AG220" i="6"/>
  <c r="Y220" i="6"/>
  <c r="X220" i="6"/>
  <c r="S220" i="6"/>
  <c r="N220" i="6"/>
  <c r="I220" i="6"/>
  <c r="D220" i="6"/>
  <c r="AM219" i="6"/>
  <c r="AG219" i="6"/>
  <c r="Y219" i="6"/>
  <c r="X219" i="6"/>
  <c r="S219" i="6"/>
  <c r="N219" i="6"/>
  <c r="I219" i="6"/>
  <c r="D219" i="6"/>
  <c r="AM218" i="6"/>
  <c r="AG218" i="6"/>
  <c r="Y218" i="6"/>
  <c r="X218" i="6"/>
  <c r="S218" i="6"/>
  <c r="N218" i="6"/>
  <c r="I218" i="6"/>
  <c r="D218" i="6"/>
  <c r="AM217" i="6"/>
  <c r="AG217" i="6"/>
  <c r="Y217" i="6"/>
  <c r="X217" i="6"/>
  <c r="S217" i="6"/>
  <c r="N217" i="6"/>
  <c r="I217" i="6"/>
  <c r="D217" i="6"/>
  <c r="AM216" i="6"/>
  <c r="AG216" i="6"/>
  <c r="Y216" i="6"/>
  <c r="X216" i="6"/>
  <c r="S216" i="6"/>
  <c r="N216" i="6"/>
  <c r="I216" i="6"/>
  <c r="D216" i="6"/>
  <c r="AM215" i="6"/>
  <c r="AG215" i="6"/>
  <c r="Y215" i="6"/>
  <c r="X215" i="6"/>
  <c r="S215" i="6"/>
  <c r="N215" i="6"/>
  <c r="I215" i="6"/>
  <c r="D215" i="6"/>
  <c r="AM214" i="6"/>
  <c r="AG214" i="6"/>
  <c r="Y214" i="6"/>
  <c r="X214" i="6"/>
  <c r="S214" i="6"/>
  <c r="N214" i="6"/>
  <c r="I214" i="6"/>
  <c r="D214" i="6"/>
  <c r="AM213" i="6"/>
  <c r="AG213" i="6"/>
  <c r="Y213" i="6"/>
  <c r="X213" i="6"/>
  <c r="S213" i="6"/>
  <c r="N213" i="6"/>
  <c r="I213" i="6"/>
  <c r="D213" i="6"/>
  <c r="AM212" i="6"/>
  <c r="AG212" i="6"/>
  <c r="Y212" i="6"/>
  <c r="X212" i="6"/>
  <c r="S212" i="6"/>
  <c r="N212" i="6"/>
  <c r="I212" i="6"/>
  <c r="D212" i="6"/>
  <c r="AM211" i="6"/>
  <c r="AG211" i="6"/>
  <c r="Y211" i="6"/>
  <c r="X211" i="6"/>
  <c r="S211" i="6"/>
  <c r="N211" i="6"/>
  <c r="I211" i="6"/>
  <c r="D211" i="6"/>
  <c r="AM210" i="6"/>
  <c r="AG210" i="6"/>
  <c r="Y210" i="6"/>
  <c r="X210" i="6"/>
  <c r="S210" i="6"/>
  <c r="N210" i="6"/>
  <c r="I210" i="6"/>
  <c r="D210" i="6"/>
  <c r="AM209" i="6"/>
  <c r="AG209" i="6"/>
  <c r="Y209" i="6"/>
  <c r="X209" i="6"/>
  <c r="S209" i="6"/>
  <c r="N209" i="6"/>
  <c r="I209" i="6"/>
  <c r="D209" i="6"/>
  <c r="AM208" i="6"/>
  <c r="AG208" i="6"/>
  <c r="Y208" i="6"/>
  <c r="X208" i="6"/>
  <c r="S208" i="6"/>
  <c r="N208" i="6"/>
  <c r="I208" i="6"/>
  <c r="D208" i="6"/>
  <c r="AM207" i="6"/>
  <c r="AG207" i="6"/>
  <c r="Y207" i="6"/>
  <c r="X207" i="6"/>
  <c r="S207" i="6"/>
  <c r="N207" i="6"/>
  <c r="I207" i="6"/>
  <c r="D207" i="6"/>
  <c r="AM206" i="6"/>
  <c r="AG206" i="6"/>
  <c r="Y206" i="6"/>
  <c r="X206" i="6"/>
  <c r="S206" i="6"/>
  <c r="N206" i="6"/>
  <c r="I206" i="6"/>
  <c r="D206" i="6"/>
  <c r="AM205" i="6"/>
  <c r="AG205" i="6"/>
  <c r="Y205" i="6"/>
  <c r="X205" i="6"/>
  <c r="S205" i="6"/>
  <c r="N205" i="6"/>
  <c r="I205" i="6"/>
  <c r="D205" i="6"/>
  <c r="AM204" i="6"/>
  <c r="AG204" i="6"/>
  <c r="Y204" i="6"/>
  <c r="X204" i="6"/>
  <c r="S204" i="6"/>
  <c r="N204" i="6"/>
  <c r="I204" i="6"/>
  <c r="D204" i="6"/>
  <c r="AM203" i="6"/>
  <c r="AG203" i="6"/>
  <c r="Y203" i="6"/>
  <c r="X203" i="6"/>
  <c r="S203" i="6"/>
  <c r="N203" i="6"/>
  <c r="I203" i="6"/>
  <c r="D203" i="6"/>
  <c r="AM202" i="6"/>
  <c r="AG202" i="6"/>
  <c r="Y202" i="6"/>
  <c r="X202" i="6"/>
  <c r="S202" i="6"/>
  <c r="N202" i="6"/>
  <c r="I202" i="6"/>
  <c r="D202" i="6"/>
  <c r="AM201" i="6"/>
  <c r="AG201" i="6"/>
  <c r="Y201" i="6"/>
  <c r="X201" i="6"/>
  <c r="S201" i="6"/>
  <c r="N201" i="6"/>
  <c r="I201" i="6"/>
  <c r="D201" i="6"/>
  <c r="AM200" i="6"/>
  <c r="AG200" i="6"/>
  <c r="Y200" i="6"/>
  <c r="X200" i="6"/>
  <c r="S200" i="6"/>
  <c r="N200" i="6"/>
  <c r="I200" i="6"/>
  <c r="D200" i="6"/>
  <c r="AM199" i="6"/>
  <c r="AG199" i="6"/>
  <c r="Y199" i="6"/>
  <c r="X199" i="6"/>
  <c r="S199" i="6"/>
  <c r="N199" i="6"/>
  <c r="I199" i="6"/>
  <c r="D199" i="6"/>
  <c r="AM198" i="6"/>
  <c r="AG198" i="6"/>
  <c r="Y198" i="6"/>
  <c r="X198" i="6"/>
  <c r="S198" i="6"/>
  <c r="N198" i="6"/>
  <c r="I198" i="6"/>
  <c r="D198" i="6"/>
  <c r="AM197" i="6"/>
  <c r="AG197" i="6"/>
  <c r="Y197" i="6"/>
  <c r="X197" i="6"/>
  <c r="S197" i="6"/>
  <c r="N197" i="6"/>
  <c r="I197" i="6"/>
  <c r="D197" i="6"/>
  <c r="AM196" i="6"/>
  <c r="AG196" i="6"/>
  <c r="Y196" i="6"/>
  <c r="X196" i="6"/>
  <c r="S196" i="6"/>
  <c r="N196" i="6"/>
  <c r="I196" i="6"/>
  <c r="D196" i="6"/>
  <c r="AM195" i="6"/>
  <c r="AG195" i="6"/>
  <c r="Y195" i="6"/>
  <c r="X195" i="6"/>
  <c r="S195" i="6"/>
  <c r="N195" i="6"/>
  <c r="I195" i="6"/>
  <c r="D195" i="6"/>
  <c r="AM194" i="6"/>
  <c r="AG194" i="6"/>
  <c r="Y194" i="6"/>
  <c r="X194" i="6"/>
  <c r="S194" i="6"/>
  <c r="N194" i="6"/>
  <c r="I194" i="6"/>
  <c r="D194" i="6"/>
  <c r="AM193" i="6"/>
  <c r="AG193" i="6"/>
  <c r="Y193" i="6"/>
  <c r="X193" i="6"/>
  <c r="S193" i="6"/>
  <c r="N193" i="6"/>
  <c r="I193" i="6"/>
  <c r="D193" i="6"/>
  <c r="AM192" i="6"/>
  <c r="AG192" i="6"/>
  <c r="Y192" i="6"/>
  <c r="X192" i="6"/>
  <c r="S192" i="6"/>
  <c r="N192" i="6"/>
  <c r="I192" i="6"/>
  <c r="D192" i="6"/>
  <c r="AM191" i="6"/>
  <c r="AG191" i="6"/>
  <c r="Y191" i="6"/>
  <c r="X191" i="6"/>
  <c r="S191" i="6"/>
  <c r="N191" i="6"/>
  <c r="I191" i="6"/>
  <c r="D191" i="6"/>
  <c r="AM190" i="6"/>
  <c r="AG190" i="6"/>
  <c r="Y190" i="6"/>
  <c r="X190" i="6"/>
  <c r="S190" i="6"/>
  <c r="N190" i="6"/>
  <c r="I190" i="6"/>
  <c r="D190" i="6"/>
  <c r="AM189" i="6"/>
  <c r="AG189" i="6"/>
  <c r="Y189" i="6"/>
  <c r="X189" i="6"/>
  <c r="S189" i="6"/>
  <c r="N189" i="6"/>
  <c r="I189" i="6"/>
  <c r="D189" i="6"/>
  <c r="AM188" i="6"/>
  <c r="AG188" i="6"/>
  <c r="Y188" i="6"/>
  <c r="X188" i="6"/>
  <c r="S188" i="6"/>
  <c r="N188" i="6"/>
  <c r="I188" i="6"/>
  <c r="D188" i="6"/>
  <c r="AM187" i="6"/>
  <c r="AG187" i="6"/>
  <c r="Y187" i="6"/>
  <c r="X187" i="6"/>
  <c r="S187" i="6"/>
  <c r="N187" i="6"/>
  <c r="I187" i="6"/>
  <c r="D187" i="6"/>
  <c r="AM186" i="6"/>
  <c r="AG186" i="6"/>
  <c r="Y186" i="6"/>
  <c r="X186" i="6"/>
  <c r="S186" i="6"/>
  <c r="N186" i="6"/>
  <c r="I186" i="6"/>
  <c r="D186" i="6"/>
  <c r="AM185" i="6"/>
  <c r="AG185" i="6"/>
  <c r="Y185" i="6"/>
  <c r="X185" i="6"/>
  <c r="S185" i="6"/>
  <c r="N185" i="6"/>
  <c r="I185" i="6"/>
  <c r="D185" i="6"/>
  <c r="AM184" i="6"/>
  <c r="AG184" i="6"/>
  <c r="Y184" i="6"/>
  <c r="X184" i="6"/>
  <c r="S184" i="6"/>
  <c r="N184" i="6"/>
  <c r="I184" i="6"/>
  <c r="D184" i="6"/>
  <c r="AM183" i="6"/>
  <c r="AG183" i="6"/>
  <c r="Y183" i="6"/>
  <c r="X183" i="6"/>
  <c r="S183" i="6"/>
  <c r="N183" i="6"/>
  <c r="I183" i="6"/>
  <c r="D183" i="6"/>
  <c r="AM182" i="6"/>
  <c r="AG182" i="6"/>
  <c r="Y182" i="6"/>
  <c r="X182" i="6"/>
  <c r="S182" i="6"/>
  <c r="N182" i="6"/>
  <c r="I182" i="6"/>
  <c r="D182" i="6"/>
  <c r="AM181" i="6"/>
  <c r="AG181" i="6"/>
  <c r="Y181" i="6"/>
  <c r="X181" i="6"/>
  <c r="S181" i="6"/>
  <c r="N181" i="6"/>
  <c r="I181" i="6"/>
  <c r="D181" i="6"/>
  <c r="AM180" i="6"/>
  <c r="AG180" i="6"/>
  <c r="Y180" i="6"/>
  <c r="X180" i="6"/>
  <c r="S180" i="6"/>
  <c r="N180" i="6"/>
  <c r="I180" i="6"/>
  <c r="D180" i="6"/>
  <c r="AM179" i="6"/>
  <c r="AG179" i="6"/>
  <c r="Y179" i="6"/>
  <c r="X179" i="6"/>
  <c r="S179" i="6"/>
  <c r="N179" i="6"/>
  <c r="I179" i="6"/>
  <c r="D179" i="6"/>
  <c r="AM178" i="6"/>
  <c r="AG178" i="6"/>
  <c r="Y178" i="6"/>
  <c r="X178" i="6"/>
  <c r="S178" i="6"/>
  <c r="N178" i="6"/>
  <c r="I178" i="6"/>
  <c r="D178" i="6"/>
  <c r="AM177" i="6"/>
  <c r="AG177" i="6"/>
  <c r="Y177" i="6"/>
  <c r="X177" i="6"/>
  <c r="S177" i="6"/>
  <c r="N177" i="6"/>
  <c r="I177" i="6"/>
  <c r="D177" i="6"/>
  <c r="AM176" i="6"/>
  <c r="AG176" i="6"/>
  <c r="Y176" i="6"/>
  <c r="X176" i="6"/>
  <c r="S176" i="6"/>
  <c r="N176" i="6"/>
  <c r="I176" i="6"/>
  <c r="D176" i="6"/>
  <c r="AM175" i="6"/>
  <c r="AG175" i="6"/>
  <c r="Y175" i="6"/>
  <c r="X175" i="6"/>
  <c r="S175" i="6"/>
  <c r="N175" i="6"/>
  <c r="I175" i="6"/>
  <c r="D175" i="6"/>
  <c r="AM174" i="6"/>
  <c r="AG174" i="6"/>
  <c r="Y174" i="6"/>
  <c r="X174" i="6"/>
  <c r="S174" i="6"/>
  <c r="N174" i="6"/>
  <c r="I174" i="6"/>
  <c r="D174" i="6"/>
  <c r="AM173" i="6"/>
  <c r="AG173" i="6"/>
  <c r="Y173" i="6"/>
  <c r="X173" i="6"/>
  <c r="S173" i="6"/>
  <c r="N173" i="6"/>
  <c r="I173" i="6"/>
  <c r="D173" i="6"/>
  <c r="AM172" i="6"/>
  <c r="AG172" i="6"/>
  <c r="Y172" i="6"/>
  <c r="X172" i="6"/>
  <c r="S172" i="6"/>
  <c r="N172" i="6"/>
  <c r="I172" i="6"/>
  <c r="D172" i="6"/>
  <c r="AM171" i="6"/>
  <c r="AG171" i="6"/>
  <c r="Y171" i="6"/>
  <c r="X171" i="6"/>
  <c r="S171" i="6"/>
  <c r="N171" i="6"/>
  <c r="I171" i="6"/>
  <c r="D171" i="6"/>
  <c r="AM170" i="6"/>
  <c r="AG170" i="6"/>
  <c r="Y170" i="6"/>
  <c r="X170" i="6"/>
  <c r="S170" i="6"/>
  <c r="N170" i="6"/>
  <c r="I170" i="6"/>
  <c r="D170" i="6"/>
  <c r="AM169" i="6"/>
  <c r="AG169" i="6"/>
  <c r="Y169" i="6"/>
  <c r="X169" i="6"/>
  <c r="S169" i="6"/>
  <c r="N169" i="6"/>
  <c r="I169" i="6"/>
  <c r="D169" i="6"/>
  <c r="AM168" i="6"/>
  <c r="AG168" i="6"/>
  <c r="Y168" i="6"/>
  <c r="X168" i="6"/>
  <c r="S168" i="6"/>
  <c r="N168" i="6"/>
  <c r="I168" i="6"/>
  <c r="D168" i="6"/>
  <c r="AM167" i="6"/>
  <c r="AG167" i="6"/>
  <c r="Y167" i="6"/>
  <c r="X167" i="6"/>
  <c r="S167" i="6"/>
  <c r="N167" i="6"/>
  <c r="I167" i="6"/>
  <c r="D167" i="6"/>
  <c r="AM166" i="6"/>
  <c r="AG166" i="6"/>
  <c r="Y166" i="6"/>
  <c r="X166" i="6"/>
  <c r="S166" i="6"/>
  <c r="N166" i="6"/>
  <c r="I166" i="6"/>
  <c r="D166" i="6"/>
  <c r="AM165" i="6"/>
  <c r="AG165" i="6"/>
  <c r="Y165" i="6"/>
  <c r="X165" i="6"/>
  <c r="S165" i="6"/>
  <c r="N165" i="6"/>
  <c r="I165" i="6"/>
  <c r="D165" i="6"/>
  <c r="AM164" i="6"/>
  <c r="AG164" i="6"/>
  <c r="Y164" i="6"/>
  <c r="X164" i="6"/>
  <c r="S164" i="6"/>
  <c r="N164" i="6"/>
  <c r="I164" i="6"/>
  <c r="D164" i="6"/>
  <c r="AM163" i="6"/>
  <c r="AG163" i="6"/>
  <c r="Y163" i="6"/>
  <c r="X163" i="6"/>
  <c r="S163" i="6"/>
  <c r="N163" i="6"/>
  <c r="I163" i="6"/>
  <c r="D163" i="6"/>
  <c r="AM162" i="6"/>
  <c r="AG162" i="6"/>
  <c r="Y162" i="6"/>
  <c r="X162" i="6"/>
  <c r="S162" i="6"/>
  <c r="N162" i="6"/>
  <c r="I162" i="6"/>
  <c r="D162" i="6"/>
  <c r="AM161" i="6"/>
  <c r="AG161" i="6"/>
  <c r="Y161" i="6"/>
  <c r="X161" i="6"/>
  <c r="S161" i="6"/>
  <c r="N161" i="6"/>
  <c r="I161" i="6"/>
  <c r="D161" i="6"/>
  <c r="AM160" i="6"/>
  <c r="AG160" i="6"/>
  <c r="Y160" i="6"/>
  <c r="X160" i="6"/>
  <c r="S160" i="6"/>
  <c r="N160" i="6"/>
  <c r="I160" i="6"/>
  <c r="D160" i="6"/>
  <c r="AM159" i="6"/>
  <c r="AG159" i="6"/>
  <c r="Y159" i="6"/>
  <c r="X159" i="6"/>
  <c r="S159" i="6"/>
  <c r="N159" i="6"/>
  <c r="I159" i="6"/>
  <c r="D159" i="6"/>
  <c r="AM158" i="6"/>
  <c r="AG158" i="6"/>
  <c r="Y158" i="6"/>
  <c r="X158" i="6"/>
  <c r="S158" i="6"/>
  <c r="N158" i="6"/>
  <c r="I158" i="6"/>
  <c r="D158" i="6"/>
  <c r="AM157" i="6"/>
  <c r="AG157" i="6"/>
  <c r="Y157" i="6"/>
  <c r="X157" i="6"/>
  <c r="S157" i="6"/>
  <c r="N157" i="6"/>
  <c r="I157" i="6"/>
  <c r="D157" i="6"/>
  <c r="AM156" i="6"/>
  <c r="AG156" i="6"/>
  <c r="Y156" i="6"/>
  <c r="X156" i="6"/>
  <c r="S156" i="6"/>
  <c r="N156" i="6"/>
  <c r="I156" i="6"/>
  <c r="D156" i="6"/>
  <c r="AM155" i="6"/>
  <c r="AG155" i="6"/>
  <c r="Y155" i="6"/>
  <c r="X155" i="6"/>
  <c r="S155" i="6"/>
  <c r="N155" i="6"/>
  <c r="I155" i="6"/>
  <c r="D155" i="6"/>
  <c r="AM154" i="6"/>
  <c r="AG154" i="6"/>
  <c r="Y154" i="6"/>
  <c r="X154" i="6"/>
  <c r="S154" i="6"/>
  <c r="N154" i="6"/>
  <c r="I154" i="6"/>
  <c r="D154" i="6"/>
  <c r="AM153" i="6"/>
  <c r="AG153" i="6"/>
  <c r="Y153" i="6"/>
  <c r="X153" i="6"/>
  <c r="S153" i="6"/>
  <c r="N153" i="6"/>
  <c r="I153" i="6"/>
  <c r="D153" i="6"/>
  <c r="AM152" i="6"/>
  <c r="AG152" i="6"/>
  <c r="Y152" i="6"/>
  <c r="X152" i="6"/>
  <c r="S152" i="6"/>
  <c r="N152" i="6"/>
  <c r="I152" i="6"/>
  <c r="D152" i="6"/>
  <c r="AM151" i="6"/>
  <c r="AG151" i="6"/>
  <c r="Y151" i="6"/>
  <c r="X151" i="6"/>
  <c r="S151" i="6"/>
  <c r="N151" i="6"/>
  <c r="I151" i="6"/>
  <c r="D151" i="6"/>
  <c r="AM150" i="6"/>
  <c r="AG150" i="6"/>
  <c r="Y150" i="6"/>
  <c r="X150" i="6"/>
  <c r="S150" i="6"/>
  <c r="N150" i="6"/>
  <c r="I150" i="6"/>
  <c r="D150" i="6"/>
  <c r="AM149" i="6"/>
  <c r="AG149" i="6"/>
  <c r="Y149" i="6"/>
  <c r="X149" i="6"/>
  <c r="S149" i="6"/>
  <c r="N149" i="6"/>
  <c r="I149" i="6"/>
  <c r="D149" i="6"/>
  <c r="AM148" i="6"/>
  <c r="AG148" i="6"/>
  <c r="Y148" i="6"/>
  <c r="X148" i="6"/>
  <c r="S148" i="6"/>
  <c r="N148" i="6"/>
  <c r="I148" i="6"/>
  <c r="D148" i="6"/>
  <c r="AM147" i="6"/>
  <c r="AG147" i="6"/>
  <c r="Y147" i="6"/>
  <c r="X147" i="6"/>
  <c r="S147" i="6"/>
  <c r="N147" i="6"/>
  <c r="I147" i="6"/>
  <c r="D147" i="6"/>
  <c r="AM146" i="6"/>
  <c r="AG146" i="6"/>
  <c r="Y146" i="6"/>
  <c r="X146" i="6"/>
  <c r="S146" i="6"/>
  <c r="N146" i="6"/>
  <c r="I146" i="6"/>
  <c r="D146" i="6"/>
  <c r="AM145" i="6"/>
  <c r="AG145" i="6"/>
  <c r="Y145" i="6"/>
  <c r="X145" i="6"/>
  <c r="S145" i="6"/>
  <c r="N145" i="6"/>
  <c r="I145" i="6"/>
  <c r="D145" i="6"/>
  <c r="AM144" i="6"/>
  <c r="AG144" i="6"/>
  <c r="Y144" i="6"/>
  <c r="X144" i="6"/>
  <c r="S144" i="6"/>
  <c r="N144" i="6"/>
  <c r="I144" i="6"/>
  <c r="D144" i="6"/>
  <c r="AM143" i="6"/>
  <c r="AG143" i="6"/>
  <c r="Y143" i="6"/>
  <c r="X143" i="6"/>
  <c r="S143" i="6"/>
  <c r="N143" i="6"/>
  <c r="I143" i="6"/>
  <c r="D143" i="6"/>
  <c r="AM142" i="6"/>
  <c r="AG142" i="6"/>
  <c r="Y142" i="6"/>
  <c r="X142" i="6"/>
  <c r="S142" i="6"/>
  <c r="N142" i="6"/>
  <c r="I142" i="6"/>
  <c r="D142" i="6"/>
  <c r="AM141" i="6"/>
  <c r="AG141" i="6"/>
  <c r="Y141" i="6"/>
  <c r="X141" i="6"/>
  <c r="S141" i="6"/>
  <c r="N141" i="6"/>
  <c r="I141" i="6"/>
  <c r="D141" i="6"/>
  <c r="AM140" i="6"/>
  <c r="AG140" i="6"/>
  <c r="Y140" i="6"/>
  <c r="X140" i="6"/>
  <c r="S140" i="6"/>
  <c r="N140" i="6"/>
  <c r="I140" i="6"/>
  <c r="D140" i="6"/>
  <c r="AM139" i="6"/>
  <c r="AG139" i="6"/>
  <c r="Y139" i="6"/>
  <c r="X139" i="6"/>
  <c r="S139" i="6"/>
  <c r="N139" i="6"/>
  <c r="I139" i="6"/>
  <c r="D139" i="6"/>
  <c r="AM138" i="6"/>
  <c r="AG138" i="6"/>
  <c r="Y138" i="6"/>
  <c r="X138" i="6"/>
  <c r="S138" i="6"/>
  <c r="N138" i="6"/>
  <c r="I138" i="6"/>
  <c r="D138" i="6"/>
  <c r="AM137" i="6"/>
  <c r="AG137" i="6"/>
  <c r="Y137" i="6"/>
  <c r="X137" i="6"/>
  <c r="S137" i="6"/>
  <c r="N137" i="6"/>
  <c r="I137" i="6"/>
  <c r="D137" i="6"/>
  <c r="AM136" i="6"/>
  <c r="AG136" i="6"/>
  <c r="Y136" i="6"/>
  <c r="X136" i="6"/>
  <c r="S136" i="6"/>
  <c r="N136" i="6"/>
  <c r="I136" i="6"/>
  <c r="D136" i="6"/>
  <c r="AM135" i="6"/>
  <c r="AG135" i="6"/>
  <c r="Y135" i="6"/>
  <c r="X135" i="6"/>
  <c r="S135" i="6"/>
  <c r="N135" i="6"/>
  <c r="I135" i="6"/>
  <c r="D135" i="6"/>
  <c r="AM134" i="6"/>
  <c r="AG134" i="6"/>
  <c r="Y134" i="6"/>
  <c r="X134" i="6"/>
  <c r="S134" i="6"/>
  <c r="N134" i="6"/>
  <c r="I134" i="6"/>
  <c r="D134" i="6"/>
  <c r="AM133" i="6"/>
  <c r="AG133" i="6"/>
  <c r="Y133" i="6"/>
  <c r="X133" i="6"/>
  <c r="S133" i="6"/>
  <c r="N133" i="6"/>
  <c r="I133" i="6"/>
  <c r="D133" i="6"/>
  <c r="AM132" i="6"/>
  <c r="AG132" i="6"/>
  <c r="Y132" i="6"/>
  <c r="X132" i="6"/>
  <c r="S132" i="6"/>
  <c r="N132" i="6"/>
  <c r="I132" i="6"/>
  <c r="D132" i="6"/>
  <c r="AM131" i="6"/>
  <c r="AG131" i="6"/>
  <c r="Y131" i="6"/>
  <c r="X131" i="6"/>
  <c r="S131" i="6"/>
  <c r="N131" i="6"/>
  <c r="I131" i="6"/>
  <c r="D131" i="6"/>
  <c r="AM130" i="6"/>
  <c r="AG130" i="6"/>
  <c r="Y130" i="6"/>
  <c r="X130" i="6"/>
  <c r="S130" i="6"/>
  <c r="N130" i="6"/>
  <c r="I130" i="6"/>
  <c r="D130" i="6"/>
  <c r="AM129" i="6"/>
  <c r="AG129" i="6"/>
  <c r="Y129" i="6"/>
  <c r="X129" i="6"/>
  <c r="S129" i="6"/>
  <c r="N129" i="6"/>
  <c r="I129" i="6"/>
  <c r="D129" i="6"/>
  <c r="AM128" i="6"/>
  <c r="AG128" i="6"/>
  <c r="Y128" i="6"/>
  <c r="X128" i="6"/>
  <c r="S128" i="6"/>
  <c r="N128" i="6"/>
  <c r="I128" i="6"/>
  <c r="D128" i="6"/>
  <c r="AM127" i="6"/>
  <c r="AG127" i="6"/>
  <c r="Y127" i="6"/>
  <c r="X127" i="6"/>
  <c r="S127" i="6"/>
  <c r="N127" i="6"/>
  <c r="I127" i="6"/>
  <c r="D127" i="6"/>
  <c r="AM126" i="6"/>
  <c r="AG126" i="6"/>
  <c r="Y126" i="6"/>
  <c r="X126" i="6"/>
  <c r="S126" i="6"/>
  <c r="N126" i="6"/>
  <c r="I126" i="6"/>
  <c r="D126" i="6"/>
  <c r="AM125" i="6"/>
  <c r="AG125" i="6"/>
  <c r="Y125" i="6"/>
  <c r="X125" i="6"/>
  <c r="S125" i="6"/>
  <c r="N125" i="6"/>
  <c r="I125" i="6"/>
  <c r="D125" i="6"/>
  <c r="AM124" i="6"/>
  <c r="AG124" i="6"/>
  <c r="Y124" i="6"/>
  <c r="X124" i="6"/>
  <c r="S124" i="6"/>
  <c r="N124" i="6"/>
  <c r="I124" i="6"/>
  <c r="D124" i="6"/>
  <c r="AM123" i="6"/>
  <c r="AG123" i="6"/>
  <c r="Y123" i="6"/>
  <c r="X123" i="6"/>
  <c r="S123" i="6"/>
  <c r="N123" i="6"/>
  <c r="I123" i="6"/>
  <c r="D123" i="6"/>
  <c r="AM122" i="6"/>
  <c r="AG122" i="6"/>
  <c r="Y122" i="6"/>
  <c r="X122" i="6"/>
  <c r="S122" i="6"/>
  <c r="N122" i="6"/>
  <c r="I122" i="6"/>
  <c r="D122" i="6"/>
  <c r="AM121" i="6"/>
  <c r="AG121" i="6"/>
  <c r="Y121" i="6"/>
  <c r="X121" i="6"/>
  <c r="S121" i="6"/>
  <c r="N121" i="6"/>
  <c r="I121" i="6"/>
  <c r="D121" i="6"/>
  <c r="AM120" i="6"/>
  <c r="AG120" i="6"/>
  <c r="Y120" i="6"/>
  <c r="X120" i="6"/>
  <c r="S120" i="6"/>
  <c r="N120" i="6"/>
  <c r="I120" i="6"/>
  <c r="D120" i="6"/>
  <c r="AM119" i="6"/>
  <c r="AG119" i="6"/>
  <c r="Y119" i="6"/>
  <c r="X119" i="6"/>
  <c r="S119" i="6"/>
  <c r="N119" i="6"/>
  <c r="I119" i="6"/>
  <c r="D119" i="6"/>
  <c r="AM118" i="6"/>
  <c r="AG118" i="6"/>
  <c r="Y118" i="6"/>
  <c r="X118" i="6"/>
  <c r="S118" i="6"/>
  <c r="N118" i="6"/>
  <c r="I118" i="6"/>
  <c r="D118" i="6"/>
  <c r="AM117" i="6"/>
  <c r="AG117" i="6"/>
  <c r="Y117" i="6"/>
  <c r="X117" i="6"/>
  <c r="S117" i="6"/>
  <c r="N117" i="6"/>
  <c r="I117" i="6"/>
  <c r="D117" i="6"/>
  <c r="AM116" i="6"/>
  <c r="AG116" i="6"/>
  <c r="Y116" i="6"/>
  <c r="X116" i="6"/>
  <c r="S116" i="6"/>
  <c r="N116" i="6"/>
  <c r="I116" i="6"/>
  <c r="D116" i="6"/>
  <c r="AM115" i="6"/>
  <c r="AG115" i="6"/>
  <c r="Y115" i="6"/>
  <c r="X115" i="6"/>
  <c r="S115" i="6"/>
  <c r="N115" i="6"/>
  <c r="I115" i="6"/>
  <c r="D115" i="6"/>
  <c r="AM114" i="6"/>
  <c r="AG114" i="6"/>
  <c r="Y114" i="6"/>
  <c r="X114" i="6"/>
  <c r="S114" i="6"/>
  <c r="N114" i="6"/>
  <c r="I114" i="6"/>
  <c r="D114" i="6"/>
  <c r="AM113" i="6"/>
  <c r="AG113" i="6"/>
  <c r="Y113" i="6"/>
  <c r="X113" i="6"/>
  <c r="S113" i="6"/>
  <c r="N113" i="6"/>
  <c r="I113" i="6"/>
  <c r="D113" i="6"/>
  <c r="AM112" i="6"/>
  <c r="AG112" i="6"/>
  <c r="Y112" i="6"/>
  <c r="X112" i="6"/>
  <c r="S112" i="6"/>
  <c r="N112" i="6"/>
  <c r="I112" i="6"/>
  <c r="D112" i="6"/>
  <c r="AM111" i="6"/>
  <c r="AG111" i="6"/>
  <c r="Y111" i="6"/>
  <c r="X111" i="6"/>
  <c r="S111" i="6"/>
  <c r="N111" i="6"/>
  <c r="I111" i="6"/>
  <c r="D111" i="6"/>
  <c r="AM110" i="6"/>
  <c r="AG110" i="6"/>
  <c r="Y110" i="6"/>
  <c r="X110" i="6"/>
  <c r="S110" i="6"/>
  <c r="N110" i="6"/>
  <c r="I110" i="6"/>
  <c r="D110" i="6"/>
  <c r="AM109" i="6"/>
  <c r="AG109" i="6"/>
  <c r="Y109" i="6"/>
  <c r="X109" i="6"/>
  <c r="S109" i="6"/>
  <c r="N109" i="6"/>
  <c r="I109" i="6"/>
  <c r="D109" i="6"/>
  <c r="AM108" i="6"/>
  <c r="AG108" i="6"/>
  <c r="Y108" i="6"/>
  <c r="X108" i="6"/>
  <c r="S108" i="6"/>
  <c r="N108" i="6"/>
  <c r="I108" i="6"/>
  <c r="D108" i="6"/>
  <c r="AM107" i="6"/>
  <c r="AG107" i="6"/>
  <c r="Y107" i="6"/>
  <c r="X107" i="6"/>
  <c r="S107" i="6"/>
  <c r="N107" i="6"/>
  <c r="I107" i="6"/>
  <c r="D107" i="6"/>
  <c r="AM106" i="6"/>
  <c r="AG106" i="6"/>
  <c r="Y106" i="6"/>
  <c r="X106" i="6"/>
  <c r="S106" i="6"/>
  <c r="N106" i="6"/>
  <c r="I106" i="6"/>
  <c r="D106" i="6"/>
  <c r="AM105" i="6"/>
  <c r="AG105" i="6"/>
  <c r="Y105" i="6"/>
  <c r="X105" i="6"/>
  <c r="S105" i="6"/>
  <c r="N105" i="6"/>
  <c r="I105" i="6"/>
  <c r="D105" i="6"/>
  <c r="AM104" i="6"/>
  <c r="AG104" i="6"/>
  <c r="Y104" i="6"/>
  <c r="X104" i="6"/>
  <c r="S104" i="6"/>
  <c r="N104" i="6"/>
  <c r="I104" i="6"/>
  <c r="D104" i="6"/>
  <c r="AM103" i="6"/>
  <c r="AG103" i="6"/>
  <c r="Y103" i="6"/>
  <c r="X103" i="6"/>
  <c r="S103" i="6"/>
  <c r="N103" i="6"/>
  <c r="I103" i="6"/>
  <c r="D103" i="6"/>
  <c r="AM102" i="6"/>
  <c r="AG102" i="6"/>
  <c r="Y102" i="6"/>
  <c r="X102" i="6"/>
  <c r="S102" i="6"/>
  <c r="N102" i="6"/>
  <c r="I102" i="6"/>
  <c r="D102" i="6"/>
  <c r="AM101" i="6"/>
  <c r="AG101" i="6"/>
  <c r="Y101" i="6"/>
  <c r="X101" i="6"/>
  <c r="S101" i="6"/>
  <c r="N101" i="6"/>
  <c r="I101" i="6"/>
  <c r="D101" i="6"/>
  <c r="AM100" i="6"/>
  <c r="AG100" i="6"/>
  <c r="Y100" i="6"/>
  <c r="X100" i="6"/>
  <c r="S100" i="6"/>
  <c r="N100" i="6"/>
  <c r="I100" i="6"/>
  <c r="D100" i="6"/>
  <c r="AM99" i="6"/>
  <c r="AG99" i="6"/>
  <c r="Y99" i="6"/>
  <c r="X99" i="6"/>
  <c r="S99" i="6"/>
  <c r="N99" i="6"/>
  <c r="I99" i="6"/>
  <c r="D99" i="6"/>
  <c r="AM98" i="6"/>
  <c r="AG98" i="6"/>
  <c r="Y98" i="6"/>
  <c r="X98" i="6"/>
  <c r="S98" i="6"/>
  <c r="N98" i="6"/>
  <c r="I98" i="6"/>
  <c r="D98" i="6"/>
  <c r="AM97" i="6"/>
  <c r="AG97" i="6"/>
  <c r="Y97" i="6"/>
  <c r="X97" i="6"/>
  <c r="S97" i="6"/>
  <c r="N97" i="6"/>
  <c r="I97" i="6"/>
  <c r="D97" i="6"/>
  <c r="AM96" i="6"/>
  <c r="AG96" i="6"/>
  <c r="Y96" i="6"/>
  <c r="X96" i="6"/>
  <c r="S96" i="6"/>
  <c r="N96" i="6"/>
  <c r="I96" i="6"/>
  <c r="D96" i="6"/>
  <c r="AM95" i="6"/>
  <c r="AG95" i="6"/>
  <c r="Y95" i="6"/>
  <c r="X95" i="6"/>
  <c r="S95" i="6"/>
  <c r="N95" i="6"/>
  <c r="I95" i="6"/>
  <c r="D95" i="6"/>
  <c r="AM94" i="6"/>
  <c r="AG94" i="6"/>
  <c r="Y94" i="6"/>
  <c r="X94" i="6"/>
  <c r="S94" i="6"/>
  <c r="N94" i="6"/>
  <c r="I94" i="6"/>
  <c r="D94" i="6"/>
  <c r="AM93" i="6"/>
  <c r="AG93" i="6"/>
  <c r="Y93" i="6"/>
  <c r="X93" i="6"/>
  <c r="S93" i="6"/>
  <c r="N93" i="6"/>
  <c r="I93" i="6"/>
  <c r="D93" i="6"/>
  <c r="AM92" i="6"/>
  <c r="AG92" i="6"/>
  <c r="Y92" i="6"/>
  <c r="X92" i="6"/>
  <c r="S92" i="6"/>
  <c r="N92" i="6"/>
  <c r="I92" i="6"/>
  <c r="D92" i="6"/>
  <c r="AM91" i="6"/>
  <c r="AG91" i="6"/>
  <c r="Y91" i="6"/>
  <c r="X91" i="6"/>
  <c r="S91" i="6"/>
  <c r="N91" i="6"/>
  <c r="I91" i="6"/>
  <c r="D91" i="6"/>
  <c r="AM90" i="6"/>
  <c r="AG90" i="6"/>
  <c r="Y90" i="6"/>
  <c r="X90" i="6"/>
  <c r="S90" i="6"/>
  <c r="N90" i="6"/>
  <c r="I90" i="6"/>
  <c r="D90" i="6"/>
  <c r="AM89" i="6"/>
  <c r="AG89" i="6"/>
  <c r="Y89" i="6"/>
  <c r="X89" i="6"/>
  <c r="S89" i="6"/>
  <c r="N89" i="6"/>
  <c r="I89" i="6"/>
  <c r="D89" i="6"/>
  <c r="AM88" i="6"/>
  <c r="AG88" i="6"/>
  <c r="Y88" i="6"/>
  <c r="X88" i="6"/>
  <c r="S88" i="6"/>
  <c r="N88" i="6"/>
  <c r="I88" i="6"/>
  <c r="D88" i="6"/>
  <c r="AM87" i="6"/>
  <c r="AG87" i="6"/>
  <c r="Y87" i="6"/>
  <c r="X87" i="6"/>
  <c r="S87" i="6"/>
  <c r="N87" i="6"/>
  <c r="I87" i="6"/>
  <c r="D87" i="6"/>
  <c r="AM86" i="6"/>
  <c r="AG86" i="6"/>
  <c r="Y86" i="6"/>
  <c r="X86" i="6"/>
  <c r="S86" i="6"/>
  <c r="N86" i="6"/>
  <c r="I86" i="6"/>
  <c r="D86" i="6"/>
  <c r="AM85" i="6"/>
  <c r="AG85" i="6"/>
  <c r="Y85" i="6"/>
  <c r="X85" i="6"/>
  <c r="S85" i="6"/>
  <c r="N85" i="6"/>
  <c r="I85" i="6"/>
  <c r="D85" i="6"/>
  <c r="AM84" i="6"/>
  <c r="AG84" i="6"/>
  <c r="Y84" i="6"/>
  <c r="X84" i="6"/>
  <c r="S84" i="6"/>
  <c r="N84" i="6"/>
  <c r="I84" i="6"/>
  <c r="D84" i="6"/>
  <c r="AM83" i="6"/>
  <c r="AG83" i="6"/>
  <c r="Y83" i="6"/>
  <c r="X83" i="6"/>
  <c r="S83" i="6"/>
  <c r="N83" i="6"/>
  <c r="I83" i="6"/>
  <c r="D83" i="6"/>
  <c r="AM82" i="6"/>
  <c r="AG82" i="6"/>
  <c r="Y82" i="6"/>
  <c r="X82" i="6"/>
  <c r="S82" i="6"/>
  <c r="N82" i="6"/>
  <c r="I82" i="6"/>
  <c r="D82" i="6"/>
  <c r="AM81" i="6"/>
  <c r="AG81" i="6"/>
  <c r="Y81" i="6"/>
  <c r="X81" i="6"/>
  <c r="S81" i="6"/>
  <c r="N81" i="6"/>
  <c r="I81" i="6"/>
  <c r="D81" i="6"/>
  <c r="AM80" i="6"/>
  <c r="AG80" i="6"/>
  <c r="Y80" i="6"/>
  <c r="X80" i="6"/>
  <c r="S80" i="6"/>
  <c r="N80" i="6"/>
  <c r="I80" i="6"/>
  <c r="D80" i="6"/>
  <c r="AM79" i="6"/>
  <c r="AG79" i="6"/>
  <c r="Y79" i="6"/>
  <c r="X79" i="6"/>
  <c r="S79" i="6"/>
  <c r="N79" i="6"/>
  <c r="I79" i="6"/>
  <c r="D79" i="6"/>
  <c r="AM78" i="6"/>
  <c r="AG78" i="6"/>
  <c r="Y78" i="6"/>
  <c r="X78" i="6"/>
  <c r="S78" i="6"/>
  <c r="N78" i="6"/>
  <c r="I78" i="6"/>
  <c r="D78" i="6"/>
  <c r="AM77" i="6"/>
  <c r="AG77" i="6"/>
  <c r="Y77" i="6"/>
  <c r="X77" i="6"/>
  <c r="S77" i="6"/>
  <c r="N77" i="6"/>
  <c r="I77" i="6"/>
  <c r="D77" i="6"/>
  <c r="AM76" i="6"/>
  <c r="AG76" i="6"/>
  <c r="Y76" i="6"/>
  <c r="X76" i="6"/>
  <c r="S76" i="6"/>
  <c r="N76" i="6"/>
  <c r="I76" i="6"/>
  <c r="D76" i="6"/>
  <c r="AM75" i="6"/>
  <c r="AG75" i="6"/>
  <c r="Y75" i="6"/>
  <c r="X75" i="6"/>
  <c r="S75" i="6"/>
  <c r="N75" i="6"/>
  <c r="I75" i="6"/>
  <c r="D75" i="6"/>
  <c r="AM74" i="6"/>
  <c r="AG74" i="6"/>
  <c r="Y74" i="6"/>
  <c r="X74" i="6"/>
  <c r="S74" i="6"/>
  <c r="N74" i="6"/>
  <c r="I74" i="6"/>
  <c r="D74" i="6"/>
  <c r="AM73" i="6"/>
  <c r="AG73" i="6"/>
  <c r="Y73" i="6"/>
  <c r="X73" i="6"/>
  <c r="S73" i="6"/>
  <c r="N73" i="6"/>
  <c r="I73" i="6"/>
  <c r="D73" i="6"/>
  <c r="AM72" i="6"/>
  <c r="AG72" i="6"/>
  <c r="Y72" i="6"/>
  <c r="X72" i="6"/>
  <c r="S72" i="6"/>
  <c r="N72" i="6"/>
  <c r="I72" i="6"/>
  <c r="D72" i="6"/>
  <c r="AM71" i="6"/>
  <c r="AG71" i="6"/>
  <c r="Y71" i="6"/>
  <c r="X71" i="6"/>
  <c r="S71" i="6"/>
  <c r="N71" i="6"/>
  <c r="I71" i="6"/>
  <c r="D71" i="6"/>
  <c r="AM70" i="6"/>
  <c r="AG70" i="6"/>
  <c r="Y70" i="6"/>
  <c r="X70" i="6"/>
  <c r="S70" i="6"/>
  <c r="N70" i="6"/>
  <c r="I70" i="6"/>
  <c r="D70" i="6"/>
  <c r="AM69" i="6"/>
  <c r="AG69" i="6"/>
  <c r="Y69" i="6"/>
  <c r="X69" i="6"/>
  <c r="S69" i="6"/>
  <c r="N69" i="6"/>
  <c r="I69" i="6"/>
  <c r="D69" i="6"/>
  <c r="AM68" i="6"/>
  <c r="AG68" i="6"/>
  <c r="Y68" i="6"/>
  <c r="X68" i="6"/>
  <c r="S68" i="6"/>
  <c r="N68" i="6"/>
  <c r="I68" i="6"/>
  <c r="D68" i="6"/>
  <c r="AM67" i="6"/>
  <c r="AG67" i="6"/>
  <c r="Y67" i="6"/>
  <c r="X67" i="6"/>
  <c r="S67" i="6"/>
  <c r="N67" i="6"/>
  <c r="I67" i="6"/>
  <c r="D67" i="6"/>
  <c r="AM66" i="6"/>
  <c r="AG66" i="6"/>
  <c r="Y66" i="6"/>
  <c r="X66" i="6"/>
  <c r="S66" i="6"/>
  <c r="N66" i="6"/>
  <c r="I66" i="6"/>
  <c r="D66" i="6"/>
  <c r="AM65" i="6"/>
  <c r="AG65" i="6"/>
  <c r="Y65" i="6"/>
  <c r="X65" i="6"/>
  <c r="S65" i="6"/>
  <c r="N65" i="6"/>
  <c r="I65" i="6"/>
  <c r="D65" i="6"/>
  <c r="AM64" i="6"/>
  <c r="AG64" i="6"/>
  <c r="Y64" i="6"/>
  <c r="X64" i="6"/>
  <c r="S64" i="6"/>
  <c r="N64" i="6"/>
  <c r="I64" i="6"/>
  <c r="D64" i="6"/>
  <c r="AM63" i="6"/>
  <c r="AG63" i="6"/>
  <c r="Y63" i="6"/>
  <c r="X63" i="6"/>
  <c r="S63" i="6"/>
  <c r="N63" i="6"/>
  <c r="I63" i="6"/>
  <c r="D63" i="6"/>
  <c r="AM62" i="6"/>
  <c r="AG62" i="6"/>
  <c r="Y62" i="6"/>
  <c r="X62" i="6"/>
  <c r="S62" i="6"/>
  <c r="N62" i="6"/>
  <c r="I62" i="6"/>
  <c r="D62" i="6"/>
  <c r="AM61" i="6"/>
  <c r="AG61" i="6"/>
  <c r="Y61" i="6"/>
  <c r="X61" i="6"/>
  <c r="S61" i="6"/>
  <c r="N61" i="6"/>
  <c r="I61" i="6"/>
  <c r="D61" i="6"/>
  <c r="AM60" i="6"/>
  <c r="AG60" i="6"/>
  <c r="Y60" i="6"/>
  <c r="X60" i="6"/>
  <c r="S60" i="6"/>
  <c r="N60" i="6"/>
  <c r="I60" i="6"/>
  <c r="D60" i="6"/>
  <c r="AM59" i="6"/>
  <c r="AG59" i="6"/>
  <c r="Y59" i="6"/>
  <c r="X59" i="6"/>
  <c r="S59" i="6"/>
  <c r="N59" i="6"/>
  <c r="I59" i="6"/>
  <c r="D59" i="6"/>
  <c r="AM58" i="6"/>
  <c r="AG58" i="6"/>
  <c r="Y58" i="6"/>
  <c r="X58" i="6"/>
  <c r="S58" i="6"/>
  <c r="N58" i="6"/>
  <c r="I58" i="6"/>
  <c r="D58" i="6"/>
  <c r="AM57" i="6"/>
  <c r="AG57" i="6"/>
  <c r="Y57" i="6"/>
  <c r="X57" i="6"/>
  <c r="S57" i="6"/>
  <c r="N57" i="6"/>
  <c r="I57" i="6"/>
  <c r="D57" i="6"/>
  <c r="AM56" i="6"/>
  <c r="AG56" i="6"/>
  <c r="Y56" i="6"/>
  <c r="X56" i="6"/>
  <c r="S56" i="6"/>
  <c r="N56" i="6"/>
  <c r="I56" i="6"/>
  <c r="D56" i="6"/>
  <c r="AM55" i="6"/>
  <c r="AG55" i="6"/>
  <c r="Y55" i="6"/>
  <c r="X55" i="6"/>
  <c r="S55" i="6"/>
  <c r="N55" i="6"/>
  <c r="I55" i="6"/>
  <c r="D55" i="6"/>
  <c r="AM54" i="6"/>
  <c r="AG54" i="6"/>
  <c r="Y54" i="6"/>
  <c r="X54" i="6"/>
  <c r="S54" i="6"/>
  <c r="N54" i="6"/>
  <c r="I54" i="6"/>
  <c r="D54" i="6"/>
  <c r="AM53" i="6"/>
  <c r="AG53" i="6"/>
  <c r="Y53" i="6"/>
  <c r="X53" i="6"/>
  <c r="S53" i="6"/>
  <c r="N53" i="6"/>
  <c r="I53" i="6"/>
  <c r="D53" i="6"/>
  <c r="AM52" i="6"/>
  <c r="AG52" i="6"/>
  <c r="Y52" i="6"/>
  <c r="X52" i="6"/>
  <c r="S52" i="6"/>
  <c r="N52" i="6"/>
  <c r="I52" i="6"/>
  <c r="D52" i="6"/>
  <c r="AM51" i="6"/>
  <c r="AG51" i="6"/>
  <c r="Y51" i="6"/>
  <c r="X51" i="6"/>
  <c r="S51" i="6"/>
  <c r="N51" i="6"/>
  <c r="I51" i="6"/>
  <c r="D51" i="6"/>
  <c r="AM50" i="6"/>
  <c r="AG50" i="6"/>
  <c r="Y50" i="6"/>
  <c r="X50" i="6"/>
  <c r="S50" i="6"/>
  <c r="N50" i="6"/>
  <c r="I50" i="6"/>
  <c r="D50" i="6"/>
  <c r="AM49" i="6"/>
  <c r="AG49" i="6"/>
  <c r="Y49" i="6"/>
  <c r="X49" i="6"/>
  <c r="S49" i="6"/>
  <c r="N49" i="6"/>
  <c r="I49" i="6"/>
  <c r="D49" i="6"/>
  <c r="AM48" i="6"/>
  <c r="AG48" i="6"/>
  <c r="Y48" i="6"/>
  <c r="X48" i="6"/>
  <c r="S48" i="6"/>
  <c r="N48" i="6"/>
  <c r="I48" i="6"/>
  <c r="D48" i="6"/>
  <c r="AM47" i="6"/>
  <c r="AG47" i="6"/>
  <c r="Y47" i="6"/>
  <c r="X47" i="6"/>
  <c r="S47" i="6"/>
  <c r="N47" i="6"/>
  <c r="I47" i="6"/>
  <c r="D47" i="6"/>
  <c r="AM46" i="6"/>
  <c r="AG46" i="6"/>
  <c r="Y46" i="6"/>
  <c r="X46" i="6"/>
  <c r="S46" i="6"/>
  <c r="N46" i="6"/>
  <c r="I46" i="6"/>
  <c r="D46" i="6"/>
  <c r="AM45" i="6"/>
  <c r="AG45" i="6"/>
  <c r="Y45" i="6"/>
  <c r="X45" i="6"/>
  <c r="S45" i="6"/>
  <c r="N45" i="6"/>
  <c r="I45" i="6"/>
  <c r="D45" i="6"/>
  <c r="AM44" i="6"/>
  <c r="AG44" i="6"/>
  <c r="Y44" i="6"/>
  <c r="X44" i="6"/>
  <c r="S44" i="6"/>
  <c r="N44" i="6"/>
  <c r="I44" i="6"/>
  <c r="D44" i="6"/>
  <c r="AM43" i="6"/>
  <c r="AG43" i="6"/>
  <c r="Y43" i="6"/>
  <c r="X43" i="6"/>
  <c r="S43" i="6"/>
  <c r="N43" i="6"/>
  <c r="I43" i="6"/>
  <c r="D43" i="6"/>
  <c r="AM42" i="6"/>
  <c r="AG42" i="6"/>
  <c r="Y42" i="6"/>
  <c r="X42" i="6"/>
  <c r="S42" i="6"/>
  <c r="N42" i="6"/>
  <c r="I42" i="6"/>
  <c r="D42" i="6"/>
  <c r="AM41" i="6"/>
  <c r="AG41" i="6"/>
  <c r="Y41" i="6"/>
  <c r="X41" i="6"/>
  <c r="S41" i="6"/>
  <c r="N41" i="6"/>
  <c r="I41" i="6"/>
  <c r="D41" i="6"/>
  <c r="AM40" i="6"/>
  <c r="AG40" i="6"/>
  <c r="Y40" i="6"/>
  <c r="X40" i="6"/>
  <c r="S40" i="6"/>
  <c r="N40" i="6"/>
  <c r="I40" i="6"/>
  <c r="D40" i="6"/>
  <c r="AM39" i="6"/>
  <c r="AG39" i="6"/>
  <c r="Y39" i="6"/>
  <c r="X39" i="6"/>
  <c r="S39" i="6"/>
  <c r="N39" i="6"/>
  <c r="I39" i="6"/>
  <c r="D39" i="6"/>
  <c r="AM38" i="6"/>
  <c r="AG38" i="6"/>
  <c r="Y38" i="6"/>
  <c r="X38" i="6"/>
  <c r="S38" i="6"/>
  <c r="N38" i="6"/>
  <c r="I38" i="6"/>
  <c r="D38" i="6"/>
  <c r="AM37" i="6"/>
  <c r="AG37" i="6"/>
  <c r="Y37" i="6"/>
  <c r="X37" i="6"/>
  <c r="S37" i="6"/>
  <c r="N37" i="6"/>
  <c r="I37" i="6"/>
  <c r="D37" i="6"/>
  <c r="AM36" i="6"/>
  <c r="AG36" i="6"/>
  <c r="Y36" i="6"/>
  <c r="X36" i="6"/>
  <c r="S36" i="6"/>
  <c r="N36" i="6"/>
  <c r="I36" i="6"/>
  <c r="D36" i="6"/>
  <c r="AM35" i="6"/>
  <c r="AG35" i="6"/>
  <c r="Y35" i="6"/>
  <c r="X35" i="6"/>
  <c r="S35" i="6"/>
  <c r="N35" i="6"/>
  <c r="I35" i="6"/>
  <c r="D35" i="6"/>
  <c r="AM34" i="6"/>
  <c r="AG34" i="6"/>
  <c r="Y34" i="6"/>
  <c r="X34" i="6"/>
  <c r="S34" i="6"/>
  <c r="N34" i="6"/>
  <c r="I34" i="6"/>
  <c r="D34" i="6"/>
  <c r="BN33" i="6"/>
  <c r="BN34" i="6" s="1"/>
  <c r="BL33" i="6"/>
  <c r="BD33" i="6"/>
  <c r="AM33" i="6"/>
  <c r="AG33" i="6"/>
  <c r="Y33" i="6"/>
  <c r="X33" i="6"/>
  <c r="S33" i="6"/>
  <c r="N33" i="6"/>
  <c r="I33" i="6"/>
  <c r="D33" i="6"/>
  <c r="BL32" i="6"/>
  <c r="BN32" i="6" s="1"/>
  <c r="BD32" i="6"/>
  <c r="AM32" i="6"/>
  <c r="AG32" i="6"/>
  <c r="Y32" i="6"/>
  <c r="X32" i="6"/>
  <c r="S32" i="6"/>
  <c r="N32" i="6"/>
  <c r="I32" i="6"/>
  <c r="D32" i="6"/>
  <c r="BD31" i="6"/>
  <c r="AM31" i="6"/>
  <c r="AG31" i="6"/>
  <c r="Y31" i="6"/>
  <c r="X31" i="6"/>
  <c r="S31" i="6"/>
  <c r="N31" i="6"/>
  <c r="I31" i="6"/>
  <c r="D31" i="6"/>
  <c r="AM30" i="6"/>
  <c r="AG30" i="6"/>
  <c r="Y30" i="6"/>
  <c r="X30" i="6"/>
  <c r="S30" i="6"/>
  <c r="N30" i="6"/>
  <c r="I30" i="6"/>
  <c r="D30" i="6"/>
  <c r="AM29" i="6"/>
  <c r="AG29" i="6"/>
  <c r="Y29" i="6"/>
  <c r="X29" i="6"/>
  <c r="S29" i="6"/>
  <c r="N29" i="6"/>
  <c r="I29" i="6"/>
  <c r="D29" i="6"/>
  <c r="BE28" i="6"/>
  <c r="AY28" i="6"/>
  <c r="AM28" i="6"/>
  <c r="AG28" i="6"/>
  <c r="Y28" i="6"/>
  <c r="X28" i="6"/>
  <c r="S28" i="6"/>
  <c r="N28" i="6"/>
  <c r="I28" i="6"/>
  <c r="D28" i="6"/>
  <c r="AM27" i="6"/>
  <c r="AG27" i="6"/>
  <c r="Y27" i="6"/>
  <c r="X27" i="6"/>
  <c r="S27" i="6"/>
  <c r="N27" i="6"/>
  <c r="I27" i="6"/>
  <c r="D27" i="6"/>
  <c r="AM26" i="6"/>
  <c r="AG26" i="6"/>
  <c r="Y26" i="6"/>
  <c r="X26" i="6"/>
  <c r="S26" i="6"/>
  <c r="N26" i="6"/>
  <c r="I26" i="6"/>
  <c r="D26" i="6"/>
  <c r="BD25" i="6"/>
  <c r="BE25" i="6" s="1"/>
  <c r="AM25" i="6"/>
  <c r="AG25" i="6"/>
  <c r="Y25" i="6"/>
  <c r="X25" i="6"/>
  <c r="S25" i="6"/>
  <c r="N25" i="6"/>
  <c r="I25" i="6"/>
  <c r="D25" i="6"/>
  <c r="BE24" i="6"/>
  <c r="BD24" i="6"/>
  <c r="AM24" i="6"/>
  <c r="AG24" i="6"/>
  <c r="Y24" i="6"/>
  <c r="X24" i="6"/>
  <c r="S24" i="6"/>
  <c r="N24" i="6"/>
  <c r="I24" i="6"/>
  <c r="D24" i="6"/>
  <c r="BE23" i="6"/>
  <c r="BD23" i="6"/>
  <c r="AX23" i="6"/>
  <c r="AX24" i="6" s="1"/>
  <c r="AM23" i="6"/>
  <c r="AG23" i="6"/>
  <c r="Y23" i="6"/>
  <c r="X23" i="6"/>
  <c r="S23" i="6"/>
  <c r="N23" i="6"/>
  <c r="I23" i="6"/>
  <c r="D23" i="6"/>
  <c r="AM22" i="6"/>
  <c r="AG22" i="6"/>
  <c r="Y22" i="6"/>
  <c r="X22" i="6"/>
  <c r="S22" i="6"/>
  <c r="N22" i="6"/>
  <c r="I22" i="6"/>
  <c r="D22" i="6"/>
  <c r="AM21" i="6"/>
  <c r="AG21" i="6"/>
  <c r="Y21" i="6"/>
  <c r="X21" i="6"/>
  <c r="S21" i="6"/>
  <c r="N21" i="6"/>
  <c r="I21" i="6"/>
  <c r="D21" i="6"/>
  <c r="BE20" i="6"/>
  <c r="BE33" i="6" s="1"/>
  <c r="AM20" i="6"/>
  <c r="AG20" i="6"/>
  <c r="Y20" i="6"/>
  <c r="X20" i="6"/>
  <c r="S20" i="6"/>
  <c r="N20" i="6"/>
  <c r="I20" i="6"/>
  <c r="D20" i="6"/>
  <c r="AM19" i="6"/>
  <c r="AG19" i="6"/>
  <c r="Y19" i="6"/>
  <c r="X19" i="6"/>
  <c r="S19" i="6"/>
  <c r="N19" i="6"/>
  <c r="I19" i="6"/>
  <c r="D19" i="6"/>
  <c r="BJ18" i="6"/>
  <c r="BJ19" i="6" s="1"/>
  <c r="AM18" i="6"/>
  <c r="AG18" i="6"/>
  <c r="Y18" i="6"/>
  <c r="X18" i="6"/>
  <c r="S18" i="6"/>
  <c r="N18" i="6"/>
  <c r="I18" i="6"/>
  <c r="D18" i="6"/>
  <c r="AM17" i="6"/>
  <c r="AG17" i="6"/>
  <c r="Y17" i="6"/>
  <c r="X17" i="6"/>
  <c r="S17" i="6"/>
  <c r="N17" i="6"/>
  <c r="I17" i="6"/>
  <c r="D17" i="6"/>
  <c r="AM16" i="6"/>
  <c r="AG16" i="6"/>
  <c r="Y16" i="6"/>
  <c r="X16" i="6"/>
  <c r="S16" i="6"/>
  <c r="N16" i="6"/>
  <c r="I16" i="6"/>
  <c r="D16" i="6"/>
  <c r="AM15" i="6"/>
  <c r="AG15" i="6"/>
  <c r="Y15" i="6"/>
  <c r="X15" i="6"/>
  <c r="S15" i="6"/>
  <c r="N15" i="6"/>
  <c r="I15" i="6"/>
  <c r="D15" i="6"/>
  <c r="AM14" i="6"/>
  <c r="AG14" i="6"/>
  <c r="Y14" i="6"/>
  <c r="X14" i="6"/>
  <c r="S14" i="6"/>
  <c r="N14" i="6"/>
  <c r="I14" i="6"/>
  <c r="D14" i="6"/>
  <c r="AM13" i="6"/>
  <c r="AG13" i="6"/>
  <c r="Y13" i="6"/>
  <c r="X13" i="6"/>
  <c r="S13" i="6"/>
  <c r="N13" i="6"/>
  <c r="I13" i="6"/>
  <c r="D13" i="6"/>
  <c r="AM12" i="6"/>
  <c r="AG12" i="6"/>
  <c r="Y12" i="6"/>
  <c r="X12" i="6"/>
  <c r="S12" i="6"/>
  <c r="N12" i="6"/>
  <c r="I12" i="6"/>
  <c r="D12" i="6"/>
  <c r="AM11" i="6"/>
  <c r="AG11" i="6"/>
  <c r="Y11" i="6"/>
  <c r="X11" i="6"/>
  <c r="S11" i="6"/>
  <c r="N11" i="6"/>
  <c r="I11" i="6"/>
  <c r="D11" i="6"/>
  <c r="AM10" i="6"/>
  <c r="AG10" i="6"/>
  <c r="Y10" i="6"/>
  <c r="X10" i="6"/>
  <c r="S10" i="6"/>
  <c r="N10" i="6"/>
  <c r="I10" i="6"/>
  <c r="D10" i="6"/>
  <c r="AM9" i="6"/>
  <c r="AG9" i="6"/>
  <c r="Y9" i="6"/>
  <c r="X9" i="6"/>
  <c r="S9" i="6"/>
  <c r="N9" i="6"/>
  <c r="I9" i="6"/>
  <c r="D9" i="6"/>
  <c r="AZ8" i="6"/>
  <c r="AM8" i="6"/>
  <c r="AG8" i="6"/>
  <c r="Y8" i="6"/>
  <c r="X8" i="6"/>
  <c r="S8" i="6"/>
  <c r="N8" i="6"/>
  <c r="I8" i="6"/>
  <c r="D8" i="6"/>
  <c r="AY7" i="6"/>
  <c r="AM7" i="6"/>
  <c r="AG7" i="6"/>
  <c r="Y7" i="6"/>
  <c r="X7" i="6"/>
  <c r="S7" i="6"/>
  <c r="N7" i="6"/>
  <c r="I7" i="6"/>
  <c r="D7" i="6"/>
  <c r="AM6" i="6"/>
  <c r="AG6" i="6"/>
  <c r="Y6" i="6"/>
  <c r="X6" i="6"/>
  <c r="S6" i="6"/>
  <c r="N6" i="6"/>
  <c r="I6" i="6"/>
  <c r="D6" i="6"/>
  <c r="AM5" i="6"/>
  <c r="AN5" i="6" s="1"/>
  <c r="AN6" i="6" s="1"/>
  <c r="AH5" i="6"/>
  <c r="AH6" i="6" s="1"/>
  <c r="AG5" i="6"/>
  <c r="Y5" i="6"/>
  <c r="T5" i="6"/>
  <c r="T6" i="6" s="1"/>
  <c r="S5" i="6"/>
  <c r="N5" i="6"/>
  <c r="O5" i="6" s="1"/>
  <c r="I5" i="6"/>
  <c r="J5" i="6" s="1"/>
  <c r="D5" i="6"/>
  <c r="AN4" i="6"/>
  <c r="AS4" i="6" s="1"/>
  <c r="AH4" i="6"/>
  <c r="AC4" i="6"/>
  <c r="AB4" i="6"/>
  <c r="Z4" i="6"/>
  <c r="AB5" i="6" s="1"/>
  <c r="Y4" i="6"/>
  <c r="AA4" i="6" s="1"/>
  <c r="AC5" i="6" s="1"/>
  <c r="T4" i="6"/>
  <c r="O4" i="6"/>
  <c r="J4" i="6"/>
  <c r="E4" i="6"/>
  <c r="E5" i="6" s="1"/>
  <c r="AZ3" i="6"/>
  <c r="AT3" i="6"/>
  <c r="AS3" i="6"/>
  <c r="AQ3" i="6"/>
  <c r="E6" i="6" l="1"/>
  <c r="E7" i="6" s="1"/>
  <c r="E8" i="6" s="1"/>
  <c r="E9" i="6" s="1"/>
  <c r="E10" i="6" s="1"/>
  <c r="E11" i="6" s="1"/>
  <c r="E12" i="6" s="1"/>
  <c r="E13" i="6" s="1"/>
  <c r="E14" i="6" s="1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E119" i="6" s="1"/>
  <c r="E120" i="6" s="1"/>
  <c r="E121" i="6" s="1"/>
  <c r="E122" i="6" s="1"/>
  <c r="E123" i="6" s="1"/>
  <c r="E124" i="6" s="1"/>
  <c r="E125" i="6" s="1"/>
  <c r="E126" i="6" s="1"/>
  <c r="E127" i="6" s="1"/>
  <c r="E128" i="6" s="1"/>
  <c r="E129" i="6" s="1"/>
  <c r="E130" i="6" s="1"/>
  <c r="E131" i="6" s="1"/>
  <c r="E132" i="6" s="1"/>
  <c r="E133" i="6" s="1"/>
  <c r="E134" i="6" s="1"/>
  <c r="E135" i="6" s="1"/>
  <c r="E136" i="6" s="1"/>
  <c r="E137" i="6" s="1"/>
  <c r="E138" i="6" s="1"/>
  <c r="E139" i="6" s="1"/>
  <c r="E140" i="6" s="1"/>
  <c r="E141" i="6" s="1"/>
  <c r="E142" i="6" s="1"/>
  <c r="E143" i="6" s="1"/>
  <c r="E144" i="6" s="1"/>
  <c r="E145" i="6" s="1"/>
  <c r="E146" i="6" s="1"/>
  <c r="E147" i="6" s="1"/>
  <c r="E148" i="6" s="1"/>
  <c r="E149" i="6" s="1"/>
  <c r="E150" i="6" s="1"/>
  <c r="E151" i="6" s="1"/>
  <c r="E152" i="6" s="1"/>
  <c r="E153" i="6" s="1"/>
  <c r="E154" i="6" s="1"/>
  <c r="E155" i="6" s="1"/>
  <c r="E156" i="6" s="1"/>
  <c r="E157" i="6" s="1"/>
  <c r="E158" i="6" s="1"/>
  <c r="E159" i="6" s="1"/>
  <c r="E160" i="6" s="1"/>
  <c r="E161" i="6" s="1"/>
  <c r="E162" i="6" s="1"/>
  <c r="E163" i="6" s="1"/>
  <c r="E164" i="6" s="1"/>
  <c r="E165" i="6" s="1"/>
  <c r="E166" i="6" s="1"/>
  <c r="E167" i="6" s="1"/>
  <c r="E168" i="6" s="1"/>
  <c r="E169" i="6" s="1"/>
  <c r="E170" i="6" s="1"/>
  <c r="E171" i="6" s="1"/>
  <c r="E172" i="6" s="1"/>
  <c r="E173" i="6" s="1"/>
  <c r="E174" i="6" s="1"/>
  <c r="E175" i="6" s="1"/>
  <c r="E176" i="6" s="1"/>
  <c r="E177" i="6" s="1"/>
  <c r="E178" i="6" s="1"/>
  <c r="E179" i="6" s="1"/>
  <c r="E180" i="6" s="1"/>
  <c r="E181" i="6" s="1"/>
  <c r="E182" i="6" s="1"/>
  <c r="E183" i="6" s="1"/>
  <c r="E184" i="6" s="1"/>
  <c r="E185" i="6" s="1"/>
  <c r="E186" i="6" s="1"/>
  <c r="E187" i="6" s="1"/>
  <c r="E188" i="6" s="1"/>
  <c r="E189" i="6" s="1"/>
  <c r="E190" i="6" s="1"/>
  <c r="E191" i="6" s="1"/>
  <c r="E192" i="6" s="1"/>
  <c r="E193" i="6" s="1"/>
  <c r="E194" i="6" s="1"/>
  <c r="E195" i="6" s="1"/>
  <c r="E196" i="6" s="1"/>
  <c r="E197" i="6" s="1"/>
  <c r="E198" i="6" s="1"/>
  <c r="E199" i="6" s="1"/>
  <c r="E200" i="6" s="1"/>
  <c r="E201" i="6" s="1"/>
  <c r="E202" i="6" s="1"/>
  <c r="E203" i="6" s="1"/>
  <c r="E204" i="6" s="1"/>
  <c r="E205" i="6" s="1"/>
  <c r="E206" i="6" s="1"/>
  <c r="E207" i="6" s="1"/>
  <c r="E208" i="6" s="1"/>
  <c r="E209" i="6" s="1"/>
  <c r="E210" i="6" s="1"/>
  <c r="E211" i="6" s="1"/>
  <c r="E212" i="6" s="1"/>
  <c r="E213" i="6" s="1"/>
  <c r="E214" i="6" s="1"/>
  <c r="E215" i="6" s="1"/>
  <c r="E216" i="6" s="1"/>
  <c r="E217" i="6" s="1"/>
  <c r="E218" i="6" s="1"/>
  <c r="E219" i="6" s="1"/>
  <c r="E220" i="6" s="1"/>
  <c r="E221" i="6" s="1"/>
  <c r="E222" i="6" s="1"/>
  <c r="E223" i="6" s="1"/>
  <c r="E224" i="6" s="1"/>
  <c r="E225" i="6" s="1"/>
  <c r="E226" i="6" s="1"/>
  <c r="E227" i="6" s="1"/>
  <c r="E228" i="6" s="1"/>
  <c r="E229" i="6" s="1"/>
  <c r="E230" i="6" s="1"/>
  <c r="E231" i="6" s="1"/>
  <c r="E232" i="6" s="1"/>
  <c r="E233" i="6" s="1"/>
  <c r="E234" i="6" s="1"/>
  <c r="E235" i="6" s="1"/>
  <c r="E236" i="6" s="1"/>
  <c r="E237" i="6" s="1"/>
  <c r="E238" i="6" s="1"/>
  <c r="E239" i="6" s="1"/>
  <c r="E240" i="6" s="1"/>
  <c r="E241" i="6" s="1"/>
  <c r="E242" i="6" s="1"/>
  <c r="E243" i="6" s="1"/>
  <c r="E244" i="6" s="1"/>
  <c r="E245" i="6" s="1"/>
  <c r="E246" i="6" s="1"/>
  <c r="E247" i="6" s="1"/>
  <c r="E248" i="6" s="1"/>
  <c r="E249" i="6" s="1"/>
  <c r="E250" i="6" s="1"/>
  <c r="E251" i="6" s="1"/>
  <c r="E252" i="6" s="1"/>
  <c r="E253" i="6" s="1"/>
  <c r="E254" i="6" s="1"/>
  <c r="E255" i="6" s="1"/>
  <c r="E256" i="6" s="1"/>
  <c r="E257" i="6" s="1"/>
  <c r="E258" i="6" s="1"/>
  <c r="E259" i="6" s="1"/>
  <c r="E260" i="6" s="1"/>
  <c r="E261" i="6" s="1"/>
  <c r="E262" i="6" s="1"/>
  <c r="E263" i="6" s="1"/>
  <c r="E264" i="6" s="1"/>
  <c r="E265" i="6" s="1"/>
  <c r="E266" i="6" s="1"/>
  <c r="E267" i="6" s="1"/>
  <c r="E268" i="6" s="1"/>
  <c r="E269" i="6" s="1"/>
  <c r="E270" i="6" s="1"/>
  <c r="E271" i="6" s="1"/>
  <c r="E272" i="6" s="1"/>
  <c r="E273" i="6" s="1"/>
  <c r="E274" i="6" s="1"/>
  <c r="E275" i="6" s="1"/>
  <c r="E276" i="6" s="1"/>
  <c r="E277" i="6" s="1"/>
  <c r="E278" i="6" s="1"/>
  <c r="E279" i="6" s="1"/>
  <c r="E280" i="6" s="1"/>
  <c r="E281" i="6" s="1"/>
  <c r="E282" i="6" s="1"/>
  <c r="E283" i="6" s="1"/>
  <c r="E284" i="6" s="1"/>
  <c r="E285" i="6" s="1"/>
  <c r="E286" i="6" s="1"/>
  <c r="E287" i="6" s="1"/>
  <c r="E288" i="6" s="1"/>
  <c r="E289" i="6" s="1"/>
  <c r="E290" i="6" s="1"/>
  <c r="E291" i="6" s="1"/>
  <c r="E292" i="6" s="1"/>
  <c r="E293" i="6" s="1"/>
  <c r="E294" i="6" s="1"/>
  <c r="E295" i="6" s="1"/>
  <c r="E296" i="6" s="1"/>
  <c r="E297" i="6" s="1"/>
  <c r="E298" i="6" s="1"/>
  <c r="E299" i="6" s="1"/>
  <c r="E300" i="6" s="1"/>
  <c r="E301" i="6" s="1"/>
  <c r="E302" i="6" s="1"/>
  <c r="E303" i="6" s="1"/>
  <c r="E304" i="6" s="1"/>
  <c r="E305" i="6" s="1"/>
  <c r="E306" i="6" s="1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E317" i="6" s="1"/>
  <c r="E318" i="6" s="1"/>
  <c r="E319" i="6" s="1"/>
  <c r="E320" i="6" s="1"/>
  <c r="E321" i="6" s="1"/>
  <c r="E322" i="6" s="1"/>
  <c r="E323" i="6" s="1"/>
  <c r="E324" i="6" s="1"/>
  <c r="E325" i="6" s="1"/>
  <c r="E326" i="6" s="1"/>
  <c r="E327" i="6" s="1"/>
  <c r="E328" i="6" s="1"/>
  <c r="E329" i="6" s="1"/>
  <c r="E330" i="6" s="1"/>
  <c r="E331" i="6" s="1"/>
  <c r="E332" i="6" s="1"/>
  <c r="E333" i="6" s="1"/>
  <c r="E334" i="6" s="1"/>
  <c r="E335" i="6" s="1"/>
  <c r="E336" i="6" s="1"/>
  <c r="E337" i="6" s="1"/>
  <c r="E338" i="6" s="1"/>
  <c r="E339" i="6" s="1"/>
  <c r="E340" i="6" s="1"/>
  <c r="E341" i="6" s="1"/>
  <c r="E342" i="6" s="1"/>
  <c r="E343" i="6" s="1"/>
  <c r="E344" i="6" s="1"/>
  <c r="E345" i="6" s="1"/>
  <c r="E346" i="6" s="1"/>
  <c r="E347" i="6" s="1"/>
  <c r="E348" i="6" s="1"/>
  <c r="E349" i="6" s="1"/>
  <c r="E350" i="6" s="1"/>
  <c r="E351" i="6" s="1"/>
  <c r="E352" i="6" s="1"/>
  <c r="E353" i="6" s="1"/>
  <c r="E354" i="6" s="1"/>
  <c r="E355" i="6" s="1"/>
  <c r="E356" i="6" s="1"/>
  <c r="E357" i="6" s="1"/>
  <c r="E358" i="6" s="1"/>
  <c r="E359" i="6" s="1"/>
  <c r="E360" i="6" s="1"/>
  <c r="E361" i="6" s="1"/>
  <c r="E362" i="6" s="1"/>
  <c r="E363" i="6" s="1"/>
  <c r="E364" i="6" s="1"/>
  <c r="E365" i="6" s="1"/>
  <c r="E366" i="6" s="1"/>
  <c r="E367" i="6" s="1"/>
  <c r="E368" i="6" s="1"/>
  <c r="E369" i="6" s="1"/>
  <c r="O6" i="6"/>
  <c r="O7" i="6" s="1"/>
  <c r="AZ12" i="7"/>
  <c r="BA12" i="7"/>
  <c r="AY12" i="7"/>
  <c r="AY11" i="7"/>
  <c r="BE5" i="6"/>
  <c r="BE6" i="6"/>
  <c r="BE7" i="6"/>
  <c r="BF6" i="6"/>
  <c r="BF7" i="6"/>
  <c r="BF5" i="6"/>
  <c r="J6" i="6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AQ5" i="6"/>
  <c r="AH7" i="6"/>
  <c r="AH8" i="6" s="1"/>
  <c r="AH9" i="6" s="1"/>
  <c r="AH10" i="6" s="1"/>
  <c r="AH11" i="6" s="1"/>
  <c r="AH12" i="6" s="1"/>
  <c r="AH13" i="6" s="1"/>
  <c r="AH14" i="6" s="1"/>
  <c r="AH15" i="6" s="1"/>
  <c r="AH16" i="6" s="1"/>
  <c r="AH17" i="6" s="1"/>
  <c r="AH18" i="6" s="1"/>
  <c r="AH19" i="6" s="1"/>
  <c r="AH20" i="6" s="1"/>
  <c r="AH21" i="6" s="1"/>
  <c r="AH22" i="6" s="1"/>
  <c r="AH23" i="6" s="1"/>
  <c r="AH24" i="6" s="1"/>
  <c r="AH25" i="6" s="1"/>
  <c r="AH26" i="6" s="1"/>
  <c r="AH27" i="6" s="1"/>
  <c r="AH28" i="6" s="1"/>
  <c r="AH29" i="6" s="1"/>
  <c r="AH30" i="6" s="1"/>
  <c r="AH31" i="6" s="1"/>
  <c r="AH32" i="6" s="1"/>
  <c r="AH33" i="6" s="1"/>
  <c r="AH34" i="6" s="1"/>
  <c r="AH35" i="6" s="1"/>
  <c r="AH36" i="6" s="1"/>
  <c r="AH37" i="6" s="1"/>
  <c r="AH38" i="6" s="1"/>
  <c r="AH39" i="6" s="1"/>
  <c r="AH40" i="6" s="1"/>
  <c r="AH41" i="6" s="1"/>
  <c r="AH42" i="6" s="1"/>
  <c r="AH43" i="6" s="1"/>
  <c r="AH44" i="6" s="1"/>
  <c r="AH45" i="6" s="1"/>
  <c r="AH46" i="6" s="1"/>
  <c r="AH47" i="6" s="1"/>
  <c r="AH48" i="6" s="1"/>
  <c r="AH49" i="6" s="1"/>
  <c r="AH50" i="6" s="1"/>
  <c r="AH51" i="6" s="1"/>
  <c r="AH52" i="6" s="1"/>
  <c r="AH53" i="6" s="1"/>
  <c r="AH54" i="6" s="1"/>
  <c r="AH55" i="6" s="1"/>
  <c r="AH56" i="6" s="1"/>
  <c r="AH57" i="6" s="1"/>
  <c r="AH58" i="6" s="1"/>
  <c r="AH59" i="6" s="1"/>
  <c r="AH60" i="6" s="1"/>
  <c r="AH61" i="6" s="1"/>
  <c r="AH62" i="6" s="1"/>
  <c r="AH63" i="6" s="1"/>
  <c r="AH64" i="6" s="1"/>
  <c r="AH65" i="6" s="1"/>
  <c r="AH66" i="6" s="1"/>
  <c r="AH67" i="6" s="1"/>
  <c r="AH68" i="6" s="1"/>
  <c r="AH69" i="6" s="1"/>
  <c r="AH70" i="6" s="1"/>
  <c r="AH71" i="6" s="1"/>
  <c r="AH72" i="6" s="1"/>
  <c r="AH73" i="6" s="1"/>
  <c r="AH74" i="6" s="1"/>
  <c r="AH75" i="6" s="1"/>
  <c r="AH76" i="6" s="1"/>
  <c r="AH77" i="6" s="1"/>
  <c r="AH78" i="6" s="1"/>
  <c r="AH79" i="6" s="1"/>
  <c r="AH80" i="6" s="1"/>
  <c r="AH81" i="6" s="1"/>
  <c r="AH82" i="6" s="1"/>
  <c r="AH83" i="6" s="1"/>
  <c r="AH84" i="6" s="1"/>
  <c r="AH85" i="6" s="1"/>
  <c r="AH86" i="6" s="1"/>
  <c r="AH87" i="6" s="1"/>
  <c r="AH88" i="6" s="1"/>
  <c r="AH89" i="6" s="1"/>
  <c r="AH90" i="6" s="1"/>
  <c r="AH91" i="6" s="1"/>
  <c r="AH92" i="6" s="1"/>
  <c r="AH93" i="6" s="1"/>
  <c r="AH94" i="6" s="1"/>
  <c r="AH95" i="6" s="1"/>
  <c r="AH96" i="6" s="1"/>
  <c r="AH97" i="6" s="1"/>
  <c r="AH98" i="6" s="1"/>
  <c r="AH99" i="6" s="1"/>
  <c r="AH100" i="6" s="1"/>
  <c r="AH101" i="6" s="1"/>
  <c r="AH102" i="6" s="1"/>
  <c r="AH103" i="6" s="1"/>
  <c r="AH104" i="6" s="1"/>
  <c r="AH105" i="6" s="1"/>
  <c r="AH106" i="6" s="1"/>
  <c r="AH107" i="6" s="1"/>
  <c r="AH108" i="6" s="1"/>
  <c r="AH109" i="6" s="1"/>
  <c r="AH110" i="6" s="1"/>
  <c r="AH111" i="6" s="1"/>
  <c r="AH112" i="6" s="1"/>
  <c r="AH113" i="6" s="1"/>
  <c r="AH114" i="6" s="1"/>
  <c r="AH115" i="6" s="1"/>
  <c r="AH116" i="6" s="1"/>
  <c r="AH117" i="6" s="1"/>
  <c r="AH118" i="6" s="1"/>
  <c r="AH119" i="6" s="1"/>
  <c r="AH120" i="6" s="1"/>
  <c r="AH121" i="6" s="1"/>
  <c r="AH122" i="6" s="1"/>
  <c r="AH123" i="6" s="1"/>
  <c r="AH124" i="6" s="1"/>
  <c r="AH125" i="6" s="1"/>
  <c r="AH126" i="6" s="1"/>
  <c r="AH127" i="6" s="1"/>
  <c r="AH128" i="6" s="1"/>
  <c r="AH129" i="6" s="1"/>
  <c r="AH130" i="6" s="1"/>
  <c r="AH131" i="6" s="1"/>
  <c r="AH132" i="6" s="1"/>
  <c r="AH133" i="6" s="1"/>
  <c r="AH134" i="6" s="1"/>
  <c r="AH135" i="6" s="1"/>
  <c r="AH136" i="6" s="1"/>
  <c r="AH137" i="6" s="1"/>
  <c r="AH138" i="6" s="1"/>
  <c r="AH139" i="6" s="1"/>
  <c r="AH140" i="6" s="1"/>
  <c r="AH141" i="6" s="1"/>
  <c r="AH142" i="6" s="1"/>
  <c r="AH143" i="6" s="1"/>
  <c r="AH144" i="6" s="1"/>
  <c r="AH145" i="6" s="1"/>
  <c r="AH146" i="6" s="1"/>
  <c r="AH147" i="6" s="1"/>
  <c r="AH148" i="6" s="1"/>
  <c r="AH149" i="6" s="1"/>
  <c r="AH150" i="6" s="1"/>
  <c r="AH151" i="6" s="1"/>
  <c r="AH152" i="6" s="1"/>
  <c r="AH153" i="6" s="1"/>
  <c r="AH154" i="6" s="1"/>
  <c r="AH155" i="6" s="1"/>
  <c r="AH156" i="6" s="1"/>
  <c r="AH157" i="6" s="1"/>
  <c r="AH158" i="6" s="1"/>
  <c r="AH159" i="6" s="1"/>
  <c r="AH160" i="6" s="1"/>
  <c r="AH161" i="6" s="1"/>
  <c r="AH162" i="6" s="1"/>
  <c r="AH163" i="6" s="1"/>
  <c r="AH164" i="6" s="1"/>
  <c r="AH165" i="6" s="1"/>
  <c r="AH166" i="6" s="1"/>
  <c r="AH167" i="6" s="1"/>
  <c r="AH168" i="6" s="1"/>
  <c r="AH169" i="6" s="1"/>
  <c r="AH170" i="6" s="1"/>
  <c r="AH171" i="6" s="1"/>
  <c r="AH172" i="6" s="1"/>
  <c r="AH173" i="6" s="1"/>
  <c r="AH174" i="6" s="1"/>
  <c r="AH175" i="6" s="1"/>
  <c r="AH176" i="6" s="1"/>
  <c r="AH177" i="6" s="1"/>
  <c r="AH178" i="6" s="1"/>
  <c r="AH179" i="6" s="1"/>
  <c r="AH180" i="6" s="1"/>
  <c r="AH181" i="6" s="1"/>
  <c r="AH182" i="6" s="1"/>
  <c r="AH183" i="6" s="1"/>
  <c r="AH184" i="6" s="1"/>
  <c r="AH185" i="6" s="1"/>
  <c r="AH186" i="6" s="1"/>
  <c r="AH187" i="6" s="1"/>
  <c r="AH188" i="6" s="1"/>
  <c r="AH189" i="6" s="1"/>
  <c r="AH190" i="6" s="1"/>
  <c r="AH191" i="6" s="1"/>
  <c r="AH192" i="6" s="1"/>
  <c r="AH193" i="6" s="1"/>
  <c r="AH194" i="6" s="1"/>
  <c r="AH195" i="6" s="1"/>
  <c r="AH196" i="6" s="1"/>
  <c r="AH197" i="6" s="1"/>
  <c r="AH198" i="6" s="1"/>
  <c r="AH199" i="6" s="1"/>
  <c r="AH200" i="6" s="1"/>
  <c r="AH201" i="6" s="1"/>
  <c r="AH202" i="6" s="1"/>
  <c r="AH203" i="6" s="1"/>
  <c r="AH204" i="6" s="1"/>
  <c r="AH205" i="6" s="1"/>
  <c r="AH206" i="6" s="1"/>
  <c r="AH207" i="6" s="1"/>
  <c r="AH208" i="6" s="1"/>
  <c r="AH209" i="6" s="1"/>
  <c r="AH210" i="6" s="1"/>
  <c r="AH211" i="6" s="1"/>
  <c r="AH212" i="6" s="1"/>
  <c r="AH213" i="6" s="1"/>
  <c r="AH214" i="6" s="1"/>
  <c r="AH215" i="6" s="1"/>
  <c r="AH216" i="6" s="1"/>
  <c r="AH217" i="6" s="1"/>
  <c r="AH218" i="6" s="1"/>
  <c r="AH219" i="6" s="1"/>
  <c r="AH220" i="6" s="1"/>
  <c r="AH221" i="6" s="1"/>
  <c r="AH222" i="6" s="1"/>
  <c r="AH223" i="6" s="1"/>
  <c r="AH224" i="6" s="1"/>
  <c r="AH225" i="6" s="1"/>
  <c r="AH226" i="6" s="1"/>
  <c r="AH227" i="6" s="1"/>
  <c r="AH228" i="6" s="1"/>
  <c r="AH229" i="6" s="1"/>
  <c r="AH230" i="6" s="1"/>
  <c r="AH231" i="6" s="1"/>
  <c r="AH232" i="6" s="1"/>
  <c r="AH233" i="6" s="1"/>
  <c r="AH234" i="6" s="1"/>
  <c r="AH235" i="6" s="1"/>
  <c r="AH236" i="6" s="1"/>
  <c r="AH237" i="6" s="1"/>
  <c r="AH238" i="6" s="1"/>
  <c r="AH239" i="6" s="1"/>
  <c r="AH240" i="6" s="1"/>
  <c r="AH241" i="6" s="1"/>
  <c r="AH242" i="6" s="1"/>
  <c r="AH243" i="6" s="1"/>
  <c r="AH244" i="6" s="1"/>
  <c r="AH245" i="6" s="1"/>
  <c r="AH246" i="6" s="1"/>
  <c r="AH247" i="6" s="1"/>
  <c r="AH248" i="6" s="1"/>
  <c r="AH249" i="6" s="1"/>
  <c r="AH250" i="6" s="1"/>
  <c r="AH251" i="6" s="1"/>
  <c r="AH252" i="6" s="1"/>
  <c r="AH253" i="6" s="1"/>
  <c r="AH254" i="6" s="1"/>
  <c r="AH255" i="6" s="1"/>
  <c r="AH256" i="6" s="1"/>
  <c r="AH257" i="6" s="1"/>
  <c r="AH258" i="6" s="1"/>
  <c r="AH259" i="6" s="1"/>
  <c r="AH260" i="6" s="1"/>
  <c r="AH261" i="6" s="1"/>
  <c r="AH262" i="6" s="1"/>
  <c r="AH263" i="6" s="1"/>
  <c r="AH264" i="6" s="1"/>
  <c r="AH265" i="6" s="1"/>
  <c r="AH266" i="6" s="1"/>
  <c r="AH267" i="6" s="1"/>
  <c r="AH268" i="6" s="1"/>
  <c r="AH269" i="6" s="1"/>
  <c r="AH270" i="6" s="1"/>
  <c r="AH271" i="6" s="1"/>
  <c r="AH272" i="6" s="1"/>
  <c r="AH273" i="6" s="1"/>
  <c r="AH274" i="6" s="1"/>
  <c r="AH275" i="6" s="1"/>
  <c r="AH276" i="6" s="1"/>
  <c r="AH277" i="6" s="1"/>
  <c r="AH278" i="6" s="1"/>
  <c r="AH279" i="6" s="1"/>
  <c r="AH280" i="6" s="1"/>
  <c r="AH281" i="6" s="1"/>
  <c r="AH282" i="6" s="1"/>
  <c r="AH283" i="6" s="1"/>
  <c r="AH284" i="6" s="1"/>
  <c r="AH285" i="6" s="1"/>
  <c r="AH286" i="6" s="1"/>
  <c r="AH287" i="6" s="1"/>
  <c r="AH288" i="6" s="1"/>
  <c r="AH289" i="6" s="1"/>
  <c r="AH290" i="6" s="1"/>
  <c r="AH291" i="6" s="1"/>
  <c r="AH292" i="6" s="1"/>
  <c r="AH293" i="6" s="1"/>
  <c r="AH294" i="6" s="1"/>
  <c r="AH295" i="6" s="1"/>
  <c r="AH296" i="6" s="1"/>
  <c r="AN7" i="6"/>
  <c r="T7" i="6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T84" i="6" s="1"/>
  <c r="T85" i="6" s="1"/>
  <c r="T86" i="6" s="1"/>
  <c r="T87" i="6" s="1"/>
  <c r="T88" i="6" s="1"/>
  <c r="T89" i="6" s="1"/>
  <c r="T90" i="6" s="1"/>
  <c r="T91" i="6" s="1"/>
  <c r="T92" i="6" s="1"/>
  <c r="T93" i="6" s="1"/>
  <c r="T94" i="6" s="1"/>
  <c r="T95" i="6" s="1"/>
  <c r="T96" i="6" s="1"/>
  <c r="T97" i="6" s="1"/>
  <c r="T98" i="6" s="1"/>
  <c r="T99" i="6" s="1"/>
  <c r="T100" i="6" s="1"/>
  <c r="T101" i="6" s="1"/>
  <c r="T102" i="6" s="1"/>
  <c r="T103" i="6" s="1"/>
  <c r="T104" i="6" s="1"/>
  <c r="T105" i="6" s="1"/>
  <c r="T106" i="6" s="1"/>
  <c r="T107" i="6" s="1"/>
  <c r="T108" i="6" s="1"/>
  <c r="T109" i="6" s="1"/>
  <c r="T110" i="6" s="1"/>
  <c r="T111" i="6" s="1"/>
  <c r="T112" i="6" s="1"/>
  <c r="T113" i="6" s="1"/>
  <c r="T114" i="6" s="1"/>
  <c r="T115" i="6" s="1"/>
  <c r="T116" i="6" s="1"/>
  <c r="T117" i="6" s="1"/>
  <c r="T118" i="6" s="1"/>
  <c r="T119" i="6" s="1"/>
  <c r="T120" i="6" s="1"/>
  <c r="T121" i="6" s="1"/>
  <c r="T122" i="6" s="1"/>
  <c r="T123" i="6" s="1"/>
  <c r="T124" i="6" s="1"/>
  <c r="T125" i="6" s="1"/>
  <c r="T126" i="6" s="1"/>
  <c r="T127" i="6" s="1"/>
  <c r="T128" i="6" s="1"/>
  <c r="T129" i="6" s="1"/>
  <c r="T130" i="6" s="1"/>
  <c r="T131" i="6" s="1"/>
  <c r="T132" i="6" s="1"/>
  <c r="T133" i="6" s="1"/>
  <c r="T134" i="6" s="1"/>
  <c r="T135" i="6" s="1"/>
  <c r="T136" i="6" s="1"/>
  <c r="T137" i="6" s="1"/>
  <c r="T138" i="6" s="1"/>
  <c r="T139" i="6" s="1"/>
  <c r="T140" i="6" s="1"/>
  <c r="T141" i="6" s="1"/>
  <c r="T142" i="6" s="1"/>
  <c r="T143" i="6" s="1"/>
  <c r="T144" i="6" s="1"/>
  <c r="T145" i="6" s="1"/>
  <c r="T146" i="6" s="1"/>
  <c r="T147" i="6" s="1"/>
  <c r="T148" i="6" s="1"/>
  <c r="T149" i="6" s="1"/>
  <c r="T150" i="6" s="1"/>
  <c r="T151" i="6" s="1"/>
  <c r="T152" i="6" s="1"/>
  <c r="T153" i="6" s="1"/>
  <c r="T154" i="6" s="1"/>
  <c r="T155" i="6" s="1"/>
  <c r="T156" i="6" s="1"/>
  <c r="T157" i="6" s="1"/>
  <c r="T158" i="6" s="1"/>
  <c r="T159" i="6" s="1"/>
  <c r="T160" i="6" s="1"/>
  <c r="T161" i="6" s="1"/>
  <c r="T162" i="6" s="1"/>
  <c r="T163" i="6" s="1"/>
  <c r="T164" i="6" s="1"/>
  <c r="T165" i="6" s="1"/>
  <c r="T166" i="6" s="1"/>
  <c r="T167" i="6" s="1"/>
  <c r="T168" i="6" s="1"/>
  <c r="T169" i="6" s="1"/>
  <c r="T170" i="6" s="1"/>
  <c r="T171" i="6" s="1"/>
  <c r="T172" i="6" s="1"/>
  <c r="T173" i="6" s="1"/>
  <c r="T174" i="6" s="1"/>
  <c r="T175" i="6" s="1"/>
  <c r="T176" i="6" s="1"/>
  <c r="T177" i="6" s="1"/>
  <c r="T178" i="6" s="1"/>
  <c r="T179" i="6" s="1"/>
  <c r="T180" i="6" s="1"/>
  <c r="T181" i="6" s="1"/>
  <c r="T182" i="6" s="1"/>
  <c r="T183" i="6" s="1"/>
  <c r="T184" i="6" s="1"/>
  <c r="T185" i="6" s="1"/>
  <c r="T186" i="6" s="1"/>
  <c r="T187" i="6" s="1"/>
  <c r="T188" i="6" s="1"/>
  <c r="T189" i="6" s="1"/>
  <c r="T190" i="6" s="1"/>
  <c r="T191" i="6" s="1"/>
  <c r="T192" i="6" s="1"/>
  <c r="T193" i="6" s="1"/>
  <c r="T194" i="6" s="1"/>
  <c r="T195" i="6" s="1"/>
  <c r="T196" i="6" s="1"/>
  <c r="T197" i="6" s="1"/>
  <c r="T198" i="6" s="1"/>
  <c r="T199" i="6" s="1"/>
  <c r="T200" i="6" s="1"/>
  <c r="T201" i="6" s="1"/>
  <c r="T202" i="6" s="1"/>
  <c r="T203" i="6" s="1"/>
  <c r="T204" i="6" s="1"/>
  <c r="T205" i="6" s="1"/>
  <c r="T206" i="6" s="1"/>
  <c r="T207" i="6" s="1"/>
  <c r="T208" i="6" s="1"/>
  <c r="T209" i="6" s="1"/>
  <c r="T210" i="6" s="1"/>
  <c r="T211" i="6" s="1"/>
  <c r="T212" i="6" s="1"/>
  <c r="T213" i="6" s="1"/>
  <c r="T214" i="6" s="1"/>
  <c r="T215" i="6" s="1"/>
  <c r="T216" i="6" s="1"/>
  <c r="T217" i="6" s="1"/>
  <c r="T218" i="6" s="1"/>
  <c r="T219" i="6" s="1"/>
  <c r="T220" i="6" s="1"/>
  <c r="T221" i="6" s="1"/>
  <c r="T222" i="6" s="1"/>
  <c r="T223" i="6" s="1"/>
  <c r="T224" i="6" s="1"/>
  <c r="T225" i="6" s="1"/>
  <c r="T226" i="6" s="1"/>
  <c r="T227" i="6" s="1"/>
  <c r="T228" i="6" s="1"/>
  <c r="T229" i="6" s="1"/>
  <c r="T230" i="6" s="1"/>
  <c r="T231" i="6" s="1"/>
  <c r="T232" i="6" s="1"/>
  <c r="T233" i="6" s="1"/>
  <c r="T234" i="6" s="1"/>
  <c r="T235" i="6" s="1"/>
  <c r="T236" i="6" s="1"/>
  <c r="T237" i="6" s="1"/>
  <c r="T238" i="6" s="1"/>
  <c r="T239" i="6" s="1"/>
  <c r="T240" i="6" s="1"/>
  <c r="T241" i="6" s="1"/>
  <c r="T242" i="6" s="1"/>
  <c r="T243" i="6" s="1"/>
  <c r="T244" i="6" s="1"/>
  <c r="T245" i="6" s="1"/>
  <c r="T246" i="6" s="1"/>
  <c r="T247" i="6" s="1"/>
  <c r="T248" i="6" s="1"/>
  <c r="T249" i="6" s="1"/>
  <c r="T250" i="6" s="1"/>
  <c r="T251" i="6" s="1"/>
  <c r="T252" i="6" s="1"/>
  <c r="T253" i="6" s="1"/>
  <c r="T254" i="6" s="1"/>
  <c r="T255" i="6" s="1"/>
  <c r="T256" i="6" s="1"/>
  <c r="T257" i="6" s="1"/>
  <c r="T258" i="6" s="1"/>
  <c r="T259" i="6" s="1"/>
  <c r="T260" i="6" s="1"/>
  <c r="T261" i="6" s="1"/>
  <c r="T262" i="6" s="1"/>
  <c r="T263" i="6" s="1"/>
  <c r="T264" i="6" s="1"/>
  <c r="T265" i="6" s="1"/>
  <c r="T266" i="6" s="1"/>
  <c r="T267" i="6" s="1"/>
  <c r="T268" i="6" s="1"/>
  <c r="T269" i="6" s="1"/>
  <c r="T270" i="6" s="1"/>
  <c r="T271" i="6" s="1"/>
  <c r="T272" i="6" s="1"/>
  <c r="T273" i="6" s="1"/>
  <c r="T274" i="6" s="1"/>
  <c r="T275" i="6" s="1"/>
  <c r="T276" i="6" s="1"/>
  <c r="T277" i="6" s="1"/>
  <c r="T278" i="6" s="1"/>
  <c r="T279" i="6" s="1"/>
  <c r="T280" i="6" s="1"/>
  <c r="T281" i="6" s="1"/>
  <c r="T282" i="6" s="1"/>
  <c r="T283" i="6" s="1"/>
  <c r="T284" i="6" s="1"/>
  <c r="T285" i="6" s="1"/>
  <c r="T286" i="6" s="1"/>
  <c r="T287" i="6" s="1"/>
  <c r="T288" i="6" s="1"/>
  <c r="T289" i="6" s="1"/>
  <c r="T290" i="6" s="1"/>
  <c r="T291" i="6" s="1"/>
  <c r="T292" i="6" s="1"/>
  <c r="T293" i="6" s="1"/>
  <c r="T294" i="6" s="1"/>
  <c r="T295" i="6" s="1"/>
  <c r="T296" i="6" s="1"/>
  <c r="T297" i="6" s="1"/>
  <c r="T298" i="6" s="1"/>
  <c r="T299" i="6" s="1"/>
  <c r="T300" i="6" s="1"/>
  <c r="T301" i="6" s="1"/>
  <c r="T302" i="6" s="1"/>
  <c r="T303" i="6" s="1"/>
  <c r="T304" i="6" s="1"/>
  <c r="T305" i="6" s="1"/>
  <c r="T306" i="6" s="1"/>
  <c r="T307" i="6" s="1"/>
  <c r="T308" i="6" s="1"/>
  <c r="T309" i="6" s="1"/>
  <c r="T310" i="6" s="1"/>
  <c r="T311" i="6" s="1"/>
  <c r="T312" i="6" s="1"/>
  <c r="T313" i="6" s="1"/>
  <c r="T314" i="6" s="1"/>
  <c r="T315" i="6" s="1"/>
  <c r="T316" i="6" s="1"/>
  <c r="T317" i="6" s="1"/>
  <c r="T318" i="6" s="1"/>
  <c r="T319" i="6" s="1"/>
  <c r="T320" i="6" s="1"/>
  <c r="T321" i="6" s="1"/>
  <c r="T322" i="6" s="1"/>
  <c r="T323" i="6" s="1"/>
  <c r="T324" i="6" s="1"/>
  <c r="T325" i="6" s="1"/>
  <c r="T326" i="6" s="1"/>
  <c r="T327" i="6" s="1"/>
  <c r="T328" i="6" s="1"/>
  <c r="T329" i="6" s="1"/>
  <c r="T330" i="6" s="1"/>
  <c r="T331" i="6" s="1"/>
  <c r="T332" i="6" s="1"/>
  <c r="T333" i="6" s="1"/>
  <c r="T334" i="6" s="1"/>
  <c r="T335" i="6" s="1"/>
  <c r="T336" i="6" s="1"/>
  <c r="T337" i="6" s="1"/>
  <c r="T338" i="6" s="1"/>
  <c r="T339" i="6" s="1"/>
  <c r="T340" i="6" s="1"/>
  <c r="T341" i="6" s="1"/>
  <c r="T342" i="6" s="1"/>
  <c r="T343" i="6" s="1"/>
  <c r="T344" i="6" s="1"/>
  <c r="T345" i="6" s="1"/>
  <c r="T346" i="6" s="1"/>
  <c r="T347" i="6" s="1"/>
  <c r="T348" i="6" s="1"/>
  <c r="T349" i="6" s="1"/>
  <c r="T350" i="6" s="1"/>
  <c r="T351" i="6" s="1"/>
  <c r="T352" i="6" s="1"/>
  <c r="T353" i="6" s="1"/>
  <c r="T354" i="6" s="1"/>
  <c r="T355" i="6" s="1"/>
  <c r="T356" i="6" s="1"/>
  <c r="T357" i="6" s="1"/>
  <c r="T358" i="6" s="1"/>
  <c r="T359" i="6" s="1"/>
  <c r="T360" i="6" s="1"/>
  <c r="T361" i="6" s="1"/>
  <c r="T362" i="6" s="1"/>
  <c r="T363" i="6" s="1"/>
  <c r="T364" i="6" s="1"/>
  <c r="T365" i="6" s="1"/>
  <c r="T366" i="6" s="1"/>
  <c r="T367" i="6" s="1"/>
  <c r="T368" i="6" s="1"/>
  <c r="T369" i="6" s="1"/>
  <c r="O8" i="6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O95" i="6" s="1"/>
  <c r="O96" i="6" s="1"/>
  <c r="O97" i="6" s="1"/>
  <c r="O98" i="6" s="1"/>
  <c r="O99" i="6" s="1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O119" i="6" s="1"/>
  <c r="O120" i="6" s="1"/>
  <c r="O121" i="6" s="1"/>
  <c r="O122" i="6" s="1"/>
  <c r="O123" i="6" s="1"/>
  <c r="O124" i="6" s="1"/>
  <c r="O125" i="6" s="1"/>
  <c r="O126" i="6" s="1"/>
  <c r="O127" i="6" s="1"/>
  <c r="O128" i="6" s="1"/>
  <c r="O129" i="6" s="1"/>
  <c r="O130" i="6" s="1"/>
  <c r="O131" i="6" s="1"/>
  <c r="O132" i="6" s="1"/>
  <c r="O133" i="6" s="1"/>
  <c r="O134" i="6" s="1"/>
  <c r="O135" i="6" s="1"/>
  <c r="O136" i="6" s="1"/>
  <c r="O137" i="6" s="1"/>
  <c r="O138" i="6" s="1"/>
  <c r="O139" i="6" s="1"/>
  <c r="O140" i="6" s="1"/>
  <c r="O141" i="6" s="1"/>
  <c r="O142" i="6" s="1"/>
  <c r="O143" i="6" s="1"/>
  <c r="O144" i="6" s="1"/>
  <c r="O145" i="6" s="1"/>
  <c r="O146" i="6" s="1"/>
  <c r="O147" i="6" s="1"/>
  <c r="O148" i="6" s="1"/>
  <c r="O149" i="6" s="1"/>
  <c r="O150" i="6" s="1"/>
  <c r="O151" i="6" s="1"/>
  <c r="O152" i="6" s="1"/>
  <c r="O153" i="6" s="1"/>
  <c r="O154" i="6" s="1"/>
  <c r="O155" i="6" s="1"/>
  <c r="O156" i="6" s="1"/>
  <c r="O157" i="6" s="1"/>
  <c r="O158" i="6" s="1"/>
  <c r="O159" i="6" s="1"/>
  <c r="O160" i="6" s="1"/>
  <c r="O161" i="6" s="1"/>
  <c r="O162" i="6" s="1"/>
  <c r="O163" i="6" s="1"/>
  <c r="O164" i="6" s="1"/>
  <c r="O165" i="6" s="1"/>
  <c r="O166" i="6" s="1"/>
  <c r="O167" i="6" s="1"/>
  <c r="O168" i="6" s="1"/>
  <c r="O169" i="6" s="1"/>
  <c r="O170" i="6" s="1"/>
  <c r="O171" i="6" s="1"/>
  <c r="O172" i="6" s="1"/>
  <c r="O173" i="6" s="1"/>
  <c r="O174" i="6" s="1"/>
  <c r="O175" i="6" s="1"/>
  <c r="O176" i="6" s="1"/>
  <c r="O177" i="6" s="1"/>
  <c r="O178" i="6" s="1"/>
  <c r="O179" i="6" s="1"/>
  <c r="O180" i="6" s="1"/>
  <c r="O181" i="6" s="1"/>
  <c r="O182" i="6" s="1"/>
  <c r="O183" i="6" s="1"/>
  <c r="O184" i="6" s="1"/>
  <c r="O185" i="6" s="1"/>
  <c r="O186" i="6" s="1"/>
  <c r="O187" i="6" s="1"/>
  <c r="O188" i="6" s="1"/>
  <c r="O189" i="6" s="1"/>
  <c r="O190" i="6" s="1"/>
  <c r="O191" i="6" s="1"/>
  <c r="O192" i="6" s="1"/>
  <c r="O193" i="6" s="1"/>
  <c r="O194" i="6" s="1"/>
  <c r="O195" i="6" s="1"/>
  <c r="O196" i="6" s="1"/>
  <c r="O197" i="6" s="1"/>
  <c r="O198" i="6" s="1"/>
  <c r="O199" i="6" s="1"/>
  <c r="O200" i="6" s="1"/>
  <c r="O201" i="6" s="1"/>
  <c r="O202" i="6" s="1"/>
  <c r="O203" i="6" s="1"/>
  <c r="O204" i="6" s="1"/>
  <c r="O205" i="6" s="1"/>
  <c r="O206" i="6" s="1"/>
  <c r="O207" i="6" s="1"/>
  <c r="O208" i="6" s="1"/>
  <c r="O209" i="6" s="1"/>
  <c r="O210" i="6" s="1"/>
  <c r="O211" i="6" s="1"/>
  <c r="O212" i="6" s="1"/>
  <c r="O213" i="6" s="1"/>
  <c r="O214" i="6" s="1"/>
  <c r="O215" i="6" s="1"/>
  <c r="O216" i="6" s="1"/>
  <c r="O217" i="6" s="1"/>
  <c r="O218" i="6" s="1"/>
  <c r="O219" i="6" s="1"/>
  <c r="O220" i="6" s="1"/>
  <c r="O221" i="6" s="1"/>
  <c r="O222" i="6" s="1"/>
  <c r="O223" i="6" s="1"/>
  <c r="O224" i="6" s="1"/>
  <c r="O225" i="6" s="1"/>
  <c r="O226" i="6" s="1"/>
  <c r="O227" i="6" s="1"/>
  <c r="O228" i="6" s="1"/>
  <c r="O229" i="6" s="1"/>
  <c r="O230" i="6" s="1"/>
  <c r="O231" i="6" s="1"/>
  <c r="O232" i="6" s="1"/>
  <c r="O233" i="6" s="1"/>
  <c r="O234" i="6" s="1"/>
  <c r="O235" i="6" s="1"/>
  <c r="O236" i="6" s="1"/>
  <c r="O237" i="6" s="1"/>
  <c r="O238" i="6" s="1"/>
  <c r="O239" i="6" s="1"/>
  <c r="O240" i="6" s="1"/>
  <c r="O241" i="6" s="1"/>
  <c r="O242" i="6" s="1"/>
  <c r="O243" i="6" s="1"/>
  <c r="O244" i="6" s="1"/>
  <c r="O245" i="6" s="1"/>
  <c r="O246" i="6" s="1"/>
  <c r="O247" i="6" s="1"/>
  <c r="O248" i="6" s="1"/>
  <c r="O249" i="6" s="1"/>
  <c r="O250" i="6" s="1"/>
  <c r="O251" i="6" s="1"/>
  <c r="O252" i="6" s="1"/>
  <c r="O253" i="6" s="1"/>
  <c r="O254" i="6" s="1"/>
  <c r="O255" i="6" s="1"/>
  <c r="O256" i="6" s="1"/>
  <c r="O257" i="6" s="1"/>
  <c r="O258" i="6" s="1"/>
  <c r="O259" i="6" s="1"/>
  <c r="O260" i="6" s="1"/>
  <c r="O261" i="6" s="1"/>
  <c r="O262" i="6" s="1"/>
  <c r="O263" i="6" s="1"/>
  <c r="O264" i="6" s="1"/>
  <c r="O265" i="6" s="1"/>
  <c r="O266" i="6" s="1"/>
  <c r="O267" i="6" s="1"/>
  <c r="O268" i="6" s="1"/>
  <c r="O269" i="6" s="1"/>
  <c r="O270" i="6" s="1"/>
  <c r="O271" i="6" s="1"/>
  <c r="O272" i="6" s="1"/>
  <c r="O273" i="6" s="1"/>
  <c r="O274" i="6" s="1"/>
  <c r="O275" i="6" s="1"/>
  <c r="O276" i="6" s="1"/>
  <c r="O277" i="6" s="1"/>
  <c r="O278" i="6" s="1"/>
  <c r="O279" i="6" s="1"/>
  <c r="O280" i="6" s="1"/>
  <c r="O281" i="6" s="1"/>
  <c r="O282" i="6" s="1"/>
  <c r="O283" i="6" s="1"/>
  <c r="O284" i="6" s="1"/>
  <c r="O285" i="6" s="1"/>
  <c r="O286" i="6" s="1"/>
  <c r="O287" i="6" s="1"/>
  <c r="O288" i="6" s="1"/>
  <c r="O289" i="6" s="1"/>
  <c r="O290" i="6" s="1"/>
  <c r="O291" i="6" s="1"/>
  <c r="O292" i="6" s="1"/>
  <c r="O293" i="6" s="1"/>
  <c r="O294" i="6" s="1"/>
  <c r="O295" i="6" s="1"/>
  <c r="O296" i="6" s="1"/>
  <c r="O297" i="6" s="1"/>
  <c r="O298" i="6" s="1"/>
  <c r="O299" i="6" s="1"/>
  <c r="O300" i="6" s="1"/>
  <c r="O301" i="6" s="1"/>
  <c r="O302" i="6" s="1"/>
  <c r="O303" i="6" s="1"/>
  <c r="O304" i="6" s="1"/>
  <c r="O305" i="6" s="1"/>
  <c r="O306" i="6" s="1"/>
  <c r="O307" i="6" s="1"/>
  <c r="O308" i="6" s="1"/>
  <c r="O309" i="6" s="1"/>
  <c r="O310" i="6" s="1"/>
  <c r="O311" i="6" s="1"/>
  <c r="O312" i="6" s="1"/>
  <c r="O313" i="6" s="1"/>
  <c r="O314" i="6" s="1"/>
  <c r="O315" i="6" s="1"/>
  <c r="O316" i="6" s="1"/>
  <c r="O317" i="6" s="1"/>
  <c r="O318" i="6" s="1"/>
  <c r="O319" i="6" s="1"/>
  <c r="O320" i="6" s="1"/>
  <c r="O321" i="6" s="1"/>
  <c r="O322" i="6" s="1"/>
  <c r="O323" i="6" s="1"/>
  <c r="O324" i="6" s="1"/>
  <c r="O325" i="6" s="1"/>
  <c r="O326" i="6" s="1"/>
  <c r="O327" i="6" s="1"/>
  <c r="O328" i="6" s="1"/>
  <c r="O329" i="6" s="1"/>
  <c r="O330" i="6" s="1"/>
  <c r="O331" i="6" s="1"/>
  <c r="O332" i="6" s="1"/>
  <c r="O333" i="6" s="1"/>
  <c r="O334" i="6" s="1"/>
  <c r="O335" i="6" s="1"/>
  <c r="O336" i="6" s="1"/>
  <c r="O337" i="6" s="1"/>
  <c r="O338" i="6" s="1"/>
  <c r="O339" i="6" s="1"/>
  <c r="O340" i="6" s="1"/>
  <c r="O341" i="6" s="1"/>
  <c r="O342" i="6" s="1"/>
  <c r="O343" i="6" s="1"/>
  <c r="O344" i="6" s="1"/>
  <c r="O345" i="6" s="1"/>
  <c r="O346" i="6" s="1"/>
  <c r="O347" i="6" s="1"/>
  <c r="O348" i="6" s="1"/>
  <c r="O349" i="6" s="1"/>
  <c r="O350" i="6" s="1"/>
  <c r="O351" i="6" s="1"/>
  <c r="O352" i="6" s="1"/>
  <c r="O353" i="6" s="1"/>
  <c r="O354" i="6" s="1"/>
  <c r="O355" i="6" s="1"/>
  <c r="O356" i="6" s="1"/>
  <c r="O357" i="6" s="1"/>
  <c r="O358" i="6" s="1"/>
  <c r="O359" i="6" s="1"/>
  <c r="O360" i="6" s="1"/>
  <c r="O361" i="6" s="1"/>
  <c r="O362" i="6" s="1"/>
  <c r="O363" i="6" s="1"/>
  <c r="O364" i="6" s="1"/>
  <c r="O365" i="6" s="1"/>
  <c r="O366" i="6" s="1"/>
  <c r="O367" i="6" s="1"/>
  <c r="O368" i="6" s="1"/>
  <c r="O369" i="6" s="1"/>
  <c r="AS5" i="6"/>
  <c r="AT5" i="6"/>
  <c r="AQ4" i="6"/>
  <c r="BE32" i="6"/>
  <c r="BE31" i="6"/>
  <c r="AT4" i="6"/>
  <c r="BC8" i="7"/>
  <c r="AH369" i="7"/>
  <c r="AH370" i="7" s="1"/>
  <c r="AH371" i="7" s="1"/>
  <c r="AH372" i="7" s="1"/>
  <c r="AH373" i="7" s="1"/>
  <c r="AH374" i="7" s="1"/>
  <c r="AH375" i="7" s="1"/>
  <c r="AH376" i="7" s="1"/>
  <c r="AH377" i="7" s="1"/>
  <c r="AH378" i="7" s="1"/>
  <c r="AH379" i="7" s="1"/>
  <c r="AH380" i="7" s="1"/>
  <c r="AH381" i="7" s="1"/>
  <c r="AH382" i="7" s="1"/>
  <c r="AH383" i="7" s="1"/>
  <c r="AH384" i="7" s="1"/>
  <c r="AH385" i="7" s="1"/>
  <c r="AH386" i="7" s="1"/>
  <c r="AH387" i="7" s="1"/>
  <c r="AH388" i="7" s="1"/>
  <c r="AH389" i="7" s="1"/>
  <c r="AH390" i="7" s="1"/>
  <c r="AH391" i="7" s="1"/>
  <c r="AH392" i="7" s="1"/>
  <c r="AH393" i="7" s="1"/>
  <c r="AH394" i="7" s="1"/>
  <c r="AH395" i="7" s="1"/>
  <c r="AH396" i="7" s="1"/>
  <c r="AH397" i="7" s="1"/>
  <c r="AH398" i="7" s="1"/>
  <c r="AH399" i="7" s="1"/>
  <c r="AH400" i="7" s="1"/>
  <c r="AH401" i="7" s="1"/>
  <c r="AH402" i="7" s="1"/>
  <c r="AH403" i="7" s="1"/>
  <c r="AH404" i="7" s="1"/>
  <c r="AH405" i="7" s="1"/>
  <c r="AH406" i="7" s="1"/>
  <c r="AH407" i="7" s="1"/>
  <c r="AH408" i="7" s="1"/>
  <c r="AH409" i="7" s="1"/>
  <c r="AH410" i="7" s="1"/>
  <c r="AH411" i="7" s="1"/>
  <c r="AH412" i="7" s="1"/>
  <c r="AH413" i="7" s="1"/>
  <c r="AH414" i="7" s="1"/>
  <c r="AH415" i="7" s="1"/>
  <c r="AH416" i="7" s="1"/>
  <c r="AH417" i="7" s="1"/>
  <c r="AH418" i="7" s="1"/>
  <c r="AH419" i="7" s="1"/>
  <c r="AH420" i="7" s="1"/>
  <c r="AH421" i="7" s="1"/>
  <c r="AH422" i="7" s="1"/>
  <c r="AH423" i="7" s="1"/>
  <c r="AH424" i="7" s="1"/>
  <c r="AH425" i="7" s="1"/>
  <c r="AH426" i="7" s="1"/>
  <c r="AH427" i="7" s="1"/>
  <c r="AH428" i="7" s="1"/>
  <c r="AH429" i="7" s="1"/>
  <c r="AH430" i="7" s="1"/>
  <c r="AH431" i="7" s="1"/>
  <c r="AH432" i="7" s="1"/>
  <c r="AH433" i="7" s="1"/>
  <c r="AH434" i="7" s="1"/>
  <c r="AH435" i="7" s="1"/>
  <c r="AH436" i="7" s="1"/>
  <c r="AH437" i="7" s="1"/>
  <c r="AH438" i="7" s="1"/>
  <c r="AZ13" i="7"/>
  <c r="AZ9" i="7"/>
  <c r="BB13" i="7"/>
  <c r="BB9" i="7"/>
  <c r="BB12" i="7"/>
  <c r="BA13" i="7"/>
  <c r="BA9" i="7"/>
  <c r="AY9" i="7"/>
  <c r="AY13" i="7"/>
  <c r="BC12" i="7"/>
  <c r="AS8" i="7"/>
  <c r="AR8" i="7"/>
  <c r="AQ8" i="7"/>
  <c r="AN9" i="7"/>
  <c r="AA5" i="7"/>
  <c r="Z5" i="7"/>
  <c r="W1" i="6"/>
  <c r="S1" i="6"/>
  <c r="R1" i="6"/>
  <c r="M1" i="6"/>
  <c r="BF12" i="6" l="1"/>
  <c r="X5" i="6"/>
  <c r="BA8" i="6"/>
  <c r="BA5" i="6"/>
  <c r="BA7" i="6"/>
  <c r="BA6" i="6"/>
  <c r="BA11" i="6" s="1"/>
  <c r="BB5" i="6"/>
  <c r="BB6" i="6"/>
  <c r="BB7" i="6"/>
  <c r="BB8" i="6"/>
  <c r="BC5" i="6"/>
  <c r="BC6" i="6"/>
  <c r="BC7" i="6"/>
  <c r="BC12" i="6" s="1"/>
  <c r="BC8" i="6"/>
  <c r="BD5" i="6"/>
  <c r="BD6" i="6"/>
  <c r="BD7" i="6"/>
  <c r="BD8" i="6"/>
  <c r="BH7" i="6"/>
  <c r="BG6" i="6"/>
  <c r="BG7" i="6"/>
  <c r="BG12" i="6" s="1"/>
  <c r="BH5" i="6"/>
  <c r="BG5" i="6"/>
  <c r="BH6" i="6"/>
  <c r="Y3" i="6"/>
  <c r="BE8" i="6"/>
  <c r="AH297" i="6"/>
  <c r="AH298" i="6" s="1"/>
  <c r="AH299" i="6" s="1"/>
  <c r="AH300" i="6" s="1"/>
  <c r="AH301" i="6" s="1"/>
  <c r="AH302" i="6" s="1"/>
  <c r="AH303" i="6" s="1"/>
  <c r="AH304" i="6" s="1"/>
  <c r="AH305" i="6" s="1"/>
  <c r="AH306" i="6" s="1"/>
  <c r="AH307" i="6" s="1"/>
  <c r="AH308" i="6" s="1"/>
  <c r="AH309" i="6" s="1"/>
  <c r="AH310" i="6" s="1"/>
  <c r="AH311" i="6" s="1"/>
  <c r="AH312" i="6" s="1"/>
  <c r="AH313" i="6" s="1"/>
  <c r="AH314" i="6" s="1"/>
  <c r="AH315" i="6" s="1"/>
  <c r="AH316" i="6" s="1"/>
  <c r="AH317" i="6" s="1"/>
  <c r="AH318" i="6" s="1"/>
  <c r="AH319" i="6" s="1"/>
  <c r="AH320" i="6" s="1"/>
  <c r="AH321" i="6" s="1"/>
  <c r="AH322" i="6" s="1"/>
  <c r="AH323" i="6" s="1"/>
  <c r="AH324" i="6" s="1"/>
  <c r="AH325" i="6" s="1"/>
  <c r="AH326" i="6" s="1"/>
  <c r="AH327" i="6" s="1"/>
  <c r="AH328" i="6" s="1"/>
  <c r="AH329" i="6" s="1"/>
  <c r="AH330" i="6" s="1"/>
  <c r="AH331" i="6" s="1"/>
  <c r="AH332" i="6" s="1"/>
  <c r="AH333" i="6" s="1"/>
  <c r="AH334" i="6" s="1"/>
  <c r="AH335" i="6" s="1"/>
  <c r="AH336" i="6" s="1"/>
  <c r="AH337" i="6" s="1"/>
  <c r="AH338" i="6" s="1"/>
  <c r="AH339" i="6" s="1"/>
  <c r="AH340" i="6" s="1"/>
  <c r="AH341" i="6" s="1"/>
  <c r="AH342" i="6" s="1"/>
  <c r="AH343" i="6" s="1"/>
  <c r="AH344" i="6" s="1"/>
  <c r="AH345" i="6" s="1"/>
  <c r="AH346" i="6" s="1"/>
  <c r="AH347" i="6" s="1"/>
  <c r="AH348" i="6" s="1"/>
  <c r="AH349" i="6" s="1"/>
  <c r="AH350" i="6" s="1"/>
  <c r="AH351" i="6" s="1"/>
  <c r="AH352" i="6" s="1"/>
  <c r="AH353" i="6" s="1"/>
  <c r="AH354" i="6" s="1"/>
  <c r="AH355" i="6" s="1"/>
  <c r="AH356" i="6" s="1"/>
  <c r="AH357" i="6" s="1"/>
  <c r="AH358" i="6" s="1"/>
  <c r="AH359" i="6" s="1"/>
  <c r="AH360" i="6" s="1"/>
  <c r="AH361" i="6" s="1"/>
  <c r="AH362" i="6" s="1"/>
  <c r="AH363" i="6" s="1"/>
  <c r="AH364" i="6" s="1"/>
  <c r="AH365" i="6" s="1"/>
  <c r="AH366" i="6" s="1"/>
  <c r="AH367" i="6" s="1"/>
  <c r="AH368" i="6" s="1"/>
  <c r="AH369" i="6" s="1"/>
  <c r="AC6" i="7"/>
  <c r="AA6" i="7"/>
  <c r="BK25" i="7"/>
  <c r="BL25" i="7" s="1"/>
  <c r="BQ31" i="7"/>
  <c r="BQ27" i="7"/>
  <c r="BK20" i="7"/>
  <c r="BL20" i="7" s="1"/>
  <c r="AS9" i="7"/>
  <c r="AR9" i="7"/>
  <c r="AQ9" i="7"/>
  <c r="AN10" i="7"/>
  <c r="AT6" i="6"/>
  <c r="AB6" i="7"/>
  <c r="Z6" i="7"/>
  <c r="BK23" i="7"/>
  <c r="BL23" i="7" s="1"/>
  <c r="BQ30" i="7"/>
  <c r="AT7" i="6"/>
  <c r="AS7" i="6"/>
  <c r="AQ7" i="6"/>
  <c r="AN8" i="6"/>
  <c r="AQ6" i="6"/>
  <c r="BE12" i="6"/>
  <c r="BC13" i="7"/>
  <c r="BC9" i="7"/>
  <c r="AS6" i="6"/>
  <c r="BQ26" i="7"/>
  <c r="BK19" i="7"/>
  <c r="BL19" i="7" s="1"/>
  <c r="D525" i="5"/>
  <c r="C525" i="5"/>
  <c r="D524" i="5"/>
  <c r="C524" i="5"/>
  <c r="D523" i="5"/>
  <c r="C523" i="5"/>
  <c r="D522" i="5"/>
  <c r="C522" i="5"/>
  <c r="D521" i="5"/>
  <c r="C521" i="5"/>
  <c r="D520" i="5"/>
  <c r="C520" i="5"/>
  <c r="D519" i="5"/>
  <c r="C519" i="5"/>
  <c r="D518" i="5"/>
  <c r="C518" i="5"/>
  <c r="D517" i="5"/>
  <c r="C517" i="5"/>
  <c r="D516" i="5"/>
  <c r="C516" i="5"/>
  <c r="D515" i="5"/>
  <c r="C515" i="5"/>
  <c r="D514" i="5"/>
  <c r="C514" i="5"/>
  <c r="D513" i="5"/>
  <c r="C513" i="5"/>
  <c r="D512" i="5"/>
  <c r="C512" i="5"/>
  <c r="D511" i="5"/>
  <c r="C511" i="5"/>
  <c r="D510" i="5"/>
  <c r="C510" i="5"/>
  <c r="D509" i="5"/>
  <c r="C509" i="5"/>
  <c r="D508" i="5"/>
  <c r="C508" i="5"/>
  <c r="D507" i="5"/>
  <c r="C507" i="5"/>
  <c r="D506" i="5"/>
  <c r="C506" i="5"/>
  <c r="D505" i="5"/>
  <c r="C505" i="5"/>
  <c r="D504" i="5"/>
  <c r="C504" i="5"/>
  <c r="D503" i="5"/>
  <c r="C503" i="5"/>
  <c r="D502" i="5"/>
  <c r="C502" i="5"/>
  <c r="D501" i="5"/>
  <c r="C501" i="5"/>
  <c r="D500" i="5"/>
  <c r="C500" i="5"/>
  <c r="D499" i="5"/>
  <c r="C499" i="5"/>
  <c r="D498" i="5"/>
  <c r="C498" i="5"/>
  <c r="D497" i="5"/>
  <c r="C497" i="5"/>
  <c r="D496" i="5"/>
  <c r="C496" i="5"/>
  <c r="D495" i="5"/>
  <c r="C495" i="5"/>
  <c r="D494" i="5"/>
  <c r="C494" i="5"/>
  <c r="D493" i="5"/>
  <c r="C493" i="5"/>
  <c r="D492" i="5"/>
  <c r="C492" i="5"/>
  <c r="D491" i="5"/>
  <c r="C491" i="5"/>
  <c r="D490" i="5"/>
  <c r="C490" i="5"/>
  <c r="D489" i="5"/>
  <c r="C489" i="5"/>
  <c r="D488" i="5"/>
  <c r="C488" i="5"/>
  <c r="D487" i="5"/>
  <c r="C487" i="5"/>
  <c r="D486" i="5"/>
  <c r="C486" i="5"/>
  <c r="D485" i="5"/>
  <c r="C485" i="5"/>
  <c r="D484" i="5"/>
  <c r="C484" i="5"/>
  <c r="D483" i="5"/>
  <c r="C483" i="5"/>
  <c r="D482" i="5"/>
  <c r="C482" i="5"/>
  <c r="D481" i="5"/>
  <c r="C481" i="5"/>
  <c r="D480" i="5"/>
  <c r="C480" i="5"/>
  <c r="D479" i="5"/>
  <c r="C479" i="5"/>
  <c r="D478" i="5"/>
  <c r="C478" i="5"/>
  <c r="D477" i="5"/>
  <c r="C477" i="5"/>
  <c r="D476" i="5"/>
  <c r="C476" i="5"/>
  <c r="D475" i="5"/>
  <c r="C475" i="5"/>
  <c r="D474" i="5"/>
  <c r="C474" i="5"/>
  <c r="D473" i="5"/>
  <c r="C473" i="5"/>
  <c r="D472" i="5"/>
  <c r="C472" i="5"/>
  <c r="D471" i="5"/>
  <c r="C471" i="5"/>
  <c r="D470" i="5"/>
  <c r="C470" i="5"/>
  <c r="D469" i="5"/>
  <c r="C469" i="5"/>
  <c r="D468" i="5"/>
  <c r="C468" i="5"/>
  <c r="D467" i="5"/>
  <c r="C467" i="5"/>
  <c r="D466" i="5"/>
  <c r="C466" i="5"/>
  <c r="D465" i="5"/>
  <c r="C465" i="5"/>
  <c r="D464" i="5"/>
  <c r="C464" i="5"/>
  <c r="D463" i="5"/>
  <c r="C463" i="5"/>
  <c r="D462" i="5"/>
  <c r="C462" i="5"/>
  <c r="D461" i="5"/>
  <c r="C461" i="5"/>
  <c r="D460" i="5"/>
  <c r="C460" i="5"/>
  <c r="D459" i="5"/>
  <c r="C459" i="5"/>
  <c r="D458" i="5"/>
  <c r="C458" i="5"/>
  <c r="D457" i="5"/>
  <c r="C457" i="5"/>
  <c r="D456" i="5"/>
  <c r="C456" i="5"/>
  <c r="D455" i="5"/>
  <c r="C455" i="5"/>
  <c r="D454" i="5"/>
  <c r="C454" i="5"/>
  <c r="D453" i="5"/>
  <c r="C453" i="5"/>
  <c r="D452" i="5"/>
  <c r="C452" i="5"/>
  <c r="D451" i="5"/>
  <c r="C451" i="5"/>
  <c r="D450" i="5"/>
  <c r="C450" i="5"/>
  <c r="D449" i="5"/>
  <c r="C449" i="5"/>
  <c r="D448" i="5"/>
  <c r="C448" i="5"/>
  <c r="D447" i="5"/>
  <c r="C447" i="5"/>
  <c r="D446" i="5"/>
  <c r="C446" i="5"/>
  <c r="D445" i="5"/>
  <c r="C445" i="5"/>
  <c r="D444" i="5"/>
  <c r="C444" i="5"/>
  <c r="D443" i="5"/>
  <c r="C443" i="5"/>
  <c r="D442" i="5"/>
  <c r="C442" i="5"/>
  <c r="D441" i="5"/>
  <c r="C441" i="5"/>
  <c r="D440" i="5"/>
  <c r="C440" i="5"/>
  <c r="D439" i="5"/>
  <c r="C439" i="5"/>
  <c r="D438" i="5"/>
  <c r="C438" i="5"/>
  <c r="D437" i="5"/>
  <c r="C437" i="5"/>
  <c r="D436" i="5"/>
  <c r="C436" i="5"/>
  <c r="D435" i="5"/>
  <c r="C435" i="5"/>
  <c r="D434" i="5"/>
  <c r="C434" i="5"/>
  <c r="D433" i="5"/>
  <c r="C433" i="5"/>
  <c r="D432" i="5"/>
  <c r="C432" i="5"/>
  <c r="D431" i="5"/>
  <c r="C431" i="5"/>
  <c r="D430" i="5"/>
  <c r="C430" i="5"/>
  <c r="D429" i="5"/>
  <c r="C429" i="5"/>
  <c r="D428" i="5"/>
  <c r="C428" i="5"/>
  <c r="D427" i="5"/>
  <c r="C427" i="5"/>
  <c r="D426" i="5"/>
  <c r="C426" i="5"/>
  <c r="D425" i="5"/>
  <c r="C425" i="5"/>
  <c r="D424" i="5"/>
  <c r="C424" i="5"/>
  <c r="D423" i="5"/>
  <c r="C423" i="5"/>
  <c r="D422" i="5"/>
  <c r="C422" i="5"/>
  <c r="D421" i="5"/>
  <c r="C421" i="5"/>
  <c r="D420" i="5"/>
  <c r="C420" i="5"/>
  <c r="D419" i="5"/>
  <c r="C419" i="5"/>
  <c r="D418" i="5"/>
  <c r="C418" i="5"/>
  <c r="D417" i="5"/>
  <c r="C417" i="5"/>
  <c r="D416" i="5"/>
  <c r="C416" i="5"/>
  <c r="D415" i="5"/>
  <c r="C415" i="5"/>
  <c r="D414" i="5"/>
  <c r="C414" i="5"/>
  <c r="D413" i="5"/>
  <c r="C413" i="5"/>
  <c r="D412" i="5"/>
  <c r="C412" i="5"/>
  <c r="D411" i="5"/>
  <c r="C411" i="5"/>
  <c r="D410" i="5"/>
  <c r="C410" i="5"/>
  <c r="D409" i="5"/>
  <c r="C409" i="5"/>
  <c r="D408" i="5"/>
  <c r="C408" i="5"/>
  <c r="D407" i="5"/>
  <c r="C407" i="5"/>
  <c r="D406" i="5"/>
  <c r="C406" i="5"/>
  <c r="D405" i="5"/>
  <c r="C405" i="5"/>
  <c r="D404" i="5"/>
  <c r="C404" i="5"/>
  <c r="D403" i="5"/>
  <c r="C403" i="5"/>
  <c r="D402" i="5"/>
  <c r="C402" i="5"/>
  <c r="D401" i="5"/>
  <c r="C401" i="5"/>
  <c r="D400" i="5"/>
  <c r="C400" i="5"/>
  <c r="D399" i="5"/>
  <c r="C399" i="5"/>
  <c r="D398" i="5"/>
  <c r="C398" i="5"/>
  <c r="D397" i="5"/>
  <c r="C397" i="5"/>
  <c r="D396" i="5"/>
  <c r="C396" i="5"/>
  <c r="D395" i="5"/>
  <c r="C395" i="5"/>
  <c r="D394" i="5"/>
  <c r="C394" i="5"/>
  <c r="D393" i="5"/>
  <c r="C393" i="5"/>
  <c r="D392" i="5"/>
  <c r="C392" i="5"/>
  <c r="D391" i="5"/>
  <c r="C391" i="5"/>
  <c r="D390" i="5"/>
  <c r="C390" i="5"/>
  <c r="D389" i="5"/>
  <c r="C389" i="5"/>
  <c r="D388" i="5"/>
  <c r="C388" i="5"/>
  <c r="D387" i="5"/>
  <c r="C387" i="5"/>
  <c r="D386" i="5"/>
  <c r="C386" i="5"/>
  <c r="D385" i="5"/>
  <c r="C385" i="5"/>
  <c r="D384" i="5"/>
  <c r="C384" i="5"/>
  <c r="D383" i="5"/>
  <c r="C383" i="5"/>
  <c r="D382" i="5"/>
  <c r="C382" i="5"/>
  <c r="D381" i="5"/>
  <c r="C381" i="5"/>
  <c r="D380" i="5"/>
  <c r="C380" i="5"/>
  <c r="D379" i="5"/>
  <c r="C379" i="5"/>
  <c r="D378" i="5"/>
  <c r="C378" i="5"/>
  <c r="D377" i="5"/>
  <c r="C377" i="5"/>
  <c r="D376" i="5"/>
  <c r="C376" i="5"/>
  <c r="D375" i="5"/>
  <c r="C375" i="5"/>
  <c r="D374" i="5"/>
  <c r="C374" i="5"/>
  <c r="D373" i="5"/>
  <c r="C373" i="5"/>
  <c r="D372" i="5"/>
  <c r="C372" i="5"/>
  <c r="D371" i="5"/>
  <c r="C371" i="5"/>
  <c r="D370" i="5"/>
  <c r="C370" i="5"/>
  <c r="D369" i="5"/>
  <c r="C369" i="5"/>
  <c r="D368" i="5"/>
  <c r="C368" i="5"/>
  <c r="D367" i="5"/>
  <c r="C367" i="5"/>
  <c r="D366" i="5"/>
  <c r="C366" i="5"/>
  <c r="D365" i="5"/>
  <c r="C365" i="5"/>
  <c r="D364" i="5"/>
  <c r="C364" i="5"/>
  <c r="D363" i="5"/>
  <c r="C363" i="5"/>
  <c r="D362" i="5"/>
  <c r="C362" i="5"/>
  <c r="D361" i="5"/>
  <c r="C361" i="5"/>
  <c r="D360" i="5"/>
  <c r="C360" i="5"/>
  <c r="D359" i="5"/>
  <c r="C359" i="5"/>
  <c r="D358" i="5"/>
  <c r="C358" i="5"/>
  <c r="D357" i="5"/>
  <c r="C357" i="5"/>
  <c r="D356" i="5"/>
  <c r="C356" i="5"/>
  <c r="D355" i="5"/>
  <c r="C355" i="5"/>
  <c r="D354" i="5"/>
  <c r="C354" i="5"/>
  <c r="D353" i="5"/>
  <c r="C353" i="5"/>
  <c r="D352" i="5"/>
  <c r="C352" i="5"/>
  <c r="D351" i="5"/>
  <c r="C351" i="5"/>
  <c r="D350" i="5"/>
  <c r="C350" i="5"/>
  <c r="D349" i="5"/>
  <c r="C349" i="5"/>
  <c r="D348" i="5"/>
  <c r="C348" i="5"/>
  <c r="D347" i="5"/>
  <c r="C347" i="5"/>
  <c r="D346" i="5"/>
  <c r="C346" i="5"/>
  <c r="D345" i="5"/>
  <c r="C345" i="5"/>
  <c r="D344" i="5"/>
  <c r="C344" i="5"/>
  <c r="D343" i="5"/>
  <c r="C343" i="5"/>
  <c r="D342" i="5"/>
  <c r="C342" i="5"/>
  <c r="D341" i="5"/>
  <c r="C341" i="5"/>
  <c r="D340" i="5"/>
  <c r="C340" i="5"/>
  <c r="D339" i="5"/>
  <c r="C339" i="5"/>
  <c r="D338" i="5"/>
  <c r="C338" i="5"/>
  <c r="D337" i="5"/>
  <c r="C337" i="5"/>
  <c r="D336" i="5"/>
  <c r="C336" i="5"/>
  <c r="D335" i="5"/>
  <c r="C335" i="5"/>
  <c r="D334" i="5"/>
  <c r="C334" i="5"/>
  <c r="D333" i="5"/>
  <c r="C333" i="5"/>
  <c r="D332" i="5"/>
  <c r="C332" i="5"/>
  <c r="D331" i="5"/>
  <c r="C331" i="5"/>
  <c r="D330" i="5"/>
  <c r="C330" i="5"/>
  <c r="D329" i="5"/>
  <c r="C329" i="5"/>
  <c r="D328" i="5"/>
  <c r="C328" i="5"/>
  <c r="D327" i="5"/>
  <c r="C327" i="5"/>
  <c r="D326" i="5"/>
  <c r="C326" i="5"/>
  <c r="D325" i="5"/>
  <c r="C325" i="5"/>
  <c r="D324" i="5"/>
  <c r="C324" i="5"/>
  <c r="D323" i="5"/>
  <c r="C323" i="5"/>
  <c r="D322" i="5"/>
  <c r="C322" i="5"/>
  <c r="D321" i="5"/>
  <c r="C321" i="5"/>
  <c r="D320" i="5"/>
  <c r="C320" i="5"/>
  <c r="D319" i="5"/>
  <c r="C319" i="5"/>
  <c r="D318" i="5"/>
  <c r="C318" i="5"/>
  <c r="D317" i="5"/>
  <c r="C317" i="5"/>
  <c r="D316" i="5"/>
  <c r="C316" i="5"/>
  <c r="D315" i="5"/>
  <c r="C315" i="5"/>
  <c r="D314" i="5"/>
  <c r="C314" i="5"/>
  <c r="D313" i="5"/>
  <c r="C313" i="5"/>
  <c r="D312" i="5"/>
  <c r="C312" i="5"/>
  <c r="D311" i="5"/>
  <c r="C311" i="5"/>
  <c r="D310" i="5"/>
  <c r="C310" i="5"/>
  <c r="D309" i="5"/>
  <c r="C309" i="5"/>
  <c r="D308" i="5"/>
  <c r="C308" i="5"/>
  <c r="D307" i="5"/>
  <c r="C307" i="5"/>
  <c r="D306" i="5"/>
  <c r="C306" i="5"/>
  <c r="D305" i="5"/>
  <c r="C305" i="5"/>
  <c r="D304" i="5"/>
  <c r="C304" i="5"/>
  <c r="D303" i="5"/>
  <c r="C303" i="5"/>
  <c r="D302" i="5"/>
  <c r="C302" i="5"/>
  <c r="D301" i="5"/>
  <c r="C301" i="5"/>
  <c r="D300" i="5"/>
  <c r="C300" i="5"/>
  <c r="D299" i="5"/>
  <c r="C299" i="5"/>
  <c r="D298" i="5"/>
  <c r="C298" i="5"/>
  <c r="D297" i="5"/>
  <c r="C297" i="5"/>
  <c r="D296" i="5"/>
  <c r="C296" i="5"/>
  <c r="D295" i="5"/>
  <c r="C295" i="5"/>
  <c r="D294" i="5"/>
  <c r="C294" i="5"/>
  <c r="D293" i="5"/>
  <c r="C293" i="5"/>
  <c r="D292" i="5"/>
  <c r="C292" i="5"/>
  <c r="D291" i="5"/>
  <c r="C291" i="5"/>
  <c r="D290" i="5"/>
  <c r="C290" i="5"/>
  <c r="D289" i="5"/>
  <c r="C289" i="5"/>
  <c r="D288" i="5"/>
  <c r="C288" i="5"/>
  <c r="D287" i="5"/>
  <c r="C287" i="5"/>
  <c r="D286" i="5"/>
  <c r="C286" i="5"/>
  <c r="D285" i="5"/>
  <c r="C285" i="5"/>
  <c r="D284" i="5"/>
  <c r="C284" i="5"/>
  <c r="D283" i="5"/>
  <c r="C283" i="5"/>
  <c r="D282" i="5"/>
  <c r="C282" i="5"/>
  <c r="D281" i="5"/>
  <c r="C281" i="5"/>
  <c r="D280" i="5"/>
  <c r="C280" i="5"/>
  <c r="D279" i="5"/>
  <c r="C279" i="5"/>
  <c r="D278" i="5"/>
  <c r="C278" i="5"/>
  <c r="D277" i="5"/>
  <c r="C277" i="5"/>
  <c r="D276" i="5"/>
  <c r="C276" i="5"/>
  <c r="D275" i="5"/>
  <c r="C275" i="5"/>
  <c r="D274" i="5"/>
  <c r="C274" i="5"/>
  <c r="D273" i="5"/>
  <c r="C273" i="5"/>
  <c r="D272" i="5"/>
  <c r="C272" i="5"/>
  <c r="D271" i="5"/>
  <c r="C271" i="5"/>
  <c r="D270" i="5"/>
  <c r="C270" i="5"/>
  <c r="D269" i="5"/>
  <c r="C269" i="5"/>
  <c r="D268" i="5"/>
  <c r="C268" i="5"/>
  <c r="D267" i="5"/>
  <c r="C267" i="5"/>
  <c r="D266" i="5"/>
  <c r="C266" i="5"/>
  <c r="D265" i="5"/>
  <c r="C265" i="5"/>
  <c r="D264" i="5"/>
  <c r="C264" i="5"/>
  <c r="D263" i="5"/>
  <c r="C263" i="5"/>
  <c r="D262" i="5"/>
  <c r="C262" i="5"/>
  <c r="D261" i="5"/>
  <c r="C261" i="5"/>
  <c r="D260" i="5"/>
  <c r="C260" i="5"/>
  <c r="D259" i="5"/>
  <c r="C259" i="5"/>
  <c r="D258" i="5"/>
  <c r="C258" i="5"/>
  <c r="D257" i="5"/>
  <c r="C257" i="5"/>
  <c r="D256" i="5"/>
  <c r="C256" i="5"/>
  <c r="D255" i="5"/>
  <c r="C255" i="5"/>
  <c r="D254" i="5"/>
  <c r="C254" i="5"/>
  <c r="D253" i="5"/>
  <c r="C253" i="5"/>
  <c r="D252" i="5"/>
  <c r="C252" i="5"/>
  <c r="D251" i="5"/>
  <c r="C251" i="5"/>
  <c r="D250" i="5"/>
  <c r="C250" i="5"/>
  <c r="D249" i="5"/>
  <c r="C249" i="5"/>
  <c r="D248" i="5"/>
  <c r="C248" i="5"/>
  <c r="D247" i="5"/>
  <c r="C247" i="5"/>
  <c r="D246" i="5"/>
  <c r="C246" i="5"/>
  <c r="D245" i="5"/>
  <c r="C245" i="5"/>
  <c r="D244" i="5"/>
  <c r="C244" i="5"/>
  <c r="D243" i="5"/>
  <c r="C243" i="5"/>
  <c r="D242" i="5"/>
  <c r="C242" i="5"/>
  <c r="D241" i="5"/>
  <c r="C241" i="5"/>
  <c r="D240" i="5"/>
  <c r="C240" i="5"/>
  <c r="D239" i="5"/>
  <c r="C239" i="5"/>
  <c r="D238" i="5"/>
  <c r="C238" i="5"/>
  <c r="D237" i="5"/>
  <c r="C237" i="5"/>
  <c r="D236" i="5"/>
  <c r="C236" i="5"/>
  <c r="D235" i="5"/>
  <c r="C235" i="5"/>
  <c r="D234" i="5"/>
  <c r="C234" i="5"/>
  <c r="D233" i="5"/>
  <c r="C233" i="5"/>
  <c r="D232" i="5"/>
  <c r="C232" i="5"/>
  <c r="D231" i="5"/>
  <c r="C231" i="5"/>
  <c r="D230" i="5"/>
  <c r="C230" i="5"/>
  <c r="D229" i="5"/>
  <c r="C229" i="5"/>
  <c r="D228" i="5"/>
  <c r="C228" i="5"/>
  <c r="D227" i="5"/>
  <c r="C227" i="5"/>
  <c r="D226" i="5"/>
  <c r="C226" i="5"/>
  <c r="D225" i="5"/>
  <c r="C225" i="5"/>
  <c r="D224" i="5"/>
  <c r="C224" i="5"/>
  <c r="D223" i="5"/>
  <c r="C223" i="5"/>
  <c r="D222" i="5"/>
  <c r="C222" i="5"/>
  <c r="D221" i="5"/>
  <c r="C221" i="5"/>
  <c r="D220" i="5"/>
  <c r="C220" i="5"/>
  <c r="D219" i="5"/>
  <c r="C219" i="5"/>
  <c r="D218" i="5"/>
  <c r="C218" i="5"/>
  <c r="D217" i="5"/>
  <c r="C217" i="5"/>
  <c r="D216" i="5"/>
  <c r="C216" i="5"/>
  <c r="D215" i="5"/>
  <c r="C215" i="5"/>
  <c r="D214" i="5"/>
  <c r="C214" i="5"/>
  <c r="D213" i="5"/>
  <c r="C213" i="5"/>
  <c r="D212" i="5"/>
  <c r="C212" i="5"/>
  <c r="D211" i="5"/>
  <c r="C211" i="5"/>
  <c r="D210" i="5"/>
  <c r="C210" i="5"/>
  <c r="D209" i="5"/>
  <c r="C209" i="5"/>
  <c r="D208" i="5"/>
  <c r="C208" i="5"/>
  <c r="D207" i="5"/>
  <c r="C207" i="5"/>
  <c r="D206" i="5"/>
  <c r="C206" i="5"/>
  <c r="D205" i="5"/>
  <c r="C205" i="5"/>
  <c r="D204" i="5"/>
  <c r="C204" i="5"/>
  <c r="D203" i="5"/>
  <c r="C203" i="5"/>
  <c r="D202" i="5"/>
  <c r="C202" i="5"/>
  <c r="D201" i="5"/>
  <c r="C201" i="5"/>
  <c r="D200" i="5"/>
  <c r="C200" i="5"/>
  <c r="D199" i="5"/>
  <c r="C199" i="5"/>
  <c r="D198" i="5"/>
  <c r="C198" i="5"/>
  <c r="D197" i="5"/>
  <c r="C197" i="5"/>
  <c r="D196" i="5"/>
  <c r="C196" i="5"/>
  <c r="D195" i="5"/>
  <c r="C195" i="5"/>
  <c r="D194" i="5"/>
  <c r="C194" i="5"/>
  <c r="D193" i="5"/>
  <c r="C193" i="5"/>
  <c r="D192" i="5"/>
  <c r="C192" i="5"/>
  <c r="D191" i="5"/>
  <c r="C191" i="5"/>
  <c r="D190" i="5"/>
  <c r="C190" i="5"/>
  <c r="D189" i="5"/>
  <c r="C189" i="5"/>
  <c r="D188" i="5"/>
  <c r="C188" i="5"/>
  <c r="D187" i="5"/>
  <c r="C187" i="5"/>
  <c r="D186" i="5"/>
  <c r="C186" i="5"/>
  <c r="D185" i="5"/>
  <c r="C185" i="5"/>
  <c r="D184" i="5"/>
  <c r="C184" i="5"/>
  <c r="D183" i="5"/>
  <c r="C183" i="5"/>
  <c r="D182" i="5"/>
  <c r="C182" i="5"/>
  <c r="D181" i="5"/>
  <c r="C181" i="5"/>
  <c r="D180" i="5"/>
  <c r="C180" i="5"/>
  <c r="D179" i="5"/>
  <c r="C179" i="5"/>
  <c r="D178" i="5"/>
  <c r="C178" i="5"/>
  <c r="D177" i="5"/>
  <c r="C177" i="5"/>
  <c r="D176" i="5"/>
  <c r="C176" i="5"/>
  <c r="D175" i="5"/>
  <c r="C175" i="5"/>
  <c r="D174" i="5"/>
  <c r="C174" i="5"/>
  <c r="D173" i="5"/>
  <c r="C173" i="5"/>
  <c r="D172" i="5"/>
  <c r="C172" i="5"/>
  <c r="D171" i="5"/>
  <c r="C171" i="5"/>
  <c r="D170" i="5"/>
  <c r="C170" i="5"/>
  <c r="D169" i="5"/>
  <c r="C169" i="5"/>
  <c r="D168" i="5"/>
  <c r="C168" i="5"/>
  <c r="D167" i="5"/>
  <c r="C167" i="5"/>
  <c r="D166" i="5"/>
  <c r="C166" i="5"/>
  <c r="D165" i="5"/>
  <c r="C165" i="5"/>
  <c r="D164" i="5"/>
  <c r="C164" i="5"/>
  <c r="D163" i="5"/>
  <c r="C163" i="5"/>
  <c r="D162" i="5"/>
  <c r="C162" i="5"/>
  <c r="D161" i="5"/>
  <c r="C161" i="5"/>
  <c r="D160" i="5"/>
  <c r="C160" i="5"/>
  <c r="D159" i="5"/>
  <c r="C159" i="5"/>
  <c r="D158" i="5"/>
  <c r="C158" i="5"/>
  <c r="D157" i="5"/>
  <c r="C157" i="5"/>
  <c r="D156" i="5"/>
  <c r="C156" i="5"/>
  <c r="D155" i="5"/>
  <c r="C155" i="5"/>
  <c r="D154" i="5"/>
  <c r="C154" i="5"/>
  <c r="D153" i="5"/>
  <c r="C153" i="5"/>
  <c r="D152" i="5"/>
  <c r="C152" i="5"/>
  <c r="D151" i="5"/>
  <c r="C151" i="5"/>
  <c r="D150" i="5"/>
  <c r="C150" i="5"/>
  <c r="D149" i="5"/>
  <c r="C149" i="5"/>
  <c r="D148" i="5"/>
  <c r="C148" i="5"/>
  <c r="D147" i="5"/>
  <c r="C147" i="5"/>
  <c r="D146" i="5"/>
  <c r="C146" i="5"/>
  <c r="D145" i="5"/>
  <c r="C145" i="5"/>
  <c r="D144" i="5"/>
  <c r="C144" i="5"/>
  <c r="D143" i="5"/>
  <c r="C143" i="5"/>
  <c r="D142" i="5"/>
  <c r="C142" i="5"/>
  <c r="D141" i="5"/>
  <c r="C141" i="5"/>
  <c r="D140" i="5"/>
  <c r="C140" i="5"/>
  <c r="D139" i="5"/>
  <c r="C139" i="5"/>
  <c r="D138" i="5"/>
  <c r="C138" i="5"/>
  <c r="D137" i="5"/>
  <c r="C137" i="5"/>
  <c r="D136" i="5"/>
  <c r="C136" i="5"/>
  <c r="D135" i="5"/>
  <c r="C135" i="5"/>
  <c r="D134" i="5"/>
  <c r="C134" i="5"/>
  <c r="D133" i="5"/>
  <c r="C133" i="5"/>
  <c r="D132" i="5"/>
  <c r="C132" i="5"/>
  <c r="D131" i="5"/>
  <c r="C131" i="5"/>
  <c r="D130" i="5"/>
  <c r="C130" i="5"/>
  <c r="D129" i="5"/>
  <c r="C129" i="5"/>
  <c r="D128" i="5"/>
  <c r="C128" i="5"/>
  <c r="D127" i="5"/>
  <c r="C127" i="5"/>
  <c r="D126" i="5"/>
  <c r="C126" i="5"/>
  <c r="D125" i="5"/>
  <c r="C125" i="5"/>
  <c r="D124" i="5"/>
  <c r="C124" i="5"/>
  <c r="D123" i="5"/>
  <c r="C123" i="5"/>
  <c r="D122" i="5"/>
  <c r="C122" i="5"/>
  <c r="D121" i="5"/>
  <c r="C121" i="5"/>
  <c r="D120" i="5"/>
  <c r="C120" i="5"/>
  <c r="D119" i="5"/>
  <c r="C119" i="5"/>
  <c r="D118" i="5"/>
  <c r="C118" i="5"/>
  <c r="D117" i="5"/>
  <c r="C117" i="5"/>
  <c r="D116" i="5"/>
  <c r="C116" i="5"/>
  <c r="D115" i="5"/>
  <c r="C115" i="5"/>
  <c r="D114" i="5"/>
  <c r="C114" i="5"/>
  <c r="D113" i="5"/>
  <c r="C113" i="5"/>
  <c r="D112" i="5"/>
  <c r="C112" i="5"/>
  <c r="D111" i="5"/>
  <c r="C111" i="5"/>
  <c r="D110" i="5"/>
  <c r="C110" i="5"/>
  <c r="D109" i="5"/>
  <c r="C109" i="5"/>
  <c r="D108" i="5"/>
  <c r="C108" i="5"/>
  <c r="D107" i="5"/>
  <c r="C107" i="5"/>
  <c r="D106" i="5"/>
  <c r="C106" i="5"/>
  <c r="D105" i="5"/>
  <c r="C105" i="5"/>
  <c r="D104" i="5"/>
  <c r="C104" i="5"/>
  <c r="D103" i="5"/>
  <c r="C103" i="5"/>
  <c r="D102" i="5"/>
  <c r="C102" i="5"/>
  <c r="D101" i="5"/>
  <c r="C101" i="5"/>
  <c r="D100" i="5"/>
  <c r="C100" i="5"/>
  <c r="D99" i="5"/>
  <c r="C99" i="5"/>
  <c r="D98" i="5"/>
  <c r="C98" i="5"/>
  <c r="D97" i="5"/>
  <c r="C97" i="5"/>
  <c r="D96" i="5"/>
  <c r="C96" i="5"/>
  <c r="D95" i="5"/>
  <c r="C95" i="5"/>
  <c r="D94" i="5"/>
  <c r="C94" i="5"/>
  <c r="D93" i="5"/>
  <c r="C93" i="5"/>
  <c r="D92" i="5"/>
  <c r="C92" i="5"/>
  <c r="D91" i="5"/>
  <c r="C91" i="5"/>
  <c r="D90" i="5"/>
  <c r="C90" i="5"/>
  <c r="D89" i="5"/>
  <c r="C89" i="5"/>
  <c r="D88" i="5"/>
  <c r="C88" i="5"/>
  <c r="D87" i="5"/>
  <c r="C87" i="5"/>
  <c r="D86" i="5"/>
  <c r="C86" i="5"/>
  <c r="D85" i="5"/>
  <c r="C85" i="5"/>
  <c r="D84" i="5"/>
  <c r="C84" i="5"/>
  <c r="D83" i="5"/>
  <c r="C83" i="5"/>
  <c r="D82" i="5"/>
  <c r="C82" i="5"/>
  <c r="D81" i="5"/>
  <c r="C81" i="5"/>
  <c r="D80" i="5"/>
  <c r="C80" i="5"/>
  <c r="D79" i="5"/>
  <c r="C79" i="5"/>
  <c r="D78" i="5"/>
  <c r="C78" i="5"/>
  <c r="D77" i="5"/>
  <c r="C77" i="5"/>
  <c r="D76" i="5"/>
  <c r="C76" i="5"/>
  <c r="D75" i="5"/>
  <c r="C75" i="5"/>
  <c r="D74" i="5"/>
  <c r="C74" i="5"/>
  <c r="D73" i="5"/>
  <c r="C73" i="5"/>
  <c r="D72" i="5"/>
  <c r="C72" i="5"/>
  <c r="D71" i="5"/>
  <c r="C71" i="5"/>
  <c r="D70" i="5"/>
  <c r="C70" i="5"/>
  <c r="D69" i="5"/>
  <c r="C69" i="5"/>
  <c r="D68" i="5"/>
  <c r="C68" i="5"/>
  <c r="D67" i="5"/>
  <c r="C67" i="5"/>
  <c r="D66" i="5"/>
  <c r="C66" i="5"/>
  <c r="D65" i="5"/>
  <c r="C65" i="5"/>
  <c r="D64" i="5"/>
  <c r="C64" i="5"/>
  <c r="D63" i="5"/>
  <c r="C63" i="5"/>
  <c r="D62" i="5"/>
  <c r="C62" i="5"/>
  <c r="D61" i="5"/>
  <c r="C61" i="5"/>
  <c r="D60" i="5"/>
  <c r="C60" i="5"/>
  <c r="D59" i="5"/>
  <c r="C59" i="5"/>
  <c r="D58" i="5"/>
  <c r="C58" i="5"/>
  <c r="D57" i="5"/>
  <c r="C57" i="5"/>
  <c r="D56" i="5"/>
  <c r="C56" i="5"/>
  <c r="D55" i="5"/>
  <c r="C55" i="5"/>
  <c r="D54" i="5"/>
  <c r="C54" i="5"/>
  <c r="D53" i="5"/>
  <c r="C53" i="5"/>
  <c r="D52" i="5"/>
  <c r="C52" i="5"/>
  <c r="D51" i="5"/>
  <c r="C51" i="5"/>
  <c r="D50" i="5"/>
  <c r="C50" i="5"/>
  <c r="D49" i="5"/>
  <c r="C49" i="5"/>
  <c r="D48" i="5"/>
  <c r="C48" i="5"/>
  <c r="D47" i="5"/>
  <c r="C47" i="5"/>
  <c r="D46" i="5"/>
  <c r="C46" i="5"/>
  <c r="D45" i="5"/>
  <c r="C45" i="5"/>
  <c r="D44" i="5"/>
  <c r="C44" i="5"/>
  <c r="D43" i="5"/>
  <c r="C43" i="5"/>
  <c r="D42" i="5"/>
  <c r="C42" i="5"/>
  <c r="D41" i="5"/>
  <c r="C41" i="5"/>
  <c r="D40" i="5"/>
  <c r="C40" i="5"/>
  <c r="D39" i="5"/>
  <c r="C39" i="5"/>
  <c r="D38" i="5"/>
  <c r="C38" i="5"/>
  <c r="D37" i="5"/>
  <c r="C37" i="5"/>
  <c r="D36" i="5"/>
  <c r="C36" i="5"/>
  <c r="D35" i="5"/>
  <c r="C35" i="5"/>
  <c r="D34" i="5"/>
  <c r="C34" i="5"/>
  <c r="D33" i="5"/>
  <c r="C33" i="5"/>
  <c r="D32" i="5"/>
  <c r="C32" i="5"/>
  <c r="D31" i="5"/>
  <c r="C31" i="5"/>
  <c r="D30" i="5"/>
  <c r="C30" i="5"/>
  <c r="D29" i="5"/>
  <c r="C29" i="5"/>
  <c r="D28" i="5"/>
  <c r="C28" i="5"/>
  <c r="D27" i="5"/>
  <c r="C27" i="5"/>
  <c r="D26" i="5"/>
  <c r="C26" i="5"/>
  <c r="D25" i="5"/>
  <c r="C25" i="5"/>
  <c r="D24" i="5"/>
  <c r="C24" i="5"/>
  <c r="D23" i="5"/>
  <c r="C23" i="5"/>
  <c r="D22" i="5"/>
  <c r="C22" i="5"/>
  <c r="D21" i="5"/>
  <c r="C21" i="5"/>
  <c r="D20" i="5"/>
  <c r="C20" i="5"/>
  <c r="D19" i="5"/>
  <c r="C19" i="5"/>
  <c r="D18" i="5"/>
  <c r="C18" i="5"/>
  <c r="D17" i="5"/>
  <c r="C17" i="5"/>
  <c r="D16" i="5"/>
  <c r="C16" i="5"/>
  <c r="D15" i="5"/>
  <c r="C15" i="5"/>
  <c r="D14" i="5"/>
  <c r="C14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B1" i="5"/>
  <c r="F4" i="5" l="1"/>
  <c r="BB12" i="6"/>
  <c r="BD12" i="6"/>
  <c r="D3" i="5"/>
  <c r="I3" i="5"/>
  <c r="F5" i="5"/>
  <c r="F6" i="5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E4" i="5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AT8" i="6"/>
  <c r="AS8" i="6"/>
  <c r="AQ8" i="6"/>
  <c r="AN9" i="6"/>
  <c r="AN11" i="7"/>
  <c r="AS10" i="7"/>
  <c r="AR10" i="7"/>
  <c r="AQ10" i="7"/>
  <c r="AC7" i="7"/>
  <c r="AA7" i="7"/>
  <c r="BC9" i="6"/>
  <c r="BC13" i="6"/>
  <c r="BL11" i="6" s="1"/>
  <c r="BA12" i="6"/>
  <c r="BE13" i="6"/>
  <c r="BL9" i="6" s="1"/>
  <c r="BE9" i="6"/>
  <c r="BQ29" i="7"/>
  <c r="BK22" i="7"/>
  <c r="BL22" i="7" s="1"/>
  <c r="BH12" i="6"/>
  <c r="BA13" i="6"/>
  <c r="BL10" i="6" s="1"/>
  <c r="BA9" i="6"/>
  <c r="AB7" i="7"/>
  <c r="Z7" i="7"/>
  <c r="BD13" i="6"/>
  <c r="BL6" i="6" s="1"/>
  <c r="BD9" i="6"/>
  <c r="BB13" i="6"/>
  <c r="BL5" i="6" s="1"/>
  <c r="BB9" i="6"/>
  <c r="Z5" i="6"/>
  <c r="AA5" i="6"/>
  <c r="A12" i="3"/>
  <c r="A11" i="3"/>
  <c r="A10" i="3"/>
  <c r="A9" i="3"/>
  <c r="A8" i="3"/>
  <c r="A7" i="3"/>
  <c r="A6" i="3"/>
  <c r="A5" i="3"/>
  <c r="A4" i="3"/>
  <c r="A3" i="3"/>
  <c r="A2" i="3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AM438" i="4"/>
  <c r="AG438" i="4"/>
  <c r="Y438" i="4"/>
  <c r="X438" i="4"/>
  <c r="S438" i="4"/>
  <c r="N438" i="4"/>
  <c r="I438" i="4"/>
  <c r="D438" i="4"/>
  <c r="AM437" i="4"/>
  <c r="AG437" i="4"/>
  <c r="Y437" i="4"/>
  <c r="X437" i="4"/>
  <c r="S437" i="4"/>
  <c r="N437" i="4"/>
  <c r="I437" i="4"/>
  <c r="D437" i="4"/>
  <c r="AM436" i="4"/>
  <c r="AG436" i="4"/>
  <c r="Y436" i="4"/>
  <c r="X436" i="4"/>
  <c r="S436" i="4"/>
  <c r="N436" i="4"/>
  <c r="I436" i="4"/>
  <c r="D436" i="4"/>
  <c r="AM435" i="4"/>
  <c r="AG435" i="4"/>
  <c r="Y435" i="4"/>
  <c r="X435" i="4"/>
  <c r="S435" i="4"/>
  <c r="N435" i="4"/>
  <c r="I435" i="4"/>
  <c r="D435" i="4"/>
  <c r="AM434" i="4"/>
  <c r="AG434" i="4"/>
  <c r="Y434" i="4"/>
  <c r="X434" i="4"/>
  <c r="S434" i="4"/>
  <c r="N434" i="4"/>
  <c r="I434" i="4"/>
  <c r="D434" i="4"/>
  <c r="AM433" i="4"/>
  <c r="AG433" i="4"/>
  <c r="Y433" i="4"/>
  <c r="X433" i="4"/>
  <c r="S433" i="4"/>
  <c r="N433" i="4"/>
  <c r="I433" i="4"/>
  <c r="D433" i="4"/>
  <c r="AM432" i="4"/>
  <c r="AG432" i="4"/>
  <c r="Y432" i="4"/>
  <c r="X432" i="4"/>
  <c r="S432" i="4"/>
  <c r="N432" i="4"/>
  <c r="I432" i="4"/>
  <c r="D432" i="4"/>
  <c r="AM431" i="4"/>
  <c r="AG431" i="4"/>
  <c r="Y431" i="4"/>
  <c r="X431" i="4"/>
  <c r="S431" i="4"/>
  <c r="N431" i="4"/>
  <c r="I431" i="4"/>
  <c r="D431" i="4"/>
  <c r="AM430" i="4"/>
  <c r="AG430" i="4"/>
  <c r="Y430" i="4"/>
  <c r="X430" i="4"/>
  <c r="S430" i="4"/>
  <c r="N430" i="4"/>
  <c r="I430" i="4"/>
  <c r="D430" i="4"/>
  <c r="AM429" i="4"/>
  <c r="AG429" i="4"/>
  <c r="Y429" i="4"/>
  <c r="X429" i="4"/>
  <c r="S429" i="4"/>
  <c r="N429" i="4"/>
  <c r="I429" i="4"/>
  <c r="D429" i="4"/>
  <c r="AM428" i="4"/>
  <c r="AG428" i="4"/>
  <c r="Y428" i="4"/>
  <c r="X428" i="4"/>
  <c r="S428" i="4"/>
  <c r="N428" i="4"/>
  <c r="I428" i="4"/>
  <c r="D428" i="4"/>
  <c r="AM427" i="4"/>
  <c r="AG427" i="4"/>
  <c r="Y427" i="4"/>
  <c r="X427" i="4"/>
  <c r="S427" i="4"/>
  <c r="N427" i="4"/>
  <c r="I427" i="4"/>
  <c r="D427" i="4"/>
  <c r="AM426" i="4"/>
  <c r="AG426" i="4"/>
  <c r="Y426" i="4"/>
  <c r="X426" i="4"/>
  <c r="S426" i="4"/>
  <c r="N426" i="4"/>
  <c r="I426" i="4"/>
  <c r="D426" i="4"/>
  <c r="AM425" i="4"/>
  <c r="AG425" i="4"/>
  <c r="Y425" i="4"/>
  <c r="X425" i="4"/>
  <c r="S425" i="4"/>
  <c r="N425" i="4"/>
  <c r="I425" i="4"/>
  <c r="D425" i="4"/>
  <c r="AM424" i="4"/>
  <c r="AG424" i="4"/>
  <c r="Y424" i="4"/>
  <c r="X424" i="4"/>
  <c r="S424" i="4"/>
  <c r="N424" i="4"/>
  <c r="I424" i="4"/>
  <c r="D424" i="4"/>
  <c r="AM423" i="4"/>
  <c r="AG423" i="4"/>
  <c r="Y423" i="4"/>
  <c r="X423" i="4"/>
  <c r="S423" i="4"/>
  <c r="N423" i="4"/>
  <c r="I423" i="4"/>
  <c r="D423" i="4"/>
  <c r="AM422" i="4"/>
  <c r="AG422" i="4"/>
  <c r="Y422" i="4"/>
  <c r="X422" i="4"/>
  <c r="S422" i="4"/>
  <c r="N422" i="4"/>
  <c r="I422" i="4"/>
  <c r="D422" i="4"/>
  <c r="AM421" i="4"/>
  <c r="AG421" i="4"/>
  <c r="Y421" i="4"/>
  <c r="X421" i="4"/>
  <c r="S421" i="4"/>
  <c r="N421" i="4"/>
  <c r="I421" i="4"/>
  <c r="D421" i="4"/>
  <c r="AM420" i="4"/>
  <c r="AG420" i="4"/>
  <c r="Y420" i="4"/>
  <c r="X420" i="4"/>
  <c r="S420" i="4"/>
  <c r="N420" i="4"/>
  <c r="I420" i="4"/>
  <c r="D420" i="4"/>
  <c r="AM419" i="4"/>
  <c r="AG419" i="4"/>
  <c r="Y419" i="4"/>
  <c r="X419" i="4"/>
  <c r="S419" i="4"/>
  <c r="N419" i="4"/>
  <c r="I419" i="4"/>
  <c r="D419" i="4"/>
  <c r="AM418" i="4"/>
  <c r="AG418" i="4"/>
  <c r="Y418" i="4"/>
  <c r="X418" i="4"/>
  <c r="S418" i="4"/>
  <c r="N418" i="4"/>
  <c r="I418" i="4"/>
  <c r="D418" i="4"/>
  <c r="AM417" i="4"/>
  <c r="AG417" i="4"/>
  <c r="Y417" i="4"/>
  <c r="X417" i="4"/>
  <c r="S417" i="4"/>
  <c r="N417" i="4"/>
  <c r="I417" i="4"/>
  <c r="D417" i="4"/>
  <c r="AM416" i="4"/>
  <c r="AG416" i="4"/>
  <c r="Y416" i="4"/>
  <c r="X416" i="4"/>
  <c r="S416" i="4"/>
  <c r="N416" i="4"/>
  <c r="I416" i="4"/>
  <c r="D416" i="4"/>
  <c r="AM415" i="4"/>
  <c r="AG415" i="4"/>
  <c r="Y415" i="4"/>
  <c r="X415" i="4"/>
  <c r="S415" i="4"/>
  <c r="N415" i="4"/>
  <c r="I415" i="4"/>
  <c r="D415" i="4"/>
  <c r="AM414" i="4"/>
  <c r="AG414" i="4"/>
  <c r="Y414" i="4"/>
  <c r="X414" i="4"/>
  <c r="S414" i="4"/>
  <c r="N414" i="4"/>
  <c r="I414" i="4"/>
  <c r="D414" i="4"/>
  <c r="AM413" i="4"/>
  <c r="AG413" i="4"/>
  <c r="Y413" i="4"/>
  <c r="X413" i="4"/>
  <c r="S413" i="4"/>
  <c r="N413" i="4"/>
  <c r="I413" i="4"/>
  <c r="D413" i="4"/>
  <c r="AM412" i="4"/>
  <c r="AG412" i="4"/>
  <c r="Y412" i="4"/>
  <c r="X412" i="4"/>
  <c r="S412" i="4"/>
  <c r="N412" i="4"/>
  <c r="I412" i="4"/>
  <c r="D412" i="4"/>
  <c r="AM411" i="4"/>
  <c r="AG411" i="4"/>
  <c r="Y411" i="4"/>
  <c r="X411" i="4"/>
  <c r="S411" i="4"/>
  <c r="N411" i="4"/>
  <c r="I411" i="4"/>
  <c r="D411" i="4"/>
  <c r="AM410" i="4"/>
  <c r="AG410" i="4"/>
  <c r="Y410" i="4"/>
  <c r="X410" i="4"/>
  <c r="S410" i="4"/>
  <c r="N410" i="4"/>
  <c r="I410" i="4"/>
  <c r="D410" i="4"/>
  <c r="AM409" i="4"/>
  <c r="AG409" i="4"/>
  <c r="Y409" i="4"/>
  <c r="X409" i="4"/>
  <c r="S409" i="4"/>
  <c r="N409" i="4"/>
  <c r="I409" i="4"/>
  <c r="D409" i="4"/>
  <c r="AM408" i="4"/>
  <c r="AG408" i="4"/>
  <c r="Y408" i="4"/>
  <c r="X408" i="4"/>
  <c r="S408" i="4"/>
  <c r="N408" i="4"/>
  <c r="I408" i="4"/>
  <c r="D408" i="4"/>
  <c r="AM407" i="4"/>
  <c r="AG407" i="4"/>
  <c r="Y407" i="4"/>
  <c r="X407" i="4"/>
  <c r="S407" i="4"/>
  <c r="N407" i="4"/>
  <c r="I407" i="4"/>
  <c r="D407" i="4"/>
  <c r="AM406" i="4"/>
  <c r="AG406" i="4"/>
  <c r="Y406" i="4"/>
  <c r="X406" i="4"/>
  <c r="S406" i="4"/>
  <c r="N406" i="4"/>
  <c r="I406" i="4"/>
  <c r="D406" i="4"/>
  <c r="AM405" i="4"/>
  <c r="AG405" i="4"/>
  <c r="Y405" i="4"/>
  <c r="X405" i="4"/>
  <c r="S405" i="4"/>
  <c r="N405" i="4"/>
  <c r="I405" i="4"/>
  <c r="D405" i="4"/>
  <c r="AM404" i="4"/>
  <c r="AG404" i="4"/>
  <c r="Y404" i="4"/>
  <c r="X404" i="4"/>
  <c r="S404" i="4"/>
  <c r="N404" i="4"/>
  <c r="I404" i="4"/>
  <c r="D404" i="4"/>
  <c r="AM403" i="4"/>
  <c r="AG403" i="4"/>
  <c r="Y403" i="4"/>
  <c r="X403" i="4"/>
  <c r="S403" i="4"/>
  <c r="N403" i="4"/>
  <c r="I403" i="4"/>
  <c r="D403" i="4"/>
  <c r="AM402" i="4"/>
  <c r="AG402" i="4"/>
  <c r="Y402" i="4"/>
  <c r="X402" i="4"/>
  <c r="S402" i="4"/>
  <c r="N402" i="4"/>
  <c r="I402" i="4"/>
  <c r="D402" i="4"/>
  <c r="AM401" i="4"/>
  <c r="AG401" i="4"/>
  <c r="Y401" i="4"/>
  <c r="X401" i="4"/>
  <c r="S401" i="4"/>
  <c r="N401" i="4"/>
  <c r="I401" i="4"/>
  <c r="D401" i="4"/>
  <c r="AM400" i="4"/>
  <c r="AG400" i="4"/>
  <c r="Y400" i="4"/>
  <c r="X400" i="4"/>
  <c r="S400" i="4"/>
  <c r="N400" i="4"/>
  <c r="I400" i="4"/>
  <c r="D400" i="4"/>
  <c r="AM399" i="4"/>
  <c r="AG399" i="4"/>
  <c r="Y399" i="4"/>
  <c r="X399" i="4"/>
  <c r="S399" i="4"/>
  <c r="N399" i="4"/>
  <c r="I399" i="4"/>
  <c r="D399" i="4"/>
  <c r="AM398" i="4"/>
  <c r="AG398" i="4"/>
  <c r="Y398" i="4"/>
  <c r="X398" i="4"/>
  <c r="S398" i="4"/>
  <c r="N398" i="4"/>
  <c r="I398" i="4"/>
  <c r="D398" i="4"/>
  <c r="AM397" i="4"/>
  <c r="AG397" i="4"/>
  <c r="Y397" i="4"/>
  <c r="X397" i="4"/>
  <c r="S397" i="4"/>
  <c r="N397" i="4"/>
  <c r="I397" i="4"/>
  <c r="D397" i="4"/>
  <c r="AM396" i="4"/>
  <c r="AG396" i="4"/>
  <c r="Y396" i="4"/>
  <c r="X396" i="4"/>
  <c r="S396" i="4"/>
  <c r="N396" i="4"/>
  <c r="I396" i="4"/>
  <c r="D396" i="4"/>
  <c r="AM395" i="4"/>
  <c r="AG395" i="4"/>
  <c r="Y395" i="4"/>
  <c r="X395" i="4"/>
  <c r="S395" i="4"/>
  <c r="N395" i="4"/>
  <c r="I395" i="4"/>
  <c r="D395" i="4"/>
  <c r="AM394" i="4"/>
  <c r="AG394" i="4"/>
  <c r="Y394" i="4"/>
  <c r="X394" i="4"/>
  <c r="S394" i="4"/>
  <c r="N394" i="4"/>
  <c r="I394" i="4"/>
  <c r="D394" i="4"/>
  <c r="AM393" i="4"/>
  <c r="AG393" i="4"/>
  <c r="Y393" i="4"/>
  <c r="X393" i="4"/>
  <c r="S393" i="4"/>
  <c r="N393" i="4"/>
  <c r="I393" i="4"/>
  <c r="D393" i="4"/>
  <c r="AM392" i="4"/>
  <c r="AG392" i="4"/>
  <c r="Y392" i="4"/>
  <c r="X392" i="4"/>
  <c r="S392" i="4"/>
  <c r="N392" i="4"/>
  <c r="I392" i="4"/>
  <c r="D392" i="4"/>
  <c r="AM391" i="4"/>
  <c r="AG391" i="4"/>
  <c r="Y391" i="4"/>
  <c r="X391" i="4"/>
  <c r="S391" i="4"/>
  <c r="N391" i="4"/>
  <c r="I391" i="4"/>
  <c r="D391" i="4"/>
  <c r="AM390" i="4"/>
  <c r="AG390" i="4"/>
  <c r="Y390" i="4"/>
  <c r="X390" i="4"/>
  <c r="S390" i="4"/>
  <c r="N390" i="4"/>
  <c r="I390" i="4"/>
  <c r="D390" i="4"/>
  <c r="AM389" i="4"/>
  <c r="AG389" i="4"/>
  <c r="Y389" i="4"/>
  <c r="X389" i="4"/>
  <c r="S389" i="4"/>
  <c r="N389" i="4"/>
  <c r="I389" i="4"/>
  <c r="D389" i="4"/>
  <c r="AM388" i="4"/>
  <c r="AG388" i="4"/>
  <c r="Y388" i="4"/>
  <c r="X388" i="4"/>
  <c r="S388" i="4"/>
  <c r="N388" i="4"/>
  <c r="I388" i="4"/>
  <c r="D388" i="4"/>
  <c r="AM387" i="4"/>
  <c r="AG387" i="4"/>
  <c r="Y387" i="4"/>
  <c r="X387" i="4"/>
  <c r="S387" i="4"/>
  <c r="N387" i="4"/>
  <c r="I387" i="4"/>
  <c r="D387" i="4"/>
  <c r="AM386" i="4"/>
  <c r="AG386" i="4"/>
  <c r="Y386" i="4"/>
  <c r="X386" i="4"/>
  <c r="S386" i="4"/>
  <c r="N386" i="4"/>
  <c r="I386" i="4"/>
  <c r="D386" i="4"/>
  <c r="AM385" i="4"/>
  <c r="AG385" i="4"/>
  <c r="Y385" i="4"/>
  <c r="X385" i="4"/>
  <c r="S385" i="4"/>
  <c r="N385" i="4"/>
  <c r="I385" i="4"/>
  <c r="D385" i="4"/>
  <c r="AM384" i="4"/>
  <c r="AG384" i="4"/>
  <c r="Y384" i="4"/>
  <c r="X384" i="4"/>
  <c r="S384" i="4"/>
  <c r="N384" i="4"/>
  <c r="I384" i="4"/>
  <c r="D384" i="4"/>
  <c r="AM383" i="4"/>
  <c r="AG383" i="4"/>
  <c r="Y383" i="4"/>
  <c r="X383" i="4"/>
  <c r="S383" i="4"/>
  <c r="N383" i="4"/>
  <c r="I383" i="4"/>
  <c r="D383" i="4"/>
  <c r="AM382" i="4"/>
  <c r="AG382" i="4"/>
  <c r="Y382" i="4"/>
  <c r="X382" i="4"/>
  <c r="S382" i="4"/>
  <c r="N382" i="4"/>
  <c r="I382" i="4"/>
  <c r="D382" i="4"/>
  <c r="AM381" i="4"/>
  <c r="AG381" i="4"/>
  <c r="Y381" i="4"/>
  <c r="X381" i="4"/>
  <c r="S381" i="4"/>
  <c r="N381" i="4"/>
  <c r="I381" i="4"/>
  <c r="D381" i="4"/>
  <c r="AM380" i="4"/>
  <c r="AG380" i="4"/>
  <c r="Y380" i="4"/>
  <c r="X380" i="4"/>
  <c r="S380" i="4"/>
  <c r="N380" i="4"/>
  <c r="I380" i="4"/>
  <c r="D380" i="4"/>
  <c r="AM379" i="4"/>
  <c r="AG379" i="4"/>
  <c r="Y379" i="4"/>
  <c r="X379" i="4"/>
  <c r="S379" i="4"/>
  <c r="N379" i="4"/>
  <c r="I379" i="4"/>
  <c r="D379" i="4"/>
  <c r="AM378" i="4"/>
  <c r="AG378" i="4"/>
  <c r="Y378" i="4"/>
  <c r="X378" i="4"/>
  <c r="S378" i="4"/>
  <c r="N378" i="4"/>
  <c r="I378" i="4"/>
  <c r="D378" i="4"/>
  <c r="AM377" i="4"/>
  <c r="AG377" i="4"/>
  <c r="Y377" i="4"/>
  <c r="X377" i="4"/>
  <c r="S377" i="4"/>
  <c r="N377" i="4"/>
  <c r="I377" i="4"/>
  <c r="D377" i="4"/>
  <c r="AM376" i="4"/>
  <c r="AG376" i="4"/>
  <c r="Y376" i="4"/>
  <c r="X376" i="4"/>
  <c r="S376" i="4"/>
  <c r="N376" i="4"/>
  <c r="I376" i="4"/>
  <c r="D376" i="4"/>
  <c r="AM375" i="4"/>
  <c r="AG375" i="4"/>
  <c r="Y375" i="4"/>
  <c r="X375" i="4"/>
  <c r="S375" i="4"/>
  <c r="N375" i="4"/>
  <c r="I375" i="4"/>
  <c r="D375" i="4"/>
  <c r="AM374" i="4"/>
  <c r="AG374" i="4"/>
  <c r="Y374" i="4"/>
  <c r="X374" i="4"/>
  <c r="S374" i="4"/>
  <c r="N374" i="4"/>
  <c r="I374" i="4"/>
  <c r="D374" i="4"/>
  <c r="AM373" i="4"/>
  <c r="AG373" i="4"/>
  <c r="Y373" i="4"/>
  <c r="X373" i="4"/>
  <c r="S373" i="4"/>
  <c r="N373" i="4"/>
  <c r="I373" i="4"/>
  <c r="D373" i="4"/>
  <c r="AM372" i="4"/>
  <c r="AG372" i="4"/>
  <c r="Y372" i="4"/>
  <c r="X372" i="4"/>
  <c r="S372" i="4"/>
  <c r="N372" i="4"/>
  <c r="I372" i="4"/>
  <c r="D372" i="4"/>
  <c r="AM371" i="4"/>
  <c r="AG371" i="4"/>
  <c r="Y371" i="4"/>
  <c r="X371" i="4"/>
  <c r="S371" i="4"/>
  <c r="N371" i="4"/>
  <c r="I371" i="4"/>
  <c r="D371" i="4"/>
  <c r="AM370" i="4"/>
  <c r="AG370" i="4"/>
  <c r="Y370" i="4"/>
  <c r="X370" i="4"/>
  <c r="S370" i="4"/>
  <c r="N370" i="4"/>
  <c r="I370" i="4"/>
  <c r="D370" i="4"/>
  <c r="AM369" i="4"/>
  <c r="AG369" i="4"/>
  <c r="Y369" i="4"/>
  <c r="X369" i="4"/>
  <c r="S369" i="4"/>
  <c r="N369" i="4"/>
  <c r="I369" i="4"/>
  <c r="D369" i="4"/>
  <c r="AM368" i="4"/>
  <c r="AG368" i="4"/>
  <c r="Y368" i="4"/>
  <c r="X368" i="4"/>
  <c r="S368" i="4"/>
  <c r="N368" i="4"/>
  <c r="I368" i="4"/>
  <c r="D368" i="4"/>
  <c r="AM367" i="4"/>
  <c r="AG367" i="4"/>
  <c r="Y367" i="4"/>
  <c r="X367" i="4"/>
  <c r="S367" i="4"/>
  <c r="N367" i="4"/>
  <c r="I367" i="4"/>
  <c r="D367" i="4"/>
  <c r="AM366" i="4"/>
  <c r="AG366" i="4"/>
  <c r="Y366" i="4"/>
  <c r="X366" i="4"/>
  <c r="S366" i="4"/>
  <c r="N366" i="4"/>
  <c r="I366" i="4"/>
  <c r="D366" i="4"/>
  <c r="AM365" i="4"/>
  <c r="AG365" i="4"/>
  <c r="Y365" i="4"/>
  <c r="X365" i="4"/>
  <c r="S365" i="4"/>
  <c r="N365" i="4"/>
  <c r="I365" i="4"/>
  <c r="D365" i="4"/>
  <c r="AM364" i="4"/>
  <c r="AG364" i="4"/>
  <c r="Y364" i="4"/>
  <c r="X364" i="4"/>
  <c r="S364" i="4"/>
  <c r="N364" i="4"/>
  <c r="I364" i="4"/>
  <c r="D364" i="4"/>
  <c r="AM363" i="4"/>
  <c r="AG363" i="4"/>
  <c r="Y363" i="4"/>
  <c r="X363" i="4"/>
  <c r="S363" i="4"/>
  <c r="N363" i="4"/>
  <c r="I363" i="4"/>
  <c r="D363" i="4"/>
  <c r="AM362" i="4"/>
  <c r="AG362" i="4"/>
  <c r="Y362" i="4"/>
  <c r="X362" i="4"/>
  <c r="S362" i="4"/>
  <c r="N362" i="4"/>
  <c r="I362" i="4"/>
  <c r="D362" i="4"/>
  <c r="AM361" i="4"/>
  <c r="AG361" i="4"/>
  <c r="Y361" i="4"/>
  <c r="X361" i="4"/>
  <c r="S361" i="4"/>
  <c r="N361" i="4"/>
  <c r="I361" i="4"/>
  <c r="D361" i="4"/>
  <c r="AM360" i="4"/>
  <c r="AG360" i="4"/>
  <c r="Y360" i="4"/>
  <c r="X360" i="4"/>
  <c r="S360" i="4"/>
  <c r="N360" i="4"/>
  <c r="I360" i="4"/>
  <c r="D360" i="4"/>
  <c r="AM359" i="4"/>
  <c r="AG359" i="4"/>
  <c r="Y359" i="4"/>
  <c r="X359" i="4"/>
  <c r="S359" i="4"/>
  <c r="N359" i="4"/>
  <c r="I359" i="4"/>
  <c r="D359" i="4"/>
  <c r="AM358" i="4"/>
  <c r="AG358" i="4"/>
  <c r="Y358" i="4"/>
  <c r="X358" i="4"/>
  <c r="S358" i="4"/>
  <c r="N358" i="4"/>
  <c r="I358" i="4"/>
  <c r="D358" i="4"/>
  <c r="AM357" i="4"/>
  <c r="AG357" i="4"/>
  <c r="Y357" i="4"/>
  <c r="X357" i="4"/>
  <c r="S357" i="4"/>
  <c r="N357" i="4"/>
  <c r="I357" i="4"/>
  <c r="D357" i="4"/>
  <c r="AM356" i="4"/>
  <c r="AG356" i="4"/>
  <c r="Y356" i="4"/>
  <c r="X356" i="4"/>
  <c r="S356" i="4"/>
  <c r="N356" i="4"/>
  <c r="I356" i="4"/>
  <c r="D356" i="4"/>
  <c r="AM355" i="4"/>
  <c r="AG355" i="4"/>
  <c r="Y355" i="4"/>
  <c r="X355" i="4"/>
  <c r="S355" i="4"/>
  <c r="N355" i="4"/>
  <c r="I355" i="4"/>
  <c r="D355" i="4"/>
  <c r="AM354" i="4"/>
  <c r="AG354" i="4"/>
  <c r="Y354" i="4"/>
  <c r="X354" i="4"/>
  <c r="S354" i="4"/>
  <c r="N354" i="4"/>
  <c r="I354" i="4"/>
  <c r="D354" i="4"/>
  <c r="AM353" i="4"/>
  <c r="AG353" i="4"/>
  <c r="Y353" i="4"/>
  <c r="X353" i="4"/>
  <c r="S353" i="4"/>
  <c r="N353" i="4"/>
  <c r="I353" i="4"/>
  <c r="D353" i="4"/>
  <c r="AM352" i="4"/>
  <c r="AG352" i="4"/>
  <c r="Y352" i="4"/>
  <c r="X352" i="4"/>
  <c r="S352" i="4"/>
  <c r="N352" i="4"/>
  <c r="I352" i="4"/>
  <c r="D352" i="4"/>
  <c r="AM351" i="4"/>
  <c r="AG351" i="4"/>
  <c r="Y351" i="4"/>
  <c r="X351" i="4"/>
  <c r="S351" i="4"/>
  <c r="N351" i="4"/>
  <c r="I351" i="4"/>
  <c r="D351" i="4"/>
  <c r="AM350" i="4"/>
  <c r="AG350" i="4"/>
  <c r="Y350" i="4"/>
  <c r="X350" i="4"/>
  <c r="S350" i="4"/>
  <c r="N350" i="4"/>
  <c r="I350" i="4"/>
  <c r="D350" i="4"/>
  <c r="AM349" i="4"/>
  <c r="AG349" i="4"/>
  <c r="Y349" i="4"/>
  <c r="X349" i="4"/>
  <c r="S349" i="4"/>
  <c r="N349" i="4"/>
  <c r="I349" i="4"/>
  <c r="D349" i="4"/>
  <c r="AM348" i="4"/>
  <c r="AG348" i="4"/>
  <c r="Y348" i="4"/>
  <c r="X348" i="4"/>
  <c r="S348" i="4"/>
  <c r="N348" i="4"/>
  <c r="I348" i="4"/>
  <c r="D348" i="4"/>
  <c r="AM347" i="4"/>
  <c r="AG347" i="4"/>
  <c r="Y347" i="4"/>
  <c r="X347" i="4"/>
  <c r="S347" i="4"/>
  <c r="N347" i="4"/>
  <c r="I347" i="4"/>
  <c r="D347" i="4"/>
  <c r="AM346" i="4"/>
  <c r="AG346" i="4"/>
  <c r="Y346" i="4"/>
  <c r="X346" i="4"/>
  <c r="S346" i="4"/>
  <c r="N346" i="4"/>
  <c r="I346" i="4"/>
  <c r="D346" i="4"/>
  <c r="AM345" i="4"/>
  <c r="AG345" i="4"/>
  <c r="Y345" i="4"/>
  <c r="X345" i="4"/>
  <c r="S345" i="4"/>
  <c r="N345" i="4"/>
  <c r="I345" i="4"/>
  <c r="D345" i="4"/>
  <c r="AM344" i="4"/>
  <c r="AG344" i="4"/>
  <c r="Y344" i="4"/>
  <c r="X344" i="4"/>
  <c r="S344" i="4"/>
  <c r="N344" i="4"/>
  <c r="I344" i="4"/>
  <c r="D344" i="4"/>
  <c r="AM343" i="4"/>
  <c r="AG343" i="4"/>
  <c r="Y343" i="4"/>
  <c r="X343" i="4"/>
  <c r="S343" i="4"/>
  <c r="N343" i="4"/>
  <c r="I343" i="4"/>
  <c r="D343" i="4"/>
  <c r="AM342" i="4"/>
  <c r="AG342" i="4"/>
  <c r="Y342" i="4"/>
  <c r="X342" i="4"/>
  <c r="S342" i="4"/>
  <c r="N342" i="4"/>
  <c r="I342" i="4"/>
  <c r="D342" i="4"/>
  <c r="AM341" i="4"/>
  <c r="AG341" i="4"/>
  <c r="Y341" i="4"/>
  <c r="X341" i="4"/>
  <c r="S341" i="4"/>
  <c r="N341" i="4"/>
  <c r="I341" i="4"/>
  <c r="D341" i="4"/>
  <c r="AM340" i="4"/>
  <c r="AG340" i="4"/>
  <c r="Y340" i="4"/>
  <c r="X340" i="4"/>
  <c r="S340" i="4"/>
  <c r="N340" i="4"/>
  <c r="I340" i="4"/>
  <c r="D340" i="4"/>
  <c r="AM339" i="4"/>
  <c r="AG339" i="4"/>
  <c r="Y339" i="4"/>
  <c r="X339" i="4"/>
  <c r="S339" i="4"/>
  <c r="N339" i="4"/>
  <c r="I339" i="4"/>
  <c r="D339" i="4"/>
  <c r="AM338" i="4"/>
  <c r="AG338" i="4"/>
  <c r="Y338" i="4"/>
  <c r="X338" i="4"/>
  <c r="S338" i="4"/>
  <c r="N338" i="4"/>
  <c r="I338" i="4"/>
  <c r="D338" i="4"/>
  <c r="AM337" i="4"/>
  <c r="AG337" i="4"/>
  <c r="Y337" i="4"/>
  <c r="X337" i="4"/>
  <c r="S337" i="4"/>
  <c r="N337" i="4"/>
  <c r="I337" i="4"/>
  <c r="D337" i="4"/>
  <c r="AM336" i="4"/>
  <c r="AG336" i="4"/>
  <c r="Y336" i="4"/>
  <c r="X336" i="4"/>
  <c r="S336" i="4"/>
  <c r="N336" i="4"/>
  <c r="I336" i="4"/>
  <c r="D336" i="4"/>
  <c r="AM335" i="4"/>
  <c r="AG335" i="4"/>
  <c r="Y335" i="4"/>
  <c r="X335" i="4"/>
  <c r="S335" i="4"/>
  <c r="N335" i="4"/>
  <c r="I335" i="4"/>
  <c r="D335" i="4"/>
  <c r="AM334" i="4"/>
  <c r="AG334" i="4"/>
  <c r="Y334" i="4"/>
  <c r="X334" i="4"/>
  <c r="S334" i="4"/>
  <c r="N334" i="4"/>
  <c r="I334" i="4"/>
  <c r="D334" i="4"/>
  <c r="AM333" i="4"/>
  <c r="AG333" i="4"/>
  <c r="Y333" i="4"/>
  <c r="X333" i="4"/>
  <c r="S333" i="4"/>
  <c r="N333" i="4"/>
  <c r="I333" i="4"/>
  <c r="D333" i="4"/>
  <c r="AM332" i="4"/>
  <c r="AG332" i="4"/>
  <c r="Y332" i="4"/>
  <c r="X332" i="4"/>
  <c r="S332" i="4"/>
  <c r="N332" i="4"/>
  <c r="I332" i="4"/>
  <c r="D332" i="4"/>
  <c r="AM331" i="4"/>
  <c r="AG331" i="4"/>
  <c r="Y331" i="4"/>
  <c r="X331" i="4"/>
  <c r="S331" i="4"/>
  <c r="N331" i="4"/>
  <c r="I331" i="4"/>
  <c r="D331" i="4"/>
  <c r="AM330" i="4"/>
  <c r="AG330" i="4"/>
  <c r="Y330" i="4"/>
  <c r="X330" i="4"/>
  <c r="S330" i="4"/>
  <c r="N330" i="4"/>
  <c r="I330" i="4"/>
  <c r="D330" i="4"/>
  <c r="AM329" i="4"/>
  <c r="AG329" i="4"/>
  <c r="Y329" i="4"/>
  <c r="X329" i="4"/>
  <c r="S329" i="4"/>
  <c r="N329" i="4"/>
  <c r="I329" i="4"/>
  <c r="D329" i="4"/>
  <c r="AM328" i="4"/>
  <c r="AG328" i="4"/>
  <c r="Y328" i="4"/>
  <c r="X328" i="4"/>
  <c r="S328" i="4"/>
  <c r="N328" i="4"/>
  <c r="I328" i="4"/>
  <c r="D328" i="4"/>
  <c r="AM327" i="4"/>
  <c r="AG327" i="4"/>
  <c r="Y327" i="4"/>
  <c r="X327" i="4"/>
  <c r="S327" i="4"/>
  <c r="N327" i="4"/>
  <c r="I327" i="4"/>
  <c r="D327" i="4"/>
  <c r="AM326" i="4"/>
  <c r="AG326" i="4"/>
  <c r="Y326" i="4"/>
  <c r="X326" i="4"/>
  <c r="S326" i="4"/>
  <c r="N326" i="4"/>
  <c r="I326" i="4"/>
  <c r="D326" i="4"/>
  <c r="AM325" i="4"/>
  <c r="AG325" i="4"/>
  <c r="Y325" i="4"/>
  <c r="X325" i="4"/>
  <c r="S325" i="4"/>
  <c r="N325" i="4"/>
  <c r="I325" i="4"/>
  <c r="D325" i="4"/>
  <c r="AM324" i="4"/>
  <c r="AG324" i="4"/>
  <c r="Y324" i="4"/>
  <c r="X324" i="4"/>
  <c r="S324" i="4"/>
  <c r="N324" i="4"/>
  <c r="I324" i="4"/>
  <c r="D324" i="4"/>
  <c r="AM323" i="4"/>
  <c r="AG323" i="4"/>
  <c r="Y323" i="4"/>
  <c r="X323" i="4"/>
  <c r="S323" i="4"/>
  <c r="N323" i="4"/>
  <c r="I323" i="4"/>
  <c r="D323" i="4"/>
  <c r="AM322" i="4"/>
  <c r="AG322" i="4"/>
  <c r="Y322" i="4"/>
  <c r="X322" i="4"/>
  <c r="S322" i="4"/>
  <c r="N322" i="4"/>
  <c r="I322" i="4"/>
  <c r="D322" i="4"/>
  <c r="AM321" i="4"/>
  <c r="AG321" i="4"/>
  <c r="Y321" i="4"/>
  <c r="X321" i="4"/>
  <c r="S321" i="4"/>
  <c r="N321" i="4"/>
  <c r="I321" i="4"/>
  <c r="D321" i="4"/>
  <c r="AM320" i="4"/>
  <c r="AG320" i="4"/>
  <c r="Y320" i="4"/>
  <c r="X320" i="4"/>
  <c r="S320" i="4"/>
  <c r="N320" i="4"/>
  <c r="I320" i="4"/>
  <c r="D320" i="4"/>
  <c r="AM319" i="4"/>
  <c r="AG319" i="4"/>
  <c r="Y319" i="4"/>
  <c r="X319" i="4"/>
  <c r="S319" i="4"/>
  <c r="N319" i="4"/>
  <c r="I319" i="4"/>
  <c r="D319" i="4"/>
  <c r="AM318" i="4"/>
  <c r="AG318" i="4"/>
  <c r="Y318" i="4"/>
  <c r="X318" i="4"/>
  <c r="S318" i="4"/>
  <c r="N318" i="4"/>
  <c r="I318" i="4"/>
  <c r="D318" i="4"/>
  <c r="AM317" i="4"/>
  <c r="AG317" i="4"/>
  <c r="Y317" i="4"/>
  <c r="X317" i="4"/>
  <c r="S317" i="4"/>
  <c r="N317" i="4"/>
  <c r="I317" i="4"/>
  <c r="D317" i="4"/>
  <c r="AM316" i="4"/>
  <c r="AG316" i="4"/>
  <c r="Y316" i="4"/>
  <c r="X316" i="4"/>
  <c r="S316" i="4"/>
  <c r="N316" i="4"/>
  <c r="I316" i="4"/>
  <c r="D316" i="4"/>
  <c r="AM315" i="4"/>
  <c r="AG315" i="4"/>
  <c r="Y315" i="4"/>
  <c r="X315" i="4"/>
  <c r="S315" i="4"/>
  <c r="N315" i="4"/>
  <c r="I315" i="4"/>
  <c r="D315" i="4"/>
  <c r="AM314" i="4"/>
  <c r="AG314" i="4"/>
  <c r="Y314" i="4"/>
  <c r="X314" i="4"/>
  <c r="S314" i="4"/>
  <c r="N314" i="4"/>
  <c r="I314" i="4"/>
  <c r="D314" i="4"/>
  <c r="AM313" i="4"/>
  <c r="AG313" i="4"/>
  <c r="Y313" i="4"/>
  <c r="X313" i="4"/>
  <c r="S313" i="4"/>
  <c r="N313" i="4"/>
  <c r="I313" i="4"/>
  <c r="D313" i="4"/>
  <c r="AM312" i="4"/>
  <c r="AG312" i="4"/>
  <c r="Y312" i="4"/>
  <c r="X312" i="4"/>
  <c r="S312" i="4"/>
  <c r="N312" i="4"/>
  <c r="I312" i="4"/>
  <c r="D312" i="4"/>
  <c r="AM311" i="4"/>
  <c r="AG311" i="4"/>
  <c r="Y311" i="4"/>
  <c r="X311" i="4"/>
  <c r="S311" i="4"/>
  <c r="N311" i="4"/>
  <c r="I311" i="4"/>
  <c r="D311" i="4"/>
  <c r="AM310" i="4"/>
  <c r="AG310" i="4"/>
  <c r="Y310" i="4"/>
  <c r="X310" i="4"/>
  <c r="S310" i="4"/>
  <c r="N310" i="4"/>
  <c r="I310" i="4"/>
  <c r="D310" i="4"/>
  <c r="AM309" i="4"/>
  <c r="AG309" i="4"/>
  <c r="Y309" i="4"/>
  <c r="X309" i="4"/>
  <c r="S309" i="4"/>
  <c r="N309" i="4"/>
  <c r="I309" i="4"/>
  <c r="D309" i="4"/>
  <c r="AM308" i="4"/>
  <c r="AG308" i="4"/>
  <c r="Y308" i="4"/>
  <c r="X308" i="4"/>
  <c r="S308" i="4"/>
  <c r="N308" i="4"/>
  <c r="I308" i="4"/>
  <c r="D308" i="4"/>
  <c r="AM307" i="4"/>
  <c r="AG307" i="4"/>
  <c r="Y307" i="4"/>
  <c r="X307" i="4"/>
  <c r="S307" i="4"/>
  <c r="N307" i="4"/>
  <c r="I307" i="4"/>
  <c r="D307" i="4"/>
  <c r="AM306" i="4"/>
  <c r="AG306" i="4"/>
  <c r="Y306" i="4"/>
  <c r="X306" i="4"/>
  <c r="S306" i="4"/>
  <c r="N306" i="4"/>
  <c r="I306" i="4"/>
  <c r="D306" i="4"/>
  <c r="AM305" i="4"/>
  <c r="AG305" i="4"/>
  <c r="Y305" i="4"/>
  <c r="X305" i="4"/>
  <c r="S305" i="4"/>
  <c r="N305" i="4"/>
  <c r="I305" i="4"/>
  <c r="D305" i="4"/>
  <c r="AM304" i="4"/>
  <c r="AG304" i="4"/>
  <c r="Y304" i="4"/>
  <c r="X304" i="4"/>
  <c r="S304" i="4"/>
  <c r="N304" i="4"/>
  <c r="I304" i="4"/>
  <c r="D304" i="4"/>
  <c r="AM303" i="4"/>
  <c r="AG303" i="4"/>
  <c r="Y303" i="4"/>
  <c r="X303" i="4"/>
  <c r="S303" i="4"/>
  <c r="N303" i="4"/>
  <c r="I303" i="4"/>
  <c r="D303" i="4"/>
  <c r="AM302" i="4"/>
  <c r="AG302" i="4"/>
  <c r="Y302" i="4"/>
  <c r="X302" i="4"/>
  <c r="S302" i="4"/>
  <c r="N302" i="4"/>
  <c r="I302" i="4"/>
  <c r="D302" i="4"/>
  <c r="AM301" i="4"/>
  <c r="AG301" i="4"/>
  <c r="Y301" i="4"/>
  <c r="X301" i="4"/>
  <c r="S301" i="4"/>
  <c r="N301" i="4"/>
  <c r="I301" i="4"/>
  <c r="D301" i="4"/>
  <c r="AM300" i="4"/>
  <c r="AG300" i="4"/>
  <c r="Y300" i="4"/>
  <c r="X300" i="4"/>
  <c r="S300" i="4"/>
  <c r="N300" i="4"/>
  <c r="I300" i="4"/>
  <c r="D300" i="4"/>
  <c r="AM299" i="4"/>
  <c r="AG299" i="4"/>
  <c r="Y299" i="4"/>
  <c r="X299" i="4"/>
  <c r="S299" i="4"/>
  <c r="N299" i="4"/>
  <c r="I299" i="4"/>
  <c r="D299" i="4"/>
  <c r="AM298" i="4"/>
  <c r="AG298" i="4"/>
  <c r="Y298" i="4"/>
  <c r="X298" i="4"/>
  <c r="S298" i="4"/>
  <c r="N298" i="4"/>
  <c r="I298" i="4"/>
  <c r="D298" i="4"/>
  <c r="AM297" i="4"/>
  <c r="AG297" i="4"/>
  <c r="Y297" i="4"/>
  <c r="X297" i="4"/>
  <c r="S297" i="4"/>
  <c r="N297" i="4"/>
  <c r="I297" i="4"/>
  <c r="D297" i="4"/>
  <c r="AM296" i="4"/>
  <c r="AG296" i="4"/>
  <c r="Y296" i="4"/>
  <c r="X296" i="4"/>
  <c r="S296" i="4"/>
  <c r="N296" i="4"/>
  <c r="I296" i="4"/>
  <c r="D296" i="4"/>
  <c r="AM295" i="4"/>
  <c r="AG295" i="4"/>
  <c r="Y295" i="4"/>
  <c r="X295" i="4"/>
  <c r="S295" i="4"/>
  <c r="N295" i="4"/>
  <c r="I295" i="4"/>
  <c r="D295" i="4"/>
  <c r="AM294" i="4"/>
  <c r="AG294" i="4"/>
  <c r="Y294" i="4"/>
  <c r="X294" i="4"/>
  <c r="S294" i="4"/>
  <c r="N294" i="4"/>
  <c r="I294" i="4"/>
  <c r="D294" i="4"/>
  <c r="AM293" i="4"/>
  <c r="AG293" i="4"/>
  <c r="Y293" i="4"/>
  <c r="X293" i="4"/>
  <c r="S293" i="4"/>
  <c r="N293" i="4"/>
  <c r="I293" i="4"/>
  <c r="D293" i="4"/>
  <c r="AM292" i="4"/>
  <c r="AG292" i="4"/>
  <c r="Y292" i="4"/>
  <c r="X292" i="4"/>
  <c r="S292" i="4"/>
  <c r="N292" i="4"/>
  <c r="I292" i="4"/>
  <c r="D292" i="4"/>
  <c r="AM291" i="4"/>
  <c r="AG291" i="4"/>
  <c r="Y291" i="4"/>
  <c r="X291" i="4"/>
  <c r="S291" i="4"/>
  <c r="N291" i="4"/>
  <c r="I291" i="4"/>
  <c r="D291" i="4"/>
  <c r="AM290" i="4"/>
  <c r="AG290" i="4"/>
  <c r="Y290" i="4"/>
  <c r="X290" i="4"/>
  <c r="S290" i="4"/>
  <c r="N290" i="4"/>
  <c r="I290" i="4"/>
  <c r="D290" i="4"/>
  <c r="AM289" i="4"/>
  <c r="AG289" i="4"/>
  <c r="Y289" i="4"/>
  <c r="X289" i="4"/>
  <c r="S289" i="4"/>
  <c r="N289" i="4"/>
  <c r="I289" i="4"/>
  <c r="D289" i="4"/>
  <c r="AM288" i="4"/>
  <c r="AG288" i="4"/>
  <c r="Y288" i="4"/>
  <c r="X288" i="4"/>
  <c r="S288" i="4"/>
  <c r="N288" i="4"/>
  <c r="I288" i="4"/>
  <c r="D288" i="4"/>
  <c r="AM287" i="4"/>
  <c r="AG287" i="4"/>
  <c r="Y287" i="4"/>
  <c r="X287" i="4"/>
  <c r="S287" i="4"/>
  <c r="N287" i="4"/>
  <c r="I287" i="4"/>
  <c r="D287" i="4"/>
  <c r="AM286" i="4"/>
  <c r="AG286" i="4"/>
  <c r="Y286" i="4"/>
  <c r="X286" i="4"/>
  <c r="S286" i="4"/>
  <c r="N286" i="4"/>
  <c r="I286" i="4"/>
  <c r="D286" i="4"/>
  <c r="AM285" i="4"/>
  <c r="AG285" i="4"/>
  <c r="Y285" i="4"/>
  <c r="X285" i="4"/>
  <c r="S285" i="4"/>
  <c r="N285" i="4"/>
  <c r="I285" i="4"/>
  <c r="D285" i="4"/>
  <c r="AM284" i="4"/>
  <c r="AG284" i="4"/>
  <c r="Y284" i="4"/>
  <c r="X284" i="4"/>
  <c r="S284" i="4"/>
  <c r="N284" i="4"/>
  <c r="I284" i="4"/>
  <c r="D284" i="4"/>
  <c r="AM283" i="4"/>
  <c r="AG283" i="4"/>
  <c r="Y283" i="4"/>
  <c r="X283" i="4"/>
  <c r="S283" i="4"/>
  <c r="N283" i="4"/>
  <c r="I283" i="4"/>
  <c r="D283" i="4"/>
  <c r="AM282" i="4"/>
  <c r="AG282" i="4"/>
  <c r="Y282" i="4"/>
  <c r="X282" i="4"/>
  <c r="S282" i="4"/>
  <c r="N282" i="4"/>
  <c r="I282" i="4"/>
  <c r="D282" i="4"/>
  <c r="AM281" i="4"/>
  <c r="AG281" i="4"/>
  <c r="Y281" i="4"/>
  <c r="X281" i="4"/>
  <c r="S281" i="4"/>
  <c r="N281" i="4"/>
  <c r="I281" i="4"/>
  <c r="D281" i="4"/>
  <c r="AM280" i="4"/>
  <c r="AG280" i="4"/>
  <c r="Y280" i="4"/>
  <c r="X280" i="4"/>
  <c r="S280" i="4"/>
  <c r="N280" i="4"/>
  <c r="I280" i="4"/>
  <c r="D280" i="4"/>
  <c r="AM279" i="4"/>
  <c r="AG279" i="4"/>
  <c r="Y279" i="4"/>
  <c r="X279" i="4"/>
  <c r="S279" i="4"/>
  <c r="N279" i="4"/>
  <c r="I279" i="4"/>
  <c r="D279" i="4"/>
  <c r="AM278" i="4"/>
  <c r="AG278" i="4"/>
  <c r="Y278" i="4"/>
  <c r="X278" i="4"/>
  <c r="S278" i="4"/>
  <c r="N278" i="4"/>
  <c r="I278" i="4"/>
  <c r="D278" i="4"/>
  <c r="AM277" i="4"/>
  <c r="AG277" i="4"/>
  <c r="Y277" i="4"/>
  <c r="X277" i="4"/>
  <c r="S277" i="4"/>
  <c r="N277" i="4"/>
  <c r="I277" i="4"/>
  <c r="D277" i="4"/>
  <c r="AM276" i="4"/>
  <c r="AG276" i="4"/>
  <c r="Y276" i="4"/>
  <c r="X276" i="4"/>
  <c r="S276" i="4"/>
  <c r="N276" i="4"/>
  <c r="I276" i="4"/>
  <c r="D276" i="4"/>
  <c r="AM275" i="4"/>
  <c r="AG275" i="4"/>
  <c r="Y275" i="4"/>
  <c r="X275" i="4"/>
  <c r="S275" i="4"/>
  <c r="N275" i="4"/>
  <c r="I275" i="4"/>
  <c r="D275" i="4"/>
  <c r="AM274" i="4"/>
  <c r="AG274" i="4"/>
  <c r="Y274" i="4"/>
  <c r="X274" i="4"/>
  <c r="S274" i="4"/>
  <c r="N274" i="4"/>
  <c r="I274" i="4"/>
  <c r="D274" i="4"/>
  <c r="AM273" i="4"/>
  <c r="AG273" i="4"/>
  <c r="Y273" i="4"/>
  <c r="X273" i="4"/>
  <c r="S273" i="4"/>
  <c r="N273" i="4"/>
  <c r="I273" i="4"/>
  <c r="D273" i="4"/>
  <c r="AM272" i="4"/>
  <c r="AG272" i="4"/>
  <c r="Y272" i="4"/>
  <c r="X272" i="4"/>
  <c r="S272" i="4"/>
  <c r="N272" i="4"/>
  <c r="I272" i="4"/>
  <c r="D272" i="4"/>
  <c r="AM271" i="4"/>
  <c r="AG271" i="4"/>
  <c r="Y271" i="4"/>
  <c r="X271" i="4"/>
  <c r="S271" i="4"/>
  <c r="N271" i="4"/>
  <c r="I271" i="4"/>
  <c r="D271" i="4"/>
  <c r="AM270" i="4"/>
  <c r="AG270" i="4"/>
  <c r="Y270" i="4"/>
  <c r="X270" i="4"/>
  <c r="S270" i="4"/>
  <c r="N270" i="4"/>
  <c r="I270" i="4"/>
  <c r="D270" i="4"/>
  <c r="AM269" i="4"/>
  <c r="AG269" i="4"/>
  <c r="Y269" i="4"/>
  <c r="X269" i="4"/>
  <c r="S269" i="4"/>
  <c r="N269" i="4"/>
  <c r="I269" i="4"/>
  <c r="D269" i="4"/>
  <c r="AM268" i="4"/>
  <c r="AG268" i="4"/>
  <c r="Y268" i="4"/>
  <c r="X268" i="4"/>
  <c r="S268" i="4"/>
  <c r="N268" i="4"/>
  <c r="I268" i="4"/>
  <c r="D268" i="4"/>
  <c r="AM267" i="4"/>
  <c r="AG267" i="4"/>
  <c r="Y267" i="4"/>
  <c r="X267" i="4"/>
  <c r="S267" i="4"/>
  <c r="N267" i="4"/>
  <c r="I267" i="4"/>
  <c r="D267" i="4"/>
  <c r="AM266" i="4"/>
  <c r="AG266" i="4"/>
  <c r="Y266" i="4"/>
  <c r="X266" i="4"/>
  <c r="S266" i="4"/>
  <c r="N266" i="4"/>
  <c r="I266" i="4"/>
  <c r="D266" i="4"/>
  <c r="AM265" i="4"/>
  <c r="AG265" i="4"/>
  <c r="Y265" i="4"/>
  <c r="X265" i="4"/>
  <c r="S265" i="4"/>
  <c r="N265" i="4"/>
  <c r="I265" i="4"/>
  <c r="D265" i="4"/>
  <c r="AM264" i="4"/>
  <c r="AG264" i="4"/>
  <c r="Y264" i="4"/>
  <c r="X264" i="4"/>
  <c r="S264" i="4"/>
  <c r="N264" i="4"/>
  <c r="I264" i="4"/>
  <c r="D264" i="4"/>
  <c r="AM263" i="4"/>
  <c r="AG263" i="4"/>
  <c r="Y263" i="4"/>
  <c r="X263" i="4"/>
  <c r="S263" i="4"/>
  <c r="N263" i="4"/>
  <c r="I263" i="4"/>
  <c r="D263" i="4"/>
  <c r="AM262" i="4"/>
  <c r="AG262" i="4"/>
  <c r="Y262" i="4"/>
  <c r="X262" i="4"/>
  <c r="S262" i="4"/>
  <c r="N262" i="4"/>
  <c r="I262" i="4"/>
  <c r="D262" i="4"/>
  <c r="AM261" i="4"/>
  <c r="AG261" i="4"/>
  <c r="Y261" i="4"/>
  <c r="X261" i="4"/>
  <c r="S261" i="4"/>
  <c r="N261" i="4"/>
  <c r="I261" i="4"/>
  <c r="D261" i="4"/>
  <c r="AM260" i="4"/>
  <c r="AG260" i="4"/>
  <c r="Y260" i="4"/>
  <c r="X260" i="4"/>
  <c r="S260" i="4"/>
  <c r="N260" i="4"/>
  <c r="I260" i="4"/>
  <c r="D260" i="4"/>
  <c r="AM259" i="4"/>
  <c r="AG259" i="4"/>
  <c r="Y259" i="4"/>
  <c r="X259" i="4"/>
  <c r="S259" i="4"/>
  <c r="N259" i="4"/>
  <c r="I259" i="4"/>
  <c r="D259" i="4"/>
  <c r="AM258" i="4"/>
  <c r="AG258" i="4"/>
  <c r="Y258" i="4"/>
  <c r="X258" i="4"/>
  <c r="S258" i="4"/>
  <c r="N258" i="4"/>
  <c r="I258" i="4"/>
  <c r="D258" i="4"/>
  <c r="AM257" i="4"/>
  <c r="AG257" i="4"/>
  <c r="Y257" i="4"/>
  <c r="X257" i="4"/>
  <c r="S257" i="4"/>
  <c r="N257" i="4"/>
  <c r="I257" i="4"/>
  <c r="D257" i="4"/>
  <c r="AM256" i="4"/>
  <c r="AG256" i="4"/>
  <c r="Y256" i="4"/>
  <c r="X256" i="4"/>
  <c r="S256" i="4"/>
  <c r="N256" i="4"/>
  <c r="I256" i="4"/>
  <c r="D256" i="4"/>
  <c r="AM255" i="4"/>
  <c r="AG255" i="4"/>
  <c r="Y255" i="4"/>
  <c r="X255" i="4"/>
  <c r="S255" i="4"/>
  <c r="N255" i="4"/>
  <c r="I255" i="4"/>
  <c r="D255" i="4"/>
  <c r="AM254" i="4"/>
  <c r="AG254" i="4"/>
  <c r="Y254" i="4"/>
  <c r="X254" i="4"/>
  <c r="S254" i="4"/>
  <c r="N254" i="4"/>
  <c r="I254" i="4"/>
  <c r="D254" i="4"/>
  <c r="AM253" i="4"/>
  <c r="AG253" i="4"/>
  <c r="Y253" i="4"/>
  <c r="X253" i="4"/>
  <c r="S253" i="4"/>
  <c r="N253" i="4"/>
  <c r="I253" i="4"/>
  <c r="D253" i="4"/>
  <c r="AM252" i="4"/>
  <c r="AG252" i="4"/>
  <c r="Y252" i="4"/>
  <c r="X252" i="4"/>
  <c r="S252" i="4"/>
  <c r="N252" i="4"/>
  <c r="I252" i="4"/>
  <c r="D252" i="4"/>
  <c r="AM251" i="4"/>
  <c r="AG251" i="4"/>
  <c r="Y251" i="4"/>
  <c r="X251" i="4"/>
  <c r="S251" i="4"/>
  <c r="N251" i="4"/>
  <c r="I251" i="4"/>
  <c r="D251" i="4"/>
  <c r="AM250" i="4"/>
  <c r="AG250" i="4"/>
  <c r="Y250" i="4"/>
  <c r="X250" i="4"/>
  <c r="S250" i="4"/>
  <c r="N250" i="4"/>
  <c r="I250" i="4"/>
  <c r="D250" i="4"/>
  <c r="AM249" i="4"/>
  <c r="AG249" i="4"/>
  <c r="Y249" i="4"/>
  <c r="X249" i="4"/>
  <c r="S249" i="4"/>
  <c r="N249" i="4"/>
  <c r="I249" i="4"/>
  <c r="D249" i="4"/>
  <c r="AM248" i="4"/>
  <c r="AG248" i="4"/>
  <c r="Y248" i="4"/>
  <c r="X248" i="4"/>
  <c r="S248" i="4"/>
  <c r="N248" i="4"/>
  <c r="I248" i="4"/>
  <c r="D248" i="4"/>
  <c r="AM247" i="4"/>
  <c r="AG247" i="4"/>
  <c r="Y247" i="4"/>
  <c r="X247" i="4"/>
  <c r="S247" i="4"/>
  <c r="N247" i="4"/>
  <c r="I247" i="4"/>
  <c r="D247" i="4"/>
  <c r="AM246" i="4"/>
  <c r="AG246" i="4"/>
  <c r="Y246" i="4"/>
  <c r="X246" i="4"/>
  <c r="S246" i="4"/>
  <c r="N246" i="4"/>
  <c r="I246" i="4"/>
  <c r="D246" i="4"/>
  <c r="AM245" i="4"/>
  <c r="AG245" i="4"/>
  <c r="Y245" i="4"/>
  <c r="X245" i="4"/>
  <c r="S245" i="4"/>
  <c r="N245" i="4"/>
  <c r="I245" i="4"/>
  <c r="D245" i="4"/>
  <c r="AM244" i="4"/>
  <c r="AG244" i="4"/>
  <c r="Y244" i="4"/>
  <c r="X244" i="4"/>
  <c r="S244" i="4"/>
  <c r="N244" i="4"/>
  <c r="I244" i="4"/>
  <c r="D244" i="4"/>
  <c r="AM243" i="4"/>
  <c r="AG243" i="4"/>
  <c r="Y243" i="4"/>
  <c r="X243" i="4"/>
  <c r="S243" i="4"/>
  <c r="N243" i="4"/>
  <c r="I243" i="4"/>
  <c r="D243" i="4"/>
  <c r="AM242" i="4"/>
  <c r="AG242" i="4"/>
  <c r="Y242" i="4"/>
  <c r="X242" i="4"/>
  <c r="S242" i="4"/>
  <c r="N242" i="4"/>
  <c r="I242" i="4"/>
  <c r="D242" i="4"/>
  <c r="AM241" i="4"/>
  <c r="AG241" i="4"/>
  <c r="Y241" i="4"/>
  <c r="X241" i="4"/>
  <c r="S241" i="4"/>
  <c r="N241" i="4"/>
  <c r="I241" i="4"/>
  <c r="D241" i="4"/>
  <c r="AM240" i="4"/>
  <c r="AG240" i="4"/>
  <c r="Y240" i="4"/>
  <c r="X240" i="4"/>
  <c r="S240" i="4"/>
  <c r="N240" i="4"/>
  <c r="I240" i="4"/>
  <c r="D240" i="4"/>
  <c r="AM239" i="4"/>
  <c r="AG239" i="4"/>
  <c r="Y239" i="4"/>
  <c r="X239" i="4"/>
  <c r="S239" i="4"/>
  <c r="N239" i="4"/>
  <c r="I239" i="4"/>
  <c r="D239" i="4"/>
  <c r="AM238" i="4"/>
  <c r="AG238" i="4"/>
  <c r="Y238" i="4"/>
  <c r="X238" i="4"/>
  <c r="S238" i="4"/>
  <c r="N238" i="4"/>
  <c r="I238" i="4"/>
  <c r="D238" i="4"/>
  <c r="AM237" i="4"/>
  <c r="AG237" i="4"/>
  <c r="Y237" i="4"/>
  <c r="X237" i="4"/>
  <c r="S237" i="4"/>
  <c r="N237" i="4"/>
  <c r="I237" i="4"/>
  <c r="D237" i="4"/>
  <c r="AM236" i="4"/>
  <c r="AG236" i="4"/>
  <c r="Y236" i="4"/>
  <c r="X236" i="4"/>
  <c r="S236" i="4"/>
  <c r="N236" i="4"/>
  <c r="I236" i="4"/>
  <c r="D236" i="4"/>
  <c r="AM235" i="4"/>
  <c r="AG235" i="4"/>
  <c r="Y235" i="4"/>
  <c r="X235" i="4"/>
  <c r="S235" i="4"/>
  <c r="N235" i="4"/>
  <c r="I235" i="4"/>
  <c r="D235" i="4"/>
  <c r="AM234" i="4"/>
  <c r="AG234" i="4"/>
  <c r="Y234" i="4"/>
  <c r="X234" i="4"/>
  <c r="S234" i="4"/>
  <c r="N234" i="4"/>
  <c r="I234" i="4"/>
  <c r="D234" i="4"/>
  <c r="AM233" i="4"/>
  <c r="AG233" i="4"/>
  <c r="Y233" i="4"/>
  <c r="X233" i="4"/>
  <c r="S233" i="4"/>
  <c r="N233" i="4"/>
  <c r="I233" i="4"/>
  <c r="D233" i="4"/>
  <c r="AM232" i="4"/>
  <c r="AG232" i="4"/>
  <c r="Y232" i="4"/>
  <c r="X232" i="4"/>
  <c r="S232" i="4"/>
  <c r="N232" i="4"/>
  <c r="I232" i="4"/>
  <c r="D232" i="4"/>
  <c r="AM231" i="4"/>
  <c r="AG231" i="4"/>
  <c r="Y231" i="4"/>
  <c r="X231" i="4"/>
  <c r="S231" i="4"/>
  <c r="N231" i="4"/>
  <c r="I231" i="4"/>
  <c r="D231" i="4"/>
  <c r="AM230" i="4"/>
  <c r="AG230" i="4"/>
  <c r="Y230" i="4"/>
  <c r="X230" i="4"/>
  <c r="S230" i="4"/>
  <c r="N230" i="4"/>
  <c r="I230" i="4"/>
  <c r="D230" i="4"/>
  <c r="AM229" i="4"/>
  <c r="AG229" i="4"/>
  <c r="Y229" i="4"/>
  <c r="X229" i="4"/>
  <c r="S229" i="4"/>
  <c r="N229" i="4"/>
  <c r="I229" i="4"/>
  <c r="D229" i="4"/>
  <c r="AM228" i="4"/>
  <c r="AG228" i="4"/>
  <c r="Y228" i="4"/>
  <c r="X228" i="4"/>
  <c r="S228" i="4"/>
  <c r="N228" i="4"/>
  <c r="I228" i="4"/>
  <c r="D228" i="4"/>
  <c r="AM227" i="4"/>
  <c r="AG227" i="4"/>
  <c r="Y227" i="4"/>
  <c r="X227" i="4"/>
  <c r="S227" i="4"/>
  <c r="N227" i="4"/>
  <c r="I227" i="4"/>
  <c r="D227" i="4"/>
  <c r="AM226" i="4"/>
  <c r="AG226" i="4"/>
  <c r="Y226" i="4"/>
  <c r="X226" i="4"/>
  <c r="S226" i="4"/>
  <c r="N226" i="4"/>
  <c r="I226" i="4"/>
  <c r="D226" i="4"/>
  <c r="AM225" i="4"/>
  <c r="AG225" i="4"/>
  <c r="Y225" i="4"/>
  <c r="X225" i="4"/>
  <c r="S225" i="4"/>
  <c r="N225" i="4"/>
  <c r="I225" i="4"/>
  <c r="D225" i="4"/>
  <c r="AM224" i="4"/>
  <c r="AG224" i="4"/>
  <c r="Y224" i="4"/>
  <c r="X224" i="4"/>
  <c r="S224" i="4"/>
  <c r="N224" i="4"/>
  <c r="I224" i="4"/>
  <c r="D224" i="4"/>
  <c r="AM223" i="4"/>
  <c r="AG223" i="4"/>
  <c r="Y223" i="4"/>
  <c r="X223" i="4"/>
  <c r="S223" i="4"/>
  <c r="N223" i="4"/>
  <c r="I223" i="4"/>
  <c r="D223" i="4"/>
  <c r="AM222" i="4"/>
  <c r="AG222" i="4"/>
  <c r="Y222" i="4"/>
  <c r="X222" i="4"/>
  <c r="S222" i="4"/>
  <c r="N222" i="4"/>
  <c r="I222" i="4"/>
  <c r="D222" i="4"/>
  <c r="AM221" i="4"/>
  <c r="AG221" i="4"/>
  <c r="Y221" i="4"/>
  <c r="X221" i="4"/>
  <c r="S221" i="4"/>
  <c r="N221" i="4"/>
  <c r="I221" i="4"/>
  <c r="D221" i="4"/>
  <c r="AM220" i="4"/>
  <c r="AG220" i="4"/>
  <c r="Y220" i="4"/>
  <c r="X220" i="4"/>
  <c r="S220" i="4"/>
  <c r="N220" i="4"/>
  <c r="I220" i="4"/>
  <c r="D220" i="4"/>
  <c r="AM219" i="4"/>
  <c r="AG219" i="4"/>
  <c r="Y219" i="4"/>
  <c r="X219" i="4"/>
  <c r="S219" i="4"/>
  <c r="N219" i="4"/>
  <c r="I219" i="4"/>
  <c r="D219" i="4"/>
  <c r="AM218" i="4"/>
  <c r="AG218" i="4"/>
  <c r="Y218" i="4"/>
  <c r="X218" i="4"/>
  <c r="S218" i="4"/>
  <c r="N218" i="4"/>
  <c r="I218" i="4"/>
  <c r="D218" i="4"/>
  <c r="AM217" i="4"/>
  <c r="AG217" i="4"/>
  <c r="Y217" i="4"/>
  <c r="X217" i="4"/>
  <c r="S217" i="4"/>
  <c r="N217" i="4"/>
  <c r="I217" i="4"/>
  <c r="D217" i="4"/>
  <c r="AM216" i="4"/>
  <c r="AG216" i="4"/>
  <c r="Y216" i="4"/>
  <c r="X216" i="4"/>
  <c r="S216" i="4"/>
  <c r="N216" i="4"/>
  <c r="I216" i="4"/>
  <c r="D216" i="4"/>
  <c r="AM215" i="4"/>
  <c r="AG215" i="4"/>
  <c r="Y215" i="4"/>
  <c r="X215" i="4"/>
  <c r="S215" i="4"/>
  <c r="N215" i="4"/>
  <c r="I215" i="4"/>
  <c r="D215" i="4"/>
  <c r="AM214" i="4"/>
  <c r="AG214" i="4"/>
  <c r="Y214" i="4"/>
  <c r="X214" i="4"/>
  <c r="S214" i="4"/>
  <c r="N214" i="4"/>
  <c r="I214" i="4"/>
  <c r="D214" i="4"/>
  <c r="AM213" i="4"/>
  <c r="AG213" i="4"/>
  <c r="Y213" i="4"/>
  <c r="X213" i="4"/>
  <c r="S213" i="4"/>
  <c r="N213" i="4"/>
  <c r="I213" i="4"/>
  <c r="D213" i="4"/>
  <c r="AM212" i="4"/>
  <c r="AG212" i="4"/>
  <c r="Y212" i="4"/>
  <c r="X212" i="4"/>
  <c r="S212" i="4"/>
  <c r="N212" i="4"/>
  <c r="I212" i="4"/>
  <c r="D212" i="4"/>
  <c r="AM211" i="4"/>
  <c r="AG211" i="4"/>
  <c r="Y211" i="4"/>
  <c r="X211" i="4"/>
  <c r="S211" i="4"/>
  <c r="N211" i="4"/>
  <c r="I211" i="4"/>
  <c r="D211" i="4"/>
  <c r="AM210" i="4"/>
  <c r="AG210" i="4"/>
  <c r="Y210" i="4"/>
  <c r="X210" i="4"/>
  <c r="S210" i="4"/>
  <c r="N210" i="4"/>
  <c r="I210" i="4"/>
  <c r="D210" i="4"/>
  <c r="AM209" i="4"/>
  <c r="AG209" i="4"/>
  <c r="Y209" i="4"/>
  <c r="X209" i="4"/>
  <c r="S209" i="4"/>
  <c r="N209" i="4"/>
  <c r="I209" i="4"/>
  <c r="D209" i="4"/>
  <c r="AM208" i="4"/>
  <c r="AG208" i="4"/>
  <c r="Y208" i="4"/>
  <c r="X208" i="4"/>
  <c r="S208" i="4"/>
  <c r="N208" i="4"/>
  <c r="I208" i="4"/>
  <c r="D208" i="4"/>
  <c r="AM207" i="4"/>
  <c r="AG207" i="4"/>
  <c r="Y207" i="4"/>
  <c r="X207" i="4"/>
  <c r="S207" i="4"/>
  <c r="N207" i="4"/>
  <c r="I207" i="4"/>
  <c r="D207" i="4"/>
  <c r="AM206" i="4"/>
  <c r="AG206" i="4"/>
  <c r="Y206" i="4"/>
  <c r="X206" i="4"/>
  <c r="S206" i="4"/>
  <c r="N206" i="4"/>
  <c r="I206" i="4"/>
  <c r="D206" i="4"/>
  <c r="AM205" i="4"/>
  <c r="AG205" i="4"/>
  <c r="Y205" i="4"/>
  <c r="X205" i="4"/>
  <c r="S205" i="4"/>
  <c r="N205" i="4"/>
  <c r="I205" i="4"/>
  <c r="D205" i="4"/>
  <c r="AM204" i="4"/>
  <c r="AG204" i="4"/>
  <c r="Y204" i="4"/>
  <c r="X204" i="4"/>
  <c r="S204" i="4"/>
  <c r="N204" i="4"/>
  <c r="I204" i="4"/>
  <c r="D204" i="4"/>
  <c r="AM203" i="4"/>
  <c r="AG203" i="4"/>
  <c r="Y203" i="4"/>
  <c r="X203" i="4"/>
  <c r="S203" i="4"/>
  <c r="N203" i="4"/>
  <c r="I203" i="4"/>
  <c r="D203" i="4"/>
  <c r="AM202" i="4"/>
  <c r="AG202" i="4"/>
  <c r="Y202" i="4"/>
  <c r="X202" i="4"/>
  <c r="S202" i="4"/>
  <c r="N202" i="4"/>
  <c r="I202" i="4"/>
  <c r="D202" i="4"/>
  <c r="AM201" i="4"/>
  <c r="AG201" i="4"/>
  <c r="Y201" i="4"/>
  <c r="X201" i="4"/>
  <c r="S201" i="4"/>
  <c r="N201" i="4"/>
  <c r="I201" i="4"/>
  <c r="D201" i="4"/>
  <c r="AM200" i="4"/>
  <c r="AG200" i="4"/>
  <c r="Y200" i="4"/>
  <c r="X200" i="4"/>
  <c r="S200" i="4"/>
  <c r="N200" i="4"/>
  <c r="I200" i="4"/>
  <c r="D200" i="4"/>
  <c r="AM199" i="4"/>
  <c r="AG199" i="4"/>
  <c r="Y199" i="4"/>
  <c r="X199" i="4"/>
  <c r="S199" i="4"/>
  <c r="N199" i="4"/>
  <c r="I199" i="4"/>
  <c r="D199" i="4"/>
  <c r="AM198" i="4"/>
  <c r="AG198" i="4"/>
  <c r="Y198" i="4"/>
  <c r="X198" i="4"/>
  <c r="S198" i="4"/>
  <c r="N198" i="4"/>
  <c r="I198" i="4"/>
  <c r="D198" i="4"/>
  <c r="AM197" i="4"/>
  <c r="AG197" i="4"/>
  <c r="Y197" i="4"/>
  <c r="X197" i="4"/>
  <c r="S197" i="4"/>
  <c r="N197" i="4"/>
  <c r="I197" i="4"/>
  <c r="D197" i="4"/>
  <c r="AM196" i="4"/>
  <c r="AG196" i="4"/>
  <c r="Y196" i="4"/>
  <c r="X196" i="4"/>
  <c r="S196" i="4"/>
  <c r="N196" i="4"/>
  <c r="I196" i="4"/>
  <c r="D196" i="4"/>
  <c r="AM195" i="4"/>
  <c r="AG195" i="4"/>
  <c r="Y195" i="4"/>
  <c r="X195" i="4"/>
  <c r="S195" i="4"/>
  <c r="N195" i="4"/>
  <c r="I195" i="4"/>
  <c r="D195" i="4"/>
  <c r="AM194" i="4"/>
  <c r="AG194" i="4"/>
  <c r="Y194" i="4"/>
  <c r="X194" i="4"/>
  <c r="S194" i="4"/>
  <c r="N194" i="4"/>
  <c r="I194" i="4"/>
  <c r="D194" i="4"/>
  <c r="AM193" i="4"/>
  <c r="AG193" i="4"/>
  <c r="Y193" i="4"/>
  <c r="X193" i="4"/>
  <c r="S193" i="4"/>
  <c r="N193" i="4"/>
  <c r="I193" i="4"/>
  <c r="D193" i="4"/>
  <c r="AM192" i="4"/>
  <c r="AG192" i="4"/>
  <c r="Y192" i="4"/>
  <c r="X192" i="4"/>
  <c r="S192" i="4"/>
  <c r="N192" i="4"/>
  <c r="I192" i="4"/>
  <c r="D192" i="4"/>
  <c r="AM191" i="4"/>
  <c r="AG191" i="4"/>
  <c r="Y191" i="4"/>
  <c r="X191" i="4"/>
  <c r="S191" i="4"/>
  <c r="N191" i="4"/>
  <c r="I191" i="4"/>
  <c r="D191" i="4"/>
  <c r="AM190" i="4"/>
  <c r="AG190" i="4"/>
  <c r="Y190" i="4"/>
  <c r="X190" i="4"/>
  <c r="S190" i="4"/>
  <c r="N190" i="4"/>
  <c r="I190" i="4"/>
  <c r="D190" i="4"/>
  <c r="AM189" i="4"/>
  <c r="AG189" i="4"/>
  <c r="Y189" i="4"/>
  <c r="X189" i="4"/>
  <c r="S189" i="4"/>
  <c r="N189" i="4"/>
  <c r="I189" i="4"/>
  <c r="D189" i="4"/>
  <c r="AM188" i="4"/>
  <c r="AG188" i="4"/>
  <c r="Y188" i="4"/>
  <c r="X188" i="4"/>
  <c r="S188" i="4"/>
  <c r="N188" i="4"/>
  <c r="I188" i="4"/>
  <c r="D188" i="4"/>
  <c r="AM187" i="4"/>
  <c r="AG187" i="4"/>
  <c r="Y187" i="4"/>
  <c r="X187" i="4"/>
  <c r="S187" i="4"/>
  <c r="N187" i="4"/>
  <c r="I187" i="4"/>
  <c r="D187" i="4"/>
  <c r="AM186" i="4"/>
  <c r="AG186" i="4"/>
  <c r="Y186" i="4"/>
  <c r="X186" i="4"/>
  <c r="S186" i="4"/>
  <c r="N186" i="4"/>
  <c r="I186" i="4"/>
  <c r="D186" i="4"/>
  <c r="AM185" i="4"/>
  <c r="AG185" i="4"/>
  <c r="Y185" i="4"/>
  <c r="X185" i="4"/>
  <c r="S185" i="4"/>
  <c r="N185" i="4"/>
  <c r="I185" i="4"/>
  <c r="D185" i="4"/>
  <c r="AM184" i="4"/>
  <c r="AG184" i="4"/>
  <c r="Y184" i="4"/>
  <c r="X184" i="4"/>
  <c r="S184" i="4"/>
  <c r="N184" i="4"/>
  <c r="I184" i="4"/>
  <c r="D184" i="4"/>
  <c r="AM183" i="4"/>
  <c r="AG183" i="4"/>
  <c r="Y183" i="4"/>
  <c r="X183" i="4"/>
  <c r="S183" i="4"/>
  <c r="N183" i="4"/>
  <c r="I183" i="4"/>
  <c r="D183" i="4"/>
  <c r="AM182" i="4"/>
  <c r="AG182" i="4"/>
  <c r="Y182" i="4"/>
  <c r="X182" i="4"/>
  <c r="S182" i="4"/>
  <c r="N182" i="4"/>
  <c r="I182" i="4"/>
  <c r="D182" i="4"/>
  <c r="AM181" i="4"/>
  <c r="AG181" i="4"/>
  <c r="Y181" i="4"/>
  <c r="X181" i="4"/>
  <c r="S181" i="4"/>
  <c r="N181" i="4"/>
  <c r="I181" i="4"/>
  <c r="D181" i="4"/>
  <c r="AM180" i="4"/>
  <c r="AG180" i="4"/>
  <c r="Y180" i="4"/>
  <c r="X180" i="4"/>
  <c r="S180" i="4"/>
  <c r="N180" i="4"/>
  <c r="I180" i="4"/>
  <c r="D180" i="4"/>
  <c r="AM179" i="4"/>
  <c r="AG179" i="4"/>
  <c r="Y179" i="4"/>
  <c r="X179" i="4"/>
  <c r="S179" i="4"/>
  <c r="N179" i="4"/>
  <c r="I179" i="4"/>
  <c r="D179" i="4"/>
  <c r="AM178" i="4"/>
  <c r="AG178" i="4"/>
  <c r="Y178" i="4"/>
  <c r="X178" i="4"/>
  <c r="S178" i="4"/>
  <c r="N178" i="4"/>
  <c r="I178" i="4"/>
  <c r="D178" i="4"/>
  <c r="AM177" i="4"/>
  <c r="AG177" i="4"/>
  <c r="Y177" i="4"/>
  <c r="X177" i="4"/>
  <c r="S177" i="4"/>
  <c r="N177" i="4"/>
  <c r="I177" i="4"/>
  <c r="D177" i="4"/>
  <c r="AM176" i="4"/>
  <c r="AG176" i="4"/>
  <c r="Y176" i="4"/>
  <c r="X176" i="4"/>
  <c r="S176" i="4"/>
  <c r="N176" i="4"/>
  <c r="I176" i="4"/>
  <c r="D176" i="4"/>
  <c r="AM175" i="4"/>
  <c r="AG175" i="4"/>
  <c r="Y175" i="4"/>
  <c r="X175" i="4"/>
  <c r="S175" i="4"/>
  <c r="N175" i="4"/>
  <c r="I175" i="4"/>
  <c r="D175" i="4"/>
  <c r="AM174" i="4"/>
  <c r="AG174" i="4"/>
  <c r="Y174" i="4"/>
  <c r="X174" i="4"/>
  <c r="S174" i="4"/>
  <c r="N174" i="4"/>
  <c r="I174" i="4"/>
  <c r="D174" i="4"/>
  <c r="AM173" i="4"/>
  <c r="AG173" i="4"/>
  <c r="Y173" i="4"/>
  <c r="X173" i="4"/>
  <c r="S173" i="4"/>
  <c r="N173" i="4"/>
  <c r="I173" i="4"/>
  <c r="D173" i="4"/>
  <c r="AM172" i="4"/>
  <c r="AG172" i="4"/>
  <c r="Y172" i="4"/>
  <c r="X172" i="4"/>
  <c r="S172" i="4"/>
  <c r="N172" i="4"/>
  <c r="I172" i="4"/>
  <c r="D172" i="4"/>
  <c r="AM171" i="4"/>
  <c r="AG171" i="4"/>
  <c r="Y171" i="4"/>
  <c r="X171" i="4"/>
  <c r="S171" i="4"/>
  <c r="N171" i="4"/>
  <c r="I171" i="4"/>
  <c r="D171" i="4"/>
  <c r="AM170" i="4"/>
  <c r="AG170" i="4"/>
  <c r="Y170" i="4"/>
  <c r="X170" i="4"/>
  <c r="S170" i="4"/>
  <c r="N170" i="4"/>
  <c r="I170" i="4"/>
  <c r="D170" i="4"/>
  <c r="AM169" i="4"/>
  <c r="AG169" i="4"/>
  <c r="Y169" i="4"/>
  <c r="X169" i="4"/>
  <c r="S169" i="4"/>
  <c r="N169" i="4"/>
  <c r="I169" i="4"/>
  <c r="D169" i="4"/>
  <c r="AM168" i="4"/>
  <c r="AG168" i="4"/>
  <c r="Y168" i="4"/>
  <c r="X168" i="4"/>
  <c r="S168" i="4"/>
  <c r="N168" i="4"/>
  <c r="I168" i="4"/>
  <c r="D168" i="4"/>
  <c r="AM167" i="4"/>
  <c r="AG167" i="4"/>
  <c r="Y167" i="4"/>
  <c r="X167" i="4"/>
  <c r="S167" i="4"/>
  <c r="N167" i="4"/>
  <c r="I167" i="4"/>
  <c r="D167" i="4"/>
  <c r="AM166" i="4"/>
  <c r="AG166" i="4"/>
  <c r="Y166" i="4"/>
  <c r="X166" i="4"/>
  <c r="S166" i="4"/>
  <c r="N166" i="4"/>
  <c r="I166" i="4"/>
  <c r="D166" i="4"/>
  <c r="AM165" i="4"/>
  <c r="AG165" i="4"/>
  <c r="Y165" i="4"/>
  <c r="X165" i="4"/>
  <c r="S165" i="4"/>
  <c r="N165" i="4"/>
  <c r="I165" i="4"/>
  <c r="D165" i="4"/>
  <c r="AM164" i="4"/>
  <c r="AG164" i="4"/>
  <c r="Y164" i="4"/>
  <c r="X164" i="4"/>
  <c r="S164" i="4"/>
  <c r="N164" i="4"/>
  <c r="I164" i="4"/>
  <c r="D164" i="4"/>
  <c r="AM163" i="4"/>
  <c r="AG163" i="4"/>
  <c r="Y163" i="4"/>
  <c r="X163" i="4"/>
  <c r="S163" i="4"/>
  <c r="N163" i="4"/>
  <c r="I163" i="4"/>
  <c r="D163" i="4"/>
  <c r="AM162" i="4"/>
  <c r="AG162" i="4"/>
  <c r="Y162" i="4"/>
  <c r="X162" i="4"/>
  <c r="S162" i="4"/>
  <c r="N162" i="4"/>
  <c r="I162" i="4"/>
  <c r="D162" i="4"/>
  <c r="AM161" i="4"/>
  <c r="AG161" i="4"/>
  <c r="Y161" i="4"/>
  <c r="X161" i="4"/>
  <c r="S161" i="4"/>
  <c r="N161" i="4"/>
  <c r="I161" i="4"/>
  <c r="D161" i="4"/>
  <c r="AM160" i="4"/>
  <c r="AG160" i="4"/>
  <c r="Y160" i="4"/>
  <c r="X160" i="4"/>
  <c r="S160" i="4"/>
  <c r="N160" i="4"/>
  <c r="I160" i="4"/>
  <c r="D160" i="4"/>
  <c r="AM159" i="4"/>
  <c r="AG159" i="4"/>
  <c r="Y159" i="4"/>
  <c r="X159" i="4"/>
  <c r="S159" i="4"/>
  <c r="N159" i="4"/>
  <c r="I159" i="4"/>
  <c r="D159" i="4"/>
  <c r="AM158" i="4"/>
  <c r="AG158" i="4"/>
  <c r="Y158" i="4"/>
  <c r="X158" i="4"/>
  <c r="S158" i="4"/>
  <c r="N158" i="4"/>
  <c r="I158" i="4"/>
  <c r="D158" i="4"/>
  <c r="AM157" i="4"/>
  <c r="AG157" i="4"/>
  <c r="Y157" i="4"/>
  <c r="X157" i="4"/>
  <c r="S157" i="4"/>
  <c r="N157" i="4"/>
  <c r="I157" i="4"/>
  <c r="D157" i="4"/>
  <c r="AM156" i="4"/>
  <c r="AG156" i="4"/>
  <c r="Y156" i="4"/>
  <c r="X156" i="4"/>
  <c r="S156" i="4"/>
  <c r="N156" i="4"/>
  <c r="I156" i="4"/>
  <c r="D156" i="4"/>
  <c r="AM155" i="4"/>
  <c r="AG155" i="4"/>
  <c r="Y155" i="4"/>
  <c r="X155" i="4"/>
  <c r="S155" i="4"/>
  <c r="N155" i="4"/>
  <c r="I155" i="4"/>
  <c r="D155" i="4"/>
  <c r="AM154" i="4"/>
  <c r="AG154" i="4"/>
  <c r="Y154" i="4"/>
  <c r="X154" i="4"/>
  <c r="S154" i="4"/>
  <c r="N154" i="4"/>
  <c r="I154" i="4"/>
  <c r="D154" i="4"/>
  <c r="AM153" i="4"/>
  <c r="AG153" i="4"/>
  <c r="Y153" i="4"/>
  <c r="X153" i="4"/>
  <c r="S153" i="4"/>
  <c r="N153" i="4"/>
  <c r="I153" i="4"/>
  <c r="D153" i="4"/>
  <c r="AM152" i="4"/>
  <c r="AG152" i="4"/>
  <c r="Y152" i="4"/>
  <c r="X152" i="4"/>
  <c r="S152" i="4"/>
  <c r="N152" i="4"/>
  <c r="I152" i="4"/>
  <c r="D152" i="4"/>
  <c r="AM151" i="4"/>
  <c r="AG151" i="4"/>
  <c r="Y151" i="4"/>
  <c r="X151" i="4"/>
  <c r="S151" i="4"/>
  <c r="N151" i="4"/>
  <c r="I151" i="4"/>
  <c r="D151" i="4"/>
  <c r="AM150" i="4"/>
  <c r="AG150" i="4"/>
  <c r="Y150" i="4"/>
  <c r="X150" i="4"/>
  <c r="S150" i="4"/>
  <c r="N150" i="4"/>
  <c r="I150" i="4"/>
  <c r="D150" i="4"/>
  <c r="AM149" i="4"/>
  <c r="AG149" i="4"/>
  <c r="Y149" i="4"/>
  <c r="X149" i="4"/>
  <c r="S149" i="4"/>
  <c r="N149" i="4"/>
  <c r="I149" i="4"/>
  <c r="D149" i="4"/>
  <c r="AM148" i="4"/>
  <c r="AG148" i="4"/>
  <c r="Y148" i="4"/>
  <c r="X148" i="4"/>
  <c r="S148" i="4"/>
  <c r="N148" i="4"/>
  <c r="I148" i="4"/>
  <c r="D148" i="4"/>
  <c r="AM147" i="4"/>
  <c r="AG147" i="4"/>
  <c r="Y147" i="4"/>
  <c r="X147" i="4"/>
  <c r="S147" i="4"/>
  <c r="N147" i="4"/>
  <c r="I147" i="4"/>
  <c r="D147" i="4"/>
  <c r="AM146" i="4"/>
  <c r="AG146" i="4"/>
  <c r="Y146" i="4"/>
  <c r="X146" i="4"/>
  <c r="S146" i="4"/>
  <c r="N146" i="4"/>
  <c r="I146" i="4"/>
  <c r="D146" i="4"/>
  <c r="AM145" i="4"/>
  <c r="AG145" i="4"/>
  <c r="Y145" i="4"/>
  <c r="X145" i="4"/>
  <c r="S145" i="4"/>
  <c r="N145" i="4"/>
  <c r="I145" i="4"/>
  <c r="D145" i="4"/>
  <c r="AM144" i="4"/>
  <c r="AG144" i="4"/>
  <c r="Y144" i="4"/>
  <c r="X144" i="4"/>
  <c r="S144" i="4"/>
  <c r="N144" i="4"/>
  <c r="I144" i="4"/>
  <c r="D144" i="4"/>
  <c r="AM143" i="4"/>
  <c r="AG143" i="4"/>
  <c r="Y143" i="4"/>
  <c r="X143" i="4"/>
  <c r="S143" i="4"/>
  <c r="N143" i="4"/>
  <c r="I143" i="4"/>
  <c r="D143" i="4"/>
  <c r="AM142" i="4"/>
  <c r="AG142" i="4"/>
  <c r="Y142" i="4"/>
  <c r="X142" i="4"/>
  <c r="S142" i="4"/>
  <c r="N142" i="4"/>
  <c r="I142" i="4"/>
  <c r="D142" i="4"/>
  <c r="AM141" i="4"/>
  <c r="AG141" i="4"/>
  <c r="Y141" i="4"/>
  <c r="X141" i="4"/>
  <c r="S141" i="4"/>
  <c r="N141" i="4"/>
  <c r="I141" i="4"/>
  <c r="D141" i="4"/>
  <c r="AM140" i="4"/>
  <c r="AG140" i="4"/>
  <c r="Y140" i="4"/>
  <c r="X140" i="4"/>
  <c r="S140" i="4"/>
  <c r="N140" i="4"/>
  <c r="I140" i="4"/>
  <c r="D140" i="4"/>
  <c r="AM139" i="4"/>
  <c r="AG139" i="4"/>
  <c r="Y139" i="4"/>
  <c r="X139" i="4"/>
  <c r="S139" i="4"/>
  <c r="N139" i="4"/>
  <c r="I139" i="4"/>
  <c r="D139" i="4"/>
  <c r="AM138" i="4"/>
  <c r="AG138" i="4"/>
  <c r="Y138" i="4"/>
  <c r="X138" i="4"/>
  <c r="S138" i="4"/>
  <c r="N138" i="4"/>
  <c r="I138" i="4"/>
  <c r="D138" i="4"/>
  <c r="AM137" i="4"/>
  <c r="AG137" i="4"/>
  <c r="Y137" i="4"/>
  <c r="X137" i="4"/>
  <c r="S137" i="4"/>
  <c r="N137" i="4"/>
  <c r="I137" i="4"/>
  <c r="D137" i="4"/>
  <c r="AM136" i="4"/>
  <c r="AG136" i="4"/>
  <c r="Y136" i="4"/>
  <c r="X136" i="4"/>
  <c r="S136" i="4"/>
  <c r="N136" i="4"/>
  <c r="I136" i="4"/>
  <c r="D136" i="4"/>
  <c r="AM135" i="4"/>
  <c r="AG135" i="4"/>
  <c r="Y135" i="4"/>
  <c r="X135" i="4"/>
  <c r="S135" i="4"/>
  <c r="N135" i="4"/>
  <c r="I135" i="4"/>
  <c r="D135" i="4"/>
  <c r="AM134" i="4"/>
  <c r="AG134" i="4"/>
  <c r="Y134" i="4"/>
  <c r="X134" i="4"/>
  <c r="S134" i="4"/>
  <c r="N134" i="4"/>
  <c r="I134" i="4"/>
  <c r="D134" i="4"/>
  <c r="AM133" i="4"/>
  <c r="AG133" i="4"/>
  <c r="Y133" i="4"/>
  <c r="X133" i="4"/>
  <c r="S133" i="4"/>
  <c r="N133" i="4"/>
  <c r="I133" i="4"/>
  <c r="D133" i="4"/>
  <c r="AM132" i="4"/>
  <c r="AG132" i="4"/>
  <c r="Y132" i="4"/>
  <c r="X132" i="4"/>
  <c r="S132" i="4"/>
  <c r="N132" i="4"/>
  <c r="I132" i="4"/>
  <c r="D132" i="4"/>
  <c r="AM131" i="4"/>
  <c r="AG131" i="4"/>
  <c r="Y131" i="4"/>
  <c r="X131" i="4"/>
  <c r="S131" i="4"/>
  <c r="N131" i="4"/>
  <c r="I131" i="4"/>
  <c r="D131" i="4"/>
  <c r="AM130" i="4"/>
  <c r="AG130" i="4"/>
  <c r="Y130" i="4"/>
  <c r="X130" i="4"/>
  <c r="S130" i="4"/>
  <c r="N130" i="4"/>
  <c r="I130" i="4"/>
  <c r="D130" i="4"/>
  <c r="AM129" i="4"/>
  <c r="AG129" i="4"/>
  <c r="Y129" i="4"/>
  <c r="X129" i="4"/>
  <c r="S129" i="4"/>
  <c r="N129" i="4"/>
  <c r="I129" i="4"/>
  <c r="D129" i="4"/>
  <c r="AM128" i="4"/>
  <c r="AG128" i="4"/>
  <c r="Y128" i="4"/>
  <c r="X128" i="4"/>
  <c r="S128" i="4"/>
  <c r="N128" i="4"/>
  <c r="I128" i="4"/>
  <c r="D128" i="4"/>
  <c r="AM127" i="4"/>
  <c r="AG127" i="4"/>
  <c r="Y127" i="4"/>
  <c r="X127" i="4"/>
  <c r="S127" i="4"/>
  <c r="N127" i="4"/>
  <c r="I127" i="4"/>
  <c r="D127" i="4"/>
  <c r="AM126" i="4"/>
  <c r="AG126" i="4"/>
  <c r="Y126" i="4"/>
  <c r="X126" i="4"/>
  <c r="S126" i="4"/>
  <c r="N126" i="4"/>
  <c r="I126" i="4"/>
  <c r="D126" i="4"/>
  <c r="AM125" i="4"/>
  <c r="AG125" i="4"/>
  <c r="Y125" i="4"/>
  <c r="X125" i="4"/>
  <c r="S125" i="4"/>
  <c r="N125" i="4"/>
  <c r="I125" i="4"/>
  <c r="D125" i="4"/>
  <c r="AM124" i="4"/>
  <c r="AG124" i="4"/>
  <c r="Y124" i="4"/>
  <c r="X124" i="4"/>
  <c r="S124" i="4"/>
  <c r="N124" i="4"/>
  <c r="I124" i="4"/>
  <c r="D124" i="4"/>
  <c r="AM123" i="4"/>
  <c r="AG123" i="4"/>
  <c r="Y123" i="4"/>
  <c r="X123" i="4"/>
  <c r="S123" i="4"/>
  <c r="N123" i="4"/>
  <c r="I123" i="4"/>
  <c r="D123" i="4"/>
  <c r="AM122" i="4"/>
  <c r="AG122" i="4"/>
  <c r="Y122" i="4"/>
  <c r="X122" i="4"/>
  <c r="S122" i="4"/>
  <c r="N122" i="4"/>
  <c r="I122" i="4"/>
  <c r="D122" i="4"/>
  <c r="AM121" i="4"/>
  <c r="AG121" i="4"/>
  <c r="Y121" i="4"/>
  <c r="X121" i="4"/>
  <c r="S121" i="4"/>
  <c r="N121" i="4"/>
  <c r="I121" i="4"/>
  <c r="D121" i="4"/>
  <c r="AM120" i="4"/>
  <c r="AG120" i="4"/>
  <c r="Y120" i="4"/>
  <c r="X120" i="4"/>
  <c r="S120" i="4"/>
  <c r="N120" i="4"/>
  <c r="I120" i="4"/>
  <c r="D120" i="4"/>
  <c r="AM119" i="4"/>
  <c r="AG119" i="4"/>
  <c r="Y119" i="4"/>
  <c r="X119" i="4"/>
  <c r="S119" i="4"/>
  <c r="N119" i="4"/>
  <c r="I119" i="4"/>
  <c r="D119" i="4"/>
  <c r="AM118" i="4"/>
  <c r="AG118" i="4"/>
  <c r="Y118" i="4"/>
  <c r="X118" i="4"/>
  <c r="S118" i="4"/>
  <c r="N118" i="4"/>
  <c r="I118" i="4"/>
  <c r="D118" i="4"/>
  <c r="AM117" i="4"/>
  <c r="AG117" i="4"/>
  <c r="Y117" i="4"/>
  <c r="X117" i="4"/>
  <c r="S117" i="4"/>
  <c r="N117" i="4"/>
  <c r="I117" i="4"/>
  <c r="D117" i="4"/>
  <c r="AM116" i="4"/>
  <c r="AG116" i="4"/>
  <c r="Y116" i="4"/>
  <c r="X116" i="4"/>
  <c r="S116" i="4"/>
  <c r="N116" i="4"/>
  <c r="I116" i="4"/>
  <c r="D116" i="4"/>
  <c r="AM115" i="4"/>
  <c r="AG115" i="4"/>
  <c r="Y115" i="4"/>
  <c r="X115" i="4"/>
  <c r="S115" i="4"/>
  <c r="N115" i="4"/>
  <c r="I115" i="4"/>
  <c r="D115" i="4"/>
  <c r="AM114" i="4"/>
  <c r="AG114" i="4"/>
  <c r="Y114" i="4"/>
  <c r="X114" i="4"/>
  <c r="S114" i="4"/>
  <c r="N114" i="4"/>
  <c r="I114" i="4"/>
  <c r="D114" i="4"/>
  <c r="AM113" i="4"/>
  <c r="AG113" i="4"/>
  <c r="Y113" i="4"/>
  <c r="X113" i="4"/>
  <c r="S113" i="4"/>
  <c r="N113" i="4"/>
  <c r="I113" i="4"/>
  <c r="D113" i="4"/>
  <c r="AM112" i="4"/>
  <c r="AG112" i="4"/>
  <c r="Y112" i="4"/>
  <c r="X112" i="4"/>
  <c r="S112" i="4"/>
  <c r="N112" i="4"/>
  <c r="I112" i="4"/>
  <c r="D112" i="4"/>
  <c r="AM111" i="4"/>
  <c r="AG111" i="4"/>
  <c r="Y111" i="4"/>
  <c r="X111" i="4"/>
  <c r="S111" i="4"/>
  <c r="N111" i="4"/>
  <c r="I111" i="4"/>
  <c r="D111" i="4"/>
  <c r="AM110" i="4"/>
  <c r="AG110" i="4"/>
  <c r="Y110" i="4"/>
  <c r="X110" i="4"/>
  <c r="S110" i="4"/>
  <c r="N110" i="4"/>
  <c r="I110" i="4"/>
  <c r="D110" i="4"/>
  <c r="AM109" i="4"/>
  <c r="AG109" i="4"/>
  <c r="Y109" i="4"/>
  <c r="X109" i="4"/>
  <c r="S109" i="4"/>
  <c r="N109" i="4"/>
  <c r="I109" i="4"/>
  <c r="D109" i="4"/>
  <c r="AM108" i="4"/>
  <c r="AG108" i="4"/>
  <c r="Y108" i="4"/>
  <c r="X108" i="4"/>
  <c r="S108" i="4"/>
  <c r="N108" i="4"/>
  <c r="I108" i="4"/>
  <c r="D108" i="4"/>
  <c r="AM107" i="4"/>
  <c r="AG107" i="4"/>
  <c r="Y107" i="4"/>
  <c r="X107" i="4"/>
  <c r="S107" i="4"/>
  <c r="N107" i="4"/>
  <c r="I107" i="4"/>
  <c r="D107" i="4"/>
  <c r="AM106" i="4"/>
  <c r="AG106" i="4"/>
  <c r="Y106" i="4"/>
  <c r="X106" i="4"/>
  <c r="S106" i="4"/>
  <c r="N106" i="4"/>
  <c r="I106" i="4"/>
  <c r="D106" i="4"/>
  <c r="AM105" i="4"/>
  <c r="AG105" i="4"/>
  <c r="Y105" i="4"/>
  <c r="X105" i="4"/>
  <c r="S105" i="4"/>
  <c r="N105" i="4"/>
  <c r="I105" i="4"/>
  <c r="D105" i="4"/>
  <c r="AM104" i="4"/>
  <c r="AG104" i="4"/>
  <c r="Y104" i="4"/>
  <c r="X104" i="4"/>
  <c r="S104" i="4"/>
  <c r="N104" i="4"/>
  <c r="I104" i="4"/>
  <c r="D104" i="4"/>
  <c r="AM103" i="4"/>
  <c r="AG103" i="4"/>
  <c r="Y103" i="4"/>
  <c r="X103" i="4"/>
  <c r="S103" i="4"/>
  <c r="N103" i="4"/>
  <c r="I103" i="4"/>
  <c r="D103" i="4"/>
  <c r="AM102" i="4"/>
  <c r="AG102" i="4"/>
  <c r="Y102" i="4"/>
  <c r="X102" i="4"/>
  <c r="S102" i="4"/>
  <c r="N102" i="4"/>
  <c r="I102" i="4"/>
  <c r="D102" i="4"/>
  <c r="AM101" i="4"/>
  <c r="AG101" i="4"/>
  <c r="Y101" i="4"/>
  <c r="X101" i="4"/>
  <c r="S101" i="4"/>
  <c r="N101" i="4"/>
  <c r="I101" i="4"/>
  <c r="D101" i="4"/>
  <c r="AM100" i="4"/>
  <c r="AG100" i="4"/>
  <c r="Y100" i="4"/>
  <c r="X100" i="4"/>
  <c r="S100" i="4"/>
  <c r="N100" i="4"/>
  <c r="I100" i="4"/>
  <c r="D100" i="4"/>
  <c r="AM99" i="4"/>
  <c r="AG99" i="4"/>
  <c r="Y99" i="4"/>
  <c r="X99" i="4"/>
  <c r="S99" i="4"/>
  <c r="N99" i="4"/>
  <c r="I99" i="4"/>
  <c r="D99" i="4"/>
  <c r="AM98" i="4"/>
  <c r="AG98" i="4"/>
  <c r="Y98" i="4"/>
  <c r="X98" i="4"/>
  <c r="S98" i="4"/>
  <c r="N98" i="4"/>
  <c r="I98" i="4"/>
  <c r="D98" i="4"/>
  <c r="AM97" i="4"/>
  <c r="AG97" i="4"/>
  <c r="Y97" i="4"/>
  <c r="X97" i="4"/>
  <c r="S97" i="4"/>
  <c r="N97" i="4"/>
  <c r="I97" i="4"/>
  <c r="D97" i="4"/>
  <c r="AM96" i="4"/>
  <c r="AG96" i="4"/>
  <c r="Y96" i="4"/>
  <c r="X96" i="4"/>
  <c r="S96" i="4"/>
  <c r="N96" i="4"/>
  <c r="I96" i="4"/>
  <c r="D96" i="4"/>
  <c r="AM95" i="4"/>
  <c r="AG95" i="4"/>
  <c r="Y95" i="4"/>
  <c r="X95" i="4"/>
  <c r="S95" i="4"/>
  <c r="N95" i="4"/>
  <c r="I95" i="4"/>
  <c r="D95" i="4"/>
  <c r="AM94" i="4"/>
  <c r="AG94" i="4"/>
  <c r="Y94" i="4"/>
  <c r="X94" i="4"/>
  <c r="S94" i="4"/>
  <c r="N94" i="4"/>
  <c r="I94" i="4"/>
  <c r="D94" i="4"/>
  <c r="AM93" i="4"/>
  <c r="AG93" i="4"/>
  <c r="Y93" i="4"/>
  <c r="X93" i="4"/>
  <c r="S93" i="4"/>
  <c r="N93" i="4"/>
  <c r="I93" i="4"/>
  <c r="D93" i="4"/>
  <c r="AM92" i="4"/>
  <c r="AG92" i="4"/>
  <c r="Y92" i="4"/>
  <c r="X92" i="4"/>
  <c r="S92" i="4"/>
  <c r="N92" i="4"/>
  <c r="I92" i="4"/>
  <c r="D92" i="4"/>
  <c r="AM91" i="4"/>
  <c r="AG91" i="4"/>
  <c r="Y91" i="4"/>
  <c r="X91" i="4"/>
  <c r="S91" i="4"/>
  <c r="N91" i="4"/>
  <c r="I91" i="4"/>
  <c r="D91" i="4"/>
  <c r="AM90" i="4"/>
  <c r="AG90" i="4"/>
  <c r="Y90" i="4"/>
  <c r="X90" i="4"/>
  <c r="S90" i="4"/>
  <c r="N90" i="4"/>
  <c r="I90" i="4"/>
  <c r="D90" i="4"/>
  <c r="AM89" i="4"/>
  <c r="AG89" i="4"/>
  <c r="Y89" i="4"/>
  <c r="X89" i="4"/>
  <c r="S89" i="4"/>
  <c r="N89" i="4"/>
  <c r="I89" i="4"/>
  <c r="D89" i="4"/>
  <c r="AM88" i="4"/>
  <c r="AG88" i="4"/>
  <c r="Y88" i="4"/>
  <c r="X88" i="4"/>
  <c r="S88" i="4"/>
  <c r="N88" i="4"/>
  <c r="I88" i="4"/>
  <c r="D88" i="4"/>
  <c r="AM87" i="4"/>
  <c r="AG87" i="4"/>
  <c r="Y87" i="4"/>
  <c r="X87" i="4"/>
  <c r="S87" i="4"/>
  <c r="N87" i="4"/>
  <c r="I87" i="4"/>
  <c r="D87" i="4"/>
  <c r="AM86" i="4"/>
  <c r="AG86" i="4"/>
  <c r="Y86" i="4"/>
  <c r="X86" i="4"/>
  <c r="S86" i="4"/>
  <c r="N86" i="4"/>
  <c r="I86" i="4"/>
  <c r="D86" i="4"/>
  <c r="AM85" i="4"/>
  <c r="AG85" i="4"/>
  <c r="Y85" i="4"/>
  <c r="X85" i="4"/>
  <c r="S85" i="4"/>
  <c r="N85" i="4"/>
  <c r="I85" i="4"/>
  <c r="D85" i="4"/>
  <c r="AM84" i="4"/>
  <c r="AG84" i="4"/>
  <c r="Y84" i="4"/>
  <c r="X84" i="4"/>
  <c r="S84" i="4"/>
  <c r="N84" i="4"/>
  <c r="I84" i="4"/>
  <c r="D84" i="4"/>
  <c r="AM83" i="4"/>
  <c r="AG83" i="4"/>
  <c r="Y83" i="4"/>
  <c r="X83" i="4"/>
  <c r="S83" i="4"/>
  <c r="N83" i="4"/>
  <c r="I83" i="4"/>
  <c r="D83" i="4"/>
  <c r="AM82" i="4"/>
  <c r="AG82" i="4"/>
  <c r="Y82" i="4"/>
  <c r="X82" i="4"/>
  <c r="S82" i="4"/>
  <c r="N82" i="4"/>
  <c r="I82" i="4"/>
  <c r="D82" i="4"/>
  <c r="AM81" i="4"/>
  <c r="AG81" i="4"/>
  <c r="Y81" i="4"/>
  <c r="X81" i="4"/>
  <c r="S81" i="4"/>
  <c r="N81" i="4"/>
  <c r="I81" i="4"/>
  <c r="D81" i="4"/>
  <c r="AM80" i="4"/>
  <c r="AG80" i="4"/>
  <c r="Y80" i="4"/>
  <c r="X80" i="4"/>
  <c r="S80" i="4"/>
  <c r="N80" i="4"/>
  <c r="I80" i="4"/>
  <c r="D80" i="4"/>
  <c r="AM79" i="4"/>
  <c r="AG79" i="4"/>
  <c r="Y79" i="4"/>
  <c r="X79" i="4"/>
  <c r="S79" i="4"/>
  <c r="N79" i="4"/>
  <c r="I79" i="4"/>
  <c r="D79" i="4"/>
  <c r="AM78" i="4"/>
  <c r="AG78" i="4"/>
  <c r="Y78" i="4"/>
  <c r="X78" i="4"/>
  <c r="S78" i="4"/>
  <c r="N78" i="4"/>
  <c r="I78" i="4"/>
  <c r="D78" i="4"/>
  <c r="AM77" i="4"/>
  <c r="AG77" i="4"/>
  <c r="Y77" i="4"/>
  <c r="X77" i="4"/>
  <c r="S77" i="4"/>
  <c r="N77" i="4"/>
  <c r="I77" i="4"/>
  <c r="D77" i="4"/>
  <c r="AM76" i="4"/>
  <c r="AG76" i="4"/>
  <c r="Y76" i="4"/>
  <c r="X76" i="4"/>
  <c r="S76" i="4"/>
  <c r="N76" i="4"/>
  <c r="I76" i="4"/>
  <c r="D76" i="4"/>
  <c r="AM75" i="4"/>
  <c r="AG75" i="4"/>
  <c r="Y75" i="4"/>
  <c r="X75" i="4"/>
  <c r="S75" i="4"/>
  <c r="N75" i="4"/>
  <c r="I75" i="4"/>
  <c r="D75" i="4"/>
  <c r="AM74" i="4"/>
  <c r="AG74" i="4"/>
  <c r="Y74" i="4"/>
  <c r="X74" i="4"/>
  <c r="S74" i="4"/>
  <c r="N74" i="4"/>
  <c r="I74" i="4"/>
  <c r="D74" i="4"/>
  <c r="AM73" i="4"/>
  <c r="AG73" i="4"/>
  <c r="Y73" i="4"/>
  <c r="X73" i="4"/>
  <c r="S73" i="4"/>
  <c r="N73" i="4"/>
  <c r="I73" i="4"/>
  <c r="D73" i="4"/>
  <c r="AM72" i="4"/>
  <c r="AG72" i="4"/>
  <c r="Y72" i="4"/>
  <c r="X72" i="4"/>
  <c r="S72" i="4"/>
  <c r="N72" i="4"/>
  <c r="I72" i="4"/>
  <c r="D72" i="4"/>
  <c r="AM71" i="4"/>
  <c r="AG71" i="4"/>
  <c r="Y71" i="4"/>
  <c r="X71" i="4"/>
  <c r="S71" i="4"/>
  <c r="N71" i="4"/>
  <c r="I71" i="4"/>
  <c r="D71" i="4"/>
  <c r="AM70" i="4"/>
  <c r="AG70" i="4"/>
  <c r="Y70" i="4"/>
  <c r="X70" i="4"/>
  <c r="S70" i="4"/>
  <c r="N70" i="4"/>
  <c r="I70" i="4"/>
  <c r="D70" i="4"/>
  <c r="AM69" i="4"/>
  <c r="AG69" i="4"/>
  <c r="Y69" i="4"/>
  <c r="X69" i="4"/>
  <c r="S69" i="4"/>
  <c r="N69" i="4"/>
  <c r="I69" i="4"/>
  <c r="D69" i="4"/>
  <c r="AM68" i="4"/>
  <c r="AG68" i="4"/>
  <c r="Y68" i="4"/>
  <c r="X68" i="4"/>
  <c r="S68" i="4"/>
  <c r="N68" i="4"/>
  <c r="I68" i="4"/>
  <c r="D68" i="4"/>
  <c r="AM67" i="4"/>
  <c r="AG67" i="4"/>
  <c r="Y67" i="4"/>
  <c r="X67" i="4"/>
  <c r="S67" i="4"/>
  <c r="N67" i="4"/>
  <c r="I67" i="4"/>
  <c r="D67" i="4"/>
  <c r="AM66" i="4"/>
  <c r="AG66" i="4"/>
  <c r="Y66" i="4"/>
  <c r="X66" i="4"/>
  <c r="S66" i="4"/>
  <c r="N66" i="4"/>
  <c r="I66" i="4"/>
  <c r="D66" i="4"/>
  <c r="AM65" i="4"/>
  <c r="AG65" i="4"/>
  <c r="Y65" i="4"/>
  <c r="X65" i="4"/>
  <c r="S65" i="4"/>
  <c r="N65" i="4"/>
  <c r="I65" i="4"/>
  <c r="D65" i="4"/>
  <c r="AM64" i="4"/>
  <c r="AG64" i="4"/>
  <c r="Y64" i="4"/>
  <c r="X64" i="4"/>
  <c r="S64" i="4"/>
  <c r="N64" i="4"/>
  <c r="I64" i="4"/>
  <c r="D64" i="4"/>
  <c r="AM63" i="4"/>
  <c r="AG63" i="4"/>
  <c r="Y63" i="4"/>
  <c r="X63" i="4"/>
  <c r="S63" i="4"/>
  <c r="N63" i="4"/>
  <c r="I63" i="4"/>
  <c r="D63" i="4"/>
  <c r="AM62" i="4"/>
  <c r="AG62" i="4"/>
  <c r="Y62" i="4"/>
  <c r="X62" i="4"/>
  <c r="S62" i="4"/>
  <c r="N62" i="4"/>
  <c r="I62" i="4"/>
  <c r="D62" i="4"/>
  <c r="AM61" i="4"/>
  <c r="AG61" i="4"/>
  <c r="Y61" i="4"/>
  <c r="X61" i="4"/>
  <c r="S61" i="4"/>
  <c r="N61" i="4"/>
  <c r="I61" i="4"/>
  <c r="D61" i="4"/>
  <c r="AM60" i="4"/>
  <c r="AG60" i="4"/>
  <c r="Y60" i="4"/>
  <c r="X60" i="4"/>
  <c r="S60" i="4"/>
  <c r="N60" i="4"/>
  <c r="I60" i="4"/>
  <c r="D60" i="4"/>
  <c r="AM59" i="4"/>
  <c r="AG59" i="4"/>
  <c r="Y59" i="4"/>
  <c r="X59" i="4"/>
  <c r="S59" i="4"/>
  <c r="N59" i="4"/>
  <c r="I59" i="4"/>
  <c r="D59" i="4"/>
  <c r="AM58" i="4"/>
  <c r="AG58" i="4"/>
  <c r="Y58" i="4"/>
  <c r="X58" i="4"/>
  <c r="S58" i="4"/>
  <c r="N58" i="4"/>
  <c r="I58" i="4"/>
  <c r="D58" i="4"/>
  <c r="AM57" i="4"/>
  <c r="AG57" i="4"/>
  <c r="Y57" i="4"/>
  <c r="X57" i="4"/>
  <c r="S57" i="4"/>
  <c r="N57" i="4"/>
  <c r="I57" i="4"/>
  <c r="D57" i="4"/>
  <c r="AM56" i="4"/>
  <c r="AG56" i="4"/>
  <c r="Y56" i="4"/>
  <c r="X56" i="4"/>
  <c r="S56" i="4"/>
  <c r="N56" i="4"/>
  <c r="I56" i="4"/>
  <c r="D56" i="4"/>
  <c r="AM55" i="4"/>
  <c r="AG55" i="4"/>
  <c r="Y55" i="4"/>
  <c r="X55" i="4"/>
  <c r="S55" i="4"/>
  <c r="N55" i="4"/>
  <c r="I55" i="4"/>
  <c r="D55" i="4"/>
  <c r="AM54" i="4"/>
  <c r="AG54" i="4"/>
  <c r="Y54" i="4"/>
  <c r="X54" i="4"/>
  <c r="S54" i="4"/>
  <c r="N54" i="4"/>
  <c r="I54" i="4"/>
  <c r="D54" i="4"/>
  <c r="AM53" i="4"/>
  <c r="AG53" i="4"/>
  <c r="Y53" i="4"/>
  <c r="X53" i="4"/>
  <c r="S53" i="4"/>
  <c r="N53" i="4"/>
  <c r="I53" i="4"/>
  <c r="D53" i="4"/>
  <c r="AM52" i="4"/>
  <c r="AG52" i="4"/>
  <c r="Y52" i="4"/>
  <c r="X52" i="4"/>
  <c r="S52" i="4"/>
  <c r="N52" i="4"/>
  <c r="I52" i="4"/>
  <c r="D52" i="4"/>
  <c r="AM51" i="4"/>
  <c r="AG51" i="4"/>
  <c r="Y51" i="4"/>
  <c r="X51" i="4"/>
  <c r="S51" i="4"/>
  <c r="N51" i="4"/>
  <c r="I51" i="4"/>
  <c r="D51" i="4"/>
  <c r="AM50" i="4"/>
  <c r="AG50" i="4"/>
  <c r="Y50" i="4"/>
  <c r="X50" i="4"/>
  <c r="S50" i="4"/>
  <c r="N50" i="4"/>
  <c r="I50" i="4"/>
  <c r="D50" i="4"/>
  <c r="AM49" i="4"/>
  <c r="AG49" i="4"/>
  <c r="Y49" i="4"/>
  <c r="X49" i="4"/>
  <c r="S49" i="4"/>
  <c r="N49" i="4"/>
  <c r="I49" i="4"/>
  <c r="D49" i="4"/>
  <c r="AM48" i="4"/>
  <c r="AG48" i="4"/>
  <c r="Y48" i="4"/>
  <c r="X48" i="4"/>
  <c r="S48" i="4"/>
  <c r="N48" i="4"/>
  <c r="I48" i="4"/>
  <c r="D48" i="4"/>
  <c r="AM47" i="4"/>
  <c r="AG47" i="4"/>
  <c r="Y47" i="4"/>
  <c r="X47" i="4"/>
  <c r="S47" i="4"/>
  <c r="N47" i="4"/>
  <c r="I47" i="4"/>
  <c r="D47" i="4"/>
  <c r="AM46" i="4"/>
  <c r="AG46" i="4"/>
  <c r="Y46" i="4"/>
  <c r="X46" i="4"/>
  <c r="S46" i="4"/>
  <c r="N46" i="4"/>
  <c r="I46" i="4"/>
  <c r="D46" i="4"/>
  <c r="AM45" i="4"/>
  <c r="AG45" i="4"/>
  <c r="Y45" i="4"/>
  <c r="X45" i="4"/>
  <c r="S45" i="4"/>
  <c r="N45" i="4"/>
  <c r="I45" i="4"/>
  <c r="D45" i="4"/>
  <c r="AM44" i="4"/>
  <c r="AG44" i="4"/>
  <c r="Y44" i="4"/>
  <c r="X44" i="4"/>
  <c r="S44" i="4"/>
  <c r="N44" i="4"/>
  <c r="I44" i="4"/>
  <c r="D44" i="4"/>
  <c r="AM43" i="4"/>
  <c r="AG43" i="4"/>
  <c r="Y43" i="4"/>
  <c r="X43" i="4"/>
  <c r="S43" i="4"/>
  <c r="N43" i="4"/>
  <c r="I43" i="4"/>
  <c r="D43" i="4"/>
  <c r="AM42" i="4"/>
  <c r="AG42" i="4"/>
  <c r="Y42" i="4"/>
  <c r="X42" i="4"/>
  <c r="S42" i="4"/>
  <c r="N42" i="4"/>
  <c r="I42" i="4"/>
  <c r="D42" i="4"/>
  <c r="AM41" i="4"/>
  <c r="AG41" i="4"/>
  <c r="Y41" i="4"/>
  <c r="X41" i="4"/>
  <c r="S41" i="4"/>
  <c r="N41" i="4"/>
  <c r="I41" i="4"/>
  <c r="D41" i="4"/>
  <c r="AM40" i="4"/>
  <c r="AG40" i="4"/>
  <c r="Y40" i="4"/>
  <c r="X40" i="4"/>
  <c r="S40" i="4"/>
  <c r="N40" i="4"/>
  <c r="I40" i="4"/>
  <c r="D40" i="4"/>
  <c r="AM39" i="4"/>
  <c r="AG39" i="4"/>
  <c r="Y39" i="4"/>
  <c r="X39" i="4"/>
  <c r="S39" i="4"/>
  <c r="N39" i="4"/>
  <c r="I39" i="4"/>
  <c r="D39" i="4"/>
  <c r="AM38" i="4"/>
  <c r="AG38" i="4"/>
  <c r="Y38" i="4"/>
  <c r="X38" i="4"/>
  <c r="S38" i="4"/>
  <c r="N38" i="4"/>
  <c r="I38" i="4"/>
  <c r="D38" i="4"/>
  <c r="AM37" i="4"/>
  <c r="AG37" i="4"/>
  <c r="Y37" i="4"/>
  <c r="X37" i="4"/>
  <c r="S37" i="4"/>
  <c r="N37" i="4"/>
  <c r="I37" i="4"/>
  <c r="D37" i="4"/>
  <c r="AM36" i="4"/>
  <c r="AG36" i="4"/>
  <c r="Y36" i="4"/>
  <c r="X36" i="4"/>
  <c r="S36" i="4"/>
  <c r="N36" i="4"/>
  <c r="I36" i="4"/>
  <c r="D36" i="4"/>
  <c r="AM35" i="4"/>
  <c r="AG35" i="4"/>
  <c r="Y35" i="4"/>
  <c r="X35" i="4"/>
  <c r="S35" i="4"/>
  <c r="N35" i="4"/>
  <c r="I35" i="4"/>
  <c r="D35" i="4"/>
  <c r="AM34" i="4"/>
  <c r="AG34" i="4"/>
  <c r="Y34" i="4"/>
  <c r="X34" i="4"/>
  <c r="S34" i="4"/>
  <c r="N34" i="4"/>
  <c r="I34" i="4"/>
  <c r="D34" i="4"/>
  <c r="BL33" i="4"/>
  <c r="BJ33" i="4"/>
  <c r="BC33" i="4"/>
  <c r="BB33" i="4"/>
  <c r="AM33" i="4"/>
  <c r="AG33" i="4"/>
  <c r="Y33" i="4"/>
  <c r="X33" i="4"/>
  <c r="S33" i="4"/>
  <c r="N33" i="4"/>
  <c r="I33" i="4"/>
  <c r="D33" i="4"/>
  <c r="BJ32" i="4"/>
  <c r="BL32" i="4" s="1"/>
  <c r="BL34" i="4" s="1"/>
  <c r="BC32" i="4"/>
  <c r="BB32" i="4"/>
  <c r="AM32" i="4"/>
  <c r="AG32" i="4"/>
  <c r="Y32" i="4"/>
  <c r="X32" i="4"/>
  <c r="S32" i="4"/>
  <c r="N32" i="4"/>
  <c r="I32" i="4"/>
  <c r="D32" i="4"/>
  <c r="BC31" i="4"/>
  <c r="BB31" i="4"/>
  <c r="AM31" i="4"/>
  <c r="AG31" i="4"/>
  <c r="Y31" i="4"/>
  <c r="X31" i="4"/>
  <c r="S31" i="4"/>
  <c r="N31" i="4"/>
  <c r="I31" i="4"/>
  <c r="D31" i="4"/>
  <c r="AM30" i="4"/>
  <c r="AG30" i="4"/>
  <c r="Y30" i="4"/>
  <c r="X30" i="4"/>
  <c r="S30" i="4"/>
  <c r="N30" i="4"/>
  <c r="I30" i="4"/>
  <c r="D30" i="4"/>
  <c r="AM29" i="4"/>
  <c r="AG29" i="4"/>
  <c r="Y29" i="4"/>
  <c r="X29" i="4"/>
  <c r="S29" i="4"/>
  <c r="N29" i="4"/>
  <c r="I29" i="4"/>
  <c r="D29" i="4"/>
  <c r="BC28" i="4"/>
  <c r="AW28" i="4"/>
  <c r="AM28" i="4"/>
  <c r="AG28" i="4"/>
  <c r="Y28" i="4"/>
  <c r="X28" i="4"/>
  <c r="S28" i="4"/>
  <c r="N28" i="4"/>
  <c r="I28" i="4"/>
  <c r="D28" i="4"/>
  <c r="AM27" i="4"/>
  <c r="AG27" i="4"/>
  <c r="Y27" i="4"/>
  <c r="X27" i="4"/>
  <c r="S27" i="4"/>
  <c r="N27" i="4"/>
  <c r="I27" i="4"/>
  <c r="D27" i="4"/>
  <c r="AM26" i="4"/>
  <c r="AG26" i="4"/>
  <c r="Y26" i="4"/>
  <c r="X26" i="4"/>
  <c r="S26" i="4"/>
  <c r="N26" i="4"/>
  <c r="I26" i="4"/>
  <c r="D26" i="4"/>
  <c r="BB25" i="4"/>
  <c r="BC25" i="4" s="1"/>
  <c r="AM25" i="4"/>
  <c r="AG25" i="4"/>
  <c r="Y25" i="4"/>
  <c r="X25" i="4"/>
  <c r="S25" i="4"/>
  <c r="N25" i="4"/>
  <c r="I25" i="4"/>
  <c r="D25" i="4"/>
  <c r="BB24" i="4"/>
  <c r="AM24" i="4"/>
  <c r="AG24" i="4"/>
  <c r="Y24" i="4"/>
  <c r="X24" i="4"/>
  <c r="S24" i="4"/>
  <c r="N24" i="4"/>
  <c r="I24" i="4"/>
  <c r="D24" i="4"/>
  <c r="BB23" i="4"/>
  <c r="BC23" i="4" s="1"/>
  <c r="AV23" i="4"/>
  <c r="AV24" i="4" s="1"/>
  <c r="AM23" i="4"/>
  <c r="AG23" i="4"/>
  <c r="Y23" i="4"/>
  <c r="X23" i="4"/>
  <c r="S23" i="4"/>
  <c r="N23" i="4"/>
  <c r="I23" i="4"/>
  <c r="D23" i="4"/>
  <c r="AM22" i="4"/>
  <c r="AG22" i="4"/>
  <c r="Y22" i="4"/>
  <c r="X22" i="4"/>
  <c r="S22" i="4"/>
  <c r="N22" i="4"/>
  <c r="I22" i="4"/>
  <c r="D22" i="4"/>
  <c r="AM21" i="4"/>
  <c r="AG21" i="4"/>
  <c r="Y21" i="4"/>
  <c r="X21" i="4"/>
  <c r="S21" i="4"/>
  <c r="N21" i="4"/>
  <c r="I21" i="4"/>
  <c r="D21" i="4"/>
  <c r="BC20" i="4"/>
  <c r="BC24" i="4" s="1"/>
  <c r="AM20" i="4"/>
  <c r="AG20" i="4"/>
  <c r="Y20" i="4"/>
  <c r="X20" i="4"/>
  <c r="S20" i="4"/>
  <c r="N20" i="4"/>
  <c r="I20" i="4"/>
  <c r="D20" i="4"/>
  <c r="AM19" i="4"/>
  <c r="AG19" i="4"/>
  <c r="Y19" i="4"/>
  <c r="X19" i="4"/>
  <c r="S19" i="4"/>
  <c r="N19" i="4"/>
  <c r="I19" i="4"/>
  <c r="D19" i="4"/>
  <c r="BH18" i="4"/>
  <c r="BH19" i="4" s="1"/>
  <c r="AM18" i="4"/>
  <c r="AG18" i="4"/>
  <c r="Y18" i="4"/>
  <c r="X18" i="4"/>
  <c r="S18" i="4"/>
  <c r="N18" i="4"/>
  <c r="I18" i="4"/>
  <c r="D18" i="4"/>
  <c r="AM17" i="4"/>
  <c r="AG17" i="4"/>
  <c r="Y17" i="4"/>
  <c r="X17" i="4"/>
  <c r="S17" i="4"/>
  <c r="N17" i="4"/>
  <c r="I17" i="4"/>
  <c r="D17" i="4"/>
  <c r="AM16" i="4"/>
  <c r="AG16" i="4"/>
  <c r="Y16" i="4"/>
  <c r="X16" i="4"/>
  <c r="S16" i="4"/>
  <c r="N16" i="4"/>
  <c r="I16" i="4"/>
  <c r="D16" i="4"/>
  <c r="AM15" i="4"/>
  <c r="AG15" i="4"/>
  <c r="Y15" i="4"/>
  <c r="X15" i="4"/>
  <c r="S15" i="4"/>
  <c r="N15" i="4"/>
  <c r="I15" i="4"/>
  <c r="D15" i="4"/>
  <c r="AM14" i="4"/>
  <c r="AG14" i="4"/>
  <c r="Y14" i="4"/>
  <c r="X14" i="4"/>
  <c r="S14" i="4"/>
  <c r="N14" i="4"/>
  <c r="I14" i="4"/>
  <c r="D14" i="4"/>
  <c r="AM13" i="4"/>
  <c r="AG13" i="4"/>
  <c r="Y13" i="4"/>
  <c r="X13" i="4"/>
  <c r="S13" i="4"/>
  <c r="N13" i="4"/>
  <c r="I13" i="4"/>
  <c r="D13" i="4"/>
  <c r="AM12" i="4"/>
  <c r="AG12" i="4"/>
  <c r="Y12" i="4"/>
  <c r="X12" i="4"/>
  <c r="S12" i="4"/>
  <c r="N12" i="4"/>
  <c r="I12" i="4"/>
  <c r="D12" i="4"/>
  <c r="AM11" i="4"/>
  <c r="AG11" i="4"/>
  <c r="Y11" i="4"/>
  <c r="X11" i="4"/>
  <c r="S11" i="4"/>
  <c r="N11" i="4"/>
  <c r="I11" i="4"/>
  <c r="D11" i="4"/>
  <c r="AM10" i="4"/>
  <c r="AG10" i="4"/>
  <c r="Y10" i="4"/>
  <c r="X10" i="4"/>
  <c r="S10" i="4"/>
  <c r="N10" i="4"/>
  <c r="I10" i="4"/>
  <c r="D10" i="4"/>
  <c r="AM9" i="4"/>
  <c r="AG9" i="4"/>
  <c r="Y9" i="4"/>
  <c r="X9" i="4"/>
  <c r="S9" i="4"/>
  <c r="N9" i="4"/>
  <c r="I9" i="4"/>
  <c r="D9" i="4"/>
  <c r="AX8" i="4"/>
  <c r="AM8" i="4"/>
  <c r="AG8" i="4"/>
  <c r="Y8" i="4"/>
  <c r="X8" i="4"/>
  <c r="S8" i="4"/>
  <c r="N8" i="4"/>
  <c r="I8" i="4"/>
  <c r="D8" i="4"/>
  <c r="AM7" i="4"/>
  <c r="AG7" i="4"/>
  <c r="Y7" i="4"/>
  <c r="X7" i="4"/>
  <c r="S7" i="4"/>
  <c r="N7" i="4"/>
  <c r="I7" i="4"/>
  <c r="D7" i="4"/>
  <c r="AM6" i="4"/>
  <c r="AN6" i="4" s="1"/>
  <c r="AG6" i="4"/>
  <c r="Y6" i="4"/>
  <c r="X6" i="4"/>
  <c r="S6" i="4"/>
  <c r="N6" i="4"/>
  <c r="I6" i="4"/>
  <c r="D6" i="4"/>
  <c r="AX5" i="4"/>
  <c r="AM5" i="4"/>
  <c r="AN5" i="4" s="1"/>
  <c r="AG5" i="4"/>
  <c r="AH5" i="4" s="1"/>
  <c r="Y5" i="4"/>
  <c r="S5" i="4"/>
  <c r="T5" i="4" s="1"/>
  <c r="T6" i="4" s="1"/>
  <c r="T7" i="4" s="1"/>
  <c r="O5" i="4"/>
  <c r="O6" i="4" s="1"/>
  <c r="O7" i="4" s="1"/>
  <c r="O8" i="4" s="1"/>
  <c r="O9" i="4" s="1"/>
  <c r="O10" i="4" s="1"/>
  <c r="O11" i="4" s="1"/>
  <c r="O12" i="4" s="1"/>
  <c r="O13" i="4" s="1"/>
  <c r="O14" i="4" s="1"/>
  <c r="O15" i="4" s="1"/>
  <c r="O16" i="4" s="1"/>
  <c r="O17" i="4" s="1"/>
  <c r="N5" i="4"/>
  <c r="I5" i="4"/>
  <c r="J5" i="4" s="1"/>
  <c r="D5" i="4"/>
  <c r="E5" i="4" s="1"/>
  <c r="AV4" i="4"/>
  <c r="AS4" i="4"/>
  <c r="AR4" i="4"/>
  <c r="AN4" i="4"/>
  <c r="AQ4" i="4" s="1"/>
  <c r="AH4" i="4"/>
  <c r="AC4" i="4"/>
  <c r="AB4" i="4"/>
  <c r="Z4" i="4"/>
  <c r="AB5" i="4" s="1"/>
  <c r="Y4" i="4"/>
  <c r="AA4" i="4" s="1"/>
  <c r="AC5" i="4" s="1"/>
  <c r="T4" i="4"/>
  <c r="O4" i="4"/>
  <c r="J4" i="4"/>
  <c r="E4" i="4"/>
  <c r="AX3" i="4"/>
  <c r="AV3" i="4"/>
  <c r="AS3" i="4"/>
  <c r="AR3" i="4"/>
  <c r="AQ3" i="4"/>
  <c r="AH6" i="4" l="1"/>
  <c r="AH7" i="4" s="1"/>
  <c r="J6" i="4"/>
  <c r="J7" i="4" s="1"/>
  <c r="J8" i="4" s="1"/>
  <c r="E6" i="4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 s="1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E266" i="4" s="1"/>
  <c r="E267" i="4" s="1"/>
  <c r="E268" i="4" s="1"/>
  <c r="E269" i="4" s="1"/>
  <c r="E270" i="4" s="1"/>
  <c r="E271" i="4" s="1"/>
  <c r="E272" i="4" s="1"/>
  <c r="E273" i="4" s="1"/>
  <c r="E274" i="4" s="1"/>
  <c r="E275" i="4" s="1"/>
  <c r="E276" i="4" s="1"/>
  <c r="E277" i="4" s="1"/>
  <c r="E278" i="4" s="1"/>
  <c r="E279" i="4" s="1"/>
  <c r="E280" i="4" s="1"/>
  <c r="E281" i="4" s="1"/>
  <c r="E282" i="4" s="1"/>
  <c r="E283" i="4" s="1"/>
  <c r="E284" i="4" s="1"/>
  <c r="E285" i="4" s="1"/>
  <c r="E286" i="4" s="1"/>
  <c r="E287" i="4" s="1"/>
  <c r="E288" i="4" s="1"/>
  <c r="E289" i="4" s="1"/>
  <c r="E290" i="4" s="1"/>
  <c r="E291" i="4" s="1"/>
  <c r="E292" i="4" s="1"/>
  <c r="E293" i="4" s="1"/>
  <c r="E294" i="4" s="1"/>
  <c r="E295" i="4" s="1"/>
  <c r="E296" i="4" s="1"/>
  <c r="E297" i="4" s="1"/>
  <c r="E298" i="4" s="1"/>
  <c r="E299" i="4" s="1"/>
  <c r="E300" i="4" s="1"/>
  <c r="E301" i="4" s="1"/>
  <c r="E302" i="4" s="1"/>
  <c r="E303" i="4" s="1"/>
  <c r="E304" i="4" s="1"/>
  <c r="E305" i="4" s="1"/>
  <c r="E306" i="4" s="1"/>
  <c r="E307" i="4" s="1"/>
  <c r="E308" i="4" s="1"/>
  <c r="E309" i="4" s="1"/>
  <c r="E310" i="4" s="1"/>
  <c r="E311" i="4" s="1"/>
  <c r="E312" i="4" s="1"/>
  <c r="E313" i="4" s="1"/>
  <c r="E314" i="4" s="1"/>
  <c r="E315" i="4" s="1"/>
  <c r="E316" i="4" s="1"/>
  <c r="E317" i="4" s="1"/>
  <c r="E318" i="4" s="1"/>
  <c r="E319" i="4" s="1"/>
  <c r="E320" i="4" s="1"/>
  <c r="E321" i="4" s="1"/>
  <c r="E322" i="4" s="1"/>
  <c r="E323" i="4" s="1"/>
  <c r="E324" i="4" s="1"/>
  <c r="E325" i="4" s="1"/>
  <c r="E326" i="4" s="1"/>
  <c r="E327" i="4" s="1"/>
  <c r="E328" i="4" s="1"/>
  <c r="E329" i="4" s="1"/>
  <c r="E330" i="4" s="1"/>
  <c r="E331" i="4" s="1"/>
  <c r="E332" i="4" s="1"/>
  <c r="E333" i="4" s="1"/>
  <c r="E334" i="4" s="1"/>
  <c r="E335" i="4" s="1"/>
  <c r="E336" i="4" s="1"/>
  <c r="E337" i="4" s="1"/>
  <c r="E338" i="4" s="1"/>
  <c r="E339" i="4" s="1"/>
  <c r="E340" i="4" s="1"/>
  <c r="E341" i="4" s="1"/>
  <c r="E342" i="4" s="1"/>
  <c r="E343" i="4" s="1"/>
  <c r="E344" i="4" s="1"/>
  <c r="E345" i="4" s="1"/>
  <c r="E346" i="4" s="1"/>
  <c r="E347" i="4" s="1"/>
  <c r="E348" i="4" s="1"/>
  <c r="E349" i="4" s="1"/>
  <c r="E350" i="4" s="1"/>
  <c r="E351" i="4" s="1"/>
  <c r="E352" i="4" s="1"/>
  <c r="E353" i="4" s="1"/>
  <c r="E354" i="4" s="1"/>
  <c r="E355" i="4" s="1"/>
  <c r="E356" i="4" s="1"/>
  <c r="E357" i="4" s="1"/>
  <c r="E358" i="4" s="1"/>
  <c r="E359" i="4" s="1"/>
  <c r="E360" i="4" s="1"/>
  <c r="E361" i="4" s="1"/>
  <c r="E362" i="4" s="1"/>
  <c r="E363" i="4" s="1"/>
  <c r="E364" i="4" s="1"/>
  <c r="E365" i="4" s="1"/>
  <c r="E366" i="4" s="1"/>
  <c r="E367" i="4" s="1"/>
  <c r="E368" i="4" s="1"/>
  <c r="E369" i="4" s="1"/>
  <c r="E370" i="4" s="1"/>
  <c r="E371" i="4" s="1"/>
  <c r="E372" i="4" s="1"/>
  <c r="E373" i="4" s="1"/>
  <c r="E374" i="4" s="1"/>
  <c r="E375" i="4" s="1"/>
  <c r="E376" i="4" s="1"/>
  <c r="E377" i="4" s="1"/>
  <c r="E378" i="4" s="1"/>
  <c r="E379" i="4" s="1"/>
  <c r="E380" i="4" s="1"/>
  <c r="E381" i="4" s="1"/>
  <c r="E382" i="4" s="1"/>
  <c r="E383" i="4" s="1"/>
  <c r="E384" i="4" s="1"/>
  <c r="E385" i="4" s="1"/>
  <c r="E386" i="4" s="1"/>
  <c r="E387" i="4" s="1"/>
  <c r="E388" i="4" s="1"/>
  <c r="E389" i="4" s="1"/>
  <c r="E390" i="4" s="1"/>
  <c r="E391" i="4" s="1"/>
  <c r="E392" i="4" s="1"/>
  <c r="E393" i="4" s="1"/>
  <c r="E394" i="4" s="1"/>
  <c r="E395" i="4" s="1"/>
  <c r="E396" i="4" s="1"/>
  <c r="E397" i="4" s="1"/>
  <c r="E398" i="4" s="1"/>
  <c r="E399" i="4" s="1"/>
  <c r="E400" i="4" s="1"/>
  <c r="E401" i="4" s="1"/>
  <c r="E402" i="4" s="1"/>
  <c r="E403" i="4" s="1"/>
  <c r="E404" i="4" s="1"/>
  <c r="E405" i="4" s="1"/>
  <c r="E406" i="4" s="1"/>
  <c r="E407" i="4" s="1"/>
  <c r="E408" i="4" s="1"/>
  <c r="E409" i="4" s="1"/>
  <c r="E410" i="4" s="1"/>
  <c r="E411" i="4" s="1"/>
  <c r="E412" i="4" s="1"/>
  <c r="E413" i="4" s="1"/>
  <c r="E414" i="4" s="1"/>
  <c r="E415" i="4" s="1"/>
  <c r="E416" i="4" s="1"/>
  <c r="E417" i="4" s="1"/>
  <c r="E418" i="4" s="1"/>
  <c r="E419" i="4" s="1"/>
  <c r="E420" i="4" s="1"/>
  <c r="E421" i="4" s="1"/>
  <c r="E422" i="4" s="1"/>
  <c r="E423" i="4" s="1"/>
  <c r="E424" i="4" s="1"/>
  <c r="E425" i="4" s="1"/>
  <c r="E426" i="4" s="1"/>
  <c r="E427" i="4" s="1"/>
  <c r="E428" i="4" s="1"/>
  <c r="E429" i="4" s="1"/>
  <c r="E430" i="4" s="1"/>
  <c r="E431" i="4" s="1"/>
  <c r="E432" i="4" s="1"/>
  <c r="E433" i="4" s="1"/>
  <c r="E434" i="4" s="1"/>
  <c r="E435" i="4" s="1"/>
  <c r="E436" i="4" s="1"/>
  <c r="E437" i="4" s="1"/>
  <c r="E438" i="4" s="1"/>
  <c r="BC7" i="4"/>
  <c r="BC6" i="4"/>
  <c r="BD6" i="4"/>
  <c r="BD7" i="4"/>
  <c r="J9" i="4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T8" i="4"/>
  <c r="T9" i="4" s="1"/>
  <c r="T10" i="4" s="1"/>
  <c r="O18" i="4"/>
  <c r="O19" i="4" s="1"/>
  <c r="O20" i="4" s="1"/>
  <c r="O21" i="4" s="1"/>
  <c r="O22" i="4" s="1"/>
  <c r="O23" i="4" s="1"/>
  <c r="O24" i="4" s="1"/>
  <c r="O25" i="4" s="1"/>
  <c r="O26" i="4" s="1"/>
  <c r="O27" i="4" s="1"/>
  <c r="O28" i="4" s="1"/>
  <c r="O29" i="4" s="1"/>
  <c r="O30" i="4" s="1"/>
  <c r="O31" i="4" s="1"/>
  <c r="O32" i="4" s="1"/>
  <c r="O33" i="4" s="1"/>
  <c r="O34" i="4" s="1"/>
  <c r="O35" i="4" s="1"/>
  <c r="O36" i="4" s="1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O50" i="4" s="1"/>
  <c r="O51" i="4" s="1"/>
  <c r="O52" i="4" s="1"/>
  <c r="O53" i="4" s="1"/>
  <c r="O54" i="4" s="1"/>
  <c r="O55" i="4" s="1"/>
  <c r="O56" i="4" s="1"/>
  <c r="O57" i="4" s="1"/>
  <c r="O58" i="4" s="1"/>
  <c r="O59" i="4" s="1"/>
  <c r="O60" i="4" s="1"/>
  <c r="O61" i="4" s="1"/>
  <c r="O62" i="4" s="1"/>
  <c r="O63" i="4" s="1"/>
  <c r="O64" i="4" s="1"/>
  <c r="O65" i="4" s="1"/>
  <c r="O66" i="4" s="1"/>
  <c r="O67" i="4" s="1"/>
  <c r="O68" i="4" s="1"/>
  <c r="O69" i="4" s="1"/>
  <c r="O70" i="4" s="1"/>
  <c r="O71" i="4" s="1"/>
  <c r="O72" i="4" s="1"/>
  <c r="O73" i="4" s="1"/>
  <c r="O74" i="4" s="1"/>
  <c r="O75" i="4" s="1"/>
  <c r="O76" i="4" s="1"/>
  <c r="O77" i="4" s="1"/>
  <c r="O78" i="4" s="1"/>
  <c r="O79" i="4" s="1"/>
  <c r="O80" i="4" s="1"/>
  <c r="O81" i="4" s="1"/>
  <c r="O82" i="4" s="1"/>
  <c r="O83" i="4" s="1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O95" i="4" s="1"/>
  <c r="O96" i="4" s="1"/>
  <c r="O97" i="4" s="1"/>
  <c r="O98" i="4" s="1"/>
  <c r="O99" i="4" s="1"/>
  <c r="O100" i="4" s="1"/>
  <c r="O101" i="4" s="1"/>
  <c r="O102" i="4" s="1"/>
  <c r="O103" i="4" s="1"/>
  <c r="O104" i="4" s="1"/>
  <c r="O105" i="4" s="1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O121" i="4" s="1"/>
  <c r="O122" i="4" s="1"/>
  <c r="O123" i="4" s="1"/>
  <c r="O124" i="4" s="1"/>
  <c r="O125" i="4" s="1"/>
  <c r="O126" i="4" s="1"/>
  <c r="O127" i="4" s="1"/>
  <c r="O128" i="4" s="1"/>
  <c r="O129" i="4" s="1"/>
  <c r="O130" i="4" s="1"/>
  <c r="O131" i="4" s="1"/>
  <c r="O132" i="4" s="1"/>
  <c r="O133" i="4" s="1"/>
  <c r="O134" i="4" s="1"/>
  <c r="O135" i="4" s="1"/>
  <c r="O136" i="4" s="1"/>
  <c r="O137" i="4" s="1"/>
  <c r="O138" i="4" s="1"/>
  <c r="O139" i="4" s="1"/>
  <c r="O140" i="4" s="1"/>
  <c r="O141" i="4" s="1"/>
  <c r="O142" i="4" s="1"/>
  <c r="O143" i="4" s="1"/>
  <c r="O144" i="4" s="1"/>
  <c r="O145" i="4" s="1"/>
  <c r="O146" i="4" s="1"/>
  <c r="O147" i="4" s="1"/>
  <c r="O148" i="4" s="1"/>
  <c r="O149" i="4" s="1"/>
  <c r="O150" i="4" s="1"/>
  <c r="O151" i="4" s="1"/>
  <c r="O152" i="4" s="1"/>
  <c r="O153" i="4" s="1"/>
  <c r="O154" i="4" s="1"/>
  <c r="O155" i="4" s="1"/>
  <c r="O156" i="4" s="1"/>
  <c r="O157" i="4" s="1"/>
  <c r="O158" i="4" s="1"/>
  <c r="O159" i="4" s="1"/>
  <c r="O160" i="4" s="1"/>
  <c r="O161" i="4" s="1"/>
  <c r="O162" i="4" s="1"/>
  <c r="O163" i="4" s="1"/>
  <c r="O164" i="4" s="1"/>
  <c r="O165" i="4" s="1"/>
  <c r="O166" i="4" s="1"/>
  <c r="O167" i="4" s="1"/>
  <c r="O168" i="4" s="1"/>
  <c r="O169" i="4" s="1"/>
  <c r="O170" i="4" s="1"/>
  <c r="O171" i="4" s="1"/>
  <c r="O172" i="4" s="1"/>
  <c r="O173" i="4" s="1"/>
  <c r="O174" i="4" s="1"/>
  <c r="O175" i="4" s="1"/>
  <c r="O176" i="4" s="1"/>
  <c r="O177" i="4" s="1"/>
  <c r="O178" i="4" s="1"/>
  <c r="O179" i="4" s="1"/>
  <c r="O180" i="4" s="1"/>
  <c r="O181" i="4" s="1"/>
  <c r="O182" i="4" s="1"/>
  <c r="O183" i="4" s="1"/>
  <c r="O184" i="4" s="1"/>
  <c r="O185" i="4" s="1"/>
  <c r="O186" i="4" s="1"/>
  <c r="O187" i="4" s="1"/>
  <c r="O188" i="4" s="1"/>
  <c r="O189" i="4" s="1"/>
  <c r="O190" i="4" s="1"/>
  <c r="O191" i="4" s="1"/>
  <c r="O192" i="4" s="1"/>
  <c r="O193" i="4" s="1"/>
  <c r="O194" i="4" s="1"/>
  <c r="O195" i="4" s="1"/>
  <c r="O196" i="4" s="1"/>
  <c r="O197" i="4" s="1"/>
  <c r="O198" i="4" s="1"/>
  <c r="O199" i="4" s="1"/>
  <c r="O200" i="4" s="1"/>
  <c r="O201" i="4" s="1"/>
  <c r="O202" i="4" s="1"/>
  <c r="O203" i="4" s="1"/>
  <c r="O204" i="4" s="1"/>
  <c r="O205" i="4" s="1"/>
  <c r="O206" i="4" s="1"/>
  <c r="O207" i="4" s="1"/>
  <c r="O208" i="4" s="1"/>
  <c r="O209" i="4" s="1"/>
  <c r="O210" i="4" s="1"/>
  <c r="O211" i="4" s="1"/>
  <c r="O212" i="4" s="1"/>
  <c r="O213" i="4" s="1"/>
  <c r="O214" i="4" s="1"/>
  <c r="O215" i="4" s="1"/>
  <c r="O216" i="4" s="1"/>
  <c r="O217" i="4" s="1"/>
  <c r="O218" i="4" s="1"/>
  <c r="O219" i="4" s="1"/>
  <c r="O220" i="4" s="1"/>
  <c r="O221" i="4" s="1"/>
  <c r="O222" i="4" s="1"/>
  <c r="O223" i="4" s="1"/>
  <c r="O224" i="4" s="1"/>
  <c r="O225" i="4" s="1"/>
  <c r="O226" i="4" s="1"/>
  <c r="O227" i="4" s="1"/>
  <c r="O228" i="4" s="1"/>
  <c r="O229" i="4" s="1"/>
  <c r="O230" i="4" s="1"/>
  <c r="O231" i="4" s="1"/>
  <c r="O232" i="4" s="1"/>
  <c r="O233" i="4" s="1"/>
  <c r="O234" i="4" s="1"/>
  <c r="O235" i="4" s="1"/>
  <c r="O236" i="4" s="1"/>
  <c r="O237" i="4" s="1"/>
  <c r="O238" i="4" s="1"/>
  <c r="O239" i="4" s="1"/>
  <c r="O240" i="4" s="1"/>
  <c r="O241" i="4" s="1"/>
  <c r="O242" i="4" s="1"/>
  <c r="O243" i="4" s="1"/>
  <c r="O244" i="4" s="1"/>
  <c r="O245" i="4" s="1"/>
  <c r="O246" i="4" s="1"/>
  <c r="O247" i="4" s="1"/>
  <c r="O248" i="4" s="1"/>
  <c r="O249" i="4" s="1"/>
  <c r="O250" i="4" s="1"/>
  <c r="O251" i="4" s="1"/>
  <c r="O252" i="4" s="1"/>
  <c r="O253" i="4" s="1"/>
  <c r="O254" i="4" s="1"/>
  <c r="O255" i="4" s="1"/>
  <c r="O256" i="4" s="1"/>
  <c r="O257" i="4" s="1"/>
  <c r="O258" i="4" s="1"/>
  <c r="O259" i="4" s="1"/>
  <c r="O260" i="4" s="1"/>
  <c r="O261" i="4" s="1"/>
  <c r="O262" i="4" s="1"/>
  <c r="O263" i="4" s="1"/>
  <c r="O264" i="4" s="1"/>
  <c r="O265" i="4" s="1"/>
  <c r="O266" i="4" s="1"/>
  <c r="O267" i="4" s="1"/>
  <c r="O268" i="4" s="1"/>
  <c r="O269" i="4" s="1"/>
  <c r="O270" i="4" s="1"/>
  <c r="O271" i="4" s="1"/>
  <c r="O272" i="4" s="1"/>
  <c r="O273" i="4" s="1"/>
  <c r="O274" i="4" s="1"/>
  <c r="O275" i="4" s="1"/>
  <c r="O276" i="4" s="1"/>
  <c r="O277" i="4" s="1"/>
  <c r="O278" i="4" s="1"/>
  <c r="O279" i="4" s="1"/>
  <c r="O280" i="4" s="1"/>
  <c r="O281" i="4" s="1"/>
  <c r="O282" i="4" s="1"/>
  <c r="O283" i="4" s="1"/>
  <c r="O284" i="4" s="1"/>
  <c r="O285" i="4" s="1"/>
  <c r="O286" i="4" s="1"/>
  <c r="O287" i="4" s="1"/>
  <c r="O288" i="4" s="1"/>
  <c r="O289" i="4" s="1"/>
  <c r="O290" i="4" s="1"/>
  <c r="O291" i="4" s="1"/>
  <c r="O292" i="4" s="1"/>
  <c r="O293" i="4" s="1"/>
  <c r="O294" i="4" s="1"/>
  <c r="O295" i="4" s="1"/>
  <c r="O296" i="4" s="1"/>
  <c r="O297" i="4" s="1"/>
  <c r="O298" i="4" s="1"/>
  <c r="O299" i="4" s="1"/>
  <c r="O300" i="4" s="1"/>
  <c r="O301" i="4" s="1"/>
  <c r="O302" i="4" s="1"/>
  <c r="O303" i="4" s="1"/>
  <c r="O304" i="4" s="1"/>
  <c r="O305" i="4" s="1"/>
  <c r="O306" i="4" s="1"/>
  <c r="O307" i="4" s="1"/>
  <c r="O308" i="4" s="1"/>
  <c r="O309" i="4" s="1"/>
  <c r="O310" i="4" s="1"/>
  <c r="O311" i="4" s="1"/>
  <c r="O312" i="4" s="1"/>
  <c r="O313" i="4" s="1"/>
  <c r="O314" i="4" s="1"/>
  <c r="O315" i="4" s="1"/>
  <c r="O316" i="4" s="1"/>
  <c r="O317" i="4" s="1"/>
  <c r="O318" i="4" s="1"/>
  <c r="O319" i="4" s="1"/>
  <c r="O320" i="4" s="1"/>
  <c r="O321" i="4" s="1"/>
  <c r="O322" i="4" s="1"/>
  <c r="O323" i="4" s="1"/>
  <c r="O324" i="4" s="1"/>
  <c r="O325" i="4" s="1"/>
  <c r="O326" i="4" s="1"/>
  <c r="O327" i="4" s="1"/>
  <c r="O328" i="4" s="1"/>
  <c r="O329" i="4" s="1"/>
  <c r="O330" i="4" s="1"/>
  <c r="O331" i="4" s="1"/>
  <c r="O332" i="4" s="1"/>
  <c r="O333" i="4" s="1"/>
  <c r="O334" i="4" s="1"/>
  <c r="O335" i="4" s="1"/>
  <c r="O336" i="4" s="1"/>
  <c r="O337" i="4" s="1"/>
  <c r="O338" i="4" s="1"/>
  <c r="O339" i="4" s="1"/>
  <c r="O340" i="4" s="1"/>
  <c r="O341" i="4" s="1"/>
  <c r="O342" i="4" s="1"/>
  <c r="O343" i="4" s="1"/>
  <c r="O344" i="4" s="1"/>
  <c r="O345" i="4" s="1"/>
  <c r="O346" i="4" s="1"/>
  <c r="O347" i="4" s="1"/>
  <c r="O348" i="4" s="1"/>
  <c r="O349" i="4" s="1"/>
  <c r="O350" i="4" s="1"/>
  <c r="O351" i="4" s="1"/>
  <c r="O352" i="4" s="1"/>
  <c r="O353" i="4" s="1"/>
  <c r="O354" i="4" s="1"/>
  <c r="O355" i="4" s="1"/>
  <c r="O356" i="4" s="1"/>
  <c r="O357" i="4" s="1"/>
  <c r="O358" i="4" s="1"/>
  <c r="O359" i="4" s="1"/>
  <c r="O360" i="4" s="1"/>
  <c r="O361" i="4" s="1"/>
  <c r="O362" i="4" s="1"/>
  <c r="O363" i="4" s="1"/>
  <c r="O364" i="4" s="1"/>
  <c r="O365" i="4" s="1"/>
  <c r="O366" i="4" s="1"/>
  <c r="O367" i="4" s="1"/>
  <c r="O368" i="4" s="1"/>
  <c r="O369" i="4" s="1"/>
  <c r="O370" i="4" s="1"/>
  <c r="O371" i="4" s="1"/>
  <c r="O372" i="4" s="1"/>
  <c r="O373" i="4" s="1"/>
  <c r="O374" i="4" s="1"/>
  <c r="O375" i="4" s="1"/>
  <c r="O376" i="4" s="1"/>
  <c r="O377" i="4" s="1"/>
  <c r="O378" i="4" s="1"/>
  <c r="O379" i="4" s="1"/>
  <c r="O380" i="4" s="1"/>
  <c r="O381" i="4" s="1"/>
  <c r="O382" i="4" s="1"/>
  <c r="O383" i="4" s="1"/>
  <c r="O384" i="4" s="1"/>
  <c r="O385" i="4" s="1"/>
  <c r="O386" i="4" s="1"/>
  <c r="O387" i="4" s="1"/>
  <c r="O388" i="4" s="1"/>
  <c r="O389" i="4" s="1"/>
  <c r="O390" i="4" s="1"/>
  <c r="O391" i="4" s="1"/>
  <c r="O392" i="4" s="1"/>
  <c r="O393" i="4" s="1"/>
  <c r="O394" i="4" s="1"/>
  <c r="O395" i="4" s="1"/>
  <c r="O396" i="4" s="1"/>
  <c r="O397" i="4" s="1"/>
  <c r="O398" i="4" s="1"/>
  <c r="O399" i="4" s="1"/>
  <c r="O400" i="4" s="1"/>
  <c r="O401" i="4" s="1"/>
  <c r="O402" i="4" s="1"/>
  <c r="O403" i="4" s="1"/>
  <c r="O404" i="4" s="1"/>
  <c r="O405" i="4" s="1"/>
  <c r="O406" i="4" s="1"/>
  <c r="O407" i="4" s="1"/>
  <c r="O408" i="4" s="1"/>
  <c r="O409" i="4" s="1"/>
  <c r="O410" i="4" s="1"/>
  <c r="O411" i="4" s="1"/>
  <c r="O412" i="4" s="1"/>
  <c r="O413" i="4" s="1"/>
  <c r="O414" i="4" s="1"/>
  <c r="O415" i="4" s="1"/>
  <c r="O416" i="4" s="1"/>
  <c r="O417" i="4" s="1"/>
  <c r="O418" i="4" s="1"/>
  <c r="O419" i="4" s="1"/>
  <c r="O420" i="4" s="1"/>
  <c r="O421" i="4" s="1"/>
  <c r="O422" i="4" s="1"/>
  <c r="O423" i="4" s="1"/>
  <c r="O424" i="4" s="1"/>
  <c r="O425" i="4" s="1"/>
  <c r="O426" i="4" s="1"/>
  <c r="O427" i="4" s="1"/>
  <c r="O428" i="4" s="1"/>
  <c r="O429" i="4" s="1"/>
  <c r="O430" i="4" s="1"/>
  <c r="O431" i="4" s="1"/>
  <c r="O432" i="4" s="1"/>
  <c r="O433" i="4" s="1"/>
  <c r="O434" i="4" s="1"/>
  <c r="O435" i="4" s="1"/>
  <c r="O436" i="4" s="1"/>
  <c r="O437" i="4" s="1"/>
  <c r="O438" i="4" s="1"/>
  <c r="AS5" i="4"/>
  <c r="AR5" i="4"/>
  <c r="AQ5" i="4"/>
  <c r="AH8" i="4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H45" i="4" s="1"/>
  <c r="AH46" i="4" s="1"/>
  <c r="AH47" i="4" s="1"/>
  <c r="AH48" i="4" s="1"/>
  <c r="AH49" i="4" s="1"/>
  <c r="AH50" i="4" s="1"/>
  <c r="AH51" i="4" s="1"/>
  <c r="AH52" i="4" s="1"/>
  <c r="AH53" i="4" s="1"/>
  <c r="AH54" i="4" s="1"/>
  <c r="AH55" i="4" s="1"/>
  <c r="AH56" i="4" s="1"/>
  <c r="AH57" i="4" s="1"/>
  <c r="AH58" i="4" s="1"/>
  <c r="AH59" i="4" s="1"/>
  <c r="AH60" i="4" s="1"/>
  <c r="AH61" i="4" s="1"/>
  <c r="AH62" i="4" s="1"/>
  <c r="AH63" i="4" s="1"/>
  <c r="AH64" i="4" s="1"/>
  <c r="AH65" i="4" s="1"/>
  <c r="AH66" i="4" s="1"/>
  <c r="AH67" i="4" s="1"/>
  <c r="AH68" i="4" s="1"/>
  <c r="AH69" i="4" s="1"/>
  <c r="AH70" i="4" s="1"/>
  <c r="AH71" i="4" s="1"/>
  <c r="AH72" i="4" s="1"/>
  <c r="AH73" i="4" s="1"/>
  <c r="AH74" i="4" s="1"/>
  <c r="AH75" i="4" s="1"/>
  <c r="AH76" i="4" s="1"/>
  <c r="AH77" i="4" s="1"/>
  <c r="AH78" i="4" s="1"/>
  <c r="AH79" i="4" s="1"/>
  <c r="AH80" i="4" s="1"/>
  <c r="AH81" i="4" s="1"/>
  <c r="AH82" i="4" s="1"/>
  <c r="AH83" i="4" s="1"/>
  <c r="AH84" i="4" s="1"/>
  <c r="AH85" i="4" s="1"/>
  <c r="AH86" i="4" s="1"/>
  <c r="AH87" i="4" s="1"/>
  <c r="AH88" i="4" s="1"/>
  <c r="AH89" i="4" s="1"/>
  <c r="AH90" i="4" s="1"/>
  <c r="AH91" i="4" s="1"/>
  <c r="AH92" i="4" s="1"/>
  <c r="AH93" i="4" s="1"/>
  <c r="AH94" i="4" s="1"/>
  <c r="AH95" i="4" s="1"/>
  <c r="AH96" i="4" s="1"/>
  <c r="AH97" i="4" s="1"/>
  <c r="AH98" i="4" s="1"/>
  <c r="AH99" i="4" s="1"/>
  <c r="AH100" i="4" s="1"/>
  <c r="AH101" i="4" s="1"/>
  <c r="AH102" i="4" s="1"/>
  <c r="AH103" i="4" s="1"/>
  <c r="AH104" i="4" s="1"/>
  <c r="AH105" i="4" s="1"/>
  <c r="AH106" i="4" s="1"/>
  <c r="AH107" i="4" s="1"/>
  <c r="AH108" i="4" s="1"/>
  <c r="AH109" i="4" s="1"/>
  <c r="AH110" i="4" s="1"/>
  <c r="AH111" i="4" s="1"/>
  <c r="AH112" i="4" s="1"/>
  <c r="AH113" i="4" s="1"/>
  <c r="AH114" i="4" s="1"/>
  <c r="AH115" i="4" s="1"/>
  <c r="AH116" i="4" s="1"/>
  <c r="AH117" i="4" s="1"/>
  <c r="AH118" i="4" s="1"/>
  <c r="AH119" i="4" s="1"/>
  <c r="AH120" i="4" s="1"/>
  <c r="AH121" i="4" s="1"/>
  <c r="AH122" i="4" s="1"/>
  <c r="AH123" i="4" s="1"/>
  <c r="AH124" i="4" s="1"/>
  <c r="AH125" i="4" s="1"/>
  <c r="AH126" i="4" s="1"/>
  <c r="AH127" i="4" s="1"/>
  <c r="AH128" i="4" s="1"/>
  <c r="AH129" i="4" s="1"/>
  <c r="AH130" i="4" s="1"/>
  <c r="AH131" i="4" s="1"/>
  <c r="AH132" i="4" s="1"/>
  <c r="AH133" i="4" s="1"/>
  <c r="AH134" i="4" s="1"/>
  <c r="AH135" i="4" s="1"/>
  <c r="AH136" i="4" s="1"/>
  <c r="AH137" i="4" s="1"/>
  <c r="AH138" i="4" s="1"/>
  <c r="AH139" i="4" s="1"/>
  <c r="AH140" i="4" s="1"/>
  <c r="AH141" i="4" s="1"/>
  <c r="AH142" i="4" s="1"/>
  <c r="AH143" i="4" s="1"/>
  <c r="AH144" i="4" s="1"/>
  <c r="AH145" i="4" s="1"/>
  <c r="AH146" i="4" s="1"/>
  <c r="AH147" i="4" s="1"/>
  <c r="AH148" i="4" s="1"/>
  <c r="AH149" i="4" s="1"/>
  <c r="AH150" i="4" s="1"/>
  <c r="AH151" i="4" s="1"/>
  <c r="AH152" i="4" s="1"/>
  <c r="AH153" i="4" s="1"/>
  <c r="AH154" i="4" s="1"/>
  <c r="AH155" i="4" s="1"/>
  <c r="AH156" i="4" s="1"/>
  <c r="AH157" i="4" s="1"/>
  <c r="AH158" i="4" s="1"/>
  <c r="AH159" i="4" s="1"/>
  <c r="AH160" i="4" s="1"/>
  <c r="AH161" i="4" s="1"/>
  <c r="AH162" i="4" s="1"/>
  <c r="AH163" i="4" s="1"/>
  <c r="AH164" i="4" s="1"/>
  <c r="AH165" i="4" s="1"/>
  <c r="AH166" i="4" s="1"/>
  <c r="AH167" i="4" s="1"/>
  <c r="AH168" i="4" s="1"/>
  <c r="AH169" i="4" s="1"/>
  <c r="AH170" i="4" s="1"/>
  <c r="AH171" i="4" s="1"/>
  <c r="AH172" i="4" s="1"/>
  <c r="AH173" i="4" s="1"/>
  <c r="AH174" i="4" s="1"/>
  <c r="AH175" i="4" s="1"/>
  <c r="AH176" i="4" s="1"/>
  <c r="AH177" i="4" s="1"/>
  <c r="AH178" i="4" s="1"/>
  <c r="AH179" i="4" s="1"/>
  <c r="AH180" i="4" s="1"/>
  <c r="AH181" i="4" s="1"/>
  <c r="AH182" i="4" s="1"/>
  <c r="AH183" i="4" s="1"/>
  <c r="AH184" i="4" s="1"/>
  <c r="AH185" i="4" s="1"/>
  <c r="AH186" i="4" s="1"/>
  <c r="AH187" i="4" s="1"/>
  <c r="AH188" i="4" s="1"/>
  <c r="AH189" i="4" s="1"/>
  <c r="AH190" i="4" s="1"/>
  <c r="AH191" i="4" s="1"/>
  <c r="AH192" i="4" s="1"/>
  <c r="AH193" i="4" s="1"/>
  <c r="AH194" i="4" s="1"/>
  <c r="AH195" i="4" s="1"/>
  <c r="AH196" i="4" s="1"/>
  <c r="AH197" i="4" s="1"/>
  <c r="AH198" i="4" s="1"/>
  <c r="AH199" i="4" s="1"/>
  <c r="AH200" i="4" s="1"/>
  <c r="AH201" i="4" s="1"/>
  <c r="AH202" i="4" s="1"/>
  <c r="AH203" i="4" s="1"/>
  <c r="AH204" i="4" s="1"/>
  <c r="AH205" i="4" s="1"/>
  <c r="AH206" i="4" s="1"/>
  <c r="AH207" i="4" s="1"/>
  <c r="AH208" i="4" s="1"/>
  <c r="AH209" i="4" s="1"/>
  <c r="AH210" i="4" s="1"/>
  <c r="AH211" i="4" s="1"/>
  <c r="AH212" i="4" s="1"/>
  <c r="AH213" i="4" s="1"/>
  <c r="AH214" i="4" s="1"/>
  <c r="AH215" i="4" s="1"/>
  <c r="AH216" i="4" s="1"/>
  <c r="AH217" i="4" s="1"/>
  <c r="AH218" i="4" s="1"/>
  <c r="AH219" i="4" s="1"/>
  <c r="AH220" i="4" s="1"/>
  <c r="AH221" i="4" s="1"/>
  <c r="AH222" i="4" s="1"/>
  <c r="AH223" i="4" s="1"/>
  <c r="AH224" i="4" s="1"/>
  <c r="AH225" i="4" s="1"/>
  <c r="AH226" i="4" s="1"/>
  <c r="AH227" i="4" s="1"/>
  <c r="AH228" i="4" s="1"/>
  <c r="AH229" i="4" s="1"/>
  <c r="AH230" i="4" s="1"/>
  <c r="AH231" i="4" s="1"/>
  <c r="AH232" i="4" s="1"/>
  <c r="AH233" i="4" s="1"/>
  <c r="AH234" i="4" s="1"/>
  <c r="AH235" i="4" s="1"/>
  <c r="AH236" i="4" s="1"/>
  <c r="AH237" i="4" s="1"/>
  <c r="AH238" i="4" s="1"/>
  <c r="AH239" i="4" s="1"/>
  <c r="AH240" i="4" s="1"/>
  <c r="AH241" i="4" s="1"/>
  <c r="AH242" i="4" s="1"/>
  <c r="AH243" i="4" s="1"/>
  <c r="AH244" i="4" s="1"/>
  <c r="AH245" i="4" s="1"/>
  <c r="AH246" i="4" s="1"/>
  <c r="AH247" i="4" s="1"/>
  <c r="AH248" i="4" s="1"/>
  <c r="AH249" i="4" s="1"/>
  <c r="AH250" i="4" s="1"/>
  <c r="AH251" i="4" s="1"/>
  <c r="AH252" i="4" s="1"/>
  <c r="AH253" i="4" s="1"/>
  <c r="AH254" i="4" s="1"/>
  <c r="AH255" i="4" s="1"/>
  <c r="AH256" i="4" s="1"/>
  <c r="AH257" i="4" s="1"/>
  <c r="AH258" i="4" s="1"/>
  <c r="AH259" i="4" s="1"/>
  <c r="AH260" i="4" s="1"/>
  <c r="AH261" i="4" s="1"/>
  <c r="AH262" i="4" s="1"/>
  <c r="AH263" i="4" s="1"/>
  <c r="AH264" i="4" s="1"/>
  <c r="AH265" i="4" s="1"/>
  <c r="AH266" i="4" s="1"/>
  <c r="AH267" i="4" s="1"/>
  <c r="AH268" i="4" s="1"/>
  <c r="AH269" i="4" s="1"/>
  <c r="AH270" i="4" s="1"/>
  <c r="AH271" i="4" s="1"/>
  <c r="AH272" i="4" s="1"/>
  <c r="AH273" i="4" s="1"/>
  <c r="AH274" i="4" s="1"/>
  <c r="AH275" i="4" s="1"/>
  <c r="AH276" i="4" s="1"/>
  <c r="AH277" i="4" s="1"/>
  <c r="AH278" i="4" s="1"/>
  <c r="AH279" i="4" s="1"/>
  <c r="AH280" i="4" s="1"/>
  <c r="AH281" i="4" s="1"/>
  <c r="AH282" i="4" s="1"/>
  <c r="AH283" i="4" s="1"/>
  <c r="AH284" i="4" s="1"/>
  <c r="AH285" i="4" s="1"/>
  <c r="AH286" i="4" s="1"/>
  <c r="AH287" i="4" s="1"/>
  <c r="AH288" i="4" s="1"/>
  <c r="AH289" i="4" s="1"/>
  <c r="AH290" i="4" s="1"/>
  <c r="AH291" i="4" s="1"/>
  <c r="AH292" i="4" s="1"/>
  <c r="AH293" i="4" s="1"/>
  <c r="AH294" i="4" s="1"/>
  <c r="AH295" i="4" s="1"/>
  <c r="AH296" i="4" s="1"/>
  <c r="AH297" i="4" s="1"/>
  <c r="AH298" i="4" s="1"/>
  <c r="AH299" i="4" s="1"/>
  <c r="AH300" i="4" s="1"/>
  <c r="AH301" i="4" s="1"/>
  <c r="AH302" i="4" s="1"/>
  <c r="AH303" i="4" s="1"/>
  <c r="AH304" i="4" s="1"/>
  <c r="AH305" i="4" s="1"/>
  <c r="AH306" i="4" s="1"/>
  <c r="AH307" i="4" s="1"/>
  <c r="AH308" i="4" s="1"/>
  <c r="AH309" i="4" s="1"/>
  <c r="AH310" i="4" s="1"/>
  <c r="AH311" i="4" s="1"/>
  <c r="AH312" i="4" s="1"/>
  <c r="AH313" i="4" s="1"/>
  <c r="AH314" i="4" s="1"/>
  <c r="AH315" i="4" s="1"/>
  <c r="AH316" i="4" s="1"/>
  <c r="AH317" i="4" s="1"/>
  <c r="AH318" i="4" s="1"/>
  <c r="AH319" i="4" s="1"/>
  <c r="AH320" i="4" s="1"/>
  <c r="AH321" i="4" s="1"/>
  <c r="AH322" i="4" s="1"/>
  <c r="AH323" i="4" s="1"/>
  <c r="AH324" i="4" s="1"/>
  <c r="AH325" i="4" s="1"/>
  <c r="AH326" i="4" s="1"/>
  <c r="AH327" i="4" s="1"/>
  <c r="AH328" i="4" s="1"/>
  <c r="AH329" i="4" s="1"/>
  <c r="AH330" i="4" s="1"/>
  <c r="AH331" i="4" s="1"/>
  <c r="AH332" i="4" s="1"/>
  <c r="AH333" i="4" s="1"/>
  <c r="AH334" i="4" s="1"/>
  <c r="AH335" i="4" s="1"/>
  <c r="AH336" i="4" s="1"/>
  <c r="AH337" i="4" s="1"/>
  <c r="AH338" i="4" s="1"/>
  <c r="AH339" i="4" s="1"/>
  <c r="AH340" i="4" s="1"/>
  <c r="AH341" i="4" s="1"/>
  <c r="AH342" i="4" s="1"/>
  <c r="AH343" i="4" s="1"/>
  <c r="AH344" i="4" s="1"/>
  <c r="AH345" i="4" s="1"/>
  <c r="AH346" i="4" s="1"/>
  <c r="AH347" i="4" s="1"/>
  <c r="AH348" i="4" s="1"/>
  <c r="AH349" i="4" s="1"/>
  <c r="AH350" i="4" s="1"/>
  <c r="AH351" i="4" s="1"/>
  <c r="AH352" i="4" s="1"/>
  <c r="AH353" i="4" s="1"/>
  <c r="AH354" i="4" s="1"/>
  <c r="AH355" i="4" s="1"/>
  <c r="AH356" i="4" s="1"/>
  <c r="AH357" i="4" s="1"/>
  <c r="AH358" i="4" s="1"/>
  <c r="AH359" i="4" s="1"/>
  <c r="AH360" i="4" s="1"/>
  <c r="AH361" i="4" s="1"/>
  <c r="AH362" i="4" s="1"/>
  <c r="AH363" i="4" s="1"/>
  <c r="AH364" i="4" s="1"/>
  <c r="AH365" i="4" s="1"/>
  <c r="AH366" i="4" s="1"/>
  <c r="AH367" i="4" s="1"/>
  <c r="AH368" i="4" s="1"/>
  <c r="AR6" i="4"/>
  <c r="AQ6" i="4"/>
  <c r="AN7" i="4"/>
  <c r="AN8" i="4"/>
  <c r="AN9" i="4" s="1"/>
  <c r="AN10" i="4" s="1"/>
  <c r="AN11" i="4" s="1"/>
  <c r="T11" i="4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T122" i="4" s="1"/>
  <c r="T123" i="4" s="1"/>
  <c r="T124" i="4" s="1"/>
  <c r="T125" i="4" s="1"/>
  <c r="T126" i="4" s="1"/>
  <c r="T127" i="4" s="1"/>
  <c r="T128" i="4" s="1"/>
  <c r="T129" i="4" s="1"/>
  <c r="T130" i="4" s="1"/>
  <c r="T131" i="4" s="1"/>
  <c r="T132" i="4" s="1"/>
  <c r="T133" i="4" s="1"/>
  <c r="T134" i="4" s="1"/>
  <c r="T135" i="4" s="1"/>
  <c r="T136" i="4" s="1"/>
  <c r="T137" i="4" s="1"/>
  <c r="T138" i="4" s="1"/>
  <c r="T139" i="4" s="1"/>
  <c r="T140" i="4" s="1"/>
  <c r="T141" i="4" s="1"/>
  <c r="T142" i="4" s="1"/>
  <c r="T143" i="4" s="1"/>
  <c r="T144" i="4" s="1"/>
  <c r="T145" i="4" s="1"/>
  <c r="T146" i="4" s="1"/>
  <c r="T147" i="4" s="1"/>
  <c r="T148" i="4" s="1"/>
  <c r="T149" i="4" s="1"/>
  <c r="T150" i="4" s="1"/>
  <c r="T151" i="4" s="1"/>
  <c r="T152" i="4" s="1"/>
  <c r="T153" i="4" s="1"/>
  <c r="T154" i="4" s="1"/>
  <c r="T155" i="4" s="1"/>
  <c r="T156" i="4" s="1"/>
  <c r="T157" i="4" s="1"/>
  <c r="T158" i="4" s="1"/>
  <c r="T159" i="4" s="1"/>
  <c r="T160" i="4" s="1"/>
  <c r="T161" i="4" s="1"/>
  <c r="T162" i="4" s="1"/>
  <c r="T163" i="4" s="1"/>
  <c r="T164" i="4" s="1"/>
  <c r="T165" i="4" s="1"/>
  <c r="T166" i="4" s="1"/>
  <c r="T167" i="4" s="1"/>
  <c r="T168" i="4" s="1"/>
  <c r="T169" i="4" s="1"/>
  <c r="T170" i="4" s="1"/>
  <c r="T171" i="4" s="1"/>
  <c r="T172" i="4" s="1"/>
  <c r="T173" i="4" s="1"/>
  <c r="T174" i="4" s="1"/>
  <c r="T175" i="4" s="1"/>
  <c r="T176" i="4" s="1"/>
  <c r="T177" i="4" s="1"/>
  <c r="T178" i="4" s="1"/>
  <c r="T179" i="4" s="1"/>
  <c r="T180" i="4" s="1"/>
  <c r="T181" i="4" s="1"/>
  <c r="T182" i="4" s="1"/>
  <c r="T183" i="4" s="1"/>
  <c r="T184" i="4" s="1"/>
  <c r="T185" i="4" s="1"/>
  <c r="T186" i="4" s="1"/>
  <c r="T187" i="4" s="1"/>
  <c r="T188" i="4" s="1"/>
  <c r="T189" i="4" s="1"/>
  <c r="T190" i="4" s="1"/>
  <c r="T191" i="4" s="1"/>
  <c r="T192" i="4" s="1"/>
  <c r="T193" i="4" s="1"/>
  <c r="T194" i="4" s="1"/>
  <c r="T195" i="4" s="1"/>
  <c r="T196" i="4" s="1"/>
  <c r="T197" i="4" s="1"/>
  <c r="T198" i="4" s="1"/>
  <c r="T199" i="4" s="1"/>
  <c r="T200" i="4" s="1"/>
  <c r="T201" i="4" s="1"/>
  <c r="T202" i="4" s="1"/>
  <c r="T203" i="4" s="1"/>
  <c r="T204" i="4" s="1"/>
  <c r="T205" i="4" s="1"/>
  <c r="T206" i="4" s="1"/>
  <c r="T207" i="4" s="1"/>
  <c r="T208" i="4" s="1"/>
  <c r="T209" i="4" s="1"/>
  <c r="T210" i="4" s="1"/>
  <c r="T211" i="4" s="1"/>
  <c r="T212" i="4" s="1"/>
  <c r="T213" i="4" s="1"/>
  <c r="T214" i="4" s="1"/>
  <c r="T215" i="4" s="1"/>
  <c r="T216" i="4" s="1"/>
  <c r="T217" i="4" s="1"/>
  <c r="T218" i="4" s="1"/>
  <c r="T219" i="4" s="1"/>
  <c r="T220" i="4" s="1"/>
  <c r="T221" i="4" s="1"/>
  <c r="T222" i="4" s="1"/>
  <c r="T223" i="4" s="1"/>
  <c r="T224" i="4" s="1"/>
  <c r="T225" i="4" s="1"/>
  <c r="T226" i="4" s="1"/>
  <c r="T227" i="4" s="1"/>
  <c r="T228" i="4" s="1"/>
  <c r="T229" i="4" s="1"/>
  <c r="T230" i="4" s="1"/>
  <c r="T231" i="4" s="1"/>
  <c r="T232" i="4" s="1"/>
  <c r="T233" i="4" s="1"/>
  <c r="T234" i="4" s="1"/>
  <c r="T235" i="4" s="1"/>
  <c r="T236" i="4" s="1"/>
  <c r="T237" i="4" s="1"/>
  <c r="T238" i="4" s="1"/>
  <c r="T239" i="4" s="1"/>
  <c r="T240" i="4" s="1"/>
  <c r="T241" i="4" s="1"/>
  <c r="T242" i="4" s="1"/>
  <c r="T243" i="4" s="1"/>
  <c r="T244" i="4" s="1"/>
  <c r="T245" i="4" s="1"/>
  <c r="T246" i="4" s="1"/>
  <c r="T247" i="4" s="1"/>
  <c r="T248" i="4" s="1"/>
  <c r="T249" i="4" s="1"/>
  <c r="T250" i="4" s="1"/>
  <c r="T251" i="4" s="1"/>
  <c r="T252" i="4" s="1"/>
  <c r="T253" i="4" s="1"/>
  <c r="T254" i="4" s="1"/>
  <c r="T255" i="4" s="1"/>
  <c r="T256" i="4" s="1"/>
  <c r="T257" i="4" s="1"/>
  <c r="T258" i="4" s="1"/>
  <c r="T259" i="4" s="1"/>
  <c r="T260" i="4" s="1"/>
  <c r="T261" i="4" s="1"/>
  <c r="T262" i="4" s="1"/>
  <c r="T263" i="4" s="1"/>
  <c r="T264" i="4" s="1"/>
  <c r="T265" i="4" s="1"/>
  <c r="T266" i="4" s="1"/>
  <c r="T267" i="4" s="1"/>
  <c r="T268" i="4" s="1"/>
  <c r="T269" i="4" s="1"/>
  <c r="T270" i="4" s="1"/>
  <c r="T271" i="4" s="1"/>
  <c r="T272" i="4" s="1"/>
  <c r="T273" i="4" s="1"/>
  <c r="T274" i="4" s="1"/>
  <c r="T275" i="4" s="1"/>
  <c r="T276" i="4" s="1"/>
  <c r="T277" i="4" s="1"/>
  <c r="T278" i="4" s="1"/>
  <c r="T279" i="4" s="1"/>
  <c r="T280" i="4" s="1"/>
  <c r="T281" i="4" s="1"/>
  <c r="T282" i="4" s="1"/>
  <c r="T283" i="4" s="1"/>
  <c r="T284" i="4" s="1"/>
  <c r="T285" i="4" s="1"/>
  <c r="T286" i="4" s="1"/>
  <c r="T287" i="4" s="1"/>
  <c r="T288" i="4" s="1"/>
  <c r="T289" i="4" s="1"/>
  <c r="T290" i="4" s="1"/>
  <c r="T291" i="4" s="1"/>
  <c r="T292" i="4" s="1"/>
  <c r="T293" i="4" s="1"/>
  <c r="T294" i="4" s="1"/>
  <c r="T295" i="4" s="1"/>
  <c r="T296" i="4" s="1"/>
  <c r="T297" i="4" s="1"/>
  <c r="T298" i="4" s="1"/>
  <c r="T299" i="4" s="1"/>
  <c r="T300" i="4" s="1"/>
  <c r="T301" i="4" s="1"/>
  <c r="T302" i="4" s="1"/>
  <c r="T303" i="4" s="1"/>
  <c r="T304" i="4" s="1"/>
  <c r="T305" i="4" s="1"/>
  <c r="T306" i="4" s="1"/>
  <c r="T307" i="4" s="1"/>
  <c r="T308" i="4" s="1"/>
  <c r="T309" i="4" s="1"/>
  <c r="T310" i="4" s="1"/>
  <c r="T311" i="4" s="1"/>
  <c r="T312" i="4" s="1"/>
  <c r="T313" i="4" s="1"/>
  <c r="T314" i="4" s="1"/>
  <c r="T315" i="4" s="1"/>
  <c r="T316" i="4" s="1"/>
  <c r="T317" i="4" s="1"/>
  <c r="T318" i="4" s="1"/>
  <c r="T319" i="4" s="1"/>
  <c r="T320" i="4" s="1"/>
  <c r="T321" i="4" s="1"/>
  <c r="T322" i="4" s="1"/>
  <c r="T323" i="4" s="1"/>
  <c r="T324" i="4" s="1"/>
  <c r="T325" i="4" s="1"/>
  <c r="T326" i="4" s="1"/>
  <c r="T327" i="4" s="1"/>
  <c r="T328" i="4" s="1"/>
  <c r="T329" i="4" s="1"/>
  <c r="T330" i="4" s="1"/>
  <c r="T331" i="4" s="1"/>
  <c r="T332" i="4" s="1"/>
  <c r="T333" i="4" s="1"/>
  <c r="T334" i="4" s="1"/>
  <c r="T335" i="4" s="1"/>
  <c r="T336" i="4" s="1"/>
  <c r="T337" i="4" s="1"/>
  <c r="T338" i="4" s="1"/>
  <c r="T339" i="4" s="1"/>
  <c r="T340" i="4" s="1"/>
  <c r="T341" i="4" s="1"/>
  <c r="T342" i="4" s="1"/>
  <c r="T343" i="4" s="1"/>
  <c r="T344" i="4" s="1"/>
  <c r="T345" i="4" s="1"/>
  <c r="T346" i="4" s="1"/>
  <c r="T347" i="4" s="1"/>
  <c r="T348" i="4" s="1"/>
  <c r="T349" i="4" s="1"/>
  <c r="T350" i="4" s="1"/>
  <c r="T351" i="4" s="1"/>
  <c r="T352" i="4" s="1"/>
  <c r="T353" i="4" s="1"/>
  <c r="T354" i="4" s="1"/>
  <c r="T355" i="4" s="1"/>
  <c r="T356" i="4" s="1"/>
  <c r="T357" i="4" s="1"/>
  <c r="T358" i="4" s="1"/>
  <c r="T359" i="4" s="1"/>
  <c r="T360" i="4" s="1"/>
  <c r="T361" i="4" s="1"/>
  <c r="T362" i="4" s="1"/>
  <c r="T363" i="4" s="1"/>
  <c r="T364" i="4" s="1"/>
  <c r="T365" i="4" s="1"/>
  <c r="T366" i="4" s="1"/>
  <c r="T367" i="4" s="1"/>
  <c r="T368" i="4" s="1"/>
  <c r="T369" i="4" s="1"/>
  <c r="T370" i="4" s="1"/>
  <c r="T371" i="4" s="1"/>
  <c r="T372" i="4" s="1"/>
  <c r="T373" i="4" s="1"/>
  <c r="T374" i="4" s="1"/>
  <c r="T375" i="4" s="1"/>
  <c r="T376" i="4" s="1"/>
  <c r="T377" i="4" s="1"/>
  <c r="T378" i="4" s="1"/>
  <c r="T379" i="4" s="1"/>
  <c r="T380" i="4" s="1"/>
  <c r="T381" i="4" s="1"/>
  <c r="T382" i="4" s="1"/>
  <c r="T383" i="4" s="1"/>
  <c r="T384" i="4" s="1"/>
  <c r="T385" i="4" s="1"/>
  <c r="T386" i="4" s="1"/>
  <c r="T387" i="4" s="1"/>
  <c r="T388" i="4" s="1"/>
  <c r="T389" i="4" s="1"/>
  <c r="T390" i="4" s="1"/>
  <c r="T391" i="4" s="1"/>
  <c r="T392" i="4" s="1"/>
  <c r="T393" i="4" s="1"/>
  <c r="T394" i="4" s="1"/>
  <c r="T395" i="4" s="1"/>
  <c r="T396" i="4" s="1"/>
  <c r="T397" i="4" s="1"/>
  <c r="T398" i="4" s="1"/>
  <c r="T399" i="4" s="1"/>
  <c r="T400" i="4" s="1"/>
  <c r="T401" i="4" s="1"/>
  <c r="T402" i="4" s="1"/>
  <c r="T403" i="4" s="1"/>
  <c r="T404" i="4" s="1"/>
  <c r="T405" i="4" s="1"/>
  <c r="T406" i="4" s="1"/>
  <c r="T407" i="4" s="1"/>
  <c r="T408" i="4" s="1"/>
  <c r="T409" i="4" s="1"/>
  <c r="T410" i="4" s="1"/>
  <c r="T411" i="4" s="1"/>
  <c r="T412" i="4" s="1"/>
  <c r="T413" i="4" s="1"/>
  <c r="T414" i="4" s="1"/>
  <c r="T415" i="4" s="1"/>
  <c r="T416" i="4" s="1"/>
  <c r="T417" i="4" s="1"/>
  <c r="T418" i="4" s="1"/>
  <c r="T419" i="4" s="1"/>
  <c r="T420" i="4" s="1"/>
  <c r="T421" i="4" s="1"/>
  <c r="T422" i="4" s="1"/>
  <c r="T423" i="4" s="1"/>
  <c r="T424" i="4" s="1"/>
  <c r="T425" i="4" s="1"/>
  <c r="T426" i="4" s="1"/>
  <c r="T427" i="4" s="1"/>
  <c r="T428" i="4" s="1"/>
  <c r="T429" i="4" s="1"/>
  <c r="T430" i="4" s="1"/>
  <c r="T431" i="4" s="1"/>
  <c r="T432" i="4" s="1"/>
  <c r="T433" i="4" s="1"/>
  <c r="T434" i="4" s="1"/>
  <c r="T435" i="4" s="1"/>
  <c r="T436" i="4" s="1"/>
  <c r="T437" i="4" s="1"/>
  <c r="T438" i="4" s="1"/>
  <c r="BC5" i="4"/>
  <c r="BD5" i="4"/>
  <c r="I4" i="5"/>
  <c r="J3" i="5" s="1"/>
  <c r="F36" i="5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AA8" i="7"/>
  <c r="AC8" i="7"/>
  <c r="AB8" i="7"/>
  <c r="Z8" i="7"/>
  <c r="AS11" i="7"/>
  <c r="AR11" i="7"/>
  <c r="AQ11" i="7"/>
  <c r="AN12" i="7"/>
  <c r="AC6" i="6"/>
  <c r="AA6" i="6"/>
  <c r="AT9" i="6"/>
  <c r="AS9" i="6"/>
  <c r="AQ9" i="6"/>
  <c r="AN10" i="6"/>
  <c r="AB6" i="6"/>
  <c r="Z6" i="6"/>
  <c r="W1" i="4"/>
  <c r="S1" i="4"/>
  <c r="R1" i="4"/>
  <c r="M1" i="4"/>
  <c r="AS6" i="4" l="1"/>
  <c r="BC12" i="4"/>
  <c r="BD12" i="4"/>
  <c r="X5" i="4"/>
  <c r="AY6" i="4"/>
  <c r="AY11" i="4" s="1"/>
  <c r="AY8" i="4"/>
  <c r="AY7" i="4"/>
  <c r="AY5" i="4"/>
  <c r="AZ6" i="4"/>
  <c r="AZ7" i="4"/>
  <c r="AZ5" i="4"/>
  <c r="AZ8" i="4"/>
  <c r="BA7" i="4"/>
  <c r="BA12" i="4" s="1"/>
  <c r="BA6" i="4"/>
  <c r="BA8" i="4"/>
  <c r="BA5" i="4"/>
  <c r="BB7" i="4"/>
  <c r="BB6" i="4"/>
  <c r="BB5" i="4"/>
  <c r="BB8" i="4"/>
  <c r="BF6" i="4"/>
  <c r="BE6" i="4"/>
  <c r="BF7" i="4"/>
  <c r="BE7" i="4"/>
  <c r="BE5" i="4"/>
  <c r="Y3" i="4"/>
  <c r="BF5" i="4"/>
  <c r="AS11" i="4"/>
  <c r="AR11" i="4"/>
  <c r="AQ11" i="4"/>
  <c r="AN12" i="4"/>
  <c r="AH369" i="4"/>
  <c r="AH370" i="4" s="1"/>
  <c r="AH371" i="4" s="1"/>
  <c r="AH372" i="4" s="1"/>
  <c r="AH373" i="4" s="1"/>
  <c r="AH374" i="4" s="1"/>
  <c r="AH375" i="4" s="1"/>
  <c r="AH376" i="4" s="1"/>
  <c r="AH377" i="4" s="1"/>
  <c r="AH378" i="4" s="1"/>
  <c r="AH379" i="4" s="1"/>
  <c r="AH380" i="4" s="1"/>
  <c r="AH381" i="4" s="1"/>
  <c r="AH382" i="4" s="1"/>
  <c r="AH383" i="4" s="1"/>
  <c r="AH384" i="4" s="1"/>
  <c r="AH385" i="4" s="1"/>
  <c r="AH386" i="4" s="1"/>
  <c r="AH387" i="4" s="1"/>
  <c r="AH388" i="4" s="1"/>
  <c r="AH389" i="4" s="1"/>
  <c r="AH390" i="4" s="1"/>
  <c r="AH391" i="4" s="1"/>
  <c r="AH392" i="4" s="1"/>
  <c r="AH393" i="4" s="1"/>
  <c r="AH394" i="4" s="1"/>
  <c r="AH395" i="4" s="1"/>
  <c r="AH396" i="4" s="1"/>
  <c r="AH397" i="4" s="1"/>
  <c r="AH398" i="4" s="1"/>
  <c r="AH399" i="4" s="1"/>
  <c r="AH400" i="4" s="1"/>
  <c r="AH401" i="4" s="1"/>
  <c r="AH402" i="4" s="1"/>
  <c r="AH403" i="4" s="1"/>
  <c r="AH404" i="4" s="1"/>
  <c r="AH405" i="4" s="1"/>
  <c r="AH406" i="4" s="1"/>
  <c r="AH407" i="4" s="1"/>
  <c r="AH408" i="4" s="1"/>
  <c r="AH409" i="4" s="1"/>
  <c r="AH410" i="4" s="1"/>
  <c r="AH411" i="4" s="1"/>
  <c r="AH412" i="4" s="1"/>
  <c r="AH413" i="4" s="1"/>
  <c r="AH414" i="4" s="1"/>
  <c r="AH415" i="4" s="1"/>
  <c r="AH416" i="4" s="1"/>
  <c r="AH417" i="4" s="1"/>
  <c r="AH418" i="4" s="1"/>
  <c r="AH419" i="4" s="1"/>
  <c r="AH420" i="4" s="1"/>
  <c r="AH421" i="4" s="1"/>
  <c r="AH422" i="4" s="1"/>
  <c r="AH423" i="4" s="1"/>
  <c r="AH424" i="4" s="1"/>
  <c r="AH425" i="4" s="1"/>
  <c r="AH426" i="4" s="1"/>
  <c r="AH427" i="4" s="1"/>
  <c r="AH428" i="4" s="1"/>
  <c r="AH429" i="4" s="1"/>
  <c r="AH430" i="4" s="1"/>
  <c r="AH431" i="4" s="1"/>
  <c r="AH432" i="4" s="1"/>
  <c r="AH433" i="4" s="1"/>
  <c r="AH434" i="4" s="1"/>
  <c r="AH435" i="4" s="1"/>
  <c r="AH436" i="4" s="1"/>
  <c r="AH437" i="4" s="1"/>
  <c r="AH438" i="4" s="1"/>
  <c r="BC8" i="4"/>
  <c r="AB7" i="6"/>
  <c r="Z7" i="6"/>
  <c r="AN11" i="6"/>
  <c r="AT10" i="6"/>
  <c r="AS10" i="6"/>
  <c r="AQ10" i="6"/>
  <c r="AR12" i="7"/>
  <c r="AS12" i="7"/>
  <c r="AQ12" i="7"/>
  <c r="AN13" i="7"/>
  <c r="AB9" i="7"/>
  <c r="Z9" i="7"/>
  <c r="AS8" i="4"/>
  <c r="AR8" i="4"/>
  <c r="AQ8" i="4"/>
  <c r="AR7" i="4"/>
  <c r="AS7" i="4"/>
  <c r="AQ7" i="4"/>
  <c r="F65" i="5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I5" i="5"/>
  <c r="J4" i="5" s="1"/>
  <c r="AR10" i="4"/>
  <c r="AS10" i="4"/>
  <c r="AQ10" i="4"/>
  <c r="AC9" i="7"/>
  <c r="AA9" i="7"/>
  <c r="AS9" i="4"/>
  <c r="AR9" i="4"/>
  <c r="AQ9" i="4"/>
  <c r="AC7" i="6"/>
  <c r="AA7" i="6"/>
  <c r="Y372" i="1"/>
  <c r="X372" i="1"/>
  <c r="S372" i="1"/>
  <c r="Y371" i="1"/>
  <c r="X371" i="1"/>
  <c r="S371" i="1"/>
  <c r="AM370" i="1"/>
  <c r="AG370" i="1"/>
  <c r="Y370" i="1"/>
  <c r="X370" i="1"/>
  <c r="S370" i="1"/>
  <c r="N370" i="1"/>
  <c r="I370" i="1"/>
  <c r="D370" i="1"/>
  <c r="AM369" i="1"/>
  <c r="AG369" i="1"/>
  <c r="Y369" i="1"/>
  <c r="X369" i="1"/>
  <c r="S369" i="1"/>
  <c r="N369" i="1"/>
  <c r="I369" i="1"/>
  <c r="D369" i="1"/>
  <c r="AM368" i="1"/>
  <c r="AG368" i="1"/>
  <c r="Y368" i="1"/>
  <c r="X368" i="1"/>
  <c r="S368" i="1"/>
  <c r="N368" i="1"/>
  <c r="I368" i="1"/>
  <c r="D368" i="1"/>
  <c r="AM367" i="1"/>
  <c r="AG367" i="1"/>
  <c r="Y367" i="1"/>
  <c r="X367" i="1"/>
  <c r="S367" i="1"/>
  <c r="N367" i="1"/>
  <c r="I367" i="1"/>
  <c r="D367" i="1"/>
  <c r="AM366" i="1"/>
  <c r="AG366" i="1"/>
  <c r="Y366" i="1"/>
  <c r="X366" i="1"/>
  <c r="S366" i="1"/>
  <c r="N366" i="1"/>
  <c r="I366" i="1"/>
  <c r="D366" i="1"/>
  <c r="AM365" i="1"/>
  <c r="AG365" i="1"/>
  <c r="Y365" i="1"/>
  <c r="X365" i="1"/>
  <c r="S365" i="1"/>
  <c r="N365" i="1"/>
  <c r="I365" i="1"/>
  <c r="D365" i="1"/>
  <c r="AM364" i="1"/>
  <c r="AG364" i="1"/>
  <c r="Y364" i="1"/>
  <c r="X364" i="1"/>
  <c r="S364" i="1"/>
  <c r="N364" i="1"/>
  <c r="I364" i="1"/>
  <c r="D364" i="1"/>
  <c r="AM363" i="1"/>
  <c r="AG363" i="1"/>
  <c r="Y363" i="1"/>
  <c r="X363" i="1"/>
  <c r="S363" i="1"/>
  <c r="N363" i="1"/>
  <c r="I363" i="1"/>
  <c r="D363" i="1"/>
  <c r="AM362" i="1"/>
  <c r="AG362" i="1"/>
  <c r="Y362" i="1"/>
  <c r="X362" i="1"/>
  <c r="S362" i="1"/>
  <c r="N362" i="1"/>
  <c r="I362" i="1"/>
  <c r="D362" i="1"/>
  <c r="AM361" i="1"/>
  <c r="AG361" i="1"/>
  <c r="Y361" i="1"/>
  <c r="X361" i="1"/>
  <c r="S361" i="1"/>
  <c r="N361" i="1"/>
  <c r="I361" i="1"/>
  <c r="D361" i="1"/>
  <c r="AM360" i="1"/>
  <c r="AG360" i="1"/>
  <c r="Y360" i="1"/>
  <c r="X360" i="1"/>
  <c r="S360" i="1"/>
  <c r="N360" i="1"/>
  <c r="I360" i="1"/>
  <c r="D360" i="1"/>
  <c r="AM359" i="1"/>
  <c r="AG359" i="1"/>
  <c r="Y359" i="1"/>
  <c r="X359" i="1"/>
  <c r="S359" i="1"/>
  <c r="N359" i="1"/>
  <c r="I359" i="1"/>
  <c r="D359" i="1"/>
  <c r="AM358" i="1"/>
  <c r="AG358" i="1"/>
  <c r="Y358" i="1"/>
  <c r="X358" i="1"/>
  <c r="S358" i="1"/>
  <c r="N358" i="1"/>
  <c r="I358" i="1"/>
  <c r="D358" i="1"/>
  <c r="AM357" i="1"/>
  <c r="AG357" i="1"/>
  <c r="Y357" i="1"/>
  <c r="X357" i="1"/>
  <c r="S357" i="1"/>
  <c r="N357" i="1"/>
  <c r="I357" i="1"/>
  <c r="D357" i="1"/>
  <c r="AM356" i="1"/>
  <c r="AG356" i="1"/>
  <c r="Y356" i="1"/>
  <c r="X356" i="1"/>
  <c r="S356" i="1"/>
  <c r="N356" i="1"/>
  <c r="I356" i="1"/>
  <c r="D356" i="1"/>
  <c r="AM355" i="1"/>
  <c r="AG355" i="1"/>
  <c r="Y355" i="1"/>
  <c r="X355" i="1"/>
  <c r="S355" i="1"/>
  <c r="N355" i="1"/>
  <c r="I355" i="1"/>
  <c r="D355" i="1"/>
  <c r="AM354" i="1"/>
  <c r="AG354" i="1"/>
  <c r="Y354" i="1"/>
  <c r="X354" i="1"/>
  <c r="S354" i="1"/>
  <c r="N354" i="1"/>
  <c r="I354" i="1"/>
  <c r="D354" i="1"/>
  <c r="AM353" i="1"/>
  <c r="AG353" i="1"/>
  <c r="Y353" i="1"/>
  <c r="X353" i="1"/>
  <c r="S353" i="1"/>
  <c r="N353" i="1"/>
  <c r="I353" i="1"/>
  <c r="D353" i="1"/>
  <c r="AM352" i="1"/>
  <c r="AG352" i="1"/>
  <c r="Y352" i="1"/>
  <c r="X352" i="1"/>
  <c r="S352" i="1"/>
  <c r="N352" i="1"/>
  <c r="I352" i="1"/>
  <c r="D352" i="1"/>
  <c r="AM351" i="1"/>
  <c r="AG351" i="1"/>
  <c r="Y351" i="1"/>
  <c r="X351" i="1"/>
  <c r="S351" i="1"/>
  <c r="N351" i="1"/>
  <c r="I351" i="1"/>
  <c r="D351" i="1"/>
  <c r="AM350" i="1"/>
  <c r="AG350" i="1"/>
  <c r="Y350" i="1"/>
  <c r="X350" i="1"/>
  <c r="S350" i="1"/>
  <c r="N350" i="1"/>
  <c r="I350" i="1"/>
  <c r="D350" i="1"/>
  <c r="AM349" i="1"/>
  <c r="AG349" i="1"/>
  <c r="Y349" i="1"/>
  <c r="X349" i="1"/>
  <c r="S349" i="1"/>
  <c r="N349" i="1"/>
  <c r="I349" i="1"/>
  <c r="D349" i="1"/>
  <c r="AM348" i="1"/>
  <c r="AG348" i="1"/>
  <c r="Y348" i="1"/>
  <c r="X348" i="1"/>
  <c r="S348" i="1"/>
  <c r="N348" i="1"/>
  <c r="I348" i="1"/>
  <c r="D348" i="1"/>
  <c r="AM347" i="1"/>
  <c r="AG347" i="1"/>
  <c r="Y347" i="1"/>
  <c r="X347" i="1"/>
  <c r="S347" i="1"/>
  <c r="N347" i="1"/>
  <c r="I347" i="1"/>
  <c r="D347" i="1"/>
  <c r="AM346" i="1"/>
  <c r="AG346" i="1"/>
  <c r="Y346" i="1"/>
  <c r="X346" i="1"/>
  <c r="S346" i="1"/>
  <c r="N346" i="1"/>
  <c r="I346" i="1"/>
  <c r="D346" i="1"/>
  <c r="AM345" i="1"/>
  <c r="AG345" i="1"/>
  <c r="Y345" i="1"/>
  <c r="X345" i="1"/>
  <c r="S345" i="1"/>
  <c r="N345" i="1"/>
  <c r="I345" i="1"/>
  <c r="D345" i="1"/>
  <c r="AM344" i="1"/>
  <c r="AG344" i="1"/>
  <c r="Y344" i="1"/>
  <c r="X344" i="1"/>
  <c r="S344" i="1"/>
  <c r="N344" i="1"/>
  <c r="I344" i="1"/>
  <c r="D344" i="1"/>
  <c r="AM343" i="1"/>
  <c r="AG343" i="1"/>
  <c r="Y343" i="1"/>
  <c r="X343" i="1"/>
  <c r="S343" i="1"/>
  <c r="N343" i="1"/>
  <c r="I343" i="1"/>
  <c r="D343" i="1"/>
  <c r="AM342" i="1"/>
  <c r="AG342" i="1"/>
  <c r="Y342" i="1"/>
  <c r="X342" i="1"/>
  <c r="S342" i="1"/>
  <c r="N342" i="1"/>
  <c r="I342" i="1"/>
  <c r="D342" i="1"/>
  <c r="AM341" i="1"/>
  <c r="AG341" i="1"/>
  <c r="Y341" i="1"/>
  <c r="X341" i="1"/>
  <c r="S341" i="1"/>
  <c r="N341" i="1"/>
  <c r="I341" i="1"/>
  <c r="D341" i="1"/>
  <c r="AM340" i="1"/>
  <c r="AG340" i="1"/>
  <c r="Y340" i="1"/>
  <c r="X340" i="1"/>
  <c r="S340" i="1"/>
  <c r="N340" i="1"/>
  <c r="I340" i="1"/>
  <c r="D340" i="1"/>
  <c r="AM339" i="1"/>
  <c r="AG339" i="1"/>
  <c r="Y339" i="1"/>
  <c r="X339" i="1"/>
  <c r="S339" i="1"/>
  <c r="N339" i="1"/>
  <c r="I339" i="1"/>
  <c r="D339" i="1"/>
  <c r="AM338" i="1"/>
  <c r="AG338" i="1"/>
  <c r="Y338" i="1"/>
  <c r="X338" i="1"/>
  <c r="S338" i="1"/>
  <c r="N338" i="1"/>
  <c r="I338" i="1"/>
  <c r="D338" i="1"/>
  <c r="AM337" i="1"/>
  <c r="AG337" i="1"/>
  <c r="Y337" i="1"/>
  <c r="X337" i="1"/>
  <c r="S337" i="1"/>
  <c r="N337" i="1"/>
  <c r="I337" i="1"/>
  <c r="D337" i="1"/>
  <c r="AM336" i="1"/>
  <c r="AG336" i="1"/>
  <c r="Y336" i="1"/>
  <c r="X336" i="1"/>
  <c r="S336" i="1"/>
  <c r="N336" i="1"/>
  <c r="I336" i="1"/>
  <c r="D336" i="1"/>
  <c r="AM335" i="1"/>
  <c r="AG335" i="1"/>
  <c r="Y335" i="1"/>
  <c r="X335" i="1"/>
  <c r="S335" i="1"/>
  <c r="N335" i="1"/>
  <c r="I335" i="1"/>
  <c r="D335" i="1"/>
  <c r="AM334" i="1"/>
  <c r="AG334" i="1"/>
  <c r="Y334" i="1"/>
  <c r="X334" i="1"/>
  <c r="S334" i="1"/>
  <c r="N334" i="1"/>
  <c r="I334" i="1"/>
  <c r="D334" i="1"/>
  <c r="AM333" i="1"/>
  <c r="AG333" i="1"/>
  <c r="Y333" i="1"/>
  <c r="X333" i="1"/>
  <c r="S333" i="1"/>
  <c r="N333" i="1"/>
  <c r="I333" i="1"/>
  <c r="D333" i="1"/>
  <c r="AM332" i="1"/>
  <c r="AG332" i="1"/>
  <c r="Y332" i="1"/>
  <c r="X332" i="1"/>
  <c r="S332" i="1"/>
  <c r="N332" i="1"/>
  <c r="I332" i="1"/>
  <c r="D332" i="1"/>
  <c r="AM331" i="1"/>
  <c r="AG331" i="1"/>
  <c r="Y331" i="1"/>
  <c r="X331" i="1"/>
  <c r="S331" i="1"/>
  <c r="N331" i="1"/>
  <c r="I331" i="1"/>
  <c r="D331" i="1"/>
  <c r="AM330" i="1"/>
  <c r="AG330" i="1"/>
  <c r="Y330" i="1"/>
  <c r="X330" i="1"/>
  <c r="S330" i="1"/>
  <c r="N330" i="1"/>
  <c r="I330" i="1"/>
  <c r="D330" i="1"/>
  <c r="AM329" i="1"/>
  <c r="AG329" i="1"/>
  <c r="Y329" i="1"/>
  <c r="X329" i="1"/>
  <c r="S329" i="1"/>
  <c r="N329" i="1"/>
  <c r="I329" i="1"/>
  <c r="D329" i="1"/>
  <c r="AM328" i="1"/>
  <c r="AG328" i="1"/>
  <c r="Y328" i="1"/>
  <c r="X328" i="1"/>
  <c r="S328" i="1"/>
  <c r="N328" i="1"/>
  <c r="I328" i="1"/>
  <c r="D328" i="1"/>
  <c r="AM327" i="1"/>
  <c r="AG327" i="1"/>
  <c r="Y327" i="1"/>
  <c r="X327" i="1"/>
  <c r="S327" i="1"/>
  <c r="N327" i="1"/>
  <c r="I327" i="1"/>
  <c r="D327" i="1"/>
  <c r="AM326" i="1"/>
  <c r="AG326" i="1"/>
  <c r="Y326" i="1"/>
  <c r="X326" i="1"/>
  <c r="S326" i="1"/>
  <c r="N326" i="1"/>
  <c r="I326" i="1"/>
  <c r="D326" i="1"/>
  <c r="AM325" i="1"/>
  <c r="AG325" i="1"/>
  <c r="Y325" i="1"/>
  <c r="X325" i="1"/>
  <c r="S325" i="1"/>
  <c r="N325" i="1"/>
  <c r="I325" i="1"/>
  <c r="D325" i="1"/>
  <c r="AM324" i="1"/>
  <c r="AG324" i="1"/>
  <c r="Y324" i="1"/>
  <c r="X324" i="1"/>
  <c r="S324" i="1"/>
  <c r="N324" i="1"/>
  <c r="I324" i="1"/>
  <c r="D324" i="1"/>
  <c r="AM323" i="1"/>
  <c r="AG323" i="1"/>
  <c r="Y323" i="1"/>
  <c r="X323" i="1"/>
  <c r="S323" i="1"/>
  <c r="N323" i="1"/>
  <c r="I323" i="1"/>
  <c r="D323" i="1"/>
  <c r="AM322" i="1"/>
  <c r="AG322" i="1"/>
  <c r="Y322" i="1"/>
  <c r="X322" i="1"/>
  <c r="S322" i="1"/>
  <c r="N322" i="1"/>
  <c r="I322" i="1"/>
  <c r="D322" i="1"/>
  <c r="AM321" i="1"/>
  <c r="AG321" i="1"/>
  <c r="Y321" i="1"/>
  <c r="X321" i="1"/>
  <c r="S321" i="1"/>
  <c r="N321" i="1"/>
  <c r="I321" i="1"/>
  <c r="D321" i="1"/>
  <c r="AM320" i="1"/>
  <c r="AG320" i="1"/>
  <c r="Y320" i="1"/>
  <c r="X320" i="1"/>
  <c r="S320" i="1"/>
  <c r="N320" i="1"/>
  <c r="I320" i="1"/>
  <c r="D320" i="1"/>
  <c r="AM319" i="1"/>
  <c r="AG319" i="1"/>
  <c r="Y319" i="1"/>
  <c r="X319" i="1"/>
  <c r="S319" i="1"/>
  <c r="N319" i="1"/>
  <c r="I319" i="1"/>
  <c r="D319" i="1"/>
  <c r="AM318" i="1"/>
  <c r="AG318" i="1"/>
  <c r="Y318" i="1"/>
  <c r="X318" i="1"/>
  <c r="S318" i="1"/>
  <c r="N318" i="1"/>
  <c r="I318" i="1"/>
  <c r="D318" i="1"/>
  <c r="AM317" i="1"/>
  <c r="AG317" i="1"/>
  <c r="Y317" i="1"/>
  <c r="X317" i="1"/>
  <c r="S317" i="1"/>
  <c r="N317" i="1"/>
  <c r="I317" i="1"/>
  <c r="D317" i="1"/>
  <c r="AM316" i="1"/>
  <c r="AG316" i="1"/>
  <c r="Y316" i="1"/>
  <c r="X316" i="1"/>
  <c r="S316" i="1"/>
  <c r="N316" i="1"/>
  <c r="I316" i="1"/>
  <c r="D316" i="1"/>
  <c r="AM315" i="1"/>
  <c r="AG315" i="1"/>
  <c r="Y315" i="1"/>
  <c r="X315" i="1"/>
  <c r="S315" i="1"/>
  <c r="N315" i="1"/>
  <c r="I315" i="1"/>
  <c r="D315" i="1"/>
  <c r="AM314" i="1"/>
  <c r="AG314" i="1"/>
  <c r="Y314" i="1"/>
  <c r="X314" i="1"/>
  <c r="S314" i="1"/>
  <c r="N314" i="1"/>
  <c r="I314" i="1"/>
  <c r="D314" i="1"/>
  <c r="AM313" i="1"/>
  <c r="AG313" i="1"/>
  <c r="Y313" i="1"/>
  <c r="X313" i="1"/>
  <c r="S313" i="1"/>
  <c r="N313" i="1"/>
  <c r="I313" i="1"/>
  <c r="D313" i="1"/>
  <c r="AM312" i="1"/>
  <c r="AG312" i="1"/>
  <c r="Y312" i="1"/>
  <c r="X312" i="1"/>
  <c r="S312" i="1"/>
  <c r="N312" i="1"/>
  <c r="I312" i="1"/>
  <c r="D312" i="1"/>
  <c r="AM311" i="1"/>
  <c r="AG311" i="1"/>
  <c r="Y311" i="1"/>
  <c r="X311" i="1"/>
  <c r="S311" i="1"/>
  <c r="N311" i="1"/>
  <c r="I311" i="1"/>
  <c r="D311" i="1"/>
  <c r="AM310" i="1"/>
  <c r="AG310" i="1"/>
  <c r="Y310" i="1"/>
  <c r="X310" i="1"/>
  <c r="S310" i="1"/>
  <c r="N310" i="1"/>
  <c r="I310" i="1"/>
  <c r="D310" i="1"/>
  <c r="AM309" i="1"/>
  <c r="AG309" i="1"/>
  <c r="Y309" i="1"/>
  <c r="X309" i="1"/>
  <c r="S309" i="1"/>
  <c r="N309" i="1"/>
  <c r="I309" i="1"/>
  <c r="D309" i="1"/>
  <c r="AM308" i="1"/>
  <c r="AG308" i="1"/>
  <c r="Y308" i="1"/>
  <c r="X308" i="1"/>
  <c r="S308" i="1"/>
  <c r="N308" i="1"/>
  <c r="I308" i="1"/>
  <c r="D308" i="1"/>
  <c r="AM307" i="1"/>
  <c r="AG307" i="1"/>
  <c r="Y307" i="1"/>
  <c r="X307" i="1"/>
  <c r="S307" i="1"/>
  <c r="N307" i="1"/>
  <c r="I307" i="1"/>
  <c r="D307" i="1"/>
  <c r="AM306" i="1"/>
  <c r="AG306" i="1"/>
  <c r="Y306" i="1"/>
  <c r="X306" i="1"/>
  <c r="S306" i="1"/>
  <c r="N306" i="1"/>
  <c r="I306" i="1"/>
  <c r="D306" i="1"/>
  <c r="AM305" i="1"/>
  <c r="AG305" i="1"/>
  <c r="Y305" i="1"/>
  <c r="X305" i="1"/>
  <c r="S305" i="1"/>
  <c r="N305" i="1"/>
  <c r="I305" i="1"/>
  <c r="D305" i="1"/>
  <c r="AM304" i="1"/>
  <c r="AG304" i="1"/>
  <c r="Y304" i="1"/>
  <c r="X304" i="1"/>
  <c r="S304" i="1"/>
  <c r="N304" i="1"/>
  <c r="I304" i="1"/>
  <c r="D304" i="1"/>
  <c r="AM303" i="1"/>
  <c r="AG303" i="1"/>
  <c r="Y303" i="1"/>
  <c r="X303" i="1"/>
  <c r="S303" i="1"/>
  <c r="N303" i="1"/>
  <c r="I303" i="1"/>
  <c r="D303" i="1"/>
  <c r="AM302" i="1"/>
  <c r="AG302" i="1"/>
  <c r="Y302" i="1"/>
  <c r="X302" i="1"/>
  <c r="S302" i="1"/>
  <c r="N302" i="1"/>
  <c r="I302" i="1"/>
  <c r="D302" i="1"/>
  <c r="AM301" i="1"/>
  <c r="AG301" i="1"/>
  <c r="Y301" i="1"/>
  <c r="X301" i="1"/>
  <c r="S301" i="1"/>
  <c r="N301" i="1"/>
  <c r="I301" i="1"/>
  <c r="D301" i="1"/>
  <c r="AM300" i="1"/>
  <c r="AG300" i="1"/>
  <c r="Y300" i="1"/>
  <c r="X300" i="1"/>
  <c r="S300" i="1"/>
  <c r="N300" i="1"/>
  <c r="I300" i="1"/>
  <c r="D300" i="1"/>
  <c r="AM299" i="1"/>
  <c r="AG299" i="1"/>
  <c r="Y299" i="1"/>
  <c r="X299" i="1"/>
  <c r="S299" i="1"/>
  <c r="N299" i="1"/>
  <c r="I299" i="1"/>
  <c r="D299" i="1"/>
  <c r="AM298" i="1"/>
  <c r="AG298" i="1"/>
  <c r="Y298" i="1"/>
  <c r="X298" i="1"/>
  <c r="S298" i="1"/>
  <c r="N298" i="1"/>
  <c r="I298" i="1"/>
  <c r="D298" i="1"/>
  <c r="AM297" i="1"/>
  <c r="AG297" i="1"/>
  <c r="Y297" i="1"/>
  <c r="X297" i="1"/>
  <c r="S297" i="1"/>
  <c r="N297" i="1"/>
  <c r="I297" i="1"/>
  <c r="D297" i="1"/>
  <c r="AM296" i="1"/>
  <c r="AG296" i="1"/>
  <c r="Y296" i="1"/>
  <c r="X296" i="1"/>
  <c r="S296" i="1"/>
  <c r="N296" i="1"/>
  <c r="I296" i="1"/>
  <c r="D296" i="1"/>
  <c r="AM295" i="1"/>
  <c r="AG295" i="1"/>
  <c r="Y295" i="1"/>
  <c r="X295" i="1"/>
  <c r="S295" i="1"/>
  <c r="N295" i="1"/>
  <c r="I295" i="1"/>
  <c r="D295" i="1"/>
  <c r="AM294" i="1"/>
  <c r="AG294" i="1"/>
  <c r="Y294" i="1"/>
  <c r="X294" i="1"/>
  <c r="S294" i="1"/>
  <c r="N294" i="1"/>
  <c r="I294" i="1"/>
  <c r="D294" i="1"/>
  <c r="AM293" i="1"/>
  <c r="AG293" i="1"/>
  <c r="Y293" i="1"/>
  <c r="X293" i="1"/>
  <c r="S293" i="1"/>
  <c r="N293" i="1"/>
  <c r="I293" i="1"/>
  <c r="D293" i="1"/>
  <c r="AM292" i="1"/>
  <c r="AG292" i="1"/>
  <c r="Y292" i="1"/>
  <c r="X292" i="1"/>
  <c r="S292" i="1"/>
  <c r="N292" i="1"/>
  <c r="I292" i="1"/>
  <c r="D292" i="1"/>
  <c r="AM291" i="1"/>
  <c r="AG291" i="1"/>
  <c r="Y291" i="1"/>
  <c r="X291" i="1"/>
  <c r="S291" i="1"/>
  <c r="N291" i="1"/>
  <c r="I291" i="1"/>
  <c r="D291" i="1"/>
  <c r="AM290" i="1"/>
  <c r="AG290" i="1"/>
  <c r="Y290" i="1"/>
  <c r="X290" i="1"/>
  <c r="S290" i="1"/>
  <c r="N290" i="1"/>
  <c r="I290" i="1"/>
  <c r="D290" i="1"/>
  <c r="AM289" i="1"/>
  <c r="AG289" i="1"/>
  <c r="Y289" i="1"/>
  <c r="X289" i="1"/>
  <c r="S289" i="1"/>
  <c r="N289" i="1"/>
  <c r="I289" i="1"/>
  <c r="D289" i="1"/>
  <c r="AM288" i="1"/>
  <c r="AG288" i="1"/>
  <c r="Y288" i="1"/>
  <c r="X288" i="1"/>
  <c r="S288" i="1"/>
  <c r="N288" i="1"/>
  <c r="I288" i="1"/>
  <c r="D288" i="1"/>
  <c r="AM287" i="1"/>
  <c r="AG287" i="1"/>
  <c r="Y287" i="1"/>
  <c r="X287" i="1"/>
  <c r="S287" i="1"/>
  <c r="N287" i="1"/>
  <c r="I287" i="1"/>
  <c r="D287" i="1"/>
  <c r="AM286" i="1"/>
  <c r="AG286" i="1"/>
  <c r="Y286" i="1"/>
  <c r="X286" i="1"/>
  <c r="S286" i="1"/>
  <c r="N286" i="1"/>
  <c r="I286" i="1"/>
  <c r="D286" i="1"/>
  <c r="AM285" i="1"/>
  <c r="AG285" i="1"/>
  <c r="Y285" i="1"/>
  <c r="X285" i="1"/>
  <c r="S285" i="1"/>
  <c r="N285" i="1"/>
  <c r="I285" i="1"/>
  <c r="D285" i="1"/>
  <c r="AM284" i="1"/>
  <c r="AG284" i="1"/>
  <c r="Y284" i="1"/>
  <c r="X284" i="1"/>
  <c r="S284" i="1"/>
  <c r="N284" i="1"/>
  <c r="I284" i="1"/>
  <c r="D284" i="1"/>
  <c r="AM283" i="1"/>
  <c r="AG283" i="1"/>
  <c r="Y283" i="1"/>
  <c r="X283" i="1"/>
  <c r="S283" i="1"/>
  <c r="N283" i="1"/>
  <c r="I283" i="1"/>
  <c r="D283" i="1"/>
  <c r="AM282" i="1"/>
  <c r="AG282" i="1"/>
  <c r="Y282" i="1"/>
  <c r="X282" i="1"/>
  <c r="S282" i="1"/>
  <c r="N282" i="1"/>
  <c r="I282" i="1"/>
  <c r="D282" i="1"/>
  <c r="AM281" i="1"/>
  <c r="AG281" i="1"/>
  <c r="Y281" i="1"/>
  <c r="X281" i="1"/>
  <c r="S281" i="1"/>
  <c r="N281" i="1"/>
  <c r="I281" i="1"/>
  <c r="D281" i="1"/>
  <c r="AM280" i="1"/>
  <c r="AG280" i="1"/>
  <c r="Y280" i="1"/>
  <c r="X280" i="1"/>
  <c r="S280" i="1"/>
  <c r="N280" i="1"/>
  <c r="I280" i="1"/>
  <c r="D280" i="1"/>
  <c r="AM279" i="1"/>
  <c r="AG279" i="1"/>
  <c r="Y279" i="1"/>
  <c r="X279" i="1"/>
  <c r="S279" i="1"/>
  <c r="N279" i="1"/>
  <c r="I279" i="1"/>
  <c r="D279" i="1"/>
  <c r="AM278" i="1"/>
  <c r="AG278" i="1"/>
  <c r="Y278" i="1"/>
  <c r="X278" i="1"/>
  <c r="S278" i="1"/>
  <c r="N278" i="1"/>
  <c r="I278" i="1"/>
  <c r="D278" i="1"/>
  <c r="AM277" i="1"/>
  <c r="AG277" i="1"/>
  <c r="Y277" i="1"/>
  <c r="X277" i="1"/>
  <c r="S277" i="1"/>
  <c r="N277" i="1"/>
  <c r="I277" i="1"/>
  <c r="D277" i="1"/>
  <c r="AM276" i="1"/>
  <c r="AG276" i="1"/>
  <c r="Y276" i="1"/>
  <c r="X276" i="1"/>
  <c r="S276" i="1"/>
  <c r="N276" i="1"/>
  <c r="I276" i="1"/>
  <c r="D276" i="1"/>
  <c r="AM275" i="1"/>
  <c r="AG275" i="1"/>
  <c r="Y275" i="1"/>
  <c r="X275" i="1"/>
  <c r="S275" i="1"/>
  <c r="N275" i="1"/>
  <c r="I275" i="1"/>
  <c r="D275" i="1"/>
  <c r="AM274" i="1"/>
  <c r="AG274" i="1"/>
  <c r="Y274" i="1"/>
  <c r="X274" i="1"/>
  <c r="S274" i="1"/>
  <c r="N274" i="1"/>
  <c r="I274" i="1"/>
  <c r="D274" i="1"/>
  <c r="AM273" i="1"/>
  <c r="AG273" i="1"/>
  <c r="Y273" i="1"/>
  <c r="X273" i="1"/>
  <c r="S273" i="1"/>
  <c r="N273" i="1"/>
  <c r="I273" i="1"/>
  <c r="D273" i="1"/>
  <c r="AM272" i="1"/>
  <c r="AG272" i="1"/>
  <c r="Y272" i="1"/>
  <c r="X272" i="1"/>
  <c r="S272" i="1"/>
  <c r="N272" i="1"/>
  <c r="I272" i="1"/>
  <c r="D272" i="1"/>
  <c r="AM271" i="1"/>
  <c r="AG271" i="1"/>
  <c r="Y271" i="1"/>
  <c r="X271" i="1"/>
  <c r="S271" i="1"/>
  <c r="N271" i="1"/>
  <c r="I271" i="1"/>
  <c r="D271" i="1"/>
  <c r="AM270" i="1"/>
  <c r="AG270" i="1"/>
  <c r="Y270" i="1"/>
  <c r="X270" i="1"/>
  <c r="S270" i="1"/>
  <c r="N270" i="1"/>
  <c r="I270" i="1"/>
  <c r="D270" i="1"/>
  <c r="AM269" i="1"/>
  <c r="AG269" i="1"/>
  <c r="Y269" i="1"/>
  <c r="X269" i="1"/>
  <c r="S269" i="1"/>
  <c r="N269" i="1"/>
  <c r="I269" i="1"/>
  <c r="D269" i="1"/>
  <c r="AM268" i="1"/>
  <c r="AG268" i="1"/>
  <c r="Y268" i="1"/>
  <c r="X268" i="1"/>
  <c r="S268" i="1"/>
  <c r="N268" i="1"/>
  <c r="I268" i="1"/>
  <c r="D268" i="1"/>
  <c r="AM267" i="1"/>
  <c r="AG267" i="1"/>
  <c r="Y267" i="1"/>
  <c r="X267" i="1"/>
  <c r="S267" i="1"/>
  <c r="N267" i="1"/>
  <c r="I267" i="1"/>
  <c r="D267" i="1"/>
  <c r="AM266" i="1"/>
  <c r="AG266" i="1"/>
  <c r="Y266" i="1"/>
  <c r="X266" i="1"/>
  <c r="S266" i="1"/>
  <c r="N266" i="1"/>
  <c r="I266" i="1"/>
  <c r="D266" i="1"/>
  <c r="AM265" i="1"/>
  <c r="AG265" i="1"/>
  <c r="Y265" i="1"/>
  <c r="X265" i="1"/>
  <c r="S265" i="1"/>
  <c r="N265" i="1"/>
  <c r="I265" i="1"/>
  <c r="D265" i="1"/>
  <c r="AM264" i="1"/>
  <c r="AG264" i="1"/>
  <c r="Y264" i="1"/>
  <c r="X264" i="1"/>
  <c r="S264" i="1"/>
  <c r="N264" i="1"/>
  <c r="I264" i="1"/>
  <c r="D264" i="1"/>
  <c r="AM263" i="1"/>
  <c r="AG263" i="1"/>
  <c r="Y263" i="1"/>
  <c r="X263" i="1"/>
  <c r="S263" i="1"/>
  <c r="N263" i="1"/>
  <c r="I263" i="1"/>
  <c r="D263" i="1"/>
  <c r="AM262" i="1"/>
  <c r="AG262" i="1"/>
  <c r="Y262" i="1"/>
  <c r="X262" i="1"/>
  <c r="S262" i="1"/>
  <c r="N262" i="1"/>
  <c r="I262" i="1"/>
  <c r="D262" i="1"/>
  <c r="AM261" i="1"/>
  <c r="AG261" i="1"/>
  <c r="Y261" i="1"/>
  <c r="X261" i="1"/>
  <c r="S261" i="1"/>
  <c r="N261" i="1"/>
  <c r="I261" i="1"/>
  <c r="D261" i="1"/>
  <c r="AM260" i="1"/>
  <c r="AG260" i="1"/>
  <c r="Y260" i="1"/>
  <c r="X260" i="1"/>
  <c r="S260" i="1"/>
  <c r="N260" i="1"/>
  <c r="I260" i="1"/>
  <c r="D260" i="1"/>
  <c r="AM259" i="1"/>
  <c r="AG259" i="1"/>
  <c r="Y259" i="1"/>
  <c r="X259" i="1"/>
  <c r="S259" i="1"/>
  <c r="N259" i="1"/>
  <c r="I259" i="1"/>
  <c r="D259" i="1"/>
  <c r="AM258" i="1"/>
  <c r="AG258" i="1"/>
  <c r="Y258" i="1"/>
  <c r="X258" i="1"/>
  <c r="S258" i="1"/>
  <c r="N258" i="1"/>
  <c r="I258" i="1"/>
  <c r="D258" i="1"/>
  <c r="AM257" i="1"/>
  <c r="AG257" i="1"/>
  <c r="Y257" i="1"/>
  <c r="X257" i="1"/>
  <c r="S257" i="1"/>
  <c r="N257" i="1"/>
  <c r="I257" i="1"/>
  <c r="D257" i="1"/>
  <c r="AM256" i="1"/>
  <c r="AG256" i="1"/>
  <c r="Y256" i="1"/>
  <c r="X256" i="1"/>
  <c r="S256" i="1"/>
  <c r="N256" i="1"/>
  <c r="I256" i="1"/>
  <c r="D256" i="1"/>
  <c r="AM255" i="1"/>
  <c r="AG255" i="1"/>
  <c r="Y255" i="1"/>
  <c r="X255" i="1"/>
  <c r="S255" i="1"/>
  <c r="N255" i="1"/>
  <c r="I255" i="1"/>
  <c r="D255" i="1"/>
  <c r="AM254" i="1"/>
  <c r="AG254" i="1"/>
  <c r="Y254" i="1"/>
  <c r="X254" i="1"/>
  <c r="S254" i="1"/>
  <c r="N254" i="1"/>
  <c r="I254" i="1"/>
  <c r="D254" i="1"/>
  <c r="AM253" i="1"/>
  <c r="AG253" i="1"/>
  <c r="Y253" i="1"/>
  <c r="X253" i="1"/>
  <c r="S253" i="1"/>
  <c r="N253" i="1"/>
  <c r="I253" i="1"/>
  <c r="D253" i="1"/>
  <c r="AM252" i="1"/>
  <c r="AG252" i="1"/>
  <c r="Y252" i="1"/>
  <c r="X252" i="1"/>
  <c r="S252" i="1"/>
  <c r="N252" i="1"/>
  <c r="I252" i="1"/>
  <c r="D252" i="1"/>
  <c r="AM251" i="1"/>
  <c r="AG251" i="1"/>
  <c r="Y251" i="1"/>
  <c r="X251" i="1"/>
  <c r="S251" i="1"/>
  <c r="N251" i="1"/>
  <c r="I251" i="1"/>
  <c r="D251" i="1"/>
  <c r="AM250" i="1"/>
  <c r="AG250" i="1"/>
  <c r="Y250" i="1"/>
  <c r="X250" i="1"/>
  <c r="S250" i="1"/>
  <c r="N250" i="1"/>
  <c r="I250" i="1"/>
  <c r="D250" i="1"/>
  <c r="AM249" i="1"/>
  <c r="AG249" i="1"/>
  <c r="Y249" i="1"/>
  <c r="X249" i="1"/>
  <c r="S249" i="1"/>
  <c r="N249" i="1"/>
  <c r="I249" i="1"/>
  <c r="D249" i="1"/>
  <c r="AM248" i="1"/>
  <c r="AG248" i="1"/>
  <c r="Y248" i="1"/>
  <c r="X248" i="1"/>
  <c r="S248" i="1"/>
  <c r="N248" i="1"/>
  <c r="I248" i="1"/>
  <c r="D248" i="1"/>
  <c r="AM247" i="1"/>
  <c r="AG247" i="1"/>
  <c r="Y247" i="1"/>
  <c r="X247" i="1"/>
  <c r="S247" i="1"/>
  <c r="N247" i="1"/>
  <c r="I247" i="1"/>
  <c r="D247" i="1"/>
  <c r="AM246" i="1"/>
  <c r="AG246" i="1"/>
  <c r="Y246" i="1"/>
  <c r="X246" i="1"/>
  <c r="S246" i="1"/>
  <c r="N246" i="1"/>
  <c r="I246" i="1"/>
  <c r="D246" i="1"/>
  <c r="AM245" i="1"/>
  <c r="AG245" i="1"/>
  <c r="Y245" i="1"/>
  <c r="X245" i="1"/>
  <c r="S245" i="1"/>
  <c r="N245" i="1"/>
  <c r="I245" i="1"/>
  <c r="D245" i="1"/>
  <c r="AM244" i="1"/>
  <c r="AG244" i="1"/>
  <c r="Y244" i="1"/>
  <c r="X244" i="1"/>
  <c r="S244" i="1"/>
  <c r="N244" i="1"/>
  <c r="I244" i="1"/>
  <c r="D244" i="1"/>
  <c r="AM243" i="1"/>
  <c r="AG243" i="1"/>
  <c r="Y243" i="1"/>
  <c r="X243" i="1"/>
  <c r="S243" i="1"/>
  <c r="N243" i="1"/>
  <c r="I243" i="1"/>
  <c r="D243" i="1"/>
  <c r="AM242" i="1"/>
  <c r="AG242" i="1"/>
  <c r="Y242" i="1"/>
  <c r="X242" i="1"/>
  <c r="S242" i="1"/>
  <c r="N242" i="1"/>
  <c r="I242" i="1"/>
  <c r="D242" i="1"/>
  <c r="AM241" i="1"/>
  <c r="AG241" i="1"/>
  <c r="Y241" i="1"/>
  <c r="X241" i="1"/>
  <c r="S241" i="1"/>
  <c r="N241" i="1"/>
  <c r="I241" i="1"/>
  <c r="D241" i="1"/>
  <c r="AM240" i="1"/>
  <c r="AG240" i="1"/>
  <c r="Y240" i="1"/>
  <c r="X240" i="1"/>
  <c r="S240" i="1"/>
  <c r="N240" i="1"/>
  <c r="I240" i="1"/>
  <c r="D240" i="1"/>
  <c r="AM239" i="1"/>
  <c r="AG239" i="1"/>
  <c r="Y239" i="1"/>
  <c r="X239" i="1"/>
  <c r="S239" i="1"/>
  <c r="N239" i="1"/>
  <c r="I239" i="1"/>
  <c r="D239" i="1"/>
  <c r="AM238" i="1"/>
  <c r="AG238" i="1"/>
  <c r="Y238" i="1"/>
  <c r="X238" i="1"/>
  <c r="S238" i="1"/>
  <c r="N238" i="1"/>
  <c r="I238" i="1"/>
  <c r="D238" i="1"/>
  <c r="AM237" i="1"/>
  <c r="AG237" i="1"/>
  <c r="Y237" i="1"/>
  <c r="X237" i="1"/>
  <c r="S237" i="1"/>
  <c r="N237" i="1"/>
  <c r="I237" i="1"/>
  <c r="D237" i="1"/>
  <c r="AM236" i="1"/>
  <c r="AG236" i="1"/>
  <c r="Y236" i="1"/>
  <c r="X236" i="1"/>
  <c r="S236" i="1"/>
  <c r="N236" i="1"/>
  <c r="I236" i="1"/>
  <c r="D236" i="1"/>
  <c r="AM235" i="1"/>
  <c r="AG235" i="1"/>
  <c r="Y235" i="1"/>
  <c r="X235" i="1"/>
  <c r="S235" i="1"/>
  <c r="N235" i="1"/>
  <c r="I235" i="1"/>
  <c r="D235" i="1"/>
  <c r="AM234" i="1"/>
  <c r="AG234" i="1"/>
  <c r="Y234" i="1"/>
  <c r="X234" i="1"/>
  <c r="S234" i="1"/>
  <c r="N234" i="1"/>
  <c r="I234" i="1"/>
  <c r="D234" i="1"/>
  <c r="AM233" i="1"/>
  <c r="AG233" i="1"/>
  <c r="Y233" i="1"/>
  <c r="X233" i="1"/>
  <c r="S233" i="1"/>
  <c r="N233" i="1"/>
  <c r="I233" i="1"/>
  <c r="D233" i="1"/>
  <c r="AM232" i="1"/>
  <c r="AG232" i="1"/>
  <c r="Y232" i="1"/>
  <c r="X232" i="1"/>
  <c r="S232" i="1"/>
  <c r="N232" i="1"/>
  <c r="I232" i="1"/>
  <c r="D232" i="1"/>
  <c r="AM231" i="1"/>
  <c r="AG231" i="1"/>
  <c r="Y231" i="1"/>
  <c r="X231" i="1"/>
  <c r="S231" i="1"/>
  <c r="N231" i="1"/>
  <c r="I231" i="1"/>
  <c r="D231" i="1"/>
  <c r="AM230" i="1"/>
  <c r="AG230" i="1"/>
  <c r="Y230" i="1"/>
  <c r="X230" i="1"/>
  <c r="S230" i="1"/>
  <c r="N230" i="1"/>
  <c r="I230" i="1"/>
  <c r="D230" i="1"/>
  <c r="AM229" i="1"/>
  <c r="AG229" i="1"/>
  <c r="Y229" i="1"/>
  <c r="X229" i="1"/>
  <c r="S229" i="1"/>
  <c r="N229" i="1"/>
  <c r="I229" i="1"/>
  <c r="D229" i="1"/>
  <c r="AM228" i="1"/>
  <c r="AG228" i="1"/>
  <c r="Y228" i="1"/>
  <c r="X228" i="1"/>
  <c r="S228" i="1"/>
  <c r="N228" i="1"/>
  <c r="I228" i="1"/>
  <c r="D228" i="1"/>
  <c r="AM227" i="1"/>
  <c r="AG227" i="1"/>
  <c r="Y227" i="1"/>
  <c r="X227" i="1"/>
  <c r="S227" i="1"/>
  <c r="N227" i="1"/>
  <c r="I227" i="1"/>
  <c r="D227" i="1"/>
  <c r="AM226" i="1"/>
  <c r="AG226" i="1"/>
  <c r="Y226" i="1"/>
  <c r="X226" i="1"/>
  <c r="S226" i="1"/>
  <c r="N226" i="1"/>
  <c r="I226" i="1"/>
  <c r="D226" i="1"/>
  <c r="AM225" i="1"/>
  <c r="AG225" i="1"/>
  <c r="Y225" i="1"/>
  <c r="X225" i="1"/>
  <c r="S225" i="1"/>
  <c r="N225" i="1"/>
  <c r="I225" i="1"/>
  <c r="D225" i="1"/>
  <c r="AM224" i="1"/>
  <c r="AG224" i="1"/>
  <c r="Y224" i="1"/>
  <c r="X224" i="1"/>
  <c r="S224" i="1"/>
  <c r="N224" i="1"/>
  <c r="I224" i="1"/>
  <c r="D224" i="1"/>
  <c r="AM223" i="1"/>
  <c r="AG223" i="1"/>
  <c r="Y223" i="1"/>
  <c r="X223" i="1"/>
  <c r="S223" i="1"/>
  <c r="N223" i="1"/>
  <c r="I223" i="1"/>
  <c r="D223" i="1"/>
  <c r="AM222" i="1"/>
  <c r="AG222" i="1"/>
  <c r="Y222" i="1"/>
  <c r="X222" i="1"/>
  <c r="S222" i="1"/>
  <c r="N222" i="1"/>
  <c r="I222" i="1"/>
  <c r="D222" i="1"/>
  <c r="AM221" i="1"/>
  <c r="AG221" i="1"/>
  <c r="Y221" i="1"/>
  <c r="X221" i="1"/>
  <c r="S221" i="1"/>
  <c r="N221" i="1"/>
  <c r="I221" i="1"/>
  <c r="D221" i="1"/>
  <c r="AM220" i="1"/>
  <c r="AG220" i="1"/>
  <c r="Y220" i="1"/>
  <c r="X220" i="1"/>
  <c r="S220" i="1"/>
  <c r="N220" i="1"/>
  <c r="I220" i="1"/>
  <c r="D220" i="1"/>
  <c r="AM219" i="1"/>
  <c r="AG219" i="1"/>
  <c r="Y219" i="1"/>
  <c r="X219" i="1"/>
  <c r="S219" i="1"/>
  <c r="N219" i="1"/>
  <c r="I219" i="1"/>
  <c r="D219" i="1"/>
  <c r="AM218" i="1"/>
  <c r="AG218" i="1"/>
  <c r="Y218" i="1"/>
  <c r="X218" i="1"/>
  <c r="S218" i="1"/>
  <c r="N218" i="1"/>
  <c r="I218" i="1"/>
  <c r="D218" i="1"/>
  <c r="AM217" i="1"/>
  <c r="AG217" i="1"/>
  <c r="Y217" i="1"/>
  <c r="X217" i="1"/>
  <c r="S217" i="1"/>
  <c r="N217" i="1"/>
  <c r="I217" i="1"/>
  <c r="D217" i="1"/>
  <c r="AM216" i="1"/>
  <c r="AG216" i="1"/>
  <c r="Y216" i="1"/>
  <c r="X216" i="1"/>
  <c r="S216" i="1"/>
  <c r="N216" i="1"/>
  <c r="I216" i="1"/>
  <c r="D216" i="1"/>
  <c r="AM215" i="1"/>
  <c r="AG215" i="1"/>
  <c r="Y215" i="1"/>
  <c r="X215" i="1"/>
  <c r="S215" i="1"/>
  <c r="N215" i="1"/>
  <c r="I215" i="1"/>
  <c r="D215" i="1"/>
  <c r="AM214" i="1"/>
  <c r="AG214" i="1"/>
  <c r="Y214" i="1"/>
  <c r="X214" i="1"/>
  <c r="S214" i="1"/>
  <c r="N214" i="1"/>
  <c r="I214" i="1"/>
  <c r="D214" i="1"/>
  <c r="AM213" i="1"/>
  <c r="AG213" i="1"/>
  <c r="Y213" i="1"/>
  <c r="X213" i="1"/>
  <c r="S213" i="1"/>
  <c r="N213" i="1"/>
  <c r="I213" i="1"/>
  <c r="D213" i="1"/>
  <c r="AM212" i="1"/>
  <c r="AG212" i="1"/>
  <c r="Y212" i="1"/>
  <c r="X212" i="1"/>
  <c r="S212" i="1"/>
  <c r="N212" i="1"/>
  <c r="I212" i="1"/>
  <c r="D212" i="1"/>
  <c r="AM211" i="1"/>
  <c r="AG211" i="1"/>
  <c r="Y211" i="1"/>
  <c r="X211" i="1"/>
  <c r="S211" i="1"/>
  <c r="N211" i="1"/>
  <c r="I211" i="1"/>
  <c r="D211" i="1"/>
  <c r="AM210" i="1"/>
  <c r="AG210" i="1"/>
  <c r="Y210" i="1"/>
  <c r="X210" i="1"/>
  <c r="S210" i="1"/>
  <c r="N210" i="1"/>
  <c r="I210" i="1"/>
  <c r="D210" i="1"/>
  <c r="AM209" i="1"/>
  <c r="AG209" i="1"/>
  <c r="Y209" i="1"/>
  <c r="X209" i="1"/>
  <c r="S209" i="1"/>
  <c r="N209" i="1"/>
  <c r="I209" i="1"/>
  <c r="D209" i="1"/>
  <c r="AM208" i="1"/>
  <c r="AG208" i="1"/>
  <c r="Y208" i="1"/>
  <c r="X208" i="1"/>
  <c r="S208" i="1"/>
  <c r="N208" i="1"/>
  <c r="I208" i="1"/>
  <c r="D208" i="1"/>
  <c r="AM207" i="1"/>
  <c r="AG207" i="1"/>
  <c r="Y207" i="1"/>
  <c r="X207" i="1"/>
  <c r="S207" i="1"/>
  <c r="N207" i="1"/>
  <c r="I207" i="1"/>
  <c r="D207" i="1"/>
  <c r="AM206" i="1"/>
  <c r="AG206" i="1"/>
  <c r="Y206" i="1"/>
  <c r="X206" i="1"/>
  <c r="S206" i="1"/>
  <c r="N206" i="1"/>
  <c r="I206" i="1"/>
  <c r="D206" i="1"/>
  <c r="AM205" i="1"/>
  <c r="AG205" i="1"/>
  <c r="Y205" i="1"/>
  <c r="X205" i="1"/>
  <c r="S205" i="1"/>
  <c r="N205" i="1"/>
  <c r="I205" i="1"/>
  <c r="D205" i="1"/>
  <c r="AM204" i="1"/>
  <c r="AG204" i="1"/>
  <c r="Y204" i="1"/>
  <c r="X204" i="1"/>
  <c r="S204" i="1"/>
  <c r="N204" i="1"/>
  <c r="I204" i="1"/>
  <c r="D204" i="1"/>
  <c r="AM203" i="1"/>
  <c r="AG203" i="1"/>
  <c r="Y203" i="1"/>
  <c r="X203" i="1"/>
  <c r="S203" i="1"/>
  <c r="N203" i="1"/>
  <c r="I203" i="1"/>
  <c r="D203" i="1"/>
  <c r="AM202" i="1"/>
  <c r="AG202" i="1"/>
  <c r="Y202" i="1"/>
  <c r="X202" i="1"/>
  <c r="S202" i="1"/>
  <c r="N202" i="1"/>
  <c r="I202" i="1"/>
  <c r="D202" i="1"/>
  <c r="AM201" i="1"/>
  <c r="AG201" i="1"/>
  <c r="Y201" i="1"/>
  <c r="X201" i="1"/>
  <c r="S201" i="1"/>
  <c r="N201" i="1"/>
  <c r="I201" i="1"/>
  <c r="D201" i="1"/>
  <c r="AM200" i="1"/>
  <c r="AG200" i="1"/>
  <c r="Y200" i="1"/>
  <c r="X200" i="1"/>
  <c r="S200" i="1"/>
  <c r="N200" i="1"/>
  <c r="I200" i="1"/>
  <c r="D200" i="1"/>
  <c r="AM199" i="1"/>
  <c r="AG199" i="1"/>
  <c r="Y199" i="1"/>
  <c r="X199" i="1"/>
  <c r="S199" i="1"/>
  <c r="N199" i="1"/>
  <c r="I199" i="1"/>
  <c r="D199" i="1"/>
  <c r="AM198" i="1"/>
  <c r="AG198" i="1"/>
  <c r="Y198" i="1"/>
  <c r="X198" i="1"/>
  <c r="S198" i="1"/>
  <c r="N198" i="1"/>
  <c r="I198" i="1"/>
  <c r="D198" i="1"/>
  <c r="AM197" i="1"/>
  <c r="AG197" i="1"/>
  <c r="Y197" i="1"/>
  <c r="X197" i="1"/>
  <c r="S197" i="1"/>
  <c r="N197" i="1"/>
  <c r="I197" i="1"/>
  <c r="D197" i="1"/>
  <c r="AM196" i="1"/>
  <c r="AG196" i="1"/>
  <c r="Y196" i="1"/>
  <c r="X196" i="1"/>
  <c r="S196" i="1"/>
  <c r="N196" i="1"/>
  <c r="I196" i="1"/>
  <c r="D196" i="1"/>
  <c r="AM195" i="1"/>
  <c r="AG195" i="1"/>
  <c r="Y195" i="1"/>
  <c r="X195" i="1"/>
  <c r="S195" i="1"/>
  <c r="N195" i="1"/>
  <c r="I195" i="1"/>
  <c r="D195" i="1"/>
  <c r="AM194" i="1"/>
  <c r="AG194" i="1"/>
  <c r="Y194" i="1"/>
  <c r="X194" i="1"/>
  <c r="S194" i="1"/>
  <c r="N194" i="1"/>
  <c r="I194" i="1"/>
  <c r="D194" i="1"/>
  <c r="AM193" i="1"/>
  <c r="AG193" i="1"/>
  <c r="Y193" i="1"/>
  <c r="X193" i="1"/>
  <c r="S193" i="1"/>
  <c r="N193" i="1"/>
  <c r="I193" i="1"/>
  <c r="D193" i="1"/>
  <c r="AM192" i="1"/>
  <c r="AG192" i="1"/>
  <c r="Y192" i="1"/>
  <c r="X192" i="1"/>
  <c r="S192" i="1"/>
  <c r="N192" i="1"/>
  <c r="I192" i="1"/>
  <c r="D192" i="1"/>
  <c r="AM191" i="1"/>
  <c r="AG191" i="1"/>
  <c r="Y191" i="1"/>
  <c r="X191" i="1"/>
  <c r="S191" i="1"/>
  <c r="N191" i="1"/>
  <c r="I191" i="1"/>
  <c r="D191" i="1"/>
  <c r="AM190" i="1"/>
  <c r="AG190" i="1"/>
  <c r="Y190" i="1"/>
  <c r="X190" i="1"/>
  <c r="S190" i="1"/>
  <c r="N190" i="1"/>
  <c r="I190" i="1"/>
  <c r="D190" i="1"/>
  <c r="AM189" i="1"/>
  <c r="AG189" i="1"/>
  <c r="Y189" i="1"/>
  <c r="X189" i="1"/>
  <c r="S189" i="1"/>
  <c r="N189" i="1"/>
  <c r="I189" i="1"/>
  <c r="D189" i="1"/>
  <c r="AM188" i="1"/>
  <c r="AG188" i="1"/>
  <c r="Y188" i="1"/>
  <c r="X188" i="1"/>
  <c r="S188" i="1"/>
  <c r="N188" i="1"/>
  <c r="I188" i="1"/>
  <c r="D188" i="1"/>
  <c r="AM187" i="1"/>
  <c r="AG187" i="1"/>
  <c r="Y187" i="1"/>
  <c r="X187" i="1"/>
  <c r="S187" i="1"/>
  <c r="N187" i="1"/>
  <c r="I187" i="1"/>
  <c r="D187" i="1"/>
  <c r="AM186" i="1"/>
  <c r="AG186" i="1"/>
  <c r="Y186" i="1"/>
  <c r="X186" i="1"/>
  <c r="S186" i="1"/>
  <c r="N186" i="1"/>
  <c r="I186" i="1"/>
  <c r="D186" i="1"/>
  <c r="AM185" i="1"/>
  <c r="AG185" i="1"/>
  <c r="Y185" i="1"/>
  <c r="X185" i="1"/>
  <c r="S185" i="1"/>
  <c r="N185" i="1"/>
  <c r="I185" i="1"/>
  <c r="D185" i="1"/>
  <c r="AM184" i="1"/>
  <c r="AG184" i="1"/>
  <c r="Y184" i="1"/>
  <c r="X184" i="1"/>
  <c r="S184" i="1"/>
  <c r="N184" i="1"/>
  <c r="I184" i="1"/>
  <c r="D184" i="1"/>
  <c r="AM183" i="1"/>
  <c r="AG183" i="1"/>
  <c r="Y183" i="1"/>
  <c r="X183" i="1"/>
  <c r="S183" i="1"/>
  <c r="N183" i="1"/>
  <c r="I183" i="1"/>
  <c r="D183" i="1"/>
  <c r="AM182" i="1"/>
  <c r="AG182" i="1"/>
  <c r="Y182" i="1"/>
  <c r="X182" i="1"/>
  <c r="S182" i="1"/>
  <c r="N182" i="1"/>
  <c r="I182" i="1"/>
  <c r="D182" i="1"/>
  <c r="AM181" i="1"/>
  <c r="AG181" i="1"/>
  <c r="Y181" i="1"/>
  <c r="X181" i="1"/>
  <c r="S181" i="1"/>
  <c r="N181" i="1"/>
  <c r="I181" i="1"/>
  <c r="D181" i="1"/>
  <c r="AM180" i="1"/>
  <c r="AG180" i="1"/>
  <c r="Y180" i="1"/>
  <c r="X180" i="1"/>
  <c r="S180" i="1"/>
  <c r="N180" i="1"/>
  <c r="I180" i="1"/>
  <c r="D180" i="1"/>
  <c r="AM179" i="1"/>
  <c r="AG179" i="1"/>
  <c r="Y179" i="1"/>
  <c r="X179" i="1"/>
  <c r="S179" i="1"/>
  <c r="N179" i="1"/>
  <c r="I179" i="1"/>
  <c r="D179" i="1"/>
  <c r="AM178" i="1"/>
  <c r="AG178" i="1"/>
  <c r="Y178" i="1"/>
  <c r="X178" i="1"/>
  <c r="S178" i="1"/>
  <c r="N178" i="1"/>
  <c r="I178" i="1"/>
  <c r="D178" i="1"/>
  <c r="AM177" i="1"/>
  <c r="AG177" i="1"/>
  <c r="Y177" i="1"/>
  <c r="X177" i="1"/>
  <c r="S177" i="1"/>
  <c r="N177" i="1"/>
  <c r="I177" i="1"/>
  <c r="D177" i="1"/>
  <c r="AM176" i="1"/>
  <c r="AG176" i="1"/>
  <c r="Y176" i="1"/>
  <c r="X176" i="1"/>
  <c r="S176" i="1"/>
  <c r="N176" i="1"/>
  <c r="I176" i="1"/>
  <c r="D176" i="1"/>
  <c r="AM175" i="1"/>
  <c r="AG175" i="1"/>
  <c r="Y175" i="1"/>
  <c r="X175" i="1"/>
  <c r="S175" i="1"/>
  <c r="N175" i="1"/>
  <c r="I175" i="1"/>
  <c r="D175" i="1"/>
  <c r="AM174" i="1"/>
  <c r="AG174" i="1"/>
  <c r="Y174" i="1"/>
  <c r="X174" i="1"/>
  <c r="S174" i="1"/>
  <c r="N174" i="1"/>
  <c r="I174" i="1"/>
  <c r="D174" i="1"/>
  <c r="AM173" i="1"/>
  <c r="AG173" i="1"/>
  <c r="Y173" i="1"/>
  <c r="X173" i="1"/>
  <c r="S173" i="1"/>
  <c r="N173" i="1"/>
  <c r="I173" i="1"/>
  <c r="D173" i="1"/>
  <c r="AM172" i="1"/>
  <c r="AG172" i="1"/>
  <c r="Y172" i="1"/>
  <c r="X172" i="1"/>
  <c r="S172" i="1"/>
  <c r="N172" i="1"/>
  <c r="I172" i="1"/>
  <c r="D172" i="1"/>
  <c r="AM171" i="1"/>
  <c r="AG171" i="1"/>
  <c r="Y171" i="1"/>
  <c r="X171" i="1"/>
  <c r="S171" i="1"/>
  <c r="N171" i="1"/>
  <c r="I171" i="1"/>
  <c r="D171" i="1"/>
  <c r="AM170" i="1"/>
  <c r="AG170" i="1"/>
  <c r="Y170" i="1"/>
  <c r="X170" i="1"/>
  <c r="S170" i="1"/>
  <c r="N170" i="1"/>
  <c r="I170" i="1"/>
  <c r="D170" i="1"/>
  <c r="AM169" i="1"/>
  <c r="AG169" i="1"/>
  <c r="Y169" i="1"/>
  <c r="X169" i="1"/>
  <c r="S169" i="1"/>
  <c r="N169" i="1"/>
  <c r="I169" i="1"/>
  <c r="D169" i="1"/>
  <c r="AM168" i="1"/>
  <c r="AG168" i="1"/>
  <c r="Y168" i="1"/>
  <c r="X168" i="1"/>
  <c r="S168" i="1"/>
  <c r="N168" i="1"/>
  <c r="I168" i="1"/>
  <c r="D168" i="1"/>
  <c r="AM167" i="1"/>
  <c r="AG167" i="1"/>
  <c r="Y167" i="1"/>
  <c r="X167" i="1"/>
  <c r="S167" i="1"/>
  <c r="N167" i="1"/>
  <c r="I167" i="1"/>
  <c r="D167" i="1"/>
  <c r="AM166" i="1"/>
  <c r="AG166" i="1"/>
  <c r="Y166" i="1"/>
  <c r="X166" i="1"/>
  <c r="S166" i="1"/>
  <c r="N166" i="1"/>
  <c r="I166" i="1"/>
  <c r="D166" i="1"/>
  <c r="AM165" i="1"/>
  <c r="AG165" i="1"/>
  <c r="Y165" i="1"/>
  <c r="X165" i="1"/>
  <c r="S165" i="1"/>
  <c r="N165" i="1"/>
  <c r="I165" i="1"/>
  <c r="D165" i="1"/>
  <c r="AM164" i="1"/>
  <c r="AG164" i="1"/>
  <c r="Y164" i="1"/>
  <c r="X164" i="1"/>
  <c r="S164" i="1"/>
  <c r="N164" i="1"/>
  <c r="I164" i="1"/>
  <c r="D164" i="1"/>
  <c r="AM163" i="1"/>
  <c r="AG163" i="1"/>
  <c r="Y163" i="1"/>
  <c r="X163" i="1"/>
  <c r="S163" i="1"/>
  <c r="N163" i="1"/>
  <c r="I163" i="1"/>
  <c r="D163" i="1"/>
  <c r="AM162" i="1"/>
  <c r="AG162" i="1"/>
  <c r="Y162" i="1"/>
  <c r="X162" i="1"/>
  <c r="S162" i="1"/>
  <c r="N162" i="1"/>
  <c r="I162" i="1"/>
  <c r="D162" i="1"/>
  <c r="AM161" i="1"/>
  <c r="AG161" i="1"/>
  <c r="Y161" i="1"/>
  <c r="X161" i="1"/>
  <c r="S161" i="1"/>
  <c r="N161" i="1"/>
  <c r="I161" i="1"/>
  <c r="D161" i="1"/>
  <c r="AM160" i="1"/>
  <c r="AG160" i="1"/>
  <c r="Y160" i="1"/>
  <c r="X160" i="1"/>
  <c r="S160" i="1"/>
  <c r="N160" i="1"/>
  <c r="I160" i="1"/>
  <c r="D160" i="1"/>
  <c r="AM159" i="1"/>
  <c r="AG159" i="1"/>
  <c r="Y159" i="1"/>
  <c r="X159" i="1"/>
  <c r="S159" i="1"/>
  <c r="N159" i="1"/>
  <c r="I159" i="1"/>
  <c r="D159" i="1"/>
  <c r="AM158" i="1"/>
  <c r="AG158" i="1"/>
  <c r="Y158" i="1"/>
  <c r="X158" i="1"/>
  <c r="S158" i="1"/>
  <c r="N158" i="1"/>
  <c r="I158" i="1"/>
  <c r="D158" i="1"/>
  <c r="AM157" i="1"/>
  <c r="AG157" i="1"/>
  <c r="Y157" i="1"/>
  <c r="X157" i="1"/>
  <c r="S157" i="1"/>
  <c r="N157" i="1"/>
  <c r="I157" i="1"/>
  <c r="D157" i="1"/>
  <c r="AM156" i="1"/>
  <c r="AG156" i="1"/>
  <c r="Y156" i="1"/>
  <c r="X156" i="1"/>
  <c r="S156" i="1"/>
  <c r="N156" i="1"/>
  <c r="I156" i="1"/>
  <c r="D156" i="1"/>
  <c r="AM155" i="1"/>
  <c r="AG155" i="1"/>
  <c r="Y155" i="1"/>
  <c r="X155" i="1"/>
  <c r="S155" i="1"/>
  <c r="N155" i="1"/>
  <c r="I155" i="1"/>
  <c r="D155" i="1"/>
  <c r="AM154" i="1"/>
  <c r="AG154" i="1"/>
  <c r="Y154" i="1"/>
  <c r="X154" i="1"/>
  <c r="S154" i="1"/>
  <c r="N154" i="1"/>
  <c r="I154" i="1"/>
  <c r="D154" i="1"/>
  <c r="AM153" i="1"/>
  <c r="AG153" i="1"/>
  <c r="Y153" i="1"/>
  <c r="X153" i="1"/>
  <c r="S153" i="1"/>
  <c r="N153" i="1"/>
  <c r="I153" i="1"/>
  <c r="D153" i="1"/>
  <c r="AM152" i="1"/>
  <c r="AG152" i="1"/>
  <c r="Y152" i="1"/>
  <c r="X152" i="1"/>
  <c r="S152" i="1"/>
  <c r="N152" i="1"/>
  <c r="I152" i="1"/>
  <c r="D152" i="1"/>
  <c r="AM151" i="1"/>
  <c r="AG151" i="1"/>
  <c r="Y151" i="1"/>
  <c r="X151" i="1"/>
  <c r="S151" i="1"/>
  <c r="N151" i="1"/>
  <c r="I151" i="1"/>
  <c r="D151" i="1"/>
  <c r="AM150" i="1"/>
  <c r="AG150" i="1"/>
  <c r="Y150" i="1"/>
  <c r="X150" i="1"/>
  <c r="S150" i="1"/>
  <c r="N150" i="1"/>
  <c r="I150" i="1"/>
  <c r="D150" i="1"/>
  <c r="AM149" i="1"/>
  <c r="AG149" i="1"/>
  <c r="Y149" i="1"/>
  <c r="X149" i="1"/>
  <c r="S149" i="1"/>
  <c r="N149" i="1"/>
  <c r="I149" i="1"/>
  <c r="D149" i="1"/>
  <c r="AM148" i="1"/>
  <c r="AG148" i="1"/>
  <c r="Y148" i="1"/>
  <c r="X148" i="1"/>
  <c r="S148" i="1"/>
  <c r="N148" i="1"/>
  <c r="I148" i="1"/>
  <c r="D148" i="1"/>
  <c r="AM147" i="1"/>
  <c r="AG147" i="1"/>
  <c r="Y147" i="1"/>
  <c r="X147" i="1"/>
  <c r="S147" i="1"/>
  <c r="N147" i="1"/>
  <c r="I147" i="1"/>
  <c r="D147" i="1"/>
  <c r="AM146" i="1"/>
  <c r="AG146" i="1"/>
  <c r="Y146" i="1"/>
  <c r="X146" i="1"/>
  <c r="S146" i="1"/>
  <c r="N146" i="1"/>
  <c r="I146" i="1"/>
  <c r="D146" i="1"/>
  <c r="AM145" i="1"/>
  <c r="AG145" i="1"/>
  <c r="Y145" i="1"/>
  <c r="X145" i="1"/>
  <c r="S145" i="1"/>
  <c r="N145" i="1"/>
  <c r="I145" i="1"/>
  <c r="D145" i="1"/>
  <c r="AM144" i="1"/>
  <c r="AG144" i="1"/>
  <c r="Y144" i="1"/>
  <c r="X144" i="1"/>
  <c r="S144" i="1"/>
  <c r="N144" i="1"/>
  <c r="I144" i="1"/>
  <c r="D144" i="1"/>
  <c r="AM143" i="1"/>
  <c r="AG143" i="1"/>
  <c r="Y143" i="1"/>
  <c r="X143" i="1"/>
  <c r="S143" i="1"/>
  <c r="N143" i="1"/>
  <c r="I143" i="1"/>
  <c r="D143" i="1"/>
  <c r="AM142" i="1"/>
  <c r="AG142" i="1"/>
  <c r="Y142" i="1"/>
  <c r="X142" i="1"/>
  <c r="S142" i="1"/>
  <c r="N142" i="1"/>
  <c r="I142" i="1"/>
  <c r="D142" i="1"/>
  <c r="AM141" i="1"/>
  <c r="AG141" i="1"/>
  <c r="Y141" i="1"/>
  <c r="X141" i="1"/>
  <c r="S141" i="1"/>
  <c r="N141" i="1"/>
  <c r="I141" i="1"/>
  <c r="D141" i="1"/>
  <c r="AM140" i="1"/>
  <c r="AG140" i="1"/>
  <c r="Y140" i="1"/>
  <c r="X140" i="1"/>
  <c r="S140" i="1"/>
  <c r="N140" i="1"/>
  <c r="I140" i="1"/>
  <c r="D140" i="1"/>
  <c r="AM139" i="1"/>
  <c r="AG139" i="1"/>
  <c r="Y139" i="1"/>
  <c r="X139" i="1"/>
  <c r="S139" i="1"/>
  <c r="N139" i="1"/>
  <c r="I139" i="1"/>
  <c r="D139" i="1"/>
  <c r="AM138" i="1"/>
  <c r="AG138" i="1"/>
  <c r="Y138" i="1"/>
  <c r="X138" i="1"/>
  <c r="S138" i="1"/>
  <c r="N138" i="1"/>
  <c r="I138" i="1"/>
  <c r="D138" i="1"/>
  <c r="AM137" i="1"/>
  <c r="AG137" i="1"/>
  <c r="Y137" i="1"/>
  <c r="X137" i="1"/>
  <c r="S137" i="1"/>
  <c r="N137" i="1"/>
  <c r="I137" i="1"/>
  <c r="D137" i="1"/>
  <c r="AM136" i="1"/>
  <c r="AG136" i="1"/>
  <c r="Y136" i="1"/>
  <c r="X136" i="1"/>
  <c r="S136" i="1"/>
  <c r="N136" i="1"/>
  <c r="I136" i="1"/>
  <c r="D136" i="1"/>
  <c r="AM135" i="1"/>
  <c r="AG135" i="1"/>
  <c r="Y135" i="1"/>
  <c r="X135" i="1"/>
  <c r="S135" i="1"/>
  <c r="N135" i="1"/>
  <c r="I135" i="1"/>
  <c r="D135" i="1"/>
  <c r="AM134" i="1"/>
  <c r="AG134" i="1"/>
  <c r="Y134" i="1"/>
  <c r="X134" i="1"/>
  <c r="S134" i="1"/>
  <c r="N134" i="1"/>
  <c r="I134" i="1"/>
  <c r="D134" i="1"/>
  <c r="AM133" i="1"/>
  <c r="AG133" i="1"/>
  <c r="Y133" i="1"/>
  <c r="X133" i="1"/>
  <c r="S133" i="1"/>
  <c r="N133" i="1"/>
  <c r="I133" i="1"/>
  <c r="D133" i="1"/>
  <c r="AM132" i="1"/>
  <c r="AG132" i="1"/>
  <c r="Y132" i="1"/>
  <c r="X132" i="1"/>
  <c r="S132" i="1"/>
  <c r="N132" i="1"/>
  <c r="I132" i="1"/>
  <c r="D132" i="1"/>
  <c r="AM131" i="1"/>
  <c r="AG131" i="1"/>
  <c r="Y131" i="1"/>
  <c r="X131" i="1"/>
  <c r="S131" i="1"/>
  <c r="N131" i="1"/>
  <c r="I131" i="1"/>
  <c r="D131" i="1"/>
  <c r="AM130" i="1"/>
  <c r="AG130" i="1"/>
  <c r="Y130" i="1"/>
  <c r="X130" i="1"/>
  <c r="S130" i="1"/>
  <c r="N130" i="1"/>
  <c r="I130" i="1"/>
  <c r="D130" i="1"/>
  <c r="AM129" i="1"/>
  <c r="AG129" i="1"/>
  <c r="Y129" i="1"/>
  <c r="X129" i="1"/>
  <c r="S129" i="1"/>
  <c r="N129" i="1"/>
  <c r="I129" i="1"/>
  <c r="D129" i="1"/>
  <c r="AM128" i="1"/>
  <c r="AG128" i="1"/>
  <c r="Y128" i="1"/>
  <c r="X128" i="1"/>
  <c r="S128" i="1"/>
  <c r="N128" i="1"/>
  <c r="I128" i="1"/>
  <c r="D128" i="1"/>
  <c r="AM127" i="1"/>
  <c r="AG127" i="1"/>
  <c r="Y127" i="1"/>
  <c r="X127" i="1"/>
  <c r="S127" i="1"/>
  <c r="N127" i="1"/>
  <c r="I127" i="1"/>
  <c r="D127" i="1"/>
  <c r="AM126" i="1"/>
  <c r="AG126" i="1"/>
  <c r="Y126" i="1"/>
  <c r="X126" i="1"/>
  <c r="S126" i="1"/>
  <c r="N126" i="1"/>
  <c r="I126" i="1"/>
  <c r="D126" i="1"/>
  <c r="AM125" i="1"/>
  <c r="AG125" i="1"/>
  <c r="Y125" i="1"/>
  <c r="X125" i="1"/>
  <c r="S125" i="1"/>
  <c r="N125" i="1"/>
  <c r="I125" i="1"/>
  <c r="D125" i="1"/>
  <c r="AM124" i="1"/>
  <c r="AG124" i="1"/>
  <c r="Y124" i="1"/>
  <c r="X124" i="1"/>
  <c r="S124" i="1"/>
  <c r="N124" i="1"/>
  <c r="I124" i="1"/>
  <c r="D124" i="1"/>
  <c r="AM123" i="1"/>
  <c r="AG123" i="1"/>
  <c r="Y123" i="1"/>
  <c r="X123" i="1"/>
  <c r="S123" i="1"/>
  <c r="N123" i="1"/>
  <c r="I123" i="1"/>
  <c r="D123" i="1"/>
  <c r="AM122" i="1"/>
  <c r="AG122" i="1"/>
  <c r="Y122" i="1"/>
  <c r="X122" i="1"/>
  <c r="S122" i="1"/>
  <c r="N122" i="1"/>
  <c r="I122" i="1"/>
  <c r="D122" i="1"/>
  <c r="AM121" i="1"/>
  <c r="AG121" i="1"/>
  <c r="Y121" i="1"/>
  <c r="X121" i="1"/>
  <c r="S121" i="1"/>
  <c r="N121" i="1"/>
  <c r="I121" i="1"/>
  <c r="D121" i="1"/>
  <c r="AM120" i="1"/>
  <c r="AG120" i="1"/>
  <c r="Y120" i="1"/>
  <c r="X120" i="1"/>
  <c r="S120" i="1"/>
  <c r="N120" i="1"/>
  <c r="I120" i="1"/>
  <c r="D120" i="1"/>
  <c r="AM119" i="1"/>
  <c r="AG119" i="1"/>
  <c r="Y119" i="1"/>
  <c r="X119" i="1"/>
  <c r="S119" i="1"/>
  <c r="N119" i="1"/>
  <c r="I119" i="1"/>
  <c r="D119" i="1"/>
  <c r="AM118" i="1"/>
  <c r="AG118" i="1"/>
  <c r="Y118" i="1"/>
  <c r="X118" i="1"/>
  <c r="S118" i="1"/>
  <c r="N118" i="1"/>
  <c r="I118" i="1"/>
  <c r="D118" i="1"/>
  <c r="AM117" i="1"/>
  <c r="AG117" i="1"/>
  <c r="Y117" i="1"/>
  <c r="X117" i="1"/>
  <c r="S117" i="1"/>
  <c r="N117" i="1"/>
  <c r="I117" i="1"/>
  <c r="D117" i="1"/>
  <c r="AM116" i="1"/>
  <c r="AG116" i="1"/>
  <c r="Y116" i="1"/>
  <c r="X116" i="1"/>
  <c r="S116" i="1"/>
  <c r="N116" i="1"/>
  <c r="I116" i="1"/>
  <c r="D116" i="1"/>
  <c r="AM115" i="1"/>
  <c r="AG115" i="1"/>
  <c r="Y115" i="1"/>
  <c r="X115" i="1"/>
  <c r="S115" i="1"/>
  <c r="N115" i="1"/>
  <c r="I115" i="1"/>
  <c r="D115" i="1"/>
  <c r="AM114" i="1"/>
  <c r="AG114" i="1"/>
  <c r="Y114" i="1"/>
  <c r="X114" i="1"/>
  <c r="S114" i="1"/>
  <c r="N114" i="1"/>
  <c r="I114" i="1"/>
  <c r="D114" i="1"/>
  <c r="AM113" i="1"/>
  <c r="AG113" i="1"/>
  <c r="Y113" i="1"/>
  <c r="X113" i="1"/>
  <c r="S113" i="1"/>
  <c r="N113" i="1"/>
  <c r="I113" i="1"/>
  <c r="D113" i="1"/>
  <c r="AM112" i="1"/>
  <c r="AG112" i="1"/>
  <c r="Y112" i="1"/>
  <c r="X112" i="1"/>
  <c r="S112" i="1"/>
  <c r="N112" i="1"/>
  <c r="I112" i="1"/>
  <c r="D112" i="1"/>
  <c r="AM111" i="1"/>
  <c r="AG111" i="1"/>
  <c r="Y111" i="1"/>
  <c r="X111" i="1"/>
  <c r="S111" i="1"/>
  <c r="N111" i="1"/>
  <c r="I111" i="1"/>
  <c r="D111" i="1"/>
  <c r="AM110" i="1"/>
  <c r="AG110" i="1"/>
  <c r="Y110" i="1"/>
  <c r="X110" i="1"/>
  <c r="S110" i="1"/>
  <c r="N110" i="1"/>
  <c r="I110" i="1"/>
  <c r="D110" i="1"/>
  <c r="AM109" i="1"/>
  <c r="AG109" i="1"/>
  <c r="Y109" i="1"/>
  <c r="X109" i="1"/>
  <c r="S109" i="1"/>
  <c r="N109" i="1"/>
  <c r="I109" i="1"/>
  <c r="D109" i="1"/>
  <c r="AM108" i="1"/>
  <c r="AG108" i="1"/>
  <c r="Y108" i="1"/>
  <c r="X108" i="1"/>
  <c r="S108" i="1"/>
  <c r="N108" i="1"/>
  <c r="I108" i="1"/>
  <c r="D108" i="1"/>
  <c r="AM107" i="1"/>
  <c r="AG107" i="1"/>
  <c r="Y107" i="1"/>
  <c r="X107" i="1"/>
  <c r="S107" i="1"/>
  <c r="N107" i="1"/>
  <c r="I107" i="1"/>
  <c r="D107" i="1"/>
  <c r="AM106" i="1"/>
  <c r="AG106" i="1"/>
  <c r="Y106" i="1"/>
  <c r="X106" i="1"/>
  <c r="S106" i="1"/>
  <c r="N106" i="1"/>
  <c r="I106" i="1"/>
  <c r="D106" i="1"/>
  <c r="AM105" i="1"/>
  <c r="AG105" i="1"/>
  <c r="Y105" i="1"/>
  <c r="X105" i="1"/>
  <c r="S105" i="1"/>
  <c r="N105" i="1"/>
  <c r="I105" i="1"/>
  <c r="D105" i="1"/>
  <c r="AM104" i="1"/>
  <c r="AG104" i="1"/>
  <c r="Y104" i="1"/>
  <c r="X104" i="1"/>
  <c r="S104" i="1"/>
  <c r="N104" i="1"/>
  <c r="I104" i="1"/>
  <c r="D104" i="1"/>
  <c r="AM103" i="1"/>
  <c r="AG103" i="1"/>
  <c r="Y103" i="1"/>
  <c r="X103" i="1"/>
  <c r="S103" i="1"/>
  <c r="N103" i="1"/>
  <c r="I103" i="1"/>
  <c r="D103" i="1"/>
  <c r="AM102" i="1"/>
  <c r="AG102" i="1"/>
  <c r="Y102" i="1"/>
  <c r="X102" i="1"/>
  <c r="S102" i="1"/>
  <c r="N102" i="1"/>
  <c r="I102" i="1"/>
  <c r="D102" i="1"/>
  <c r="AM101" i="1"/>
  <c r="AG101" i="1"/>
  <c r="Y101" i="1"/>
  <c r="X101" i="1"/>
  <c r="S101" i="1"/>
  <c r="N101" i="1"/>
  <c r="I101" i="1"/>
  <c r="D101" i="1"/>
  <c r="AM100" i="1"/>
  <c r="AG100" i="1"/>
  <c r="Y100" i="1"/>
  <c r="X100" i="1"/>
  <c r="S100" i="1"/>
  <c r="N100" i="1"/>
  <c r="I100" i="1"/>
  <c r="D100" i="1"/>
  <c r="AM99" i="1"/>
  <c r="AG99" i="1"/>
  <c r="Y99" i="1"/>
  <c r="X99" i="1"/>
  <c r="S99" i="1"/>
  <c r="N99" i="1"/>
  <c r="I99" i="1"/>
  <c r="D99" i="1"/>
  <c r="AM98" i="1"/>
  <c r="AG98" i="1"/>
  <c r="Y98" i="1"/>
  <c r="X98" i="1"/>
  <c r="S98" i="1"/>
  <c r="N98" i="1"/>
  <c r="I98" i="1"/>
  <c r="D98" i="1"/>
  <c r="AM97" i="1"/>
  <c r="AG97" i="1"/>
  <c r="Y97" i="1"/>
  <c r="X97" i="1"/>
  <c r="S97" i="1"/>
  <c r="N97" i="1"/>
  <c r="I97" i="1"/>
  <c r="D97" i="1"/>
  <c r="AM96" i="1"/>
  <c r="AG96" i="1"/>
  <c r="Y96" i="1"/>
  <c r="X96" i="1"/>
  <c r="S96" i="1"/>
  <c r="N96" i="1"/>
  <c r="I96" i="1"/>
  <c r="D96" i="1"/>
  <c r="AM95" i="1"/>
  <c r="AG95" i="1"/>
  <c r="Y95" i="1"/>
  <c r="X95" i="1"/>
  <c r="S95" i="1"/>
  <c r="N95" i="1"/>
  <c r="I95" i="1"/>
  <c r="D95" i="1"/>
  <c r="AM94" i="1"/>
  <c r="AG94" i="1"/>
  <c r="Y94" i="1"/>
  <c r="X94" i="1"/>
  <c r="S94" i="1"/>
  <c r="N94" i="1"/>
  <c r="I94" i="1"/>
  <c r="D94" i="1"/>
  <c r="AM93" i="1"/>
  <c r="AG93" i="1"/>
  <c r="Y93" i="1"/>
  <c r="X93" i="1"/>
  <c r="S93" i="1"/>
  <c r="N93" i="1"/>
  <c r="I93" i="1"/>
  <c r="D93" i="1"/>
  <c r="AM92" i="1"/>
  <c r="AG92" i="1"/>
  <c r="Y92" i="1"/>
  <c r="X92" i="1"/>
  <c r="S92" i="1"/>
  <c r="N92" i="1"/>
  <c r="I92" i="1"/>
  <c r="D92" i="1"/>
  <c r="AM91" i="1"/>
  <c r="AG91" i="1"/>
  <c r="Y91" i="1"/>
  <c r="X91" i="1"/>
  <c r="S91" i="1"/>
  <c r="N91" i="1"/>
  <c r="I91" i="1"/>
  <c r="D91" i="1"/>
  <c r="AM90" i="1"/>
  <c r="AG90" i="1"/>
  <c r="Y90" i="1"/>
  <c r="X90" i="1"/>
  <c r="S90" i="1"/>
  <c r="N90" i="1"/>
  <c r="I90" i="1"/>
  <c r="D90" i="1"/>
  <c r="AM89" i="1"/>
  <c r="AG89" i="1"/>
  <c r="Y89" i="1"/>
  <c r="X89" i="1"/>
  <c r="S89" i="1"/>
  <c r="N89" i="1"/>
  <c r="I89" i="1"/>
  <c r="D89" i="1"/>
  <c r="AM88" i="1"/>
  <c r="AG88" i="1"/>
  <c r="Y88" i="1"/>
  <c r="X88" i="1"/>
  <c r="S88" i="1"/>
  <c r="N88" i="1"/>
  <c r="I88" i="1"/>
  <c r="D88" i="1"/>
  <c r="AM87" i="1"/>
  <c r="AG87" i="1"/>
  <c r="Y87" i="1"/>
  <c r="X87" i="1"/>
  <c r="S87" i="1"/>
  <c r="N87" i="1"/>
  <c r="I87" i="1"/>
  <c r="D87" i="1"/>
  <c r="AM86" i="1"/>
  <c r="AG86" i="1"/>
  <c r="Y86" i="1"/>
  <c r="X86" i="1"/>
  <c r="S86" i="1"/>
  <c r="N86" i="1"/>
  <c r="I86" i="1"/>
  <c r="D86" i="1"/>
  <c r="AM85" i="1"/>
  <c r="AG85" i="1"/>
  <c r="Y85" i="1"/>
  <c r="X85" i="1"/>
  <c r="S85" i="1"/>
  <c r="N85" i="1"/>
  <c r="I85" i="1"/>
  <c r="D85" i="1"/>
  <c r="AM84" i="1"/>
  <c r="AG84" i="1"/>
  <c r="Y84" i="1"/>
  <c r="X84" i="1"/>
  <c r="S84" i="1"/>
  <c r="N84" i="1"/>
  <c r="I84" i="1"/>
  <c r="D84" i="1"/>
  <c r="AM83" i="1"/>
  <c r="AG83" i="1"/>
  <c r="Y83" i="1"/>
  <c r="X83" i="1"/>
  <c r="S83" i="1"/>
  <c r="N83" i="1"/>
  <c r="I83" i="1"/>
  <c r="D83" i="1"/>
  <c r="AM82" i="1"/>
  <c r="AG82" i="1"/>
  <c r="Y82" i="1"/>
  <c r="X82" i="1"/>
  <c r="S82" i="1"/>
  <c r="N82" i="1"/>
  <c r="I82" i="1"/>
  <c r="D82" i="1"/>
  <c r="AM81" i="1"/>
  <c r="AG81" i="1"/>
  <c r="Y81" i="1"/>
  <c r="X81" i="1"/>
  <c r="S81" i="1"/>
  <c r="N81" i="1"/>
  <c r="I81" i="1"/>
  <c r="D81" i="1"/>
  <c r="AM80" i="1"/>
  <c r="AG80" i="1"/>
  <c r="Y80" i="1"/>
  <c r="X80" i="1"/>
  <c r="S80" i="1"/>
  <c r="N80" i="1"/>
  <c r="I80" i="1"/>
  <c r="D80" i="1"/>
  <c r="AM79" i="1"/>
  <c r="AG79" i="1"/>
  <c r="Y79" i="1"/>
  <c r="X79" i="1"/>
  <c r="S79" i="1"/>
  <c r="N79" i="1"/>
  <c r="I79" i="1"/>
  <c r="D79" i="1"/>
  <c r="AM78" i="1"/>
  <c r="AG78" i="1"/>
  <c r="Y78" i="1"/>
  <c r="X78" i="1"/>
  <c r="S78" i="1"/>
  <c r="N78" i="1"/>
  <c r="I78" i="1"/>
  <c r="D78" i="1"/>
  <c r="AM77" i="1"/>
  <c r="AG77" i="1"/>
  <c r="Y77" i="1"/>
  <c r="X77" i="1"/>
  <c r="S77" i="1"/>
  <c r="N77" i="1"/>
  <c r="I77" i="1"/>
  <c r="D77" i="1"/>
  <c r="AM76" i="1"/>
  <c r="AG76" i="1"/>
  <c r="Y76" i="1"/>
  <c r="X76" i="1"/>
  <c r="S76" i="1"/>
  <c r="N76" i="1"/>
  <c r="I76" i="1"/>
  <c r="D76" i="1"/>
  <c r="AM75" i="1"/>
  <c r="AG75" i="1"/>
  <c r="Y75" i="1"/>
  <c r="X75" i="1"/>
  <c r="S75" i="1"/>
  <c r="N75" i="1"/>
  <c r="I75" i="1"/>
  <c r="D75" i="1"/>
  <c r="AM74" i="1"/>
  <c r="AG74" i="1"/>
  <c r="Y74" i="1"/>
  <c r="X74" i="1"/>
  <c r="S74" i="1"/>
  <c r="N74" i="1"/>
  <c r="I74" i="1"/>
  <c r="D74" i="1"/>
  <c r="AM73" i="1"/>
  <c r="AG73" i="1"/>
  <c r="Y73" i="1"/>
  <c r="X73" i="1"/>
  <c r="S73" i="1"/>
  <c r="N73" i="1"/>
  <c r="I73" i="1"/>
  <c r="D73" i="1"/>
  <c r="AM72" i="1"/>
  <c r="AG72" i="1"/>
  <c r="Y72" i="1"/>
  <c r="X72" i="1"/>
  <c r="S72" i="1"/>
  <c r="N72" i="1"/>
  <c r="I72" i="1"/>
  <c r="D72" i="1"/>
  <c r="AM71" i="1"/>
  <c r="AG71" i="1"/>
  <c r="Y71" i="1"/>
  <c r="X71" i="1"/>
  <c r="S71" i="1"/>
  <c r="N71" i="1"/>
  <c r="I71" i="1"/>
  <c r="D71" i="1"/>
  <c r="AM70" i="1"/>
  <c r="AG70" i="1"/>
  <c r="Y70" i="1"/>
  <c r="X70" i="1"/>
  <c r="S70" i="1"/>
  <c r="N70" i="1"/>
  <c r="I70" i="1"/>
  <c r="D70" i="1"/>
  <c r="AM69" i="1"/>
  <c r="AG69" i="1"/>
  <c r="Y69" i="1"/>
  <c r="X69" i="1"/>
  <c r="S69" i="1"/>
  <c r="N69" i="1"/>
  <c r="I69" i="1"/>
  <c r="D69" i="1"/>
  <c r="AM68" i="1"/>
  <c r="AG68" i="1"/>
  <c r="Y68" i="1"/>
  <c r="X68" i="1"/>
  <c r="S68" i="1"/>
  <c r="N68" i="1"/>
  <c r="I68" i="1"/>
  <c r="D68" i="1"/>
  <c r="AM67" i="1"/>
  <c r="AG67" i="1"/>
  <c r="Y67" i="1"/>
  <c r="X67" i="1"/>
  <c r="S67" i="1"/>
  <c r="N67" i="1"/>
  <c r="I67" i="1"/>
  <c r="D67" i="1"/>
  <c r="AM66" i="1"/>
  <c r="AG66" i="1"/>
  <c r="Y66" i="1"/>
  <c r="X66" i="1"/>
  <c r="S66" i="1"/>
  <c r="N66" i="1"/>
  <c r="I66" i="1"/>
  <c r="D66" i="1"/>
  <c r="AM65" i="1"/>
  <c r="AG65" i="1"/>
  <c r="Y65" i="1"/>
  <c r="X65" i="1"/>
  <c r="S65" i="1"/>
  <c r="N65" i="1"/>
  <c r="I65" i="1"/>
  <c r="D65" i="1"/>
  <c r="AM64" i="1"/>
  <c r="AG64" i="1"/>
  <c r="Y64" i="1"/>
  <c r="X64" i="1"/>
  <c r="S64" i="1"/>
  <c r="N64" i="1"/>
  <c r="I64" i="1"/>
  <c r="D64" i="1"/>
  <c r="AM63" i="1"/>
  <c r="AG63" i="1"/>
  <c r="Y63" i="1"/>
  <c r="X63" i="1"/>
  <c r="S63" i="1"/>
  <c r="N63" i="1"/>
  <c r="I63" i="1"/>
  <c r="D63" i="1"/>
  <c r="AM62" i="1"/>
  <c r="AG62" i="1"/>
  <c r="Y62" i="1"/>
  <c r="X62" i="1"/>
  <c r="S62" i="1"/>
  <c r="N62" i="1"/>
  <c r="I62" i="1"/>
  <c r="D62" i="1"/>
  <c r="AM61" i="1"/>
  <c r="AG61" i="1"/>
  <c r="Y61" i="1"/>
  <c r="X61" i="1"/>
  <c r="S61" i="1"/>
  <c r="N61" i="1"/>
  <c r="I61" i="1"/>
  <c r="D61" i="1"/>
  <c r="AM60" i="1"/>
  <c r="AG60" i="1"/>
  <c r="Y60" i="1"/>
  <c r="X60" i="1"/>
  <c r="S60" i="1"/>
  <c r="N60" i="1"/>
  <c r="I60" i="1"/>
  <c r="D60" i="1"/>
  <c r="AM59" i="1"/>
  <c r="AG59" i="1"/>
  <c r="Y59" i="1"/>
  <c r="X59" i="1"/>
  <c r="S59" i="1"/>
  <c r="N59" i="1"/>
  <c r="I59" i="1"/>
  <c r="D59" i="1"/>
  <c r="AM58" i="1"/>
  <c r="AG58" i="1"/>
  <c r="Y58" i="1"/>
  <c r="X58" i="1"/>
  <c r="S58" i="1"/>
  <c r="N58" i="1"/>
  <c r="I58" i="1"/>
  <c r="D58" i="1"/>
  <c r="AM57" i="1"/>
  <c r="AG57" i="1"/>
  <c r="Y57" i="1"/>
  <c r="X57" i="1"/>
  <c r="S57" i="1"/>
  <c r="N57" i="1"/>
  <c r="I57" i="1"/>
  <c r="D57" i="1"/>
  <c r="AM56" i="1"/>
  <c r="AG56" i="1"/>
  <c r="Y56" i="1"/>
  <c r="X56" i="1"/>
  <c r="S56" i="1"/>
  <c r="N56" i="1"/>
  <c r="I56" i="1"/>
  <c r="D56" i="1"/>
  <c r="AM55" i="1"/>
  <c r="AG55" i="1"/>
  <c r="Y55" i="1"/>
  <c r="X55" i="1"/>
  <c r="S55" i="1"/>
  <c r="N55" i="1"/>
  <c r="I55" i="1"/>
  <c r="D55" i="1"/>
  <c r="AM54" i="1"/>
  <c r="AG54" i="1"/>
  <c r="Y54" i="1"/>
  <c r="X54" i="1"/>
  <c r="S54" i="1"/>
  <c r="N54" i="1"/>
  <c r="I54" i="1"/>
  <c r="D54" i="1"/>
  <c r="AM53" i="1"/>
  <c r="AG53" i="1"/>
  <c r="Y53" i="1"/>
  <c r="X53" i="1"/>
  <c r="S53" i="1"/>
  <c r="N53" i="1"/>
  <c r="I53" i="1"/>
  <c r="D53" i="1"/>
  <c r="AM52" i="1"/>
  <c r="AG52" i="1"/>
  <c r="Y52" i="1"/>
  <c r="X52" i="1"/>
  <c r="S52" i="1"/>
  <c r="N52" i="1"/>
  <c r="I52" i="1"/>
  <c r="D52" i="1"/>
  <c r="AM51" i="1"/>
  <c r="AG51" i="1"/>
  <c r="Y51" i="1"/>
  <c r="X51" i="1"/>
  <c r="S51" i="1"/>
  <c r="N51" i="1"/>
  <c r="I51" i="1"/>
  <c r="D51" i="1"/>
  <c r="AM50" i="1"/>
  <c r="AG50" i="1"/>
  <c r="Y50" i="1"/>
  <c r="X50" i="1"/>
  <c r="S50" i="1"/>
  <c r="N50" i="1"/>
  <c r="I50" i="1"/>
  <c r="D50" i="1"/>
  <c r="AM49" i="1"/>
  <c r="AG49" i="1"/>
  <c r="Y49" i="1"/>
  <c r="X49" i="1"/>
  <c r="S49" i="1"/>
  <c r="N49" i="1"/>
  <c r="I49" i="1"/>
  <c r="D49" i="1"/>
  <c r="AM48" i="1"/>
  <c r="AG48" i="1"/>
  <c r="Y48" i="1"/>
  <c r="X48" i="1"/>
  <c r="S48" i="1"/>
  <c r="N48" i="1"/>
  <c r="I48" i="1"/>
  <c r="D48" i="1"/>
  <c r="AM47" i="1"/>
  <c r="AG47" i="1"/>
  <c r="Y47" i="1"/>
  <c r="X47" i="1"/>
  <c r="S47" i="1"/>
  <c r="N47" i="1"/>
  <c r="I47" i="1"/>
  <c r="D47" i="1"/>
  <c r="AM46" i="1"/>
  <c r="AG46" i="1"/>
  <c r="Y46" i="1"/>
  <c r="X46" i="1"/>
  <c r="S46" i="1"/>
  <c r="N46" i="1"/>
  <c r="I46" i="1"/>
  <c r="D46" i="1"/>
  <c r="AM45" i="1"/>
  <c r="AG45" i="1"/>
  <c r="Y45" i="1"/>
  <c r="X45" i="1"/>
  <c r="S45" i="1"/>
  <c r="N45" i="1"/>
  <c r="I45" i="1"/>
  <c r="D45" i="1"/>
  <c r="AM44" i="1"/>
  <c r="AG44" i="1"/>
  <c r="Y44" i="1"/>
  <c r="X44" i="1"/>
  <c r="S44" i="1"/>
  <c r="N44" i="1"/>
  <c r="I44" i="1"/>
  <c r="D44" i="1"/>
  <c r="AM43" i="1"/>
  <c r="AG43" i="1"/>
  <c r="Y43" i="1"/>
  <c r="X43" i="1"/>
  <c r="S43" i="1"/>
  <c r="N43" i="1"/>
  <c r="I43" i="1"/>
  <c r="D43" i="1"/>
  <c r="AM42" i="1"/>
  <c r="AG42" i="1"/>
  <c r="Y42" i="1"/>
  <c r="X42" i="1"/>
  <c r="S42" i="1"/>
  <c r="N42" i="1"/>
  <c r="I42" i="1"/>
  <c r="D42" i="1"/>
  <c r="AM41" i="1"/>
  <c r="AG41" i="1"/>
  <c r="Y41" i="1"/>
  <c r="X41" i="1"/>
  <c r="S41" i="1"/>
  <c r="N41" i="1"/>
  <c r="I41" i="1"/>
  <c r="D41" i="1"/>
  <c r="AM40" i="1"/>
  <c r="AG40" i="1"/>
  <c r="Y40" i="1"/>
  <c r="X40" i="1"/>
  <c r="S40" i="1"/>
  <c r="N40" i="1"/>
  <c r="I40" i="1"/>
  <c r="D40" i="1"/>
  <c r="AM39" i="1"/>
  <c r="AG39" i="1"/>
  <c r="Y39" i="1"/>
  <c r="X39" i="1"/>
  <c r="S39" i="1"/>
  <c r="N39" i="1"/>
  <c r="I39" i="1"/>
  <c r="D39" i="1"/>
  <c r="AM38" i="1"/>
  <c r="AG38" i="1"/>
  <c r="Y38" i="1"/>
  <c r="X38" i="1"/>
  <c r="S38" i="1"/>
  <c r="N38" i="1"/>
  <c r="I38" i="1"/>
  <c r="D38" i="1"/>
  <c r="AM37" i="1"/>
  <c r="AG37" i="1"/>
  <c r="Y37" i="1"/>
  <c r="X37" i="1"/>
  <c r="S37" i="1"/>
  <c r="N37" i="1"/>
  <c r="I37" i="1"/>
  <c r="D37" i="1"/>
  <c r="AM36" i="1"/>
  <c r="AG36" i="1"/>
  <c r="Y36" i="1"/>
  <c r="X36" i="1"/>
  <c r="S36" i="1"/>
  <c r="N36" i="1"/>
  <c r="I36" i="1"/>
  <c r="D36" i="1"/>
  <c r="AM35" i="1"/>
  <c r="AG35" i="1"/>
  <c r="Y35" i="1"/>
  <c r="X35" i="1"/>
  <c r="S35" i="1"/>
  <c r="N35" i="1"/>
  <c r="I35" i="1"/>
  <c r="D35" i="1"/>
  <c r="AM34" i="1"/>
  <c r="AG34" i="1"/>
  <c r="Y34" i="1"/>
  <c r="X34" i="1"/>
  <c r="S34" i="1"/>
  <c r="N34" i="1"/>
  <c r="I34" i="1"/>
  <c r="D34" i="1"/>
  <c r="BL33" i="1"/>
  <c r="BN33" i="1" s="1"/>
  <c r="BD33" i="1"/>
  <c r="AM33" i="1"/>
  <c r="AG33" i="1"/>
  <c r="Y33" i="1"/>
  <c r="X33" i="1"/>
  <c r="S33" i="1"/>
  <c r="N33" i="1"/>
  <c r="I33" i="1"/>
  <c r="D33" i="1"/>
  <c r="BL32" i="1"/>
  <c r="BN32" i="1" s="1"/>
  <c r="BD32" i="1"/>
  <c r="AM32" i="1"/>
  <c r="AG32" i="1"/>
  <c r="Y32" i="1"/>
  <c r="X32" i="1"/>
  <c r="S32" i="1"/>
  <c r="N32" i="1"/>
  <c r="I32" i="1"/>
  <c r="D32" i="1"/>
  <c r="BD31" i="1"/>
  <c r="AM31" i="1"/>
  <c r="AG31" i="1"/>
  <c r="Y31" i="1"/>
  <c r="X31" i="1"/>
  <c r="S31" i="1"/>
  <c r="N31" i="1"/>
  <c r="I31" i="1"/>
  <c r="D31" i="1"/>
  <c r="AM30" i="1"/>
  <c r="AG30" i="1"/>
  <c r="Y30" i="1"/>
  <c r="X30" i="1"/>
  <c r="S30" i="1"/>
  <c r="N30" i="1"/>
  <c r="I30" i="1"/>
  <c r="D30" i="1"/>
  <c r="AM29" i="1"/>
  <c r="AG29" i="1"/>
  <c r="Y29" i="1"/>
  <c r="X29" i="1"/>
  <c r="S29" i="1"/>
  <c r="N29" i="1"/>
  <c r="I29" i="1"/>
  <c r="D29" i="1"/>
  <c r="BE28" i="1"/>
  <c r="AY28" i="1"/>
  <c r="AM28" i="1"/>
  <c r="AG28" i="1"/>
  <c r="Y28" i="1"/>
  <c r="X28" i="1"/>
  <c r="S28" i="1"/>
  <c r="N28" i="1"/>
  <c r="I28" i="1"/>
  <c r="D28" i="1"/>
  <c r="AM27" i="1"/>
  <c r="AG27" i="1"/>
  <c r="Y27" i="1"/>
  <c r="X27" i="1"/>
  <c r="S27" i="1"/>
  <c r="N27" i="1"/>
  <c r="I27" i="1"/>
  <c r="D27" i="1"/>
  <c r="AM26" i="1"/>
  <c r="AG26" i="1"/>
  <c r="Y26" i="1"/>
  <c r="X26" i="1"/>
  <c r="S26" i="1"/>
  <c r="N26" i="1"/>
  <c r="I26" i="1"/>
  <c r="D26" i="1"/>
  <c r="BD25" i="1"/>
  <c r="AM25" i="1"/>
  <c r="AG25" i="1"/>
  <c r="Y25" i="1"/>
  <c r="X25" i="1"/>
  <c r="S25" i="1"/>
  <c r="N25" i="1"/>
  <c r="I25" i="1"/>
  <c r="D25" i="1"/>
  <c r="BD24" i="1"/>
  <c r="AM24" i="1"/>
  <c r="AG24" i="1"/>
  <c r="Y24" i="1"/>
  <c r="X24" i="1"/>
  <c r="S24" i="1"/>
  <c r="N24" i="1"/>
  <c r="I24" i="1"/>
  <c r="D24" i="1"/>
  <c r="BD23" i="1"/>
  <c r="AX23" i="1"/>
  <c r="AX24" i="1" s="1"/>
  <c r="AM23" i="1"/>
  <c r="AG23" i="1"/>
  <c r="Y23" i="1"/>
  <c r="X23" i="1"/>
  <c r="S23" i="1"/>
  <c r="N23" i="1"/>
  <c r="I23" i="1"/>
  <c r="D23" i="1"/>
  <c r="AM22" i="1"/>
  <c r="AG22" i="1"/>
  <c r="Y22" i="1"/>
  <c r="X22" i="1"/>
  <c r="S22" i="1"/>
  <c r="N22" i="1"/>
  <c r="I22" i="1"/>
  <c r="D22" i="1"/>
  <c r="AM21" i="1"/>
  <c r="AG21" i="1"/>
  <c r="Y21" i="1"/>
  <c r="X21" i="1"/>
  <c r="S21" i="1"/>
  <c r="N21" i="1"/>
  <c r="I21" i="1"/>
  <c r="D21" i="1"/>
  <c r="BE20" i="1"/>
  <c r="BE32" i="1" s="1"/>
  <c r="AM20" i="1"/>
  <c r="AG20" i="1"/>
  <c r="Y20" i="1"/>
  <c r="X20" i="1"/>
  <c r="S20" i="1"/>
  <c r="N20" i="1"/>
  <c r="I20" i="1"/>
  <c r="D20" i="1"/>
  <c r="AM19" i="1"/>
  <c r="AG19" i="1"/>
  <c r="Y19" i="1"/>
  <c r="X19" i="1"/>
  <c r="S19" i="1"/>
  <c r="N19" i="1"/>
  <c r="I19" i="1"/>
  <c r="D19" i="1"/>
  <c r="BJ18" i="1"/>
  <c r="BJ19" i="1" s="1"/>
  <c r="AM18" i="1"/>
  <c r="AG18" i="1"/>
  <c r="Y18" i="1"/>
  <c r="X18" i="1"/>
  <c r="S18" i="1"/>
  <c r="N18" i="1"/>
  <c r="I18" i="1"/>
  <c r="D18" i="1"/>
  <c r="AM17" i="1"/>
  <c r="AG17" i="1"/>
  <c r="Y17" i="1"/>
  <c r="X17" i="1"/>
  <c r="S17" i="1"/>
  <c r="N17" i="1"/>
  <c r="I17" i="1"/>
  <c r="D17" i="1"/>
  <c r="AM16" i="1"/>
  <c r="G12" i="3" s="1"/>
  <c r="AG16" i="1"/>
  <c r="F12" i="3" s="1"/>
  <c r="Y16" i="1"/>
  <c r="X16" i="1"/>
  <c r="S16" i="1"/>
  <c r="E12" i="3" s="1"/>
  <c r="N16" i="1"/>
  <c r="D12" i="3" s="1"/>
  <c r="I16" i="1"/>
  <c r="C12" i="3" s="1"/>
  <c r="D16" i="1"/>
  <c r="B12" i="3" s="1"/>
  <c r="AM15" i="1"/>
  <c r="G11" i="3" s="1"/>
  <c r="AG15" i="1"/>
  <c r="F11" i="3" s="1"/>
  <c r="Y15" i="1"/>
  <c r="X15" i="1"/>
  <c r="H12" i="3" s="1"/>
  <c r="S15" i="1"/>
  <c r="E11" i="3" s="1"/>
  <c r="N15" i="1"/>
  <c r="D11" i="3" s="1"/>
  <c r="I15" i="1"/>
  <c r="C11" i="3" s="1"/>
  <c r="D15" i="1"/>
  <c r="B11" i="3" s="1"/>
  <c r="AM14" i="1"/>
  <c r="G10" i="3" s="1"/>
  <c r="AG14" i="1"/>
  <c r="F10" i="3" s="1"/>
  <c r="Y14" i="1"/>
  <c r="X14" i="1"/>
  <c r="H11" i="3" s="1"/>
  <c r="S14" i="1"/>
  <c r="E10" i="3" s="1"/>
  <c r="N14" i="1"/>
  <c r="D10" i="3" s="1"/>
  <c r="I14" i="1"/>
  <c r="C10" i="3" s="1"/>
  <c r="D14" i="1"/>
  <c r="B10" i="3" s="1"/>
  <c r="AM13" i="1"/>
  <c r="G9" i="3" s="1"/>
  <c r="AG13" i="1"/>
  <c r="F9" i="3" s="1"/>
  <c r="Y13" i="1"/>
  <c r="X13" i="1"/>
  <c r="H10" i="3" s="1"/>
  <c r="S13" i="1"/>
  <c r="E9" i="3" s="1"/>
  <c r="N13" i="1"/>
  <c r="D9" i="3" s="1"/>
  <c r="I13" i="1"/>
  <c r="C9" i="3" s="1"/>
  <c r="D13" i="1"/>
  <c r="B9" i="3" s="1"/>
  <c r="AM12" i="1"/>
  <c r="G8" i="3" s="1"/>
  <c r="AG12" i="1"/>
  <c r="F8" i="3" s="1"/>
  <c r="Y12" i="1"/>
  <c r="X12" i="1"/>
  <c r="H9" i="3" s="1"/>
  <c r="S12" i="1"/>
  <c r="E8" i="3" s="1"/>
  <c r="N12" i="1"/>
  <c r="D8" i="3" s="1"/>
  <c r="I12" i="1"/>
  <c r="C8" i="3" s="1"/>
  <c r="D12" i="1"/>
  <c r="B8" i="3" s="1"/>
  <c r="AM11" i="1"/>
  <c r="G7" i="3" s="1"/>
  <c r="AG11" i="1"/>
  <c r="F7" i="3" s="1"/>
  <c r="Y11" i="1"/>
  <c r="X11" i="1"/>
  <c r="H8" i="3" s="1"/>
  <c r="S11" i="1"/>
  <c r="E7" i="3" s="1"/>
  <c r="N11" i="1"/>
  <c r="D7" i="3" s="1"/>
  <c r="I11" i="1"/>
  <c r="C7" i="3" s="1"/>
  <c r="D11" i="1"/>
  <c r="B7" i="3" s="1"/>
  <c r="AM10" i="1"/>
  <c r="G6" i="3" s="1"/>
  <c r="AG10" i="1"/>
  <c r="F6" i="3" s="1"/>
  <c r="Y10" i="1"/>
  <c r="X10" i="1"/>
  <c r="H7" i="3" s="1"/>
  <c r="S10" i="1"/>
  <c r="E6" i="3" s="1"/>
  <c r="N10" i="1"/>
  <c r="D6" i="3" s="1"/>
  <c r="I10" i="1"/>
  <c r="C6" i="3" s="1"/>
  <c r="D10" i="1"/>
  <c r="B6" i="3" s="1"/>
  <c r="AM9" i="1"/>
  <c r="G5" i="3" s="1"/>
  <c r="AG9" i="1"/>
  <c r="F5" i="3" s="1"/>
  <c r="Y9" i="1"/>
  <c r="X9" i="1"/>
  <c r="H6" i="3" s="1"/>
  <c r="S9" i="1"/>
  <c r="E5" i="3" s="1"/>
  <c r="N9" i="1"/>
  <c r="D5" i="3" s="1"/>
  <c r="I9" i="1"/>
  <c r="C5" i="3" s="1"/>
  <c r="D9" i="1"/>
  <c r="B5" i="3" s="1"/>
  <c r="AZ8" i="1"/>
  <c r="AM8" i="1"/>
  <c r="G4" i="3" s="1"/>
  <c r="AG8" i="1"/>
  <c r="F4" i="3" s="1"/>
  <c r="Y8" i="1"/>
  <c r="X8" i="1"/>
  <c r="H5" i="3" s="1"/>
  <c r="S8" i="1"/>
  <c r="E4" i="3" s="1"/>
  <c r="N8" i="1"/>
  <c r="D4" i="3" s="1"/>
  <c r="I8" i="1"/>
  <c r="C4" i="3" s="1"/>
  <c r="D8" i="1"/>
  <c r="B4" i="3" s="1"/>
  <c r="AY7" i="1"/>
  <c r="AM7" i="1"/>
  <c r="G3" i="3" s="1"/>
  <c r="AG7" i="1"/>
  <c r="F3" i="3" s="1"/>
  <c r="Y7" i="1"/>
  <c r="X7" i="1"/>
  <c r="H4" i="3" s="1"/>
  <c r="S7" i="1"/>
  <c r="E3" i="3" s="1"/>
  <c r="N7" i="1"/>
  <c r="D3" i="3" s="1"/>
  <c r="I7" i="1"/>
  <c r="C3" i="3" s="1"/>
  <c r="D7" i="1"/>
  <c r="B3" i="3" s="1"/>
  <c r="AM6" i="1"/>
  <c r="G2" i="3" s="1"/>
  <c r="AG6" i="1"/>
  <c r="F2" i="3" s="1"/>
  <c r="Y6" i="1"/>
  <c r="X6" i="1"/>
  <c r="H3" i="3" s="1"/>
  <c r="S6" i="1"/>
  <c r="E2" i="3" s="1"/>
  <c r="N6" i="1"/>
  <c r="D2" i="3" s="1"/>
  <c r="I6" i="1"/>
  <c r="C2" i="3" s="1"/>
  <c r="D6" i="1"/>
  <c r="B2" i="3" s="1"/>
  <c r="AM5" i="1"/>
  <c r="AN5" i="1" s="1"/>
  <c r="AG5" i="1"/>
  <c r="AH5" i="1" s="1"/>
  <c r="Y5" i="1"/>
  <c r="S5" i="1"/>
  <c r="T5" i="1" s="1"/>
  <c r="N5" i="1"/>
  <c r="O5" i="1" s="1"/>
  <c r="I5" i="1"/>
  <c r="D5" i="1"/>
  <c r="E5" i="1" s="1"/>
  <c r="AT4" i="1"/>
  <c r="AN4" i="1"/>
  <c r="AS4" i="1" s="1"/>
  <c r="AH4" i="1"/>
  <c r="AC4" i="1"/>
  <c r="AB4" i="1"/>
  <c r="Z4" i="1"/>
  <c r="AB5" i="1" s="1"/>
  <c r="Y4" i="1"/>
  <c r="AA4" i="1" s="1"/>
  <c r="AC5" i="1" s="1"/>
  <c r="T4" i="1"/>
  <c r="O4" i="1"/>
  <c r="J4" i="1"/>
  <c r="E4" i="1"/>
  <c r="AZ3" i="1"/>
  <c r="AT3" i="1"/>
  <c r="AS3" i="1"/>
  <c r="AQ3" i="1"/>
  <c r="J5" i="1" l="1"/>
  <c r="AS5" i="1" s="1"/>
  <c r="I5" i="3"/>
  <c r="I10" i="3"/>
  <c r="I12" i="3"/>
  <c r="I7" i="3"/>
  <c r="AZ12" i="4"/>
  <c r="BE6" i="1"/>
  <c r="BE7" i="1"/>
  <c r="BE5" i="1"/>
  <c r="BF6" i="1"/>
  <c r="BF7" i="1"/>
  <c r="BF5" i="1"/>
  <c r="AN7" i="1"/>
  <c r="AN8" i="1" s="1"/>
  <c r="AT5" i="1"/>
  <c r="J7" i="1"/>
  <c r="O7" i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BE25" i="1"/>
  <c r="I6" i="3"/>
  <c r="BE23" i="1"/>
  <c r="BE24" i="1"/>
  <c r="I4" i="3"/>
  <c r="AQ4" i="1"/>
  <c r="T7" i="1"/>
  <c r="T8" i="1" s="1"/>
  <c r="T9" i="1" s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T114" i="1" s="1"/>
  <c r="T115" i="1" s="1"/>
  <c r="T116" i="1" s="1"/>
  <c r="T117" i="1" s="1"/>
  <c r="T118" i="1" s="1"/>
  <c r="T119" i="1" s="1"/>
  <c r="T120" i="1" s="1"/>
  <c r="T121" i="1" s="1"/>
  <c r="T122" i="1" s="1"/>
  <c r="T123" i="1" s="1"/>
  <c r="T124" i="1" s="1"/>
  <c r="T125" i="1" s="1"/>
  <c r="T126" i="1" s="1"/>
  <c r="T127" i="1" s="1"/>
  <c r="T128" i="1" s="1"/>
  <c r="T129" i="1" s="1"/>
  <c r="T130" i="1" s="1"/>
  <c r="T131" i="1" s="1"/>
  <c r="T132" i="1" s="1"/>
  <c r="T133" i="1" s="1"/>
  <c r="T134" i="1" s="1"/>
  <c r="T135" i="1" s="1"/>
  <c r="T136" i="1" s="1"/>
  <c r="T137" i="1" s="1"/>
  <c r="T138" i="1" s="1"/>
  <c r="T139" i="1" s="1"/>
  <c r="T140" i="1" s="1"/>
  <c r="T141" i="1" s="1"/>
  <c r="T142" i="1" s="1"/>
  <c r="T143" i="1" s="1"/>
  <c r="T144" i="1" s="1"/>
  <c r="T145" i="1" s="1"/>
  <c r="T146" i="1" s="1"/>
  <c r="T147" i="1" s="1"/>
  <c r="T148" i="1" s="1"/>
  <c r="T149" i="1" s="1"/>
  <c r="T150" i="1" s="1"/>
  <c r="T151" i="1" s="1"/>
  <c r="T152" i="1" s="1"/>
  <c r="T153" i="1" s="1"/>
  <c r="T154" i="1" s="1"/>
  <c r="T155" i="1" s="1"/>
  <c r="T156" i="1" s="1"/>
  <c r="T157" i="1" s="1"/>
  <c r="T158" i="1" s="1"/>
  <c r="T159" i="1" s="1"/>
  <c r="T160" i="1" s="1"/>
  <c r="T161" i="1" s="1"/>
  <c r="T162" i="1" s="1"/>
  <c r="T163" i="1" s="1"/>
  <c r="T164" i="1" s="1"/>
  <c r="T165" i="1" s="1"/>
  <c r="T166" i="1" s="1"/>
  <c r="T167" i="1" s="1"/>
  <c r="T168" i="1" s="1"/>
  <c r="T169" i="1" s="1"/>
  <c r="T170" i="1" s="1"/>
  <c r="T171" i="1" s="1"/>
  <c r="T172" i="1" s="1"/>
  <c r="T173" i="1" s="1"/>
  <c r="T174" i="1" s="1"/>
  <c r="T175" i="1" s="1"/>
  <c r="T176" i="1" s="1"/>
  <c r="T177" i="1" s="1"/>
  <c r="T178" i="1" s="1"/>
  <c r="T179" i="1" s="1"/>
  <c r="T180" i="1" s="1"/>
  <c r="T181" i="1" s="1"/>
  <c r="T182" i="1" s="1"/>
  <c r="T183" i="1" s="1"/>
  <c r="T184" i="1" s="1"/>
  <c r="T185" i="1" s="1"/>
  <c r="T186" i="1" s="1"/>
  <c r="T187" i="1" s="1"/>
  <c r="T188" i="1" s="1"/>
  <c r="T189" i="1" s="1"/>
  <c r="T190" i="1" s="1"/>
  <c r="T191" i="1" s="1"/>
  <c r="T192" i="1" s="1"/>
  <c r="T193" i="1" s="1"/>
  <c r="T194" i="1" s="1"/>
  <c r="T195" i="1" s="1"/>
  <c r="T196" i="1" s="1"/>
  <c r="T197" i="1" s="1"/>
  <c r="T198" i="1" s="1"/>
  <c r="T199" i="1" s="1"/>
  <c r="T200" i="1" s="1"/>
  <c r="T201" i="1" s="1"/>
  <c r="T202" i="1" s="1"/>
  <c r="T203" i="1" s="1"/>
  <c r="T204" i="1" s="1"/>
  <c r="T205" i="1" s="1"/>
  <c r="T206" i="1" s="1"/>
  <c r="T207" i="1" s="1"/>
  <c r="T208" i="1" s="1"/>
  <c r="T209" i="1" s="1"/>
  <c r="T210" i="1" s="1"/>
  <c r="T211" i="1" s="1"/>
  <c r="T212" i="1" s="1"/>
  <c r="T213" i="1" s="1"/>
  <c r="T214" i="1" s="1"/>
  <c r="T215" i="1" s="1"/>
  <c r="T216" i="1" s="1"/>
  <c r="T217" i="1" s="1"/>
  <c r="T218" i="1" s="1"/>
  <c r="T219" i="1" s="1"/>
  <c r="T220" i="1" s="1"/>
  <c r="T221" i="1" s="1"/>
  <c r="T222" i="1" s="1"/>
  <c r="T223" i="1" s="1"/>
  <c r="T224" i="1" s="1"/>
  <c r="T225" i="1" s="1"/>
  <c r="T226" i="1" s="1"/>
  <c r="T227" i="1" s="1"/>
  <c r="T228" i="1" s="1"/>
  <c r="T229" i="1" s="1"/>
  <c r="T230" i="1" s="1"/>
  <c r="T231" i="1" s="1"/>
  <c r="T232" i="1" s="1"/>
  <c r="T233" i="1" s="1"/>
  <c r="T234" i="1" s="1"/>
  <c r="T235" i="1" s="1"/>
  <c r="T236" i="1" s="1"/>
  <c r="T237" i="1" s="1"/>
  <c r="T238" i="1" s="1"/>
  <c r="T239" i="1" s="1"/>
  <c r="T240" i="1" s="1"/>
  <c r="T241" i="1" s="1"/>
  <c r="T242" i="1" s="1"/>
  <c r="T243" i="1" s="1"/>
  <c r="T244" i="1" s="1"/>
  <c r="T245" i="1" s="1"/>
  <c r="T246" i="1" s="1"/>
  <c r="T247" i="1" s="1"/>
  <c r="T248" i="1" s="1"/>
  <c r="T249" i="1" s="1"/>
  <c r="T250" i="1" s="1"/>
  <c r="T251" i="1" s="1"/>
  <c r="T252" i="1" s="1"/>
  <c r="T253" i="1" s="1"/>
  <c r="T254" i="1" s="1"/>
  <c r="T255" i="1" s="1"/>
  <c r="T256" i="1" s="1"/>
  <c r="T257" i="1" s="1"/>
  <c r="T258" i="1" s="1"/>
  <c r="T259" i="1" s="1"/>
  <c r="T260" i="1" s="1"/>
  <c r="T261" i="1" s="1"/>
  <c r="T262" i="1" s="1"/>
  <c r="T263" i="1" s="1"/>
  <c r="T264" i="1" s="1"/>
  <c r="T265" i="1" s="1"/>
  <c r="T266" i="1" s="1"/>
  <c r="T267" i="1" s="1"/>
  <c r="T268" i="1" s="1"/>
  <c r="T269" i="1" s="1"/>
  <c r="T270" i="1" s="1"/>
  <c r="T271" i="1" s="1"/>
  <c r="T272" i="1" s="1"/>
  <c r="T273" i="1" s="1"/>
  <c r="T274" i="1" s="1"/>
  <c r="T275" i="1" s="1"/>
  <c r="T276" i="1" s="1"/>
  <c r="T277" i="1" s="1"/>
  <c r="T278" i="1" s="1"/>
  <c r="T279" i="1" s="1"/>
  <c r="T280" i="1" s="1"/>
  <c r="T281" i="1" s="1"/>
  <c r="T282" i="1" s="1"/>
  <c r="T283" i="1" s="1"/>
  <c r="T284" i="1" s="1"/>
  <c r="T285" i="1" s="1"/>
  <c r="T286" i="1" s="1"/>
  <c r="T287" i="1" s="1"/>
  <c r="T288" i="1" s="1"/>
  <c r="T289" i="1" s="1"/>
  <c r="T290" i="1" s="1"/>
  <c r="T291" i="1" s="1"/>
  <c r="T292" i="1" s="1"/>
  <c r="T293" i="1" s="1"/>
  <c r="T294" i="1" s="1"/>
  <c r="T295" i="1" s="1"/>
  <c r="T296" i="1" s="1"/>
  <c r="T297" i="1" s="1"/>
  <c r="T298" i="1" s="1"/>
  <c r="T299" i="1" s="1"/>
  <c r="T300" i="1" s="1"/>
  <c r="T301" i="1" s="1"/>
  <c r="T302" i="1" s="1"/>
  <c r="T303" i="1" s="1"/>
  <c r="T304" i="1" s="1"/>
  <c r="T305" i="1" s="1"/>
  <c r="T306" i="1" s="1"/>
  <c r="T307" i="1" s="1"/>
  <c r="T308" i="1" s="1"/>
  <c r="T309" i="1" s="1"/>
  <c r="T310" i="1" s="1"/>
  <c r="T311" i="1" s="1"/>
  <c r="T312" i="1" s="1"/>
  <c r="T313" i="1" s="1"/>
  <c r="T314" i="1" s="1"/>
  <c r="T315" i="1" s="1"/>
  <c r="T316" i="1" s="1"/>
  <c r="T317" i="1" s="1"/>
  <c r="T318" i="1" s="1"/>
  <c r="T319" i="1" s="1"/>
  <c r="T320" i="1" s="1"/>
  <c r="T321" i="1" s="1"/>
  <c r="T322" i="1" s="1"/>
  <c r="T323" i="1" s="1"/>
  <c r="T324" i="1" s="1"/>
  <c r="T325" i="1" s="1"/>
  <c r="T326" i="1" s="1"/>
  <c r="T327" i="1" s="1"/>
  <c r="T328" i="1" s="1"/>
  <c r="T329" i="1" s="1"/>
  <c r="T330" i="1" s="1"/>
  <c r="T331" i="1" s="1"/>
  <c r="T332" i="1" s="1"/>
  <c r="T333" i="1" s="1"/>
  <c r="T334" i="1" s="1"/>
  <c r="T335" i="1" s="1"/>
  <c r="T336" i="1" s="1"/>
  <c r="T337" i="1" s="1"/>
  <c r="T338" i="1" s="1"/>
  <c r="T339" i="1" s="1"/>
  <c r="T340" i="1" s="1"/>
  <c r="T341" i="1" s="1"/>
  <c r="T342" i="1" s="1"/>
  <c r="T343" i="1" s="1"/>
  <c r="T344" i="1" s="1"/>
  <c r="T345" i="1" s="1"/>
  <c r="T346" i="1" s="1"/>
  <c r="T347" i="1" s="1"/>
  <c r="T348" i="1" s="1"/>
  <c r="T349" i="1" s="1"/>
  <c r="T350" i="1" s="1"/>
  <c r="T351" i="1" s="1"/>
  <c r="T352" i="1" s="1"/>
  <c r="T353" i="1" s="1"/>
  <c r="T354" i="1" s="1"/>
  <c r="T355" i="1" s="1"/>
  <c r="T356" i="1" s="1"/>
  <c r="T357" i="1" s="1"/>
  <c r="T358" i="1" s="1"/>
  <c r="T359" i="1" s="1"/>
  <c r="T360" i="1" s="1"/>
  <c r="T361" i="1" s="1"/>
  <c r="T362" i="1" s="1"/>
  <c r="T363" i="1" s="1"/>
  <c r="T364" i="1" s="1"/>
  <c r="T365" i="1" s="1"/>
  <c r="T366" i="1" s="1"/>
  <c r="T367" i="1" s="1"/>
  <c r="T368" i="1" s="1"/>
  <c r="T369" i="1" s="1"/>
  <c r="T370" i="1" s="1"/>
  <c r="T371" i="1" s="1"/>
  <c r="T372" i="1" s="1"/>
  <c r="AH7" i="1"/>
  <c r="AH8" i="1" s="1"/>
  <c r="AH9" i="1" s="1"/>
  <c r="AH10" i="1" s="1"/>
  <c r="AH11" i="1" s="1"/>
  <c r="AH12" i="1" s="1"/>
  <c r="AH13" i="1" s="1"/>
  <c r="AH14" i="1" s="1"/>
  <c r="AH15" i="1" s="1"/>
  <c r="AH16" i="1" s="1"/>
  <c r="AH17" i="1" s="1"/>
  <c r="AH18" i="1" s="1"/>
  <c r="AH19" i="1" s="1"/>
  <c r="AH20" i="1" s="1"/>
  <c r="AH21" i="1" s="1"/>
  <c r="AH22" i="1" s="1"/>
  <c r="AH23" i="1" s="1"/>
  <c r="AH24" i="1" s="1"/>
  <c r="AH25" i="1" s="1"/>
  <c r="AH26" i="1" s="1"/>
  <c r="AH27" i="1" s="1"/>
  <c r="AH28" i="1" s="1"/>
  <c r="AH29" i="1" s="1"/>
  <c r="AH30" i="1" s="1"/>
  <c r="AH31" i="1" s="1"/>
  <c r="AH32" i="1" s="1"/>
  <c r="AH33" i="1" s="1"/>
  <c r="AH34" i="1" s="1"/>
  <c r="AH35" i="1" s="1"/>
  <c r="AH36" i="1" s="1"/>
  <c r="AH37" i="1" s="1"/>
  <c r="AH38" i="1" s="1"/>
  <c r="AH39" i="1" s="1"/>
  <c r="AH40" i="1" s="1"/>
  <c r="AH41" i="1" s="1"/>
  <c r="AH42" i="1" s="1"/>
  <c r="AH43" i="1" s="1"/>
  <c r="AH44" i="1" s="1"/>
  <c r="AH45" i="1" s="1"/>
  <c r="AH46" i="1" s="1"/>
  <c r="AH47" i="1" s="1"/>
  <c r="AH48" i="1" s="1"/>
  <c r="AH49" i="1" s="1"/>
  <c r="AH50" i="1" s="1"/>
  <c r="AH51" i="1" s="1"/>
  <c r="AH52" i="1" s="1"/>
  <c r="AH53" i="1" s="1"/>
  <c r="AH54" i="1" s="1"/>
  <c r="AH55" i="1" s="1"/>
  <c r="AH56" i="1" s="1"/>
  <c r="AH57" i="1" s="1"/>
  <c r="AH58" i="1" s="1"/>
  <c r="AH59" i="1" s="1"/>
  <c r="AH60" i="1" s="1"/>
  <c r="AH61" i="1" s="1"/>
  <c r="AH62" i="1" s="1"/>
  <c r="AH63" i="1" s="1"/>
  <c r="AH64" i="1" s="1"/>
  <c r="AH65" i="1" s="1"/>
  <c r="AH66" i="1" s="1"/>
  <c r="AH67" i="1" s="1"/>
  <c r="AH68" i="1" s="1"/>
  <c r="AH69" i="1" s="1"/>
  <c r="AH70" i="1" s="1"/>
  <c r="AH71" i="1" s="1"/>
  <c r="AH72" i="1" s="1"/>
  <c r="AH73" i="1" s="1"/>
  <c r="AH74" i="1" s="1"/>
  <c r="AH75" i="1" s="1"/>
  <c r="AH76" i="1" s="1"/>
  <c r="AH77" i="1" s="1"/>
  <c r="AH78" i="1" s="1"/>
  <c r="AH79" i="1" s="1"/>
  <c r="AH80" i="1" s="1"/>
  <c r="AH81" i="1" s="1"/>
  <c r="AH82" i="1" s="1"/>
  <c r="AH83" i="1" s="1"/>
  <c r="AH84" i="1" s="1"/>
  <c r="AH85" i="1" s="1"/>
  <c r="AH86" i="1" s="1"/>
  <c r="AH87" i="1" s="1"/>
  <c r="AH88" i="1" s="1"/>
  <c r="AH89" i="1" s="1"/>
  <c r="AH90" i="1" s="1"/>
  <c r="AH91" i="1" s="1"/>
  <c r="AH92" i="1" s="1"/>
  <c r="AH93" i="1" s="1"/>
  <c r="AH94" i="1" s="1"/>
  <c r="AH95" i="1" s="1"/>
  <c r="AH96" i="1" s="1"/>
  <c r="AH97" i="1" s="1"/>
  <c r="AH98" i="1" s="1"/>
  <c r="AH99" i="1" s="1"/>
  <c r="AH100" i="1" s="1"/>
  <c r="AH101" i="1" s="1"/>
  <c r="AH102" i="1" s="1"/>
  <c r="AH103" i="1" s="1"/>
  <c r="AH104" i="1" s="1"/>
  <c r="AH105" i="1" s="1"/>
  <c r="AH106" i="1" s="1"/>
  <c r="AH107" i="1" s="1"/>
  <c r="AH108" i="1" s="1"/>
  <c r="AH109" i="1" s="1"/>
  <c r="AH110" i="1" s="1"/>
  <c r="AH111" i="1" s="1"/>
  <c r="AH112" i="1" s="1"/>
  <c r="AH113" i="1" s="1"/>
  <c r="AH114" i="1" s="1"/>
  <c r="AH115" i="1" s="1"/>
  <c r="AH116" i="1" s="1"/>
  <c r="AH117" i="1" s="1"/>
  <c r="AH118" i="1" s="1"/>
  <c r="AH119" i="1" s="1"/>
  <c r="AH120" i="1" s="1"/>
  <c r="AH121" i="1" s="1"/>
  <c r="AH122" i="1" s="1"/>
  <c r="AH123" i="1" s="1"/>
  <c r="AH124" i="1" s="1"/>
  <c r="AH125" i="1" s="1"/>
  <c r="AH126" i="1" s="1"/>
  <c r="AH127" i="1" s="1"/>
  <c r="AH128" i="1" s="1"/>
  <c r="AH129" i="1" s="1"/>
  <c r="AH130" i="1" s="1"/>
  <c r="AH131" i="1" s="1"/>
  <c r="AH132" i="1" s="1"/>
  <c r="AH133" i="1" s="1"/>
  <c r="AH134" i="1" s="1"/>
  <c r="AH135" i="1" s="1"/>
  <c r="AH136" i="1" s="1"/>
  <c r="AH137" i="1" s="1"/>
  <c r="AH138" i="1" s="1"/>
  <c r="AH139" i="1" s="1"/>
  <c r="AH140" i="1" s="1"/>
  <c r="AH141" i="1" s="1"/>
  <c r="AH142" i="1" s="1"/>
  <c r="AH143" i="1" s="1"/>
  <c r="AH144" i="1" s="1"/>
  <c r="AH145" i="1" s="1"/>
  <c r="AH146" i="1" s="1"/>
  <c r="AH147" i="1" s="1"/>
  <c r="AH148" i="1" s="1"/>
  <c r="AH149" i="1" s="1"/>
  <c r="AH150" i="1" s="1"/>
  <c r="AH151" i="1" s="1"/>
  <c r="AH152" i="1" s="1"/>
  <c r="AH153" i="1" s="1"/>
  <c r="AH154" i="1" s="1"/>
  <c r="AH155" i="1" s="1"/>
  <c r="AH156" i="1" s="1"/>
  <c r="AH157" i="1" s="1"/>
  <c r="AH158" i="1" s="1"/>
  <c r="AH159" i="1" s="1"/>
  <c r="AH160" i="1" s="1"/>
  <c r="AH161" i="1" s="1"/>
  <c r="AH162" i="1" s="1"/>
  <c r="AH163" i="1" s="1"/>
  <c r="AH164" i="1" s="1"/>
  <c r="AH165" i="1" s="1"/>
  <c r="AH166" i="1" s="1"/>
  <c r="AH167" i="1" s="1"/>
  <c r="AH168" i="1" s="1"/>
  <c r="AH169" i="1" s="1"/>
  <c r="AH170" i="1" s="1"/>
  <c r="AH171" i="1" s="1"/>
  <c r="AH172" i="1" s="1"/>
  <c r="AH173" i="1" s="1"/>
  <c r="AH174" i="1" s="1"/>
  <c r="AH175" i="1" s="1"/>
  <c r="AH176" i="1" s="1"/>
  <c r="AH177" i="1" s="1"/>
  <c r="AH178" i="1" s="1"/>
  <c r="AH179" i="1" s="1"/>
  <c r="AH180" i="1" s="1"/>
  <c r="AH181" i="1" s="1"/>
  <c r="AH182" i="1" s="1"/>
  <c r="AH183" i="1" s="1"/>
  <c r="AH184" i="1" s="1"/>
  <c r="AH185" i="1" s="1"/>
  <c r="AH186" i="1" s="1"/>
  <c r="AH187" i="1" s="1"/>
  <c r="AH188" i="1" s="1"/>
  <c r="AH189" i="1" s="1"/>
  <c r="AH190" i="1" s="1"/>
  <c r="AH191" i="1" s="1"/>
  <c r="AH192" i="1" s="1"/>
  <c r="AH193" i="1" s="1"/>
  <c r="AH194" i="1" s="1"/>
  <c r="AH195" i="1" s="1"/>
  <c r="AH196" i="1" s="1"/>
  <c r="AH197" i="1" s="1"/>
  <c r="AH198" i="1" s="1"/>
  <c r="AH199" i="1" s="1"/>
  <c r="AH200" i="1" s="1"/>
  <c r="AH201" i="1" s="1"/>
  <c r="AH202" i="1" s="1"/>
  <c r="AH203" i="1" s="1"/>
  <c r="AH204" i="1" s="1"/>
  <c r="AH205" i="1" s="1"/>
  <c r="AH206" i="1" s="1"/>
  <c r="AH207" i="1" s="1"/>
  <c r="AH208" i="1" s="1"/>
  <c r="AH209" i="1" s="1"/>
  <c r="AH210" i="1" s="1"/>
  <c r="AH211" i="1" s="1"/>
  <c r="AH212" i="1" s="1"/>
  <c r="AH213" i="1" s="1"/>
  <c r="AH214" i="1" s="1"/>
  <c r="AH215" i="1" s="1"/>
  <c r="AH216" i="1" s="1"/>
  <c r="AH217" i="1" s="1"/>
  <c r="AH218" i="1" s="1"/>
  <c r="AH219" i="1" s="1"/>
  <c r="AH220" i="1" s="1"/>
  <c r="AH221" i="1" s="1"/>
  <c r="AH222" i="1" s="1"/>
  <c r="AH223" i="1" s="1"/>
  <c r="AH224" i="1" s="1"/>
  <c r="AH225" i="1" s="1"/>
  <c r="AH226" i="1" s="1"/>
  <c r="AH227" i="1" s="1"/>
  <c r="AH228" i="1" s="1"/>
  <c r="AH229" i="1" s="1"/>
  <c r="AH230" i="1" s="1"/>
  <c r="AH231" i="1" s="1"/>
  <c r="AH232" i="1" s="1"/>
  <c r="AH233" i="1" s="1"/>
  <c r="AH234" i="1" s="1"/>
  <c r="AH235" i="1" s="1"/>
  <c r="AH236" i="1" s="1"/>
  <c r="AH237" i="1" s="1"/>
  <c r="AH238" i="1" s="1"/>
  <c r="AH239" i="1" s="1"/>
  <c r="AH240" i="1" s="1"/>
  <c r="AH241" i="1" s="1"/>
  <c r="AH242" i="1" s="1"/>
  <c r="AH243" i="1" s="1"/>
  <c r="AH244" i="1" s="1"/>
  <c r="AH245" i="1" s="1"/>
  <c r="AH246" i="1" s="1"/>
  <c r="AH247" i="1" s="1"/>
  <c r="AH248" i="1" s="1"/>
  <c r="AH249" i="1" s="1"/>
  <c r="AH250" i="1" s="1"/>
  <c r="AH251" i="1" s="1"/>
  <c r="AH252" i="1" s="1"/>
  <c r="AH253" i="1" s="1"/>
  <c r="AH254" i="1" s="1"/>
  <c r="AH255" i="1" s="1"/>
  <c r="AH256" i="1" s="1"/>
  <c r="AH257" i="1" s="1"/>
  <c r="AH258" i="1" s="1"/>
  <c r="AH259" i="1" s="1"/>
  <c r="AH260" i="1" s="1"/>
  <c r="AH261" i="1" s="1"/>
  <c r="AH262" i="1" s="1"/>
  <c r="AH263" i="1" s="1"/>
  <c r="AH264" i="1" s="1"/>
  <c r="AH265" i="1" s="1"/>
  <c r="AH266" i="1" s="1"/>
  <c r="AH267" i="1" s="1"/>
  <c r="AH268" i="1" s="1"/>
  <c r="AH269" i="1" s="1"/>
  <c r="AH270" i="1" s="1"/>
  <c r="AH271" i="1" s="1"/>
  <c r="AH272" i="1" s="1"/>
  <c r="AH273" i="1" s="1"/>
  <c r="AH274" i="1" s="1"/>
  <c r="AH275" i="1" s="1"/>
  <c r="AH276" i="1" s="1"/>
  <c r="AH277" i="1" s="1"/>
  <c r="AH278" i="1" s="1"/>
  <c r="AH279" i="1" s="1"/>
  <c r="AH280" i="1" s="1"/>
  <c r="AH281" i="1" s="1"/>
  <c r="AH282" i="1" s="1"/>
  <c r="AH283" i="1" s="1"/>
  <c r="AH284" i="1" s="1"/>
  <c r="AH285" i="1" s="1"/>
  <c r="AH286" i="1" s="1"/>
  <c r="AH287" i="1" s="1"/>
  <c r="AH288" i="1" s="1"/>
  <c r="AH289" i="1" s="1"/>
  <c r="AH290" i="1" s="1"/>
  <c r="AH291" i="1" s="1"/>
  <c r="AH292" i="1" s="1"/>
  <c r="AH293" i="1" s="1"/>
  <c r="AH294" i="1" s="1"/>
  <c r="AH295" i="1" s="1"/>
  <c r="AH296" i="1" s="1"/>
  <c r="AH297" i="1" s="1"/>
  <c r="AH298" i="1" s="1"/>
  <c r="AH299" i="1" s="1"/>
  <c r="AH300" i="1" s="1"/>
  <c r="AH301" i="1" s="1"/>
  <c r="AH302" i="1" s="1"/>
  <c r="AH303" i="1" s="1"/>
  <c r="AH304" i="1" s="1"/>
  <c r="AH305" i="1" s="1"/>
  <c r="AH306" i="1" s="1"/>
  <c r="AH307" i="1" s="1"/>
  <c r="AH308" i="1" s="1"/>
  <c r="AH309" i="1" s="1"/>
  <c r="AH310" i="1" s="1"/>
  <c r="AH311" i="1" s="1"/>
  <c r="AH312" i="1" s="1"/>
  <c r="AH313" i="1" s="1"/>
  <c r="AH314" i="1" s="1"/>
  <c r="AH315" i="1" s="1"/>
  <c r="AH316" i="1" s="1"/>
  <c r="AH317" i="1" s="1"/>
  <c r="AH318" i="1" s="1"/>
  <c r="AH319" i="1" s="1"/>
  <c r="AH320" i="1" s="1"/>
  <c r="AH321" i="1" s="1"/>
  <c r="AH322" i="1" s="1"/>
  <c r="AH323" i="1" s="1"/>
  <c r="AH324" i="1" s="1"/>
  <c r="AH325" i="1" s="1"/>
  <c r="AH326" i="1" s="1"/>
  <c r="AH327" i="1" s="1"/>
  <c r="AH328" i="1" s="1"/>
  <c r="AH329" i="1" s="1"/>
  <c r="AH330" i="1" s="1"/>
  <c r="AH331" i="1" s="1"/>
  <c r="AH332" i="1" s="1"/>
  <c r="AH333" i="1" s="1"/>
  <c r="AH334" i="1" s="1"/>
  <c r="AH335" i="1" s="1"/>
  <c r="AH336" i="1" s="1"/>
  <c r="AH337" i="1" s="1"/>
  <c r="AH338" i="1" s="1"/>
  <c r="AH339" i="1" s="1"/>
  <c r="AH340" i="1" s="1"/>
  <c r="AH341" i="1" s="1"/>
  <c r="AH342" i="1" s="1"/>
  <c r="AH343" i="1" s="1"/>
  <c r="AH344" i="1" s="1"/>
  <c r="AH345" i="1" s="1"/>
  <c r="AH346" i="1" s="1"/>
  <c r="AH347" i="1" s="1"/>
  <c r="AH348" i="1" s="1"/>
  <c r="AH349" i="1" s="1"/>
  <c r="AH350" i="1" s="1"/>
  <c r="AH351" i="1" s="1"/>
  <c r="AH352" i="1" s="1"/>
  <c r="AH353" i="1" s="1"/>
  <c r="AH354" i="1" s="1"/>
  <c r="AH355" i="1" s="1"/>
  <c r="AH356" i="1" s="1"/>
  <c r="AH357" i="1" s="1"/>
  <c r="AH358" i="1" s="1"/>
  <c r="AH359" i="1" s="1"/>
  <c r="AH360" i="1" s="1"/>
  <c r="AH361" i="1" s="1"/>
  <c r="AH362" i="1" s="1"/>
  <c r="AH363" i="1" s="1"/>
  <c r="AH364" i="1" s="1"/>
  <c r="AH365" i="1" s="1"/>
  <c r="AH366" i="1" s="1"/>
  <c r="AH367" i="1" s="1"/>
  <c r="AH368" i="1" s="1"/>
  <c r="AH369" i="1" s="1"/>
  <c r="AH370" i="1" s="1"/>
  <c r="BE8" i="1" s="1"/>
  <c r="E7" i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I9" i="3"/>
  <c r="I3" i="3"/>
  <c r="J8" i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I8" i="3"/>
  <c r="BE31" i="1"/>
  <c r="BE33" i="1"/>
  <c r="I11" i="3"/>
  <c r="BN34" i="1"/>
  <c r="BC13" i="4"/>
  <c r="BK21" i="4" s="1"/>
  <c r="BL21" i="4" s="1"/>
  <c r="BC9" i="4"/>
  <c r="AC8" i="6"/>
  <c r="AA8" i="6"/>
  <c r="AS12" i="4"/>
  <c r="AR12" i="4"/>
  <c r="AQ12" i="4"/>
  <c r="AN13" i="4"/>
  <c r="BB12" i="4"/>
  <c r="BE12" i="4"/>
  <c r="AB10" i="7"/>
  <c r="Z10" i="7"/>
  <c r="BF12" i="4"/>
  <c r="BA13" i="4"/>
  <c r="BK23" i="4" s="1"/>
  <c r="BL23" i="4" s="1"/>
  <c r="BA9" i="4"/>
  <c r="AY12" i="4"/>
  <c r="I6" i="5"/>
  <c r="J5" i="5" s="1"/>
  <c r="F96" i="5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AS11" i="6"/>
  <c r="AQ11" i="6"/>
  <c r="AN12" i="6"/>
  <c r="AT11" i="6"/>
  <c r="AY9" i="4"/>
  <c r="AY13" i="4"/>
  <c r="BK24" i="4" s="1"/>
  <c r="BL24" i="4" s="1"/>
  <c r="AQ13" i="7"/>
  <c r="AS13" i="7"/>
  <c r="AR13" i="7"/>
  <c r="AN14" i="7"/>
  <c r="AB8" i="6"/>
  <c r="Z8" i="6"/>
  <c r="AC10" i="7"/>
  <c r="AA10" i="7"/>
  <c r="BB13" i="4"/>
  <c r="BK19" i="4" s="1"/>
  <c r="BL19" i="4" s="1"/>
  <c r="BB9" i="4"/>
  <c r="AZ9" i="4"/>
  <c r="AZ13" i="4"/>
  <c r="BK18" i="4" s="1"/>
  <c r="BL18" i="4" s="1"/>
  <c r="AA5" i="4"/>
  <c r="Z5" i="4"/>
  <c r="W1" i="1"/>
  <c r="S1" i="1"/>
  <c r="R1" i="1"/>
  <c r="M1" i="1"/>
  <c r="BE12" i="1" l="1"/>
  <c r="BF12" i="1"/>
  <c r="AQ5" i="1"/>
  <c r="X5" i="1"/>
  <c r="BA5" i="1"/>
  <c r="BA6" i="1"/>
  <c r="BA7" i="1"/>
  <c r="BA8" i="1"/>
  <c r="BB5" i="1"/>
  <c r="BB6" i="1"/>
  <c r="BB7" i="1"/>
  <c r="BB8" i="1"/>
  <c r="BC5" i="1"/>
  <c r="BC6" i="1"/>
  <c r="BC7" i="1"/>
  <c r="BC12" i="1" s="1"/>
  <c r="BC8" i="1"/>
  <c r="BD5" i="1"/>
  <c r="BD6" i="1"/>
  <c r="BD7" i="1"/>
  <c r="BD12" i="1" s="1"/>
  <c r="BD8" i="1"/>
  <c r="BG7" i="1"/>
  <c r="BH5" i="1"/>
  <c r="BG5" i="1"/>
  <c r="BH6" i="1"/>
  <c r="BH7" i="1"/>
  <c r="BG6" i="1"/>
  <c r="Y3" i="1"/>
  <c r="AS8" i="1"/>
  <c r="AQ8" i="1"/>
  <c r="AN9" i="1"/>
  <c r="AT8" i="1"/>
  <c r="BE13" i="1"/>
  <c r="BL10" i="1" s="1"/>
  <c r="BE9" i="1"/>
  <c r="AA11" i="7"/>
  <c r="AC11" i="7"/>
  <c r="AR13" i="4"/>
  <c r="AS13" i="4"/>
  <c r="AQ13" i="4"/>
  <c r="AN14" i="4"/>
  <c r="AQ6" i="1"/>
  <c r="AT6" i="1"/>
  <c r="AS6" i="1"/>
  <c r="AB6" i="4"/>
  <c r="Z6" i="4"/>
  <c r="AB9" i="6"/>
  <c r="Z9" i="6"/>
  <c r="AC6" i="4"/>
  <c r="AA6" i="4"/>
  <c r="AT12" i="6"/>
  <c r="AS12" i="6"/>
  <c r="AQ12" i="6"/>
  <c r="AN13" i="6"/>
  <c r="AQ14" i="7"/>
  <c r="AS14" i="7"/>
  <c r="AR14" i="7"/>
  <c r="AN15" i="7"/>
  <c r="AB11" i="7"/>
  <c r="Z11" i="7"/>
  <c r="AC9" i="6"/>
  <c r="AA9" i="6"/>
  <c r="I7" i="5"/>
  <c r="J6" i="5" s="1"/>
  <c r="F126" i="5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AT7" i="1"/>
  <c r="AQ7" i="1"/>
  <c r="AS7" i="1"/>
  <c r="BA12" i="1" l="1"/>
  <c r="BH12" i="1"/>
  <c r="BB12" i="1"/>
  <c r="BA11" i="1"/>
  <c r="AC12" i="7"/>
  <c r="AA12" i="7"/>
  <c r="AQ15" i="7"/>
  <c r="AR15" i="7"/>
  <c r="AS15" i="7"/>
  <c r="AN16" i="7"/>
  <c r="AA7" i="4"/>
  <c r="AC7" i="4"/>
  <c r="BD13" i="1"/>
  <c r="BL6" i="1" s="1"/>
  <c r="BD9" i="1"/>
  <c r="AS14" i="4"/>
  <c r="AR14" i="4"/>
  <c r="AQ14" i="4"/>
  <c r="AN15" i="4"/>
  <c r="BC13" i="1"/>
  <c r="BL11" i="1" s="1"/>
  <c r="BC9" i="1"/>
  <c r="BA13" i="1"/>
  <c r="BL9" i="1" s="1"/>
  <c r="BA9" i="1"/>
  <c r="AB12" i="7"/>
  <c r="Z12" i="7"/>
  <c r="AB10" i="6"/>
  <c r="Z10" i="6"/>
  <c r="AT9" i="1"/>
  <c r="AS9" i="1"/>
  <c r="AQ9" i="1"/>
  <c r="AN10" i="1"/>
  <c r="I8" i="5"/>
  <c r="J7" i="5" s="1"/>
  <c r="F157" i="5"/>
  <c r="F158" i="5" s="1"/>
  <c r="F159" i="5" s="1"/>
  <c r="F160" i="5" s="1"/>
  <c r="F161" i="5" s="1"/>
  <c r="F162" i="5" s="1"/>
  <c r="F163" i="5" s="1"/>
  <c r="F164" i="5" s="1"/>
  <c r="F165" i="5" s="1"/>
  <c r="F166" i="5" s="1"/>
  <c r="F167" i="5" s="1"/>
  <c r="F168" i="5" s="1"/>
  <c r="F169" i="5" s="1"/>
  <c r="F170" i="5" s="1"/>
  <c r="F171" i="5" s="1"/>
  <c r="F172" i="5" s="1"/>
  <c r="F173" i="5" s="1"/>
  <c r="F174" i="5" s="1"/>
  <c r="F175" i="5" s="1"/>
  <c r="F176" i="5" s="1"/>
  <c r="F177" i="5" s="1"/>
  <c r="F178" i="5" s="1"/>
  <c r="F179" i="5" s="1"/>
  <c r="F180" i="5" s="1"/>
  <c r="F181" i="5" s="1"/>
  <c r="F182" i="5" s="1"/>
  <c r="F183" i="5" s="1"/>
  <c r="F184" i="5" s="1"/>
  <c r="F185" i="5" s="1"/>
  <c r="F186" i="5" s="1"/>
  <c r="AC10" i="6"/>
  <c r="AA10" i="6"/>
  <c r="AT13" i="6"/>
  <c r="AS13" i="6"/>
  <c r="AQ13" i="6"/>
  <c r="AN14" i="6"/>
  <c r="AB7" i="4"/>
  <c r="Z7" i="4"/>
  <c r="BG12" i="1"/>
  <c r="BB9" i="1"/>
  <c r="BB13" i="1"/>
  <c r="BL5" i="1" s="1"/>
  <c r="H2" i="3"/>
  <c r="I2" i="3" s="1"/>
  <c r="AA5" i="1"/>
  <c r="Z5" i="1"/>
  <c r="AN11" i="1" l="1"/>
  <c r="AT10" i="1"/>
  <c r="AS10" i="1"/>
  <c r="AQ10" i="1"/>
  <c r="AC6" i="1"/>
  <c r="AA6" i="1"/>
  <c r="AA8" i="4"/>
  <c r="AC8" i="4"/>
  <c r="AT14" i="6"/>
  <c r="AS14" i="6"/>
  <c r="AQ14" i="6"/>
  <c r="AN15" i="6"/>
  <c r="AC11" i="6"/>
  <c r="AA11" i="6"/>
  <c r="AB11" i="6"/>
  <c r="Z11" i="6"/>
  <c r="AR15" i="4"/>
  <c r="AS15" i="4"/>
  <c r="AQ15" i="4"/>
  <c r="AN16" i="4"/>
  <c r="AS16" i="7"/>
  <c r="AN17" i="7"/>
  <c r="AR16" i="7"/>
  <c r="AQ16" i="7"/>
  <c r="I9" i="5"/>
  <c r="J8" i="5" s="1"/>
  <c r="F187" i="5"/>
  <c r="F188" i="5" s="1"/>
  <c r="F189" i="5" s="1"/>
  <c r="F190" i="5" s="1"/>
  <c r="F191" i="5" s="1"/>
  <c r="F192" i="5" s="1"/>
  <c r="F193" i="5" s="1"/>
  <c r="F194" i="5" s="1"/>
  <c r="F195" i="5" s="1"/>
  <c r="F196" i="5" s="1"/>
  <c r="F197" i="5" s="1"/>
  <c r="F198" i="5" s="1"/>
  <c r="F199" i="5" s="1"/>
  <c r="F200" i="5" s="1"/>
  <c r="F201" i="5" s="1"/>
  <c r="F202" i="5" s="1"/>
  <c r="F203" i="5" s="1"/>
  <c r="F204" i="5" s="1"/>
  <c r="F205" i="5" s="1"/>
  <c r="F206" i="5" s="1"/>
  <c r="F207" i="5" s="1"/>
  <c r="F208" i="5" s="1"/>
  <c r="F209" i="5" s="1"/>
  <c r="F210" i="5" s="1"/>
  <c r="F211" i="5" s="1"/>
  <c r="F212" i="5" s="1"/>
  <c r="F213" i="5" s="1"/>
  <c r="F214" i="5" s="1"/>
  <c r="F215" i="5" s="1"/>
  <c r="F216" i="5" s="1"/>
  <c r="F217" i="5" s="1"/>
  <c r="AB13" i="7"/>
  <c r="Z13" i="7"/>
  <c r="AB8" i="4"/>
  <c r="Z8" i="4"/>
  <c r="Z6" i="1"/>
  <c r="AB6" i="1"/>
  <c r="AC13" i="7"/>
  <c r="AA13" i="7"/>
  <c r="I10" i="5" l="1"/>
  <c r="J9" i="5" s="1"/>
  <c r="F218" i="5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AB12" i="6"/>
  <c r="Z12" i="6"/>
  <c r="AB7" i="1"/>
  <c r="Z7" i="1"/>
  <c r="AC9" i="4"/>
  <c r="AA9" i="4"/>
  <c r="AB9" i="4"/>
  <c r="Z9" i="4"/>
  <c r="AC12" i="6"/>
  <c r="AA12" i="6"/>
  <c r="AA7" i="1"/>
  <c r="AC7" i="1"/>
  <c r="AB14" i="7"/>
  <c r="Z14" i="7"/>
  <c r="AS16" i="4"/>
  <c r="AR16" i="4"/>
  <c r="AQ16" i="4"/>
  <c r="AN17" i="4"/>
  <c r="AT15" i="6"/>
  <c r="AS15" i="6"/>
  <c r="AQ15" i="6"/>
  <c r="AN16" i="6"/>
  <c r="AC14" i="7"/>
  <c r="AA14" i="7"/>
  <c r="AS17" i="7"/>
  <c r="AR17" i="7"/>
  <c r="AQ17" i="7"/>
  <c r="AN18" i="7"/>
  <c r="AQ11" i="1"/>
  <c r="AT11" i="1"/>
  <c r="AS11" i="1"/>
  <c r="AN12" i="1"/>
  <c r="AC15" i="7" l="1"/>
  <c r="AA15" i="7"/>
  <c r="AB15" i="7"/>
  <c r="Z15" i="7"/>
  <c r="AA10" i="4"/>
  <c r="AC10" i="4"/>
  <c r="AB10" i="4"/>
  <c r="Z10" i="4"/>
  <c r="AS12" i="1"/>
  <c r="AQ12" i="1"/>
  <c r="AT12" i="1"/>
  <c r="AN13" i="1"/>
  <c r="AC8" i="1"/>
  <c r="AA8" i="1"/>
  <c r="AQ18" i="7"/>
  <c r="AS18" i="7"/>
  <c r="AR18" i="7"/>
  <c r="AN19" i="7"/>
  <c r="AB8" i="1"/>
  <c r="Z8" i="1"/>
  <c r="AN18" i="4"/>
  <c r="AS17" i="4"/>
  <c r="AR17" i="4"/>
  <c r="AQ17" i="4"/>
  <c r="AC13" i="6"/>
  <c r="AA13" i="6"/>
  <c r="AB13" i="6"/>
  <c r="Z13" i="6"/>
  <c r="AN17" i="6"/>
  <c r="AT16" i="6"/>
  <c r="AS16" i="6"/>
  <c r="AQ16" i="6"/>
  <c r="I11" i="5"/>
  <c r="J10" i="5" s="1"/>
  <c r="F249" i="5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AB11" i="4" l="1"/>
  <c r="Z11" i="4"/>
  <c r="AC9" i="1"/>
  <c r="AA9" i="1"/>
  <c r="AT17" i="6"/>
  <c r="AS17" i="6"/>
  <c r="AQ17" i="6"/>
  <c r="AN18" i="6"/>
  <c r="AA11" i="4"/>
  <c r="AC11" i="4"/>
  <c r="AB14" i="6"/>
  <c r="Z14" i="6"/>
  <c r="AB9" i="1"/>
  <c r="Z9" i="1"/>
  <c r="AT13" i="1"/>
  <c r="AS13" i="1"/>
  <c r="AQ13" i="1"/>
  <c r="AN14" i="1"/>
  <c r="AB16" i="7"/>
  <c r="Z16" i="7"/>
  <c r="AQ18" i="4"/>
  <c r="AN19" i="4"/>
  <c r="AS18" i="4"/>
  <c r="AR18" i="4"/>
  <c r="I12" i="5"/>
  <c r="J11" i="5" s="1"/>
  <c r="F279" i="5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AC14" i="6"/>
  <c r="AA14" i="6"/>
  <c r="AQ19" i="7"/>
  <c r="AS19" i="7"/>
  <c r="AR19" i="7"/>
  <c r="AN20" i="7"/>
  <c r="AC16" i="7"/>
  <c r="AA16" i="7"/>
  <c r="AQ20" i="7" l="1"/>
  <c r="AS20" i="7"/>
  <c r="AR20" i="7"/>
  <c r="AN21" i="7"/>
  <c r="AQ19" i="4"/>
  <c r="AN20" i="4"/>
  <c r="AS19" i="4"/>
  <c r="AR19" i="4"/>
  <c r="AB10" i="1"/>
  <c r="Z10" i="1"/>
  <c r="AT18" i="6"/>
  <c r="AS18" i="6"/>
  <c r="AQ18" i="6"/>
  <c r="AN19" i="6"/>
  <c r="AC17" i="7"/>
  <c r="AA17" i="7"/>
  <c r="AC15" i="6"/>
  <c r="AA15" i="6"/>
  <c r="AB17" i="7"/>
  <c r="Z17" i="7"/>
  <c r="AB15" i="6"/>
  <c r="Z15" i="6"/>
  <c r="AC10" i="1"/>
  <c r="AA10" i="1"/>
  <c r="F310" i="5"/>
  <c r="F311" i="5" s="1"/>
  <c r="F312" i="5" s="1"/>
  <c r="F313" i="5" s="1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I13" i="5"/>
  <c r="J12" i="5" s="1"/>
  <c r="AT14" i="1"/>
  <c r="AS14" i="1"/>
  <c r="AQ14" i="1"/>
  <c r="AN15" i="1"/>
  <c r="AB12" i="4"/>
  <c r="Z12" i="4"/>
  <c r="AC12" i="4"/>
  <c r="AA12" i="4"/>
  <c r="AC18" i="7" l="1"/>
  <c r="AA18" i="7"/>
  <c r="AB13" i="4"/>
  <c r="Z13" i="4"/>
  <c r="AC11" i="1"/>
  <c r="AA11" i="1"/>
  <c r="AT15" i="1"/>
  <c r="AS15" i="1"/>
  <c r="AQ15" i="1"/>
  <c r="AN16" i="1"/>
  <c r="AB16" i="6"/>
  <c r="Z16" i="6"/>
  <c r="AT19" i="6"/>
  <c r="AS19" i="6"/>
  <c r="AQ19" i="6"/>
  <c r="AN20" i="6"/>
  <c r="AQ20" i="4"/>
  <c r="AN21" i="4"/>
  <c r="AS20" i="4"/>
  <c r="AR20" i="4"/>
  <c r="AC13" i="4"/>
  <c r="AA13" i="4"/>
  <c r="AB18" i="7"/>
  <c r="Z18" i="7"/>
  <c r="AQ21" i="7"/>
  <c r="AN22" i="7"/>
  <c r="AS21" i="7"/>
  <c r="AR21" i="7"/>
  <c r="AC16" i="6"/>
  <c r="AA16" i="6"/>
  <c r="Z11" i="1"/>
  <c r="AB11" i="1"/>
  <c r="F340" i="5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I14" i="5"/>
  <c r="J13" i="5" s="1"/>
  <c r="AS20" i="6" l="1"/>
  <c r="AQ20" i="6"/>
  <c r="AN21" i="6"/>
  <c r="AT20" i="6"/>
  <c r="AA17" i="6"/>
  <c r="AC17" i="6"/>
  <c r="AA12" i="1"/>
  <c r="AC12" i="1"/>
  <c r="AB19" i="7"/>
  <c r="Z19" i="7"/>
  <c r="AA14" i="4"/>
  <c r="AC14" i="4"/>
  <c r="Z12" i="1"/>
  <c r="AB12" i="1"/>
  <c r="AB17" i="6"/>
  <c r="Z17" i="6"/>
  <c r="AB14" i="4"/>
  <c r="Z14" i="4"/>
  <c r="AR22" i="7"/>
  <c r="AQ22" i="7"/>
  <c r="AS22" i="7"/>
  <c r="AN23" i="7"/>
  <c r="AQ21" i="4"/>
  <c r="AN22" i="4"/>
  <c r="AS21" i="4"/>
  <c r="AR21" i="4"/>
  <c r="AT16" i="1"/>
  <c r="AS16" i="1"/>
  <c r="AQ16" i="1"/>
  <c r="AN17" i="1"/>
  <c r="AC19" i="7"/>
  <c r="AA19" i="7"/>
  <c r="F371" i="5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F397" i="5" s="1"/>
  <c r="F398" i="5" s="1"/>
  <c r="F399" i="5" s="1"/>
  <c r="F400" i="5" s="1"/>
  <c r="F401" i="5" s="1"/>
  <c r="I15" i="5"/>
  <c r="J14" i="5" s="1"/>
  <c r="AC20" i="7" l="1"/>
  <c r="AA20" i="7"/>
  <c r="AR22" i="4"/>
  <c r="AQ22" i="4"/>
  <c r="AS22" i="4"/>
  <c r="AN23" i="4"/>
  <c r="AB18" i="6"/>
  <c r="Z18" i="6"/>
  <c r="AC13" i="1"/>
  <c r="AA13" i="1"/>
  <c r="I16" i="5"/>
  <c r="J15" i="5" s="1"/>
  <c r="F402" i="5"/>
  <c r="F403" i="5" s="1"/>
  <c r="F404" i="5" s="1"/>
  <c r="F405" i="5" s="1"/>
  <c r="F406" i="5" s="1"/>
  <c r="F407" i="5" s="1"/>
  <c r="F408" i="5" s="1"/>
  <c r="F409" i="5" s="1"/>
  <c r="F410" i="5" s="1"/>
  <c r="F411" i="5" s="1"/>
  <c r="F412" i="5" s="1"/>
  <c r="F413" i="5" s="1"/>
  <c r="F414" i="5" s="1"/>
  <c r="F415" i="5" s="1"/>
  <c r="F416" i="5" s="1"/>
  <c r="F417" i="5" s="1"/>
  <c r="F418" i="5" s="1"/>
  <c r="F419" i="5" s="1"/>
  <c r="F420" i="5" s="1"/>
  <c r="F421" i="5" s="1"/>
  <c r="F422" i="5" s="1"/>
  <c r="F423" i="5" s="1"/>
  <c r="F424" i="5" s="1"/>
  <c r="F425" i="5" s="1"/>
  <c r="F426" i="5" s="1"/>
  <c r="F427" i="5" s="1"/>
  <c r="F428" i="5" s="1"/>
  <c r="F429" i="5" s="1"/>
  <c r="AS17" i="1"/>
  <c r="AQ17" i="1"/>
  <c r="AN18" i="1"/>
  <c r="AT17" i="1"/>
  <c r="AS23" i="7"/>
  <c r="AR23" i="7"/>
  <c r="AQ23" i="7"/>
  <c r="AN24" i="7"/>
  <c r="AC18" i="6"/>
  <c r="AA18" i="6"/>
  <c r="AB13" i="1"/>
  <c r="Z13" i="1"/>
  <c r="AA15" i="4"/>
  <c r="AC15" i="4"/>
  <c r="AT21" i="6"/>
  <c r="AS21" i="6"/>
  <c r="AQ21" i="6"/>
  <c r="AN22" i="6"/>
  <c r="AB15" i="4"/>
  <c r="Z15" i="4"/>
  <c r="AB20" i="7"/>
  <c r="Z20" i="7"/>
  <c r="AB16" i="4" l="1"/>
  <c r="Z16" i="4"/>
  <c r="AB14" i="1"/>
  <c r="Z14" i="1"/>
  <c r="AB19" i="6"/>
  <c r="Z19" i="6"/>
  <c r="AA16" i="4"/>
  <c r="AC16" i="4"/>
  <c r="AT18" i="1"/>
  <c r="AS18" i="1"/>
  <c r="AQ18" i="1"/>
  <c r="AN19" i="1"/>
  <c r="AT22" i="6"/>
  <c r="AS22" i="6"/>
  <c r="AQ22" i="6"/>
  <c r="AN23" i="6"/>
  <c r="AC19" i="6"/>
  <c r="AA19" i="6"/>
  <c r="AS23" i="4"/>
  <c r="AN24" i="4"/>
  <c r="AR23" i="4"/>
  <c r="AQ23" i="4"/>
  <c r="I17" i="5"/>
  <c r="J16" i="5" s="1"/>
  <c r="F430" i="5"/>
  <c r="F431" i="5" s="1"/>
  <c r="F432" i="5" s="1"/>
  <c r="F433" i="5" s="1"/>
  <c r="F434" i="5" s="1"/>
  <c r="F435" i="5" s="1"/>
  <c r="F436" i="5" s="1"/>
  <c r="F437" i="5" s="1"/>
  <c r="F438" i="5" s="1"/>
  <c r="F439" i="5" s="1"/>
  <c r="F440" i="5" s="1"/>
  <c r="F441" i="5" s="1"/>
  <c r="F442" i="5" s="1"/>
  <c r="F443" i="5" s="1"/>
  <c r="F444" i="5" s="1"/>
  <c r="F445" i="5" s="1"/>
  <c r="F446" i="5" s="1"/>
  <c r="F447" i="5" s="1"/>
  <c r="F448" i="5" s="1"/>
  <c r="F449" i="5" s="1"/>
  <c r="F450" i="5" s="1"/>
  <c r="F451" i="5" s="1"/>
  <c r="F452" i="5" s="1"/>
  <c r="F453" i="5" s="1"/>
  <c r="F454" i="5" s="1"/>
  <c r="F455" i="5" s="1"/>
  <c r="F456" i="5" s="1"/>
  <c r="F457" i="5" s="1"/>
  <c r="F458" i="5" s="1"/>
  <c r="F459" i="5" s="1"/>
  <c r="F460" i="5" s="1"/>
  <c r="AQ24" i="7"/>
  <c r="AS24" i="7"/>
  <c r="AR24" i="7"/>
  <c r="AN25" i="7"/>
  <c r="AB21" i="7"/>
  <c r="Z21" i="7"/>
  <c r="AC14" i="1"/>
  <c r="AA14" i="1"/>
  <c r="AC21" i="7"/>
  <c r="AA21" i="7"/>
  <c r="I18" i="5" l="1"/>
  <c r="J17" i="5" s="1"/>
  <c r="F461" i="5"/>
  <c r="F462" i="5" s="1"/>
  <c r="F463" i="5" s="1"/>
  <c r="F464" i="5" s="1"/>
  <c r="F465" i="5" s="1"/>
  <c r="F466" i="5" s="1"/>
  <c r="F467" i="5" s="1"/>
  <c r="F468" i="5" s="1"/>
  <c r="F469" i="5" s="1"/>
  <c r="F470" i="5" s="1"/>
  <c r="F471" i="5" s="1"/>
  <c r="F472" i="5" s="1"/>
  <c r="F473" i="5" s="1"/>
  <c r="F474" i="5" s="1"/>
  <c r="F475" i="5" s="1"/>
  <c r="F476" i="5" s="1"/>
  <c r="F477" i="5" s="1"/>
  <c r="F478" i="5" s="1"/>
  <c r="F479" i="5" s="1"/>
  <c r="F480" i="5" s="1"/>
  <c r="F481" i="5" s="1"/>
  <c r="F482" i="5" s="1"/>
  <c r="F483" i="5" s="1"/>
  <c r="F484" i="5" s="1"/>
  <c r="F485" i="5" s="1"/>
  <c r="F486" i="5" s="1"/>
  <c r="F487" i="5" s="1"/>
  <c r="F488" i="5" s="1"/>
  <c r="F489" i="5" s="1"/>
  <c r="F490" i="5" s="1"/>
  <c r="AS23" i="6"/>
  <c r="AQ23" i="6"/>
  <c r="AT23" i="6"/>
  <c r="AN24" i="6"/>
  <c r="AC17" i="4"/>
  <c r="AA17" i="4"/>
  <c r="AC15" i="1"/>
  <c r="AA15" i="1"/>
  <c r="Z20" i="6"/>
  <c r="AB20" i="6"/>
  <c r="AS25" i="7"/>
  <c r="AN26" i="7"/>
  <c r="AR25" i="7"/>
  <c r="AQ25" i="7"/>
  <c r="AQ24" i="4"/>
  <c r="AN25" i="4"/>
  <c r="AR24" i="4"/>
  <c r="AS24" i="4"/>
  <c r="AN20" i="1"/>
  <c r="AT19" i="1"/>
  <c r="AS19" i="1"/>
  <c r="AQ19" i="1"/>
  <c r="AB15" i="1"/>
  <c r="Z15" i="1"/>
  <c r="Z22" i="7"/>
  <c r="AB22" i="7"/>
  <c r="AC22" i="7"/>
  <c r="AA22" i="7"/>
  <c r="AC20" i="6"/>
  <c r="AA20" i="6"/>
  <c r="AB17" i="4"/>
  <c r="Z17" i="4"/>
  <c r="AS25" i="4" l="1"/>
  <c r="AN26" i="4"/>
  <c r="AR25" i="4"/>
  <c r="AQ25" i="4"/>
  <c r="AC18" i="4"/>
  <c r="AA18" i="4"/>
  <c r="AC16" i="1"/>
  <c r="AA16" i="1"/>
  <c r="AB18" i="4"/>
  <c r="Z18" i="4"/>
  <c r="AC23" i="7"/>
  <c r="AA23" i="7"/>
  <c r="AS26" i="7"/>
  <c r="AR26" i="7"/>
  <c r="AQ26" i="7"/>
  <c r="AN27" i="7"/>
  <c r="AS24" i="6"/>
  <c r="AQ24" i="6"/>
  <c r="AT24" i="6"/>
  <c r="AN25" i="6"/>
  <c r="AQ20" i="1"/>
  <c r="AT20" i="1"/>
  <c r="AS20" i="1"/>
  <c r="AN21" i="1"/>
  <c r="AC21" i="6"/>
  <c r="AA21" i="6"/>
  <c r="AB23" i="7"/>
  <c r="Z23" i="7"/>
  <c r="AB21" i="6"/>
  <c r="Z21" i="6"/>
  <c r="AB16" i="1"/>
  <c r="Z16" i="1"/>
  <c r="F491" i="5"/>
  <c r="F492" i="5" s="1"/>
  <c r="F493" i="5" s="1"/>
  <c r="F494" i="5" s="1"/>
  <c r="F495" i="5" s="1"/>
  <c r="F496" i="5" s="1"/>
  <c r="F497" i="5" s="1"/>
  <c r="F498" i="5" s="1"/>
  <c r="F499" i="5" s="1"/>
  <c r="F500" i="5" s="1"/>
  <c r="F501" i="5" s="1"/>
  <c r="F502" i="5" s="1"/>
  <c r="F503" i="5" s="1"/>
  <c r="F504" i="5" s="1"/>
  <c r="F505" i="5" s="1"/>
  <c r="F506" i="5" s="1"/>
  <c r="F507" i="5" s="1"/>
  <c r="F508" i="5" s="1"/>
  <c r="F509" i="5" s="1"/>
  <c r="F510" i="5" s="1"/>
  <c r="F511" i="5" s="1"/>
  <c r="F512" i="5" s="1"/>
  <c r="F513" i="5" s="1"/>
  <c r="F514" i="5" s="1"/>
  <c r="F515" i="5" s="1"/>
  <c r="F516" i="5" s="1"/>
  <c r="F517" i="5" s="1"/>
  <c r="F518" i="5" s="1"/>
  <c r="F519" i="5" s="1"/>
  <c r="F520" i="5" s="1"/>
  <c r="F521" i="5" s="1"/>
  <c r="I19" i="5"/>
  <c r="J18" i="5" s="1"/>
  <c r="Z17" i="1" l="1"/>
  <c r="AB17" i="1"/>
  <c r="AT21" i="1"/>
  <c r="AS21" i="1"/>
  <c r="AQ21" i="1"/>
  <c r="AN22" i="1"/>
  <c r="AS27" i="7"/>
  <c r="AR27" i="7"/>
  <c r="AQ27" i="7"/>
  <c r="AN28" i="7"/>
  <c r="AA17" i="1"/>
  <c r="AC17" i="1"/>
  <c r="AB22" i="6"/>
  <c r="Z22" i="6"/>
  <c r="AC19" i="4"/>
  <c r="AA19" i="4"/>
  <c r="AS25" i="6"/>
  <c r="AQ25" i="6"/>
  <c r="AN26" i="6"/>
  <c r="AT25" i="6"/>
  <c r="AC24" i="7"/>
  <c r="AA24" i="7"/>
  <c r="AB24" i="7"/>
  <c r="Z24" i="7"/>
  <c r="AC22" i="6"/>
  <c r="AA22" i="6"/>
  <c r="AB19" i="4"/>
  <c r="Z19" i="4"/>
  <c r="AN27" i="4"/>
  <c r="AS26" i="4"/>
  <c r="AR26" i="4"/>
  <c r="AQ26" i="4"/>
  <c r="I20" i="5"/>
  <c r="J19" i="5" s="1"/>
  <c r="F522" i="5"/>
  <c r="F523" i="5" s="1"/>
  <c r="F524" i="5" s="1"/>
  <c r="F525" i="5" s="1"/>
  <c r="I21" i="5" s="1"/>
  <c r="AC20" i="4" l="1"/>
  <c r="AA20" i="4"/>
  <c r="AC25" i="7"/>
  <c r="AA25" i="7"/>
  <c r="Z23" i="6"/>
  <c r="AB23" i="6"/>
  <c r="AT22" i="1"/>
  <c r="AS22" i="1"/>
  <c r="AQ22" i="1"/>
  <c r="AN23" i="1"/>
  <c r="AQ27" i="4"/>
  <c r="AN28" i="4"/>
  <c r="AR27" i="4"/>
  <c r="AS27" i="4"/>
  <c r="AB25" i="7"/>
  <c r="Z25" i="7"/>
  <c r="AB20" i="4"/>
  <c r="Z20" i="4"/>
  <c r="AT26" i="6"/>
  <c r="AS26" i="6"/>
  <c r="AQ26" i="6"/>
  <c r="AN27" i="6"/>
  <c r="AC18" i="1"/>
  <c r="AA18" i="1"/>
  <c r="J20" i="5"/>
  <c r="AC23" i="6"/>
  <c r="AA23" i="6"/>
  <c r="AQ28" i="7"/>
  <c r="AS28" i="7"/>
  <c r="AR28" i="7"/>
  <c r="AN29" i="7"/>
  <c r="AB18" i="1"/>
  <c r="Z18" i="1"/>
  <c r="AC19" i="1" l="1"/>
  <c r="AA19" i="1"/>
  <c r="AB26" i="7"/>
  <c r="Z26" i="7"/>
  <c r="AQ29" i="7"/>
  <c r="AS29" i="7"/>
  <c r="AR29" i="7"/>
  <c r="AN30" i="7"/>
  <c r="Z24" i="6"/>
  <c r="AB24" i="6"/>
  <c r="AN28" i="6"/>
  <c r="AT27" i="6"/>
  <c r="AS27" i="6"/>
  <c r="AQ27" i="6"/>
  <c r="AS28" i="4"/>
  <c r="AR28" i="4"/>
  <c r="AQ28" i="4"/>
  <c r="AN29" i="4"/>
  <c r="AC26" i="7"/>
  <c r="AA26" i="7"/>
  <c r="AC24" i="6"/>
  <c r="AA24" i="6"/>
  <c r="AB21" i="4"/>
  <c r="Z21" i="4"/>
  <c r="AQ23" i="1"/>
  <c r="AT23" i="1"/>
  <c r="AN24" i="1"/>
  <c r="AS23" i="1"/>
  <c r="AC21" i="4"/>
  <c r="AA21" i="4"/>
  <c r="AB19" i="1"/>
  <c r="Z19" i="1"/>
  <c r="Z22" i="4" l="1"/>
  <c r="AB22" i="4"/>
  <c r="AS30" i="7"/>
  <c r="AR30" i="7"/>
  <c r="AQ30" i="7"/>
  <c r="AN31" i="7"/>
  <c r="AC27" i="7"/>
  <c r="AA27" i="7"/>
  <c r="AB27" i="7"/>
  <c r="Z27" i="7"/>
  <c r="AC22" i="4"/>
  <c r="AA22" i="4"/>
  <c r="AQ28" i="6"/>
  <c r="AT28" i="6"/>
  <c r="AS28" i="6"/>
  <c r="AN29" i="6"/>
  <c r="Z20" i="1"/>
  <c r="AB20" i="1"/>
  <c r="AQ24" i="1"/>
  <c r="AS24" i="1"/>
  <c r="AT24" i="1"/>
  <c r="AN25" i="1"/>
  <c r="AS29" i="4"/>
  <c r="AR29" i="4"/>
  <c r="AQ29" i="4"/>
  <c r="AN30" i="4"/>
  <c r="AC20" i="1"/>
  <c r="AA20" i="1"/>
  <c r="AC25" i="6"/>
  <c r="AA25" i="6"/>
  <c r="Z25" i="6"/>
  <c r="AB25" i="6"/>
  <c r="AC28" i="7" l="1"/>
  <c r="AA28" i="7"/>
  <c r="AS31" i="7"/>
  <c r="AR31" i="7"/>
  <c r="AQ31" i="7"/>
  <c r="AN32" i="7"/>
  <c r="AA21" i="1"/>
  <c r="AC21" i="1"/>
  <c r="AA26" i="6"/>
  <c r="AC26" i="6"/>
  <c r="AS29" i="6"/>
  <c r="AQ29" i="6"/>
  <c r="AT29" i="6"/>
  <c r="AN30" i="6"/>
  <c r="AQ25" i="1"/>
  <c r="AS25" i="1"/>
  <c r="AT25" i="1"/>
  <c r="AN26" i="1"/>
  <c r="AR30" i="4"/>
  <c r="AN31" i="4"/>
  <c r="AS30" i="4"/>
  <c r="AQ30" i="4"/>
  <c r="Z28" i="7"/>
  <c r="AB28" i="7"/>
  <c r="AB26" i="6"/>
  <c r="Z26" i="6"/>
  <c r="AA23" i="4"/>
  <c r="AC23" i="4"/>
  <c r="AB21" i="1"/>
  <c r="Z21" i="1"/>
  <c r="AB23" i="4"/>
  <c r="Z23" i="4"/>
  <c r="AC22" i="1" l="1"/>
  <c r="AA22" i="1"/>
  <c r="AT30" i="6"/>
  <c r="AS30" i="6"/>
  <c r="AQ30" i="6"/>
  <c r="AN31" i="6"/>
  <c r="AS32" i="7"/>
  <c r="AR32" i="7"/>
  <c r="AN33" i="7"/>
  <c r="AQ32" i="7"/>
  <c r="AB22" i="1"/>
  <c r="Z22" i="1"/>
  <c r="AS31" i="4"/>
  <c r="AR31" i="4"/>
  <c r="AQ31" i="4"/>
  <c r="AN32" i="4"/>
  <c r="Z29" i="7"/>
  <c r="AB29" i="7"/>
  <c r="AC24" i="4"/>
  <c r="AA24" i="4"/>
  <c r="AB27" i="6"/>
  <c r="Z27" i="6"/>
  <c r="AS26" i="1"/>
  <c r="AT26" i="1"/>
  <c r="AQ26" i="1"/>
  <c r="AN27" i="1"/>
  <c r="AC29" i="7"/>
  <c r="AA29" i="7"/>
  <c r="AB24" i="4"/>
  <c r="Z24" i="4"/>
  <c r="AC27" i="6"/>
  <c r="AA27" i="6"/>
  <c r="Z28" i="6" l="1"/>
  <c r="AB28" i="6"/>
  <c r="AN32" i="6"/>
  <c r="AT31" i="6"/>
  <c r="AS31" i="6"/>
  <c r="AQ31" i="6"/>
  <c r="AC30" i="7"/>
  <c r="AA30" i="7"/>
  <c r="AB23" i="1"/>
  <c r="Z23" i="1"/>
  <c r="AS32" i="4"/>
  <c r="AR32" i="4"/>
  <c r="AN33" i="4"/>
  <c r="AQ32" i="4"/>
  <c r="Z25" i="4"/>
  <c r="AB25" i="4"/>
  <c r="AC28" i="6"/>
  <c r="AA28" i="6"/>
  <c r="AS27" i="1"/>
  <c r="AQ27" i="1"/>
  <c r="AT27" i="1"/>
  <c r="AN28" i="1"/>
  <c r="AC23" i="1"/>
  <c r="AA23" i="1"/>
  <c r="AC25" i="4"/>
  <c r="AA25" i="4"/>
  <c r="AB30" i="7"/>
  <c r="Z30" i="7"/>
  <c r="AS33" i="7"/>
  <c r="AR33" i="7"/>
  <c r="AQ33" i="7"/>
  <c r="AN34" i="7"/>
  <c r="AC31" i="7" l="1"/>
  <c r="AA31" i="7"/>
  <c r="AB26" i="4"/>
  <c r="Z26" i="4"/>
  <c r="AS34" i="7"/>
  <c r="AR34" i="7"/>
  <c r="AQ34" i="7"/>
  <c r="AN35" i="7"/>
  <c r="AQ32" i="6"/>
  <c r="AT32" i="6"/>
  <c r="AS32" i="6"/>
  <c r="AN33" i="6"/>
  <c r="AS33" i="4"/>
  <c r="AR33" i="4"/>
  <c r="AQ33" i="4"/>
  <c r="AN34" i="4"/>
  <c r="AB31" i="7"/>
  <c r="Z31" i="7"/>
  <c r="AC26" i="4"/>
  <c r="AA26" i="4"/>
  <c r="AC29" i="6"/>
  <c r="AA29" i="6"/>
  <c r="AB24" i="1"/>
  <c r="Z24" i="1"/>
  <c r="AC24" i="1"/>
  <c r="AA24" i="1"/>
  <c r="AQ28" i="1"/>
  <c r="AT28" i="1"/>
  <c r="AS28" i="1"/>
  <c r="AN29" i="1"/>
  <c r="Z29" i="6"/>
  <c r="AB29" i="6"/>
  <c r="AB25" i="1" l="1"/>
  <c r="Z25" i="1"/>
  <c r="AR34" i="4"/>
  <c r="AQ34" i="4"/>
  <c r="AS34" i="4"/>
  <c r="AN35" i="4"/>
  <c r="AN36" i="7"/>
  <c r="AS35" i="7"/>
  <c r="AR35" i="7"/>
  <c r="AQ35" i="7"/>
  <c r="AQ29" i="1"/>
  <c r="AS29" i="1"/>
  <c r="AT29" i="1"/>
  <c r="AN30" i="1"/>
  <c r="AB30" i="6"/>
  <c r="Z30" i="6"/>
  <c r="AC30" i="6"/>
  <c r="AA30" i="6"/>
  <c r="AB27" i="4"/>
  <c r="Z27" i="4"/>
  <c r="AT33" i="6"/>
  <c r="AS33" i="6"/>
  <c r="AN34" i="6"/>
  <c r="AQ33" i="6"/>
  <c r="AC25" i="1"/>
  <c r="AA25" i="1"/>
  <c r="AB32" i="7"/>
  <c r="Z32" i="7"/>
  <c r="AC32" i="7"/>
  <c r="AA32" i="7"/>
  <c r="AC27" i="4"/>
  <c r="AA27" i="4"/>
  <c r="AB31" i="6" l="1"/>
  <c r="Z31" i="6"/>
  <c r="AS36" i="7"/>
  <c r="AR36" i="7"/>
  <c r="AQ36" i="7"/>
  <c r="AN37" i="7"/>
  <c r="AC33" i="7"/>
  <c r="AA33" i="7"/>
  <c r="AT30" i="1"/>
  <c r="AQ30" i="1"/>
  <c r="AN31" i="1"/>
  <c r="AS30" i="1"/>
  <c r="AS35" i="4"/>
  <c r="AR35" i="4"/>
  <c r="AQ35" i="4"/>
  <c r="AN36" i="4"/>
  <c r="AN35" i="6"/>
  <c r="AT34" i="6"/>
  <c r="AS34" i="6"/>
  <c r="AQ34" i="6"/>
  <c r="AC28" i="4"/>
  <c r="AA28" i="4"/>
  <c r="AB28" i="4"/>
  <c r="Z28" i="4"/>
  <c r="AC26" i="1"/>
  <c r="AA26" i="1"/>
  <c r="AC31" i="6"/>
  <c r="AA31" i="6"/>
  <c r="AB26" i="1"/>
  <c r="Z26" i="1"/>
  <c r="AB33" i="7"/>
  <c r="Z33" i="7"/>
  <c r="AB29" i="4" l="1"/>
  <c r="Z29" i="4"/>
  <c r="AS36" i="4"/>
  <c r="AQ36" i="4"/>
  <c r="AR36" i="4"/>
  <c r="AN37" i="4"/>
  <c r="AC34" i="7"/>
  <c r="AA34" i="7"/>
  <c r="AS37" i="7"/>
  <c r="AR37" i="7"/>
  <c r="AQ37" i="7"/>
  <c r="AN38" i="7"/>
  <c r="AC29" i="4"/>
  <c r="AA29" i="4"/>
  <c r="AC32" i="6"/>
  <c r="AA32" i="6"/>
  <c r="AT31" i="1"/>
  <c r="AS31" i="1"/>
  <c r="AQ31" i="1"/>
  <c r="AN32" i="1"/>
  <c r="AB34" i="7"/>
  <c r="Z34" i="7"/>
  <c r="AB27" i="1"/>
  <c r="Z27" i="1"/>
  <c r="Z32" i="6"/>
  <c r="AB32" i="6"/>
  <c r="AC27" i="1"/>
  <c r="AA27" i="1"/>
  <c r="AQ35" i="6"/>
  <c r="AN36" i="6"/>
  <c r="AT35" i="6"/>
  <c r="AS35" i="6"/>
  <c r="AB28" i="1" l="1"/>
  <c r="Z28" i="1"/>
  <c r="AC33" i="6"/>
  <c r="AA33" i="6"/>
  <c r="AC35" i="7"/>
  <c r="AA35" i="7"/>
  <c r="AB35" i="7"/>
  <c r="Z35" i="7"/>
  <c r="AC30" i="4"/>
  <c r="AA30" i="4"/>
  <c r="AR37" i="4"/>
  <c r="AQ37" i="4"/>
  <c r="AS37" i="4"/>
  <c r="AN38" i="4"/>
  <c r="AQ32" i="1"/>
  <c r="AT32" i="1"/>
  <c r="AS32" i="1"/>
  <c r="AN33" i="1"/>
  <c r="AS38" i="7"/>
  <c r="AR38" i="7"/>
  <c r="AQ38" i="7"/>
  <c r="AN39" i="7"/>
  <c r="AT36" i="6"/>
  <c r="AS36" i="6"/>
  <c r="AQ36" i="6"/>
  <c r="AN37" i="6"/>
  <c r="AB30" i="4"/>
  <c r="Z30" i="4"/>
  <c r="AC28" i="1"/>
  <c r="AA28" i="1"/>
  <c r="AB33" i="6"/>
  <c r="Z33" i="6"/>
  <c r="AB36" i="7" l="1"/>
  <c r="Z36" i="7"/>
  <c r="AS38" i="4"/>
  <c r="AR38" i="4"/>
  <c r="AQ38" i="4"/>
  <c r="AN39" i="4"/>
  <c r="AC36" i="7"/>
  <c r="AA36" i="7"/>
  <c r="AC34" i="6"/>
  <c r="AA34" i="6"/>
  <c r="AQ39" i="7"/>
  <c r="AN40" i="7"/>
  <c r="AS39" i="7"/>
  <c r="AR39" i="7"/>
  <c r="AB31" i="4"/>
  <c r="Z31" i="4"/>
  <c r="AB34" i="6"/>
  <c r="Z34" i="6"/>
  <c r="AC29" i="1"/>
  <c r="AA29" i="1"/>
  <c r="AT37" i="6"/>
  <c r="AS37" i="6"/>
  <c r="AQ37" i="6"/>
  <c r="AN38" i="6"/>
  <c r="AT33" i="1"/>
  <c r="AS33" i="1"/>
  <c r="AN34" i="1"/>
  <c r="AQ33" i="1"/>
  <c r="AA31" i="4"/>
  <c r="AC31" i="4"/>
  <c r="AB29" i="1"/>
  <c r="Z29" i="1"/>
  <c r="AB30" i="1" l="1"/>
  <c r="Z30" i="1"/>
  <c r="AS38" i="6"/>
  <c r="AQ38" i="6"/>
  <c r="AN39" i="6"/>
  <c r="AT38" i="6"/>
  <c r="AB32" i="4"/>
  <c r="Z32" i="4"/>
  <c r="AC37" i="7"/>
  <c r="AA37" i="7"/>
  <c r="AN40" i="4"/>
  <c r="AS39" i="4"/>
  <c r="AR39" i="4"/>
  <c r="AQ39" i="4"/>
  <c r="AC30" i="1"/>
  <c r="AA30" i="1"/>
  <c r="AC32" i="4"/>
  <c r="AA32" i="4"/>
  <c r="AT34" i="1"/>
  <c r="AS34" i="1"/>
  <c r="AQ34" i="1"/>
  <c r="AN35" i="1"/>
  <c r="Z35" i="6"/>
  <c r="AB35" i="6"/>
  <c r="AC35" i="6"/>
  <c r="AA35" i="6"/>
  <c r="AB37" i="7"/>
  <c r="Z37" i="7"/>
  <c r="AS40" i="7"/>
  <c r="AR40" i="7"/>
  <c r="AQ40" i="7"/>
  <c r="AN41" i="7"/>
  <c r="AN42" i="7" l="1"/>
  <c r="AS41" i="7"/>
  <c r="AR41" i="7"/>
  <c r="AQ41" i="7"/>
  <c r="AC31" i="1"/>
  <c r="AA31" i="1"/>
  <c r="AB33" i="4"/>
  <c r="Z33" i="4"/>
  <c r="AB36" i="6"/>
  <c r="Z36" i="6"/>
  <c r="AS35" i="1"/>
  <c r="AQ35" i="1"/>
  <c r="AT35" i="1"/>
  <c r="AN36" i="1"/>
  <c r="AT39" i="6"/>
  <c r="AS39" i="6"/>
  <c r="AQ39" i="6"/>
  <c r="AN40" i="6"/>
  <c r="AB38" i="7"/>
  <c r="Z38" i="7"/>
  <c r="AC36" i="6"/>
  <c r="AA36" i="6"/>
  <c r="AA33" i="4"/>
  <c r="AC33" i="4"/>
  <c r="AC38" i="7"/>
  <c r="AA38" i="7"/>
  <c r="AB31" i="1"/>
  <c r="Z31" i="1"/>
  <c r="AS40" i="4"/>
  <c r="AR40" i="4"/>
  <c r="AQ40" i="4"/>
  <c r="AN41" i="4"/>
  <c r="Z34" i="4" l="1"/>
  <c r="AB34" i="4"/>
  <c r="AC34" i="4"/>
  <c r="AA34" i="4"/>
  <c r="AT36" i="1"/>
  <c r="AS36" i="1"/>
  <c r="AQ36" i="1"/>
  <c r="AN37" i="1"/>
  <c r="AC32" i="1"/>
  <c r="AA32" i="1"/>
  <c r="AN42" i="4"/>
  <c r="AS41" i="4"/>
  <c r="AR41" i="4"/>
  <c r="AQ41" i="4"/>
  <c r="AB32" i="1"/>
  <c r="Z32" i="1"/>
  <c r="AC39" i="7"/>
  <c r="AA39" i="7"/>
  <c r="AT40" i="6"/>
  <c r="AS40" i="6"/>
  <c r="AQ40" i="6"/>
  <c r="AN41" i="6"/>
  <c r="AB37" i="6"/>
  <c r="Z37" i="6"/>
  <c r="AC37" i="6"/>
  <c r="AA37" i="6"/>
  <c r="Z39" i="7"/>
  <c r="AB39" i="7"/>
  <c r="AR42" i="7"/>
  <c r="AQ42" i="7"/>
  <c r="AS42" i="7"/>
  <c r="AN43" i="7"/>
  <c r="Z38" i="6" l="1"/>
  <c r="AB38" i="6"/>
  <c r="AB33" i="1"/>
  <c r="Z33" i="1"/>
  <c r="AT37" i="1"/>
  <c r="AS37" i="1"/>
  <c r="AQ37" i="1"/>
  <c r="AN38" i="1"/>
  <c r="AN44" i="7"/>
  <c r="AS43" i="7"/>
  <c r="AR43" i="7"/>
  <c r="AQ43" i="7"/>
  <c r="AQ41" i="6"/>
  <c r="AT41" i="6"/>
  <c r="AN42" i="6"/>
  <c r="AS41" i="6"/>
  <c r="AC35" i="4"/>
  <c r="AA35" i="4"/>
  <c r="AB40" i="7"/>
  <c r="Z40" i="7"/>
  <c r="AQ42" i="4"/>
  <c r="AS42" i="4"/>
  <c r="AR42" i="4"/>
  <c r="AN43" i="4"/>
  <c r="AC38" i="6"/>
  <c r="AA38" i="6"/>
  <c r="AC40" i="7"/>
  <c r="AA40" i="7"/>
  <c r="AC33" i="1"/>
  <c r="AA33" i="1"/>
  <c r="AB35" i="4"/>
  <c r="Z35" i="4"/>
  <c r="AQ38" i="1" l="1"/>
  <c r="AT38" i="1"/>
  <c r="AS38" i="1"/>
  <c r="AN39" i="1"/>
  <c r="AT42" i="6"/>
  <c r="AN43" i="6"/>
  <c r="AS42" i="6"/>
  <c r="AQ42" i="6"/>
  <c r="AB34" i="1"/>
  <c r="Z34" i="1"/>
  <c r="Z36" i="4"/>
  <c r="AB36" i="4"/>
  <c r="AC34" i="1"/>
  <c r="AA34" i="1"/>
  <c r="AB41" i="7"/>
  <c r="Z41" i="7"/>
  <c r="AC39" i="6"/>
  <c r="AA39" i="6"/>
  <c r="AS43" i="4"/>
  <c r="AR43" i="4"/>
  <c r="AQ43" i="4"/>
  <c r="AN44" i="4"/>
  <c r="AC41" i="7"/>
  <c r="AA41" i="7"/>
  <c r="AC36" i="4"/>
  <c r="AA36" i="4"/>
  <c r="AS44" i="7"/>
  <c r="AR44" i="7"/>
  <c r="AQ44" i="7"/>
  <c r="AN45" i="7"/>
  <c r="AB39" i="6"/>
  <c r="Z39" i="6"/>
  <c r="AA42" i="7" l="1"/>
  <c r="AC42" i="7"/>
  <c r="Z42" i="7"/>
  <c r="AB42" i="7"/>
  <c r="AB40" i="6"/>
  <c r="Z40" i="6"/>
  <c r="AS44" i="4"/>
  <c r="AQ44" i="4"/>
  <c r="AR44" i="4"/>
  <c r="AN45" i="4"/>
  <c r="AC35" i="1"/>
  <c r="AA35" i="1"/>
  <c r="AQ43" i="6"/>
  <c r="AT43" i="6"/>
  <c r="AN44" i="6"/>
  <c r="AS43" i="6"/>
  <c r="AS45" i="7"/>
  <c r="AR45" i="7"/>
  <c r="AQ45" i="7"/>
  <c r="AN46" i="7"/>
  <c r="AT39" i="1"/>
  <c r="AS39" i="1"/>
  <c r="AQ39" i="1"/>
  <c r="AN40" i="1"/>
  <c r="Z37" i="4"/>
  <c r="AB37" i="4"/>
  <c r="AC37" i="4"/>
  <c r="AA37" i="4"/>
  <c r="AC40" i="6"/>
  <c r="AA40" i="6"/>
  <c r="AB35" i="1"/>
  <c r="Z35" i="1"/>
  <c r="AN41" i="1" l="1"/>
  <c r="AT40" i="1"/>
  <c r="AQ40" i="1"/>
  <c r="AS40" i="1"/>
  <c r="AB41" i="6"/>
  <c r="Z41" i="6"/>
  <c r="AB36" i="1"/>
  <c r="Z36" i="1"/>
  <c r="AS44" i="6"/>
  <c r="AQ44" i="6"/>
  <c r="AT44" i="6"/>
  <c r="AN45" i="6"/>
  <c r="AA41" i="6"/>
  <c r="AC41" i="6"/>
  <c r="AC38" i="4"/>
  <c r="AA38" i="4"/>
  <c r="AS46" i="7"/>
  <c r="AR46" i="7"/>
  <c r="AQ46" i="7"/>
  <c r="AN47" i="7"/>
  <c r="AA36" i="1"/>
  <c r="AC36" i="1"/>
  <c r="AB43" i="7"/>
  <c r="Z43" i="7"/>
  <c r="AR45" i="4"/>
  <c r="AQ45" i="4"/>
  <c r="AS45" i="4"/>
  <c r="AN46" i="4"/>
  <c r="AB38" i="4"/>
  <c r="Z38" i="4"/>
  <c r="AC43" i="7"/>
  <c r="AA43" i="7"/>
  <c r="AC39" i="4" l="1"/>
  <c r="AA39" i="4"/>
  <c r="AB39" i="4"/>
  <c r="Z39" i="4"/>
  <c r="AB42" i="6"/>
  <c r="Z42" i="6"/>
  <c r="AB44" i="7"/>
  <c r="Z44" i="7"/>
  <c r="AC37" i="1"/>
  <c r="AA37" i="1"/>
  <c r="AC42" i="6"/>
  <c r="AA42" i="6"/>
  <c r="AB37" i="1"/>
  <c r="Z37" i="1"/>
  <c r="AS46" i="4"/>
  <c r="AR46" i="4"/>
  <c r="AQ46" i="4"/>
  <c r="AN47" i="4"/>
  <c r="AQ47" i="7"/>
  <c r="AN48" i="7"/>
  <c r="AS47" i="7"/>
  <c r="AR47" i="7"/>
  <c r="AT45" i="6"/>
  <c r="AS45" i="6"/>
  <c r="AQ45" i="6"/>
  <c r="AN46" i="6"/>
  <c r="AC44" i="7"/>
  <c r="AA44" i="7"/>
  <c r="AS41" i="1"/>
  <c r="AQ41" i="1"/>
  <c r="AT41" i="1"/>
  <c r="AN42" i="1"/>
  <c r="AB45" i="7" l="1"/>
  <c r="Z45" i="7"/>
  <c r="AB43" i="6"/>
  <c r="Z43" i="6"/>
  <c r="AB38" i="1"/>
  <c r="Z38" i="1"/>
  <c r="AS48" i="7"/>
  <c r="AR48" i="7"/>
  <c r="AQ48" i="7"/>
  <c r="AN49" i="7"/>
  <c r="AC43" i="6"/>
  <c r="AA43" i="6"/>
  <c r="AB40" i="4"/>
  <c r="Z40" i="4"/>
  <c r="AC45" i="7"/>
  <c r="AA45" i="7"/>
  <c r="AT46" i="6"/>
  <c r="AS46" i="6"/>
  <c r="AQ46" i="6"/>
  <c r="AN47" i="6"/>
  <c r="AN48" i="4"/>
  <c r="AR47" i="4"/>
  <c r="AS47" i="4"/>
  <c r="AQ47" i="4"/>
  <c r="AC38" i="1"/>
  <c r="AA38" i="1"/>
  <c r="AA40" i="4"/>
  <c r="AC40" i="4"/>
  <c r="AT42" i="1"/>
  <c r="AS42" i="1"/>
  <c r="AQ42" i="1"/>
  <c r="AN43" i="1"/>
  <c r="AC46" i="7" l="1"/>
  <c r="AA46" i="7"/>
  <c r="AB41" i="4"/>
  <c r="Z41" i="4"/>
  <c r="AB39" i="1"/>
  <c r="Z39" i="1"/>
  <c r="AS48" i="4"/>
  <c r="AR48" i="4"/>
  <c r="AQ48" i="4"/>
  <c r="AN49" i="4"/>
  <c r="AT47" i="6"/>
  <c r="AS47" i="6"/>
  <c r="AQ47" i="6"/>
  <c r="AN48" i="6"/>
  <c r="AC44" i="6"/>
  <c r="AA44" i="6"/>
  <c r="AB44" i="6"/>
  <c r="Z44" i="6"/>
  <c r="AC41" i="4"/>
  <c r="AA41" i="4"/>
  <c r="AC39" i="1"/>
  <c r="AA39" i="1"/>
  <c r="AN50" i="7"/>
  <c r="AS49" i="7"/>
  <c r="AR49" i="7"/>
  <c r="AQ49" i="7"/>
  <c r="AB46" i="7"/>
  <c r="Z46" i="7"/>
  <c r="AS43" i="1"/>
  <c r="AQ43" i="1"/>
  <c r="AT43" i="1"/>
  <c r="AN44" i="1"/>
  <c r="AT48" i="6" l="1"/>
  <c r="AQ48" i="6"/>
  <c r="AS48" i="6"/>
  <c r="AN49" i="6"/>
  <c r="AB40" i="1"/>
  <c r="Z40" i="1"/>
  <c r="AT44" i="1"/>
  <c r="AS44" i="1"/>
  <c r="AQ44" i="1"/>
  <c r="AN45" i="1"/>
  <c r="AB42" i="4"/>
  <c r="Z42" i="4"/>
  <c r="AR50" i="7"/>
  <c r="AQ50" i="7"/>
  <c r="AS50" i="7"/>
  <c r="AN51" i="7"/>
  <c r="AC45" i="6"/>
  <c r="AA45" i="6"/>
  <c r="AC42" i="4"/>
  <c r="AA42" i="4"/>
  <c r="AB45" i="6"/>
  <c r="Z45" i="6"/>
  <c r="AR49" i="4"/>
  <c r="AS49" i="4"/>
  <c r="AQ49" i="4"/>
  <c r="AN50" i="4"/>
  <c r="AC47" i="7"/>
  <c r="AA47" i="7"/>
  <c r="AC40" i="1"/>
  <c r="AA40" i="1"/>
  <c r="AB47" i="7"/>
  <c r="Z47" i="7"/>
  <c r="AB48" i="7" l="1"/>
  <c r="Z48" i="7"/>
  <c r="Z41" i="1"/>
  <c r="AB41" i="1"/>
  <c r="AB43" i="4"/>
  <c r="Z43" i="4"/>
  <c r="AQ49" i="6"/>
  <c r="AT49" i="6"/>
  <c r="AS49" i="6"/>
  <c r="AN50" i="6"/>
  <c r="Z46" i="6"/>
  <c r="AB46" i="6"/>
  <c r="AC43" i="4"/>
  <c r="AA43" i="4"/>
  <c r="AN52" i="7"/>
  <c r="AS51" i="7"/>
  <c r="AR51" i="7"/>
  <c r="AQ51" i="7"/>
  <c r="AC41" i="1"/>
  <c r="AA41" i="1"/>
  <c r="AC48" i="7"/>
  <c r="AA48" i="7"/>
  <c r="AQ50" i="4"/>
  <c r="AS50" i="4"/>
  <c r="AR50" i="4"/>
  <c r="AN51" i="4"/>
  <c r="AA46" i="6"/>
  <c r="AC46" i="6"/>
  <c r="AT45" i="1"/>
  <c r="AS45" i="1"/>
  <c r="AQ45" i="1"/>
  <c r="AN46" i="1"/>
  <c r="AS52" i="7" l="1"/>
  <c r="AR52" i="7"/>
  <c r="AQ52" i="7"/>
  <c r="AN53" i="7"/>
  <c r="Z44" i="4"/>
  <c r="AB44" i="4"/>
  <c r="AQ46" i="1"/>
  <c r="AT46" i="1"/>
  <c r="AS46" i="1"/>
  <c r="AN47" i="1"/>
  <c r="AC49" i="7"/>
  <c r="AA49" i="7"/>
  <c r="AC44" i="4"/>
  <c r="AA44" i="4"/>
  <c r="AC42" i="1"/>
  <c r="AA42" i="1"/>
  <c r="AC47" i="6"/>
  <c r="AA47" i="6"/>
  <c r="AB47" i="6"/>
  <c r="Z47" i="6"/>
  <c r="AB42" i="1"/>
  <c r="Z42" i="1"/>
  <c r="AQ51" i="4"/>
  <c r="AN52" i="4"/>
  <c r="AS51" i="4"/>
  <c r="AR51" i="4"/>
  <c r="AQ50" i="6"/>
  <c r="AT50" i="6"/>
  <c r="AN51" i="6"/>
  <c r="AS50" i="6"/>
  <c r="AB49" i="7"/>
  <c r="Z49" i="7"/>
  <c r="AS52" i="4" l="1"/>
  <c r="AR52" i="4"/>
  <c r="AQ52" i="4"/>
  <c r="AN53" i="4"/>
  <c r="Z50" i="7"/>
  <c r="AB50" i="7"/>
  <c r="AB43" i="1"/>
  <c r="Z43" i="1"/>
  <c r="AC45" i="4"/>
  <c r="AA45" i="4"/>
  <c r="AC43" i="1"/>
  <c r="AA43" i="1"/>
  <c r="AS51" i="6"/>
  <c r="AT51" i="6"/>
  <c r="AN52" i="6"/>
  <c r="AQ51" i="6"/>
  <c r="Z45" i="4"/>
  <c r="AB45" i="4"/>
  <c r="AB48" i="6"/>
  <c r="Z48" i="6"/>
  <c r="AC50" i="7"/>
  <c r="AA50" i="7"/>
  <c r="AS53" i="7"/>
  <c r="AR53" i="7"/>
  <c r="AQ53" i="7"/>
  <c r="AN54" i="7"/>
  <c r="AC48" i="6"/>
  <c r="AA48" i="6"/>
  <c r="AT47" i="1"/>
  <c r="AS47" i="1"/>
  <c r="AQ47" i="1"/>
  <c r="AN48" i="1"/>
  <c r="AB44" i="1" l="1"/>
  <c r="Z44" i="1"/>
  <c r="AN49" i="1"/>
  <c r="AT48" i="1"/>
  <c r="AS48" i="1"/>
  <c r="AQ48" i="1"/>
  <c r="AB51" i="7"/>
  <c r="Z51" i="7"/>
  <c r="AS52" i="6"/>
  <c r="AQ52" i="6"/>
  <c r="AT52" i="6"/>
  <c r="AN53" i="6"/>
  <c r="AC51" i="7"/>
  <c r="AA51" i="7"/>
  <c r="AB49" i="6"/>
  <c r="Z49" i="6"/>
  <c r="AA44" i="1"/>
  <c r="AC44" i="1"/>
  <c r="AR53" i="4"/>
  <c r="AS53" i="4"/>
  <c r="AQ53" i="4"/>
  <c r="AN54" i="4"/>
  <c r="AC49" i="6"/>
  <c r="AA49" i="6"/>
  <c r="AS54" i="7"/>
  <c r="AR54" i="7"/>
  <c r="AQ54" i="7"/>
  <c r="AN55" i="7"/>
  <c r="AC46" i="4"/>
  <c r="AA46" i="4"/>
  <c r="AB46" i="4"/>
  <c r="Z46" i="4"/>
  <c r="AB47" i="4" l="1"/>
  <c r="Z47" i="4"/>
  <c r="AC50" i="6"/>
  <c r="AA50" i="6"/>
  <c r="AB50" i="6"/>
  <c r="Z50" i="6"/>
  <c r="AB52" i="7"/>
  <c r="Z52" i="7"/>
  <c r="AC52" i="7"/>
  <c r="AA52" i="7"/>
  <c r="AC47" i="4"/>
  <c r="AA47" i="4"/>
  <c r="AQ55" i="7"/>
  <c r="AN56" i="7"/>
  <c r="AS55" i="7"/>
  <c r="AR55" i="7"/>
  <c r="AS53" i="6"/>
  <c r="AT53" i="6"/>
  <c r="AQ53" i="6"/>
  <c r="AN54" i="6"/>
  <c r="AQ54" i="4"/>
  <c r="AS54" i="4"/>
  <c r="AR54" i="4"/>
  <c r="AN55" i="4"/>
  <c r="AS49" i="1"/>
  <c r="AQ49" i="1"/>
  <c r="AN50" i="1"/>
  <c r="AT49" i="1"/>
  <c r="AB45" i="1"/>
  <c r="Z45" i="1"/>
  <c r="AC45" i="1"/>
  <c r="AA45" i="1"/>
  <c r="AB53" i="7" l="1"/>
  <c r="Z53" i="7"/>
  <c r="AB51" i="6"/>
  <c r="Z51" i="6"/>
  <c r="AC46" i="1"/>
  <c r="AA46" i="1"/>
  <c r="AS56" i="7"/>
  <c r="AR56" i="7"/>
  <c r="AQ56" i="7"/>
  <c r="AN57" i="7"/>
  <c r="AT54" i="6"/>
  <c r="AQ54" i="6"/>
  <c r="AS54" i="6"/>
  <c r="AN55" i="6"/>
  <c r="AA48" i="4"/>
  <c r="AC48" i="4"/>
  <c r="AC51" i="6"/>
  <c r="AA51" i="6"/>
  <c r="AT50" i="1"/>
  <c r="AS50" i="1"/>
  <c r="AQ50" i="1"/>
  <c r="AN51" i="1"/>
  <c r="AC53" i="7"/>
  <c r="AA53" i="7"/>
  <c r="AB48" i="4"/>
  <c r="Z48" i="4"/>
  <c r="AN56" i="4"/>
  <c r="AS55" i="4"/>
  <c r="AR55" i="4"/>
  <c r="AQ55" i="4"/>
  <c r="AB46" i="1"/>
  <c r="Z46" i="1"/>
  <c r="AC54" i="7" l="1"/>
  <c r="AA54" i="7"/>
  <c r="AC49" i="4"/>
  <c r="AA49" i="4"/>
  <c r="AT51" i="1"/>
  <c r="AS51" i="1"/>
  <c r="AQ51" i="1"/>
  <c r="AN52" i="1"/>
  <c r="AT55" i="6"/>
  <c r="AS55" i="6"/>
  <c r="AQ55" i="6"/>
  <c r="AN56" i="6"/>
  <c r="AC47" i="1"/>
  <c r="AA47" i="1"/>
  <c r="AB52" i="6"/>
  <c r="Z52" i="6"/>
  <c r="AS56" i="4"/>
  <c r="AN57" i="4"/>
  <c r="AR56" i="4"/>
  <c r="AQ56" i="4"/>
  <c r="AB47" i="1"/>
  <c r="Z47" i="1"/>
  <c r="AB49" i="4"/>
  <c r="Z49" i="4"/>
  <c r="AC52" i="6"/>
  <c r="AA52" i="6"/>
  <c r="AN58" i="7"/>
  <c r="AS57" i="7"/>
  <c r="AR57" i="7"/>
  <c r="AQ57" i="7"/>
  <c r="AB54" i="7"/>
  <c r="Z54" i="7"/>
  <c r="AB50" i="4" l="1"/>
  <c r="Z50" i="4"/>
  <c r="AB53" i="6"/>
  <c r="Z53" i="6"/>
  <c r="AT52" i="1"/>
  <c r="AS52" i="1"/>
  <c r="AQ52" i="1"/>
  <c r="AN53" i="1"/>
  <c r="AB55" i="7"/>
  <c r="Z55" i="7"/>
  <c r="AB48" i="1"/>
  <c r="Z48" i="1"/>
  <c r="AT56" i="6"/>
  <c r="AS56" i="6"/>
  <c r="AQ56" i="6"/>
  <c r="AN57" i="6"/>
  <c r="AC50" i="4"/>
  <c r="AA50" i="4"/>
  <c r="AC48" i="1"/>
  <c r="AA48" i="1"/>
  <c r="AR58" i="7"/>
  <c r="AQ58" i="7"/>
  <c r="AS58" i="7"/>
  <c r="AN59" i="7"/>
  <c r="AC53" i="6"/>
  <c r="AA53" i="6"/>
  <c r="AS57" i="4"/>
  <c r="AR57" i="4"/>
  <c r="AQ57" i="4"/>
  <c r="AN58" i="4"/>
  <c r="AC55" i="7"/>
  <c r="AA55" i="7"/>
  <c r="AC56" i="7" l="1"/>
  <c r="AA56" i="7"/>
  <c r="AN60" i="7"/>
  <c r="AS59" i="7"/>
  <c r="AR59" i="7"/>
  <c r="AQ59" i="7"/>
  <c r="AN58" i="6"/>
  <c r="AT57" i="6"/>
  <c r="AS57" i="6"/>
  <c r="AQ57" i="6"/>
  <c r="AT53" i="1"/>
  <c r="AS53" i="1"/>
  <c r="AQ53" i="1"/>
  <c r="AN54" i="1"/>
  <c r="AB54" i="6"/>
  <c r="Z54" i="6"/>
  <c r="AC49" i="1"/>
  <c r="AA49" i="1"/>
  <c r="AC54" i="6"/>
  <c r="AA54" i="6"/>
  <c r="AB56" i="7"/>
  <c r="Z56" i="7"/>
  <c r="AB51" i="4"/>
  <c r="Z51" i="4"/>
  <c r="AR58" i="4"/>
  <c r="AQ58" i="4"/>
  <c r="AS58" i="4"/>
  <c r="AN59" i="4"/>
  <c r="Z49" i="1"/>
  <c r="AB49" i="1"/>
  <c r="AC51" i="4"/>
  <c r="AA51" i="4"/>
  <c r="AB55" i="6" l="1"/>
  <c r="Z55" i="6"/>
  <c r="AS58" i="6"/>
  <c r="AQ58" i="6"/>
  <c r="AN59" i="6"/>
  <c r="AT58" i="6"/>
  <c r="AQ54" i="1"/>
  <c r="AT54" i="1"/>
  <c r="AS54" i="1"/>
  <c r="AN55" i="1"/>
  <c r="AB52" i="4"/>
  <c r="Z52" i="4"/>
  <c r="AS60" i="7"/>
  <c r="AR60" i="7"/>
  <c r="AQ60" i="7"/>
  <c r="AN61" i="7"/>
  <c r="AC52" i="4"/>
  <c r="AA52" i="4"/>
  <c r="AB50" i="1"/>
  <c r="Z50" i="1"/>
  <c r="AQ59" i="4"/>
  <c r="AN60" i="4"/>
  <c r="AS59" i="4"/>
  <c r="AR59" i="4"/>
  <c r="AC50" i="1"/>
  <c r="AA50" i="1"/>
  <c r="AC57" i="7"/>
  <c r="AA57" i="7"/>
  <c r="AB57" i="7"/>
  <c r="Z57" i="7"/>
  <c r="AC55" i="6"/>
  <c r="AA55" i="6"/>
  <c r="AC56" i="6" l="1"/>
  <c r="AA56" i="6"/>
  <c r="AN60" i="6"/>
  <c r="AT59" i="6"/>
  <c r="AS59" i="6"/>
  <c r="AQ59" i="6"/>
  <c r="Z58" i="7"/>
  <c r="AB58" i="7"/>
  <c r="AC58" i="7"/>
  <c r="AA58" i="7"/>
  <c r="AS61" i="7"/>
  <c r="AR61" i="7"/>
  <c r="AQ61" i="7"/>
  <c r="AN62" i="7"/>
  <c r="AS60" i="4"/>
  <c r="AR60" i="4"/>
  <c r="AQ60" i="4"/>
  <c r="AN61" i="4"/>
  <c r="AB53" i="4"/>
  <c r="Z53" i="4"/>
  <c r="AC51" i="1"/>
  <c r="AA51" i="1"/>
  <c r="AC53" i="4"/>
  <c r="AA53" i="4"/>
  <c r="AT55" i="1"/>
  <c r="AS55" i="1"/>
  <c r="AQ55" i="1"/>
  <c r="AN56" i="1"/>
  <c r="AB56" i="6"/>
  <c r="Z56" i="6"/>
  <c r="AB51" i="1"/>
  <c r="Z51" i="1"/>
  <c r="AB59" i="7" l="1"/>
  <c r="Z59" i="7"/>
  <c r="AA54" i="4"/>
  <c r="AC54" i="4"/>
  <c r="AB52" i="1"/>
  <c r="Z52" i="1"/>
  <c r="AB57" i="6"/>
  <c r="Z57" i="6"/>
  <c r="AT60" i="6"/>
  <c r="AS60" i="6"/>
  <c r="AQ60" i="6"/>
  <c r="AN61" i="6"/>
  <c r="AA52" i="1"/>
  <c r="AC52" i="1"/>
  <c r="AB54" i="4"/>
  <c r="Z54" i="4"/>
  <c r="AS61" i="4"/>
  <c r="AR61" i="4"/>
  <c r="AQ61" i="4"/>
  <c r="AN62" i="4"/>
  <c r="AC59" i="7"/>
  <c r="AA59" i="7"/>
  <c r="AC57" i="6"/>
  <c r="AA57" i="6"/>
  <c r="AS62" i="7"/>
  <c r="AR62" i="7"/>
  <c r="AQ62" i="7"/>
  <c r="AN63" i="7"/>
  <c r="AN57" i="1"/>
  <c r="AT56" i="1"/>
  <c r="AS56" i="1"/>
  <c r="AQ56" i="1"/>
  <c r="AB55" i="4" l="1"/>
  <c r="Z55" i="4"/>
  <c r="AB58" i="6"/>
  <c r="Z58" i="6"/>
  <c r="AB53" i="1"/>
  <c r="Z53" i="1"/>
  <c r="AS57" i="1"/>
  <c r="AQ57" i="1"/>
  <c r="AN58" i="1"/>
  <c r="AT57" i="1"/>
  <c r="AC53" i="1"/>
  <c r="AA53" i="1"/>
  <c r="AC60" i="7"/>
  <c r="AA60" i="7"/>
  <c r="AQ63" i="7"/>
  <c r="AN64" i="7"/>
  <c r="AS63" i="7"/>
  <c r="AR63" i="7"/>
  <c r="AR62" i="4"/>
  <c r="AQ62" i="4"/>
  <c r="AS62" i="4"/>
  <c r="AN63" i="4"/>
  <c r="AT61" i="6"/>
  <c r="AS61" i="6"/>
  <c r="AQ61" i="6"/>
  <c r="AN62" i="6"/>
  <c r="AC55" i="4"/>
  <c r="AA55" i="4"/>
  <c r="AB60" i="7"/>
  <c r="Z60" i="7"/>
  <c r="AA58" i="6"/>
  <c r="AC58" i="6"/>
  <c r="AC61" i="7" l="1"/>
  <c r="AA61" i="7"/>
  <c r="AB54" i="1"/>
  <c r="Z54" i="1"/>
  <c r="AC54" i="1"/>
  <c r="AA54" i="1"/>
  <c r="AB59" i="6"/>
  <c r="Z59" i="6"/>
  <c r="AN64" i="4"/>
  <c r="AS63" i="4"/>
  <c r="AQ63" i="4"/>
  <c r="AR63" i="4"/>
  <c r="AC56" i="4"/>
  <c r="AA56" i="4"/>
  <c r="AC59" i="6"/>
  <c r="AA59" i="6"/>
  <c r="AT62" i="6"/>
  <c r="AS62" i="6"/>
  <c r="AQ62" i="6"/>
  <c r="AN63" i="6"/>
  <c r="AB56" i="4"/>
  <c r="Z56" i="4"/>
  <c r="AS64" i="7"/>
  <c r="AR64" i="7"/>
  <c r="AQ64" i="7"/>
  <c r="AN65" i="7"/>
  <c r="AB61" i="7"/>
  <c r="Z61" i="7"/>
  <c r="AT58" i="1"/>
  <c r="AS58" i="1"/>
  <c r="AQ58" i="1"/>
  <c r="AN59" i="1"/>
  <c r="AC60" i="6" l="1"/>
  <c r="AA60" i="6"/>
  <c r="AB60" i="6"/>
  <c r="Z60" i="6"/>
  <c r="AB57" i="4"/>
  <c r="Z57" i="4"/>
  <c r="AC55" i="1"/>
  <c r="AA55" i="1"/>
  <c r="AQ63" i="6"/>
  <c r="AN64" i="6"/>
  <c r="AT63" i="6"/>
  <c r="AS63" i="6"/>
  <c r="AB55" i="1"/>
  <c r="Z55" i="1"/>
  <c r="AT59" i="1"/>
  <c r="AS59" i="1"/>
  <c r="AQ59" i="1"/>
  <c r="AN60" i="1"/>
  <c r="AC57" i="4"/>
  <c r="AA57" i="4"/>
  <c r="AB62" i="7"/>
  <c r="Z62" i="7"/>
  <c r="AN66" i="7"/>
  <c r="AS65" i="7"/>
  <c r="AR65" i="7"/>
  <c r="AQ65" i="7"/>
  <c r="AC62" i="7"/>
  <c r="AA62" i="7"/>
  <c r="AN65" i="4"/>
  <c r="AS64" i="4"/>
  <c r="AR64" i="4"/>
  <c r="AQ64" i="4"/>
  <c r="AC56" i="1" l="1"/>
  <c r="AA56" i="1"/>
  <c r="AR66" i="7"/>
  <c r="AQ66" i="7"/>
  <c r="AS66" i="7"/>
  <c r="AN67" i="7"/>
  <c r="AB63" i="7"/>
  <c r="Z63" i="7"/>
  <c r="AB58" i="4"/>
  <c r="Z58" i="4"/>
  <c r="AB61" i="6"/>
  <c r="Z61" i="6"/>
  <c r="AS65" i="4"/>
  <c r="AR65" i="4"/>
  <c r="AQ65" i="4"/>
  <c r="AN66" i="4"/>
  <c r="AC63" i="7"/>
  <c r="AA63" i="7"/>
  <c r="AC58" i="4"/>
  <c r="AA58" i="4"/>
  <c r="AB56" i="1"/>
  <c r="Z56" i="1"/>
  <c r="AT60" i="1"/>
  <c r="AS60" i="1"/>
  <c r="AQ60" i="1"/>
  <c r="AN61" i="1"/>
  <c r="AT64" i="6"/>
  <c r="AS64" i="6"/>
  <c r="AQ64" i="6"/>
  <c r="AN65" i="6"/>
  <c r="AC61" i="6"/>
  <c r="AA61" i="6"/>
  <c r="AS66" i="4" l="1"/>
  <c r="AR66" i="4"/>
  <c r="AQ66" i="4"/>
  <c r="AN67" i="4"/>
  <c r="AB64" i="7"/>
  <c r="Z64" i="7"/>
  <c r="AN68" i="7"/>
  <c r="AS67" i="7"/>
  <c r="AR67" i="7"/>
  <c r="AQ67" i="7"/>
  <c r="Z57" i="1"/>
  <c r="AB57" i="1"/>
  <c r="AC62" i="6"/>
  <c r="AA62" i="6"/>
  <c r="AC59" i="4"/>
  <c r="AA59" i="4"/>
  <c r="AT61" i="1"/>
  <c r="AS61" i="1"/>
  <c r="AQ61" i="1"/>
  <c r="AN62" i="1"/>
  <c r="AC64" i="7"/>
  <c r="AA64" i="7"/>
  <c r="AB59" i="4"/>
  <c r="Z59" i="4"/>
  <c r="AC57" i="1"/>
  <c r="AA57" i="1"/>
  <c r="AN66" i="6"/>
  <c r="AT65" i="6"/>
  <c r="AS65" i="6"/>
  <c r="AQ65" i="6"/>
  <c r="AB62" i="6"/>
  <c r="Z62" i="6"/>
  <c r="AS68" i="7" l="1"/>
  <c r="AR68" i="7"/>
  <c r="AQ68" i="7"/>
  <c r="AN69" i="7"/>
  <c r="AC65" i="7"/>
  <c r="AA65" i="7"/>
  <c r="AC63" i="6"/>
  <c r="AA63" i="6"/>
  <c r="AB65" i="7"/>
  <c r="Z65" i="7"/>
  <c r="Z63" i="6"/>
  <c r="AB63" i="6"/>
  <c r="AB60" i="4"/>
  <c r="Z60" i="4"/>
  <c r="AQ62" i="1"/>
  <c r="AT62" i="1"/>
  <c r="AS62" i="1"/>
  <c r="AN63" i="1"/>
  <c r="AR67" i="4"/>
  <c r="AQ67" i="4"/>
  <c r="AN68" i="4"/>
  <c r="AS67" i="4"/>
  <c r="AS66" i="6"/>
  <c r="AQ66" i="6"/>
  <c r="AN67" i="6"/>
  <c r="AT66" i="6"/>
  <c r="AB58" i="1"/>
  <c r="Z58" i="1"/>
  <c r="AC60" i="4"/>
  <c r="AA60" i="4"/>
  <c r="AC58" i="1"/>
  <c r="AA58" i="1"/>
  <c r="AC64" i="6" l="1"/>
  <c r="AA64" i="6"/>
  <c r="AB61" i="4"/>
  <c r="Z61" i="4"/>
  <c r="AC66" i="7"/>
  <c r="AA66" i="7"/>
  <c r="AN69" i="4"/>
  <c r="AS68" i="4"/>
  <c r="AR68" i="4"/>
  <c r="AQ68" i="4"/>
  <c r="AC59" i="1"/>
  <c r="AA59" i="1"/>
  <c r="AS69" i="7"/>
  <c r="AR69" i="7"/>
  <c r="AQ69" i="7"/>
  <c r="AN70" i="7"/>
  <c r="AB59" i="1"/>
  <c r="Z59" i="1"/>
  <c r="AB64" i="6"/>
  <c r="Z64" i="6"/>
  <c r="AT63" i="1"/>
  <c r="AS63" i="1"/>
  <c r="AQ63" i="1"/>
  <c r="AN64" i="1"/>
  <c r="Z66" i="7"/>
  <c r="AB66" i="7"/>
  <c r="AC61" i="4"/>
  <c r="AA61" i="4"/>
  <c r="AN68" i="6"/>
  <c r="AT67" i="6"/>
  <c r="AS67" i="6"/>
  <c r="AQ67" i="6"/>
  <c r="AN65" i="1" l="1"/>
  <c r="AT64" i="1"/>
  <c r="AS64" i="1"/>
  <c r="AQ64" i="1"/>
  <c r="AS69" i="4"/>
  <c r="AR69" i="4"/>
  <c r="AQ69" i="4"/>
  <c r="AN70" i="4"/>
  <c r="AC67" i="7"/>
  <c r="AA67" i="7"/>
  <c r="AS70" i="7"/>
  <c r="AR70" i="7"/>
  <c r="AQ70" i="7"/>
  <c r="AN71" i="7"/>
  <c r="AB65" i="6"/>
  <c r="Z65" i="6"/>
  <c r="AB62" i="4"/>
  <c r="Z62" i="4"/>
  <c r="AT68" i="6"/>
  <c r="AS68" i="6"/>
  <c r="AQ68" i="6"/>
  <c r="AN69" i="6"/>
  <c r="AA60" i="1"/>
  <c r="AC60" i="1"/>
  <c r="AB60" i="1"/>
  <c r="Z60" i="1"/>
  <c r="AC65" i="6"/>
  <c r="AA65" i="6"/>
  <c r="AC62" i="4"/>
  <c r="AA62" i="4"/>
  <c r="AB67" i="7"/>
  <c r="Z67" i="7"/>
  <c r="AB66" i="6" l="1"/>
  <c r="Z66" i="6"/>
  <c r="AS70" i="4"/>
  <c r="AR70" i="4"/>
  <c r="AQ70" i="4"/>
  <c r="AN71" i="4"/>
  <c r="AT69" i="6"/>
  <c r="AS69" i="6"/>
  <c r="AQ69" i="6"/>
  <c r="AN70" i="6"/>
  <c r="AA66" i="6"/>
  <c r="AC66" i="6"/>
  <c r="AB68" i="7"/>
  <c r="Z68" i="7"/>
  <c r="AC63" i="4"/>
  <c r="AA63" i="4"/>
  <c r="AB63" i="4"/>
  <c r="Z63" i="4"/>
  <c r="AC61" i="1"/>
  <c r="AA61" i="1"/>
  <c r="AQ71" i="7"/>
  <c r="AN72" i="7"/>
  <c r="AS71" i="7"/>
  <c r="AR71" i="7"/>
  <c r="AB61" i="1"/>
  <c r="Z61" i="1"/>
  <c r="AC68" i="7"/>
  <c r="AA68" i="7"/>
  <c r="AS65" i="1"/>
  <c r="AQ65" i="1"/>
  <c r="AN66" i="1"/>
  <c r="AT65" i="1"/>
  <c r="AB69" i="7" l="1"/>
  <c r="Z69" i="7"/>
  <c r="AN72" i="4"/>
  <c r="AS71" i="4"/>
  <c r="AR71" i="4"/>
  <c r="AQ71" i="4"/>
  <c r="AT66" i="1"/>
  <c r="AS66" i="1"/>
  <c r="AQ66" i="1"/>
  <c r="AN67" i="1"/>
  <c r="AC62" i="1"/>
  <c r="AA62" i="1"/>
  <c r="AC69" i="7"/>
  <c r="AA69" i="7"/>
  <c r="AC67" i="6"/>
  <c r="AA67" i="6"/>
  <c r="AC64" i="4"/>
  <c r="AA64" i="4"/>
  <c r="AQ72" i="7"/>
  <c r="AS72" i="7"/>
  <c r="AR72" i="7"/>
  <c r="AN73" i="7"/>
  <c r="AB62" i="1"/>
  <c r="Z62" i="1"/>
  <c r="AB64" i="4"/>
  <c r="Z64" i="4"/>
  <c r="AT70" i="6"/>
  <c r="AS70" i="6"/>
  <c r="AQ70" i="6"/>
  <c r="AN71" i="6"/>
  <c r="AB67" i="6"/>
  <c r="Z67" i="6"/>
  <c r="AB68" i="6" l="1"/>
  <c r="Z68" i="6"/>
  <c r="AQ71" i="6"/>
  <c r="AN72" i="6"/>
  <c r="AT71" i="6"/>
  <c r="AS71" i="6"/>
  <c r="AN74" i="7"/>
  <c r="AS73" i="7"/>
  <c r="AR73" i="7"/>
  <c r="AQ73" i="7"/>
  <c r="AB63" i="1"/>
  <c r="Z63" i="1"/>
  <c r="AC68" i="6"/>
  <c r="AA68" i="6"/>
  <c r="AC70" i="7"/>
  <c r="AA70" i="7"/>
  <c r="AQ72" i="4"/>
  <c r="AN73" i="4"/>
  <c r="AS72" i="4"/>
  <c r="AR72" i="4"/>
  <c r="AC63" i="1"/>
  <c r="AA63" i="1"/>
  <c r="AB65" i="4"/>
  <c r="Z65" i="4"/>
  <c r="AC65" i="4"/>
  <c r="AA65" i="4"/>
  <c r="AT67" i="1"/>
  <c r="AS67" i="1"/>
  <c r="AQ67" i="1"/>
  <c r="AN68" i="1"/>
  <c r="AB70" i="7"/>
  <c r="Z70" i="7"/>
  <c r="AC71" i="7" l="1"/>
  <c r="AA71" i="7"/>
  <c r="AS74" i="7"/>
  <c r="AQ74" i="7"/>
  <c r="AR74" i="7"/>
  <c r="AN75" i="7"/>
  <c r="AT68" i="1"/>
  <c r="AS68" i="1"/>
  <c r="AQ68" i="1"/>
  <c r="AN69" i="1"/>
  <c r="AB71" i="7"/>
  <c r="Z71" i="7"/>
  <c r="AB64" i="1"/>
  <c r="Z64" i="1"/>
  <c r="AT72" i="6"/>
  <c r="AS72" i="6"/>
  <c r="AQ72" i="6"/>
  <c r="AN73" i="6"/>
  <c r="AC69" i="6"/>
  <c r="AA69" i="6"/>
  <c r="AS73" i="4"/>
  <c r="AR73" i="4"/>
  <c r="AQ73" i="4"/>
  <c r="AN74" i="4"/>
  <c r="AB69" i="6"/>
  <c r="Z69" i="6"/>
  <c r="AB66" i="4"/>
  <c r="Z66" i="4"/>
  <c r="AC64" i="1"/>
  <c r="AA64" i="1"/>
  <c r="AC66" i="4"/>
  <c r="AA66" i="4"/>
  <c r="Z65" i="1" l="1"/>
  <c r="AB65" i="1"/>
  <c r="AR75" i="7"/>
  <c r="AQ75" i="7"/>
  <c r="AN76" i="7"/>
  <c r="AS75" i="7"/>
  <c r="BD6" i="7"/>
  <c r="BD7" i="7"/>
  <c r="AC65" i="1"/>
  <c r="AA65" i="1"/>
  <c r="AS74" i="4"/>
  <c r="AR74" i="4"/>
  <c r="AQ74" i="4"/>
  <c r="AN75" i="4"/>
  <c r="AC70" i="6"/>
  <c r="AA70" i="6"/>
  <c r="AB70" i="6"/>
  <c r="Z70" i="6"/>
  <c r="AN74" i="6"/>
  <c r="AT73" i="6"/>
  <c r="AS73" i="6"/>
  <c r="AQ73" i="6"/>
  <c r="AT69" i="1"/>
  <c r="AS69" i="1"/>
  <c r="AQ69" i="1"/>
  <c r="AN70" i="1"/>
  <c r="AC72" i="7"/>
  <c r="AA72" i="7"/>
  <c r="AA67" i="4"/>
  <c r="AC67" i="4"/>
  <c r="AB67" i="4"/>
  <c r="Z67" i="4"/>
  <c r="AB72" i="7"/>
  <c r="Z72" i="7"/>
  <c r="BD12" i="7" l="1"/>
  <c r="AB68" i="4"/>
  <c r="Z68" i="4"/>
  <c r="AQ76" i="7"/>
  <c r="AS76" i="7"/>
  <c r="AR76" i="7"/>
  <c r="AN77" i="7"/>
  <c r="AC71" i="6"/>
  <c r="AA71" i="6"/>
  <c r="AC68" i="4"/>
  <c r="AA68" i="4"/>
  <c r="AC73" i="7"/>
  <c r="AA73" i="7"/>
  <c r="AB73" i="7"/>
  <c r="Z73" i="7"/>
  <c r="AQ70" i="1"/>
  <c r="AT70" i="1"/>
  <c r="AS70" i="1"/>
  <c r="AN71" i="1"/>
  <c r="Z71" i="6"/>
  <c r="AB71" i="6"/>
  <c r="AC66" i="1"/>
  <c r="AA66" i="1"/>
  <c r="AR75" i="4"/>
  <c r="AQ75" i="4"/>
  <c r="AN76" i="4"/>
  <c r="AS75" i="4"/>
  <c r="AS74" i="6"/>
  <c r="AQ74" i="6"/>
  <c r="AN75" i="6"/>
  <c r="AT74" i="6"/>
  <c r="AB66" i="1"/>
  <c r="Z66" i="1"/>
  <c r="AC67" i="1" l="1"/>
  <c r="AA67" i="1"/>
  <c r="AN76" i="6"/>
  <c r="AT75" i="6"/>
  <c r="AS75" i="6"/>
  <c r="AQ75" i="6"/>
  <c r="AC74" i="7"/>
  <c r="AA74" i="7"/>
  <c r="AB74" i="7"/>
  <c r="Z74" i="7"/>
  <c r="AN78" i="7"/>
  <c r="AS77" i="7"/>
  <c r="AR77" i="7"/>
  <c r="AQ77" i="7"/>
  <c r="AB72" i="6"/>
  <c r="Z72" i="6"/>
  <c r="AB67" i="1"/>
  <c r="Z67" i="1"/>
  <c r="AC72" i="6"/>
  <c r="AA72" i="6"/>
  <c r="AT71" i="1"/>
  <c r="AS71" i="1"/>
  <c r="AQ71" i="1"/>
  <c r="AN72" i="1"/>
  <c r="AC69" i="4"/>
  <c r="AA69" i="4"/>
  <c r="AB69" i="4"/>
  <c r="Z69" i="4"/>
  <c r="AN77" i="4"/>
  <c r="AS76" i="4"/>
  <c r="AR76" i="4"/>
  <c r="AQ76" i="4"/>
  <c r="AS77" i="4" l="1"/>
  <c r="AR77" i="4"/>
  <c r="AQ77" i="4"/>
  <c r="AN78" i="4"/>
  <c r="AN73" i="1"/>
  <c r="AT72" i="1"/>
  <c r="AS72" i="1"/>
  <c r="AQ72" i="1"/>
  <c r="AQ78" i="7"/>
  <c r="AS78" i="7"/>
  <c r="AR78" i="7"/>
  <c r="AN79" i="7"/>
  <c r="AT76" i="6"/>
  <c r="AS76" i="6"/>
  <c r="AQ76" i="6"/>
  <c r="AN77" i="6"/>
  <c r="AB73" i="6"/>
  <c r="Z73" i="6"/>
  <c r="AB70" i="4"/>
  <c r="Z70" i="4"/>
  <c r="AC70" i="4"/>
  <c r="AA70" i="4"/>
  <c r="AA68" i="1"/>
  <c r="AC68" i="1"/>
  <c r="AC75" i="7"/>
  <c r="AA75" i="7"/>
  <c r="AC73" i="6"/>
  <c r="AA73" i="6"/>
  <c r="AB68" i="1"/>
  <c r="Z68" i="1"/>
  <c r="AB75" i="7"/>
  <c r="Z75" i="7"/>
  <c r="BE6" i="7" l="1"/>
  <c r="BE7" i="7"/>
  <c r="BE12" i="7" s="1"/>
  <c r="AT77" i="6"/>
  <c r="AS77" i="6"/>
  <c r="AQ77" i="6"/>
  <c r="AN78" i="6"/>
  <c r="AS73" i="1"/>
  <c r="AQ73" i="1"/>
  <c r="AN74" i="1"/>
  <c r="AT73" i="1"/>
  <c r="AB69" i="1"/>
  <c r="Z69" i="1"/>
  <c r="AA74" i="6"/>
  <c r="AC74" i="6"/>
  <c r="AB71" i="4"/>
  <c r="Z71" i="4"/>
  <c r="AR79" i="7"/>
  <c r="AN80" i="7"/>
  <c r="AS79" i="7"/>
  <c r="AQ79" i="7"/>
  <c r="AS78" i="4"/>
  <c r="AR78" i="4"/>
  <c r="AQ78" i="4"/>
  <c r="AN79" i="4"/>
  <c r="AB76" i="7"/>
  <c r="Z76" i="7"/>
  <c r="AC69" i="1"/>
  <c r="AA69" i="1"/>
  <c r="AC71" i="4"/>
  <c r="AA71" i="4"/>
  <c r="AC76" i="7"/>
  <c r="AA76" i="7"/>
  <c r="AB74" i="6"/>
  <c r="Z74" i="6"/>
  <c r="BF6" i="7"/>
  <c r="BF7" i="7"/>
  <c r="BF12" i="7" l="1"/>
  <c r="AN80" i="4"/>
  <c r="AS79" i="4"/>
  <c r="AR79" i="4"/>
  <c r="AQ79" i="4"/>
  <c r="AC75" i="6"/>
  <c r="AA75" i="6"/>
  <c r="AC70" i="1"/>
  <c r="AA70" i="1"/>
  <c r="AB70" i="1"/>
  <c r="Z70" i="1"/>
  <c r="AC77" i="7"/>
  <c r="AA77" i="7"/>
  <c r="Z72" i="4"/>
  <c r="AB72" i="4"/>
  <c r="AT78" i="6"/>
  <c r="AS78" i="6"/>
  <c r="AQ78" i="6"/>
  <c r="AN79" i="6"/>
  <c r="AB77" i="7"/>
  <c r="Z77" i="7"/>
  <c r="AC72" i="4"/>
  <c r="AA72" i="4"/>
  <c r="AB75" i="6"/>
  <c r="Z75" i="6"/>
  <c r="AS80" i="7"/>
  <c r="AQ80" i="7"/>
  <c r="AR80" i="7"/>
  <c r="AN81" i="7"/>
  <c r="AT74" i="1"/>
  <c r="AS74" i="1"/>
  <c r="AQ74" i="1"/>
  <c r="AN75" i="1"/>
  <c r="AB73" i="4" l="1"/>
  <c r="Z73" i="4"/>
  <c r="AC76" i="6"/>
  <c r="AA76" i="6"/>
  <c r="AB78" i="7"/>
  <c r="Z78" i="7"/>
  <c r="AC78" i="7"/>
  <c r="AA78" i="7"/>
  <c r="AB76" i="6"/>
  <c r="Z76" i="6"/>
  <c r="AC73" i="4"/>
  <c r="AA73" i="4"/>
  <c r="AT75" i="1"/>
  <c r="AS75" i="1"/>
  <c r="AQ75" i="1"/>
  <c r="AN76" i="1"/>
  <c r="AC71" i="1"/>
  <c r="AA71" i="1"/>
  <c r="AS81" i="7"/>
  <c r="AR81" i="7"/>
  <c r="AQ81" i="7"/>
  <c r="AN82" i="7"/>
  <c r="AQ79" i="6"/>
  <c r="AN80" i="6"/>
  <c r="AT79" i="6"/>
  <c r="AS79" i="6"/>
  <c r="AB71" i="1"/>
  <c r="Z71" i="1"/>
  <c r="AQ80" i="4"/>
  <c r="AN81" i="4"/>
  <c r="AS80" i="4"/>
  <c r="AR80" i="4"/>
  <c r="AB79" i="7" l="1"/>
  <c r="Z79" i="7"/>
  <c r="AT76" i="1"/>
  <c r="AS76" i="1"/>
  <c r="AQ76" i="1"/>
  <c r="AN77" i="1"/>
  <c r="AC79" i="7"/>
  <c r="AA79" i="7"/>
  <c r="AS81" i="4"/>
  <c r="AR81" i="4"/>
  <c r="AQ81" i="4"/>
  <c r="AN82" i="4"/>
  <c r="AB72" i="1"/>
  <c r="Z72" i="1"/>
  <c r="AC74" i="4"/>
  <c r="AA74" i="4"/>
  <c r="AC77" i="6"/>
  <c r="AA77" i="6"/>
  <c r="AS82" i="7"/>
  <c r="AR82" i="7"/>
  <c r="AQ82" i="7"/>
  <c r="AN83" i="7"/>
  <c r="AT80" i="6"/>
  <c r="AS80" i="6"/>
  <c r="AQ80" i="6"/>
  <c r="AN81" i="6"/>
  <c r="AC72" i="1"/>
  <c r="AA72" i="1"/>
  <c r="AB77" i="6"/>
  <c r="Z77" i="6"/>
  <c r="AB74" i="4"/>
  <c r="Z74" i="4"/>
  <c r="AB78" i="6" l="1"/>
  <c r="Z78" i="6"/>
  <c r="Z73" i="1"/>
  <c r="AB73" i="1"/>
  <c r="AT77" i="1"/>
  <c r="AS77" i="1"/>
  <c r="AQ77" i="1"/>
  <c r="AN78" i="1"/>
  <c r="AA75" i="4"/>
  <c r="AC75" i="4"/>
  <c r="AS82" i="4"/>
  <c r="AR82" i="4"/>
  <c r="AQ82" i="4"/>
  <c r="AN83" i="4"/>
  <c r="AQ83" i="7"/>
  <c r="AN84" i="7"/>
  <c r="AR83" i="7"/>
  <c r="AS83" i="7"/>
  <c r="AB75" i="4"/>
  <c r="Z75" i="4"/>
  <c r="AN82" i="6"/>
  <c r="AT81" i="6"/>
  <c r="AS81" i="6"/>
  <c r="AQ81" i="6"/>
  <c r="AC78" i="6"/>
  <c r="AA78" i="6"/>
  <c r="AB80" i="7"/>
  <c r="Z80" i="7"/>
  <c r="AC80" i="7"/>
  <c r="AA80" i="7"/>
  <c r="AC73" i="1"/>
  <c r="AA73" i="1"/>
  <c r="AQ78" i="1" l="1"/>
  <c r="AT78" i="1"/>
  <c r="AS78" i="1"/>
  <c r="AN79" i="1"/>
  <c r="AR83" i="4"/>
  <c r="AQ83" i="4"/>
  <c r="AN84" i="4"/>
  <c r="AS83" i="4"/>
  <c r="AB74" i="1"/>
  <c r="Z74" i="1"/>
  <c r="AB76" i="4"/>
  <c r="Z76" i="4"/>
  <c r="AC79" i="6"/>
  <c r="AA79" i="6"/>
  <c r="Z79" i="6"/>
  <c r="AB79" i="6"/>
  <c r="AC74" i="1"/>
  <c r="AA74" i="1"/>
  <c r="AS84" i="7"/>
  <c r="AR84" i="7"/>
  <c r="AQ84" i="7"/>
  <c r="AN85" i="7"/>
  <c r="AC81" i="7"/>
  <c r="AA81" i="7"/>
  <c r="AS82" i="6"/>
  <c r="AQ82" i="6"/>
  <c r="AN83" i="6"/>
  <c r="AT82" i="6"/>
  <c r="AB81" i="7"/>
  <c r="Z81" i="7"/>
  <c r="AC76" i="4"/>
  <c r="AA76" i="4"/>
  <c r="AB80" i="6" l="1"/>
  <c r="Z80" i="6"/>
  <c r="AN85" i="4"/>
  <c r="AS84" i="4"/>
  <c r="AR84" i="4"/>
  <c r="AQ84" i="4"/>
  <c r="AB82" i="7"/>
  <c r="Z82" i="7"/>
  <c r="AC82" i="7"/>
  <c r="AA82" i="7"/>
  <c r="AN86" i="7"/>
  <c r="AS85" i="7"/>
  <c r="AR85" i="7"/>
  <c r="AQ85" i="7"/>
  <c r="AB77" i="4"/>
  <c r="Z77" i="4"/>
  <c r="AT79" i="1"/>
  <c r="AS79" i="1"/>
  <c r="AQ79" i="1"/>
  <c r="AN80" i="1"/>
  <c r="AN84" i="6"/>
  <c r="AT83" i="6"/>
  <c r="AS83" i="6"/>
  <c r="AQ83" i="6"/>
  <c r="AC75" i="1"/>
  <c r="AA75" i="1"/>
  <c r="AB75" i="1"/>
  <c r="Z75" i="1"/>
  <c r="AC77" i="4"/>
  <c r="AA77" i="4"/>
  <c r="AC80" i="6"/>
  <c r="AA80" i="6"/>
  <c r="AB78" i="4" l="1"/>
  <c r="Z78" i="4"/>
  <c r="AT84" i="6"/>
  <c r="AS84" i="6"/>
  <c r="AQ84" i="6"/>
  <c r="AN85" i="6"/>
  <c r="AR86" i="7"/>
  <c r="AQ86" i="7"/>
  <c r="AS86" i="7"/>
  <c r="AN87" i="7"/>
  <c r="AS85" i="4"/>
  <c r="AR85" i="4"/>
  <c r="AQ85" i="4"/>
  <c r="AN86" i="4"/>
  <c r="AC78" i="4"/>
  <c r="AA78" i="4"/>
  <c r="AA76" i="1"/>
  <c r="AC76" i="1"/>
  <c r="AC83" i="7"/>
  <c r="AA83" i="7"/>
  <c r="AB81" i="6"/>
  <c r="Z81" i="6"/>
  <c r="AC81" i="6"/>
  <c r="AA81" i="6"/>
  <c r="AB83" i="7"/>
  <c r="Z83" i="7"/>
  <c r="AB76" i="1"/>
  <c r="Z76" i="1"/>
  <c r="AN81" i="1"/>
  <c r="AT80" i="1"/>
  <c r="AS80" i="1"/>
  <c r="AQ80" i="1"/>
  <c r="AT85" i="6" l="1"/>
  <c r="AS85" i="6"/>
  <c r="AQ85" i="6"/>
  <c r="AN86" i="6"/>
  <c r="AB82" i="6"/>
  <c r="Z82" i="6"/>
  <c r="AC79" i="4"/>
  <c r="AA79" i="4"/>
  <c r="AC84" i="7"/>
  <c r="AA84" i="7"/>
  <c r="AS81" i="1"/>
  <c r="AQ81" i="1"/>
  <c r="AN82" i="1"/>
  <c r="AT81" i="1"/>
  <c r="AB77" i="1"/>
  <c r="Z77" i="1"/>
  <c r="AB84" i="7"/>
  <c r="Z84" i="7"/>
  <c r="AN88" i="7"/>
  <c r="AS87" i="7"/>
  <c r="AR87" i="7"/>
  <c r="AQ87" i="7"/>
  <c r="AB79" i="4"/>
  <c r="Z79" i="4"/>
  <c r="AA82" i="6"/>
  <c r="AC82" i="6"/>
  <c r="AS86" i="4"/>
  <c r="AR86" i="4"/>
  <c r="AQ86" i="4"/>
  <c r="AN87" i="4"/>
  <c r="AC77" i="1"/>
  <c r="AA77" i="1"/>
  <c r="AC80" i="4" l="1"/>
  <c r="AA80" i="4"/>
  <c r="AB83" i="6"/>
  <c r="Z83" i="6"/>
  <c r="AC78" i="1"/>
  <c r="AA78" i="1"/>
  <c r="AT82" i="1"/>
  <c r="AS82" i="1"/>
  <c r="AQ82" i="1"/>
  <c r="AN83" i="1"/>
  <c r="AT86" i="6"/>
  <c r="AS86" i="6"/>
  <c r="AQ86" i="6"/>
  <c r="AN87" i="6"/>
  <c r="AB78" i="1"/>
  <c r="Z78" i="1"/>
  <c r="AS88" i="7"/>
  <c r="AR88" i="7"/>
  <c r="AQ88" i="7"/>
  <c r="AN89" i="7"/>
  <c r="AB85" i="7"/>
  <c r="Z85" i="7"/>
  <c r="AC85" i="7"/>
  <c r="AA85" i="7"/>
  <c r="Z80" i="4"/>
  <c r="AB80" i="4"/>
  <c r="AN88" i="4"/>
  <c r="AS87" i="4"/>
  <c r="AR87" i="4"/>
  <c r="AQ87" i="4"/>
  <c r="AC83" i="6"/>
  <c r="AA83" i="6"/>
  <c r="AC84" i="6" l="1"/>
  <c r="AA84" i="6"/>
  <c r="AB79" i="1"/>
  <c r="Z79" i="1"/>
  <c r="AQ87" i="6"/>
  <c r="AN88" i="6"/>
  <c r="AT87" i="6"/>
  <c r="AS87" i="6"/>
  <c r="AC79" i="1"/>
  <c r="AA79" i="1"/>
  <c r="AB84" i="6"/>
  <c r="Z84" i="6"/>
  <c r="Z86" i="7"/>
  <c r="AB86" i="7"/>
  <c r="AC86" i="7"/>
  <c r="AA86" i="7"/>
  <c r="AQ88" i="4"/>
  <c r="AN89" i="4"/>
  <c r="AS88" i="4"/>
  <c r="AR88" i="4"/>
  <c r="AT83" i="1"/>
  <c r="AS83" i="1"/>
  <c r="AQ83" i="1"/>
  <c r="AN84" i="1"/>
  <c r="AC81" i="4"/>
  <c r="AA81" i="4"/>
  <c r="AS89" i="7"/>
  <c r="AR89" i="7"/>
  <c r="AQ89" i="7"/>
  <c r="AN90" i="7"/>
  <c r="AB81" i="4"/>
  <c r="Z81" i="4"/>
  <c r="AT88" i="6" l="1"/>
  <c r="AS88" i="6"/>
  <c r="AQ88" i="6"/>
  <c r="AN89" i="6"/>
  <c r="AS90" i="7"/>
  <c r="AR90" i="7"/>
  <c r="AQ90" i="7"/>
  <c r="AN91" i="7"/>
  <c r="AB85" i="6"/>
  <c r="Z85" i="6"/>
  <c r="AB80" i="1"/>
  <c r="Z80" i="1"/>
  <c r="AT84" i="1"/>
  <c r="AS84" i="1"/>
  <c r="AQ84" i="1"/>
  <c r="AN85" i="1"/>
  <c r="AC82" i="4"/>
  <c r="AA82" i="4"/>
  <c r="AS89" i="4"/>
  <c r="AR89" i="4"/>
  <c r="AQ89" i="4"/>
  <c r="AN90" i="4"/>
  <c r="AC80" i="1"/>
  <c r="AA80" i="1"/>
  <c r="AC85" i="6"/>
  <c r="AA85" i="6"/>
  <c r="AB82" i="4"/>
  <c r="Z82" i="4"/>
  <c r="AC87" i="7"/>
  <c r="AA87" i="7"/>
  <c r="AB87" i="7"/>
  <c r="Z87" i="7"/>
  <c r="AT85" i="1" l="1"/>
  <c r="AS85" i="1"/>
  <c r="AQ85" i="1"/>
  <c r="AN86" i="1"/>
  <c r="AC88" i="7"/>
  <c r="AA88" i="7"/>
  <c r="AB88" i="7"/>
  <c r="Z88" i="7"/>
  <c r="AS90" i="4"/>
  <c r="AR90" i="4"/>
  <c r="AQ90" i="4"/>
  <c r="AN91" i="4"/>
  <c r="Z81" i="1"/>
  <c r="AB81" i="1"/>
  <c r="AN90" i="6"/>
  <c r="AT89" i="6"/>
  <c r="AS89" i="6"/>
  <c r="AQ89" i="6"/>
  <c r="AQ91" i="7"/>
  <c r="AN92" i="7"/>
  <c r="AS91" i="7"/>
  <c r="AR91" i="7"/>
  <c r="AC81" i="1"/>
  <c r="AA81" i="1"/>
  <c r="AC86" i="6"/>
  <c r="AA86" i="6"/>
  <c r="AA83" i="4"/>
  <c r="AC83" i="4"/>
  <c r="AB86" i="6"/>
  <c r="Z86" i="6"/>
  <c r="AB83" i="4"/>
  <c r="Z83" i="4"/>
  <c r="AC82" i="1" l="1"/>
  <c r="AA82" i="1"/>
  <c r="AS90" i="6"/>
  <c r="AQ90" i="6"/>
  <c r="AN91" i="6"/>
  <c r="AT90" i="6"/>
  <c r="AC89" i="7"/>
  <c r="AA89" i="7"/>
  <c r="AB82" i="1"/>
  <c r="Z82" i="1"/>
  <c r="AS92" i="7"/>
  <c r="AR92" i="7"/>
  <c r="AQ92" i="7"/>
  <c r="AN93" i="7"/>
  <c r="AR91" i="4"/>
  <c r="AQ91" i="4"/>
  <c r="AN92" i="4"/>
  <c r="AS91" i="4"/>
  <c r="AQ86" i="1"/>
  <c r="AT86" i="1"/>
  <c r="AS86" i="1"/>
  <c r="AN87" i="1"/>
  <c r="AB84" i="4"/>
  <c r="Z84" i="4"/>
  <c r="Z87" i="6"/>
  <c r="AB87" i="6"/>
  <c r="AC87" i="6"/>
  <c r="AA87" i="6"/>
  <c r="AB89" i="7"/>
  <c r="Z89" i="7"/>
  <c r="AC84" i="4"/>
  <c r="AA84" i="4"/>
  <c r="AC85" i="4" l="1"/>
  <c r="AA85" i="4"/>
  <c r="AC90" i="7"/>
  <c r="AA90" i="7"/>
  <c r="AB90" i="7"/>
  <c r="Z90" i="7"/>
  <c r="AN92" i="6"/>
  <c r="AT91" i="6"/>
  <c r="AS91" i="6"/>
  <c r="AQ91" i="6"/>
  <c r="AT87" i="1"/>
  <c r="AS87" i="1"/>
  <c r="AQ87" i="1"/>
  <c r="AN88" i="1"/>
  <c r="AB85" i="4"/>
  <c r="Z85" i="4"/>
  <c r="AB83" i="1"/>
  <c r="Z83" i="1"/>
  <c r="AC83" i="1"/>
  <c r="AA83" i="1"/>
  <c r="AN94" i="7"/>
  <c r="AS93" i="7"/>
  <c r="AR93" i="7"/>
  <c r="AQ93" i="7"/>
  <c r="AC88" i="6"/>
  <c r="AA88" i="6"/>
  <c r="AB88" i="6"/>
  <c r="Z88" i="6"/>
  <c r="AN93" i="4"/>
  <c r="AS92" i="4"/>
  <c r="AR92" i="4"/>
  <c r="AQ92" i="4"/>
  <c r="AT92" i="6" l="1"/>
  <c r="AS92" i="6"/>
  <c r="AQ92" i="6"/>
  <c r="AN93" i="6"/>
  <c r="AN89" i="1"/>
  <c r="AT88" i="1"/>
  <c r="AS88" i="1"/>
  <c r="AQ88" i="1"/>
  <c r="AB91" i="7"/>
  <c r="Z91" i="7"/>
  <c r="AB86" i="4"/>
  <c r="Z86" i="4"/>
  <c r="AA84" i="1"/>
  <c r="AC84" i="1"/>
  <c r="AC91" i="7"/>
  <c r="AA91" i="7"/>
  <c r="AS93" i="4"/>
  <c r="AR93" i="4"/>
  <c r="AQ93" i="4"/>
  <c r="AN94" i="4"/>
  <c r="AR94" i="7"/>
  <c r="AQ94" i="7"/>
  <c r="AS94" i="7"/>
  <c r="AN95" i="7"/>
  <c r="AB84" i="1"/>
  <c r="Z84" i="1"/>
  <c r="AC86" i="4"/>
  <c r="AA86" i="4"/>
  <c r="AB89" i="6"/>
  <c r="Z89" i="6"/>
  <c r="AC89" i="6"/>
  <c r="AA89" i="6"/>
  <c r="AA90" i="6" l="1"/>
  <c r="AC90" i="6"/>
  <c r="AS89" i="1"/>
  <c r="AQ89" i="1"/>
  <c r="AN90" i="1"/>
  <c r="AT89" i="1"/>
  <c r="AC87" i="4"/>
  <c r="AA87" i="4"/>
  <c r="AS94" i="4"/>
  <c r="AR94" i="4"/>
  <c r="AQ94" i="4"/>
  <c r="AN95" i="4"/>
  <c r="AB87" i="4"/>
  <c r="Z87" i="4"/>
  <c r="AT93" i="6"/>
  <c r="AS93" i="6"/>
  <c r="AQ93" i="6"/>
  <c r="AN94" i="6"/>
  <c r="AN96" i="7"/>
  <c r="AS95" i="7"/>
  <c r="AR95" i="7"/>
  <c r="AQ95" i="7"/>
  <c r="AC92" i="7"/>
  <c r="AA92" i="7"/>
  <c r="AB85" i="1"/>
  <c r="Z85" i="1"/>
  <c r="AB92" i="7"/>
  <c r="Z92" i="7"/>
  <c r="AB90" i="6"/>
  <c r="Z90" i="6"/>
  <c r="AC85" i="1"/>
  <c r="AA85" i="1"/>
  <c r="AT90" i="1" l="1"/>
  <c r="AS90" i="1"/>
  <c r="AQ90" i="1"/>
  <c r="AN91" i="1"/>
  <c r="AC88" i="4"/>
  <c r="AA88" i="4"/>
  <c r="AN96" i="4"/>
  <c r="AS95" i="4"/>
  <c r="AR95" i="4"/>
  <c r="AQ95" i="4"/>
  <c r="AC86" i="1"/>
  <c r="AA86" i="1"/>
  <c r="Z88" i="4"/>
  <c r="AB88" i="4"/>
  <c r="AC93" i="7"/>
  <c r="AA93" i="7"/>
  <c r="AB91" i="6"/>
  <c r="Z91" i="6"/>
  <c r="AB93" i="7"/>
  <c r="Z93" i="7"/>
  <c r="AS96" i="7"/>
  <c r="AR96" i="7"/>
  <c r="AQ96" i="7"/>
  <c r="AN97" i="7"/>
  <c r="AB86" i="1"/>
  <c r="Z86" i="1"/>
  <c r="AT94" i="6"/>
  <c r="AS94" i="6"/>
  <c r="AQ94" i="6"/>
  <c r="AN95" i="6"/>
  <c r="AC91" i="6"/>
  <c r="AA91" i="6"/>
  <c r="AQ96" i="4" l="1"/>
  <c r="AN97" i="4"/>
  <c r="AS96" i="4"/>
  <c r="AR96" i="4"/>
  <c r="AC89" i="4"/>
  <c r="AA89" i="4"/>
  <c r="AC92" i="6"/>
  <c r="AA92" i="6"/>
  <c r="AB89" i="4"/>
  <c r="Z89" i="4"/>
  <c r="AS97" i="7"/>
  <c r="AR97" i="7"/>
  <c r="AQ97" i="7"/>
  <c r="AN98" i="7"/>
  <c r="Z94" i="7"/>
  <c r="AB94" i="7"/>
  <c r="AC87" i="1"/>
  <c r="AA87" i="1"/>
  <c r="AT91" i="1"/>
  <c r="AS91" i="1"/>
  <c r="AQ91" i="1"/>
  <c r="AN92" i="1"/>
  <c r="AQ95" i="6"/>
  <c r="AN96" i="6"/>
  <c r="AT95" i="6"/>
  <c r="AS95" i="6"/>
  <c r="AC94" i="7"/>
  <c r="AA94" i="7"/>
  <c r="AB87" i="1"/>
  <c r="Z87" i="1"/>
  <c r="AB92" i="6"/>
  <c r="Z92" i="6"/>
  <c r="AB95" i="7" l="1"/>
  <c r="Z95" i="7"/>
  <c r="AB93" i="6"/>
  <c r="Z93" i="6"/>
  <c r="AB88" i="1"/>
  <c r="Z88" i="1"/>
  <c r="AS98" i="7"/>
  <c r="AR98" i="7"/>
  <c r="AQ98" i="7"/>
  <c r="AN99" i="7"/>
  <c r="AC90" i="4"/>
  <c r="AA90" i="4"/>
  <c r="AC93" i="6"/>
  <c r="AA93" i="6"/>
  <c r="AT92" i="1"/>
  <c r="AS92" i="1"/>
  <c r="AQ92" i="1"/>
  <c r="AN93" i="1"/>
  <c r="AC95" i="7"/>
  <c r="AA95" i="7"/>
  <c r="AC88" i="1"/>
  <c r="AA88" i="1"/>
  <c r="AB90" i="4"/>
  <c r="Z90" i="4"/>
  <c r="AS97" i="4"/>
  <c r="AR97" i="4"/>
  <c r="AQ97" i="4"/>
  <c r="AN98" i="4"/>
  <c r="AT96" i="6"/>
  <c r="AS96" i="6"/>
  <c r="AQ96" i="6"/>
  <c r="AN97" i="6"/>
  <c r="AC94" i="6" l="1"/>
  <c r="AA94" i="6"/>
  <c r="AB91" i="4"/>
  <c r="Z91" i="4"/>
  <c r="AC89" i="1"/>
  <c r="AA89" i="1"/>
  <c r="AC96" i="7"/>
  <c r="AA96" i="7"/>
  <c r="AA91" i="4"/>
  <c r="AC91" i="4"/>
  <c r="AB94" i="6"/>
  <c r="Z94" i="6"/>
  <c r="Z89" i="1"/>
  <c r="AB89" i="1"/>
  <c r="AS98" i="4"/>
  <c r="AR98" i="4"/>
  <c r="AQ98" i="4"/>
  <c r="AN99" i="4"/>
  <c r="AT93" i="1"/>
  <c r="AS93" i="1"/>
  <c r="AQ93" i="1"/>
  <c r="AN94" i="1"/>
  <c r="AQ99" i="7"/>
  <c r="AN100" i="7"/>
  <c r="AS99" i="7"/>
  <c r="AR99" i="7"/>
  <c r="AB96" i="7"/>
  <c r="Z96" i="7"/>
  <c r="AN98" i="6"/>
  <c r="AT97" i="6"/>
  <c r="AS97" i="6"/>
  <c r="AQ97" i="6"/>
  <c r="AS100" i="7" l="1"/>
  <c r="AR100" i="7"/>
  <c r="AQ100" i="7"/>
  <c r="AN101" i="7"/>
  <c r="AS98" i="6"/>
  <c r="AQ98" i="6"/>
  <c r="AN99" i="6"/>
  <c r="AT98" i="6"/>
  <c r="Z95" i="6"/>
  <c r="AB95" i="6"/>
  <c r="AB92" i="4"/>
  <c r="Z92" i="4"/>
  <c r="AQ94" i="1"/>
  <c r="AT94" i="1"/>
  <c r="AS94" i="1"/>
  <c r="AN95" i="1"/>
  <c r="AB90" i="1"/>
  <c r="Z90" i="1"/>
  <c r="AC90" i="1"/>
  <c r="AA90" i="1"/>
  <c r="AB97" i="7"/>
  <c r="Z97" i="7"/>
  <c r="AR99" i="4"/>
  <c r="AQ99" i="4"/>
  <c r="AN100" i="4"/>
  <c r="AS99" i="4"/>
  <c r="AC95" i="6"/>
  <c r="AA95" i="6"/>
  <c r="AC97" i="7"/>
  <c r="AA97" i="7"/>
  <c r="AC92" i="4"/>
  <c r="AA92" i="4"/>
  <c r="AN100" i="6" l="1"/>
  <c r="AT99" i="6"/>
  <c r="AS99" i="6"/>
  <c r="AQ99" i="6"/>
  <c r="AC98" i="7"/>
  <c r="AA98" i="7"/>
  <c r="AC96" i="6"/>
  <c r="AA96" i="6"/>
  <c r="AC91" i="1"/>
  <c r="AA91" i="1"/>
  <c r="AB93" i="4"/>
  <c r="Z93" i="4"/>
  <c r="AN102" i="7"/>
  <c r="AS101" i="7"/>
  <c r="AR101" i="7"/>
  <c r="AQ101" i="7"/>
  <c r="AB98" i="7"/>
  <c r="Z98" i="7"/>
  <c r="AC93" i="4"/>
  <c r="AA93" i="4"/>
  <c r="AB91" i="1"/>
  <c r="Z91" i="1"/>
  <c r="AT95" i="1"/>
  <c r="AS95" i="1"/>
  <c r="AQ95" i="1"/>
  <c r="AN96" i="1"/>
  <c r="AN101" i="4"/>
  <c r="AS100" i="4"/>
  <c r="AR100" i="4"/>
  <c r="AQ100" i="4"/>
  <c r="AB96" i="6"/>
  <c r="Z96" i="6"/>
  <c r="AC99" i="7" l="1"/>
  <c r="AA99" i="7"/>
  <c r="AC97" i="6"/>
  <c r="AA97" i="6"/>
  <c r="AB92" i="1"/>
  <c r="Z92" i="1"/>
  <c r="AC94" i="4"/>
  <c r="AA94" i="4"/>
  <c r="AB97" i="6"/>
  <c r="Z97" i="6"/>
  <c r="AR102" i="7"/>
  <c r="AQ102" i="7"/>
  <c r="AS102" i="7"/>
  <c r="AN103" i="7"/>
  <c r="AS101" i="4"/>
  <c r="AR101" i="4"/>
  <c r="AQ101" i="4"/>
  <c r="AN102" i="4"/>
  <c r="AN97" i="1"/>
  <c r="AT96" i="1"/>
  <c r="AS96" i="1"/>
  <c r="AQ96" i="1"/>
  <c r="AB99" i="7"/>
  <c r="Z99" i="7"/>
  <c r="AA92" i="1"/>
  <c r="AC92" i="1"/>
  <c r="AB94" i="4"/>
  <c r="Z94" i="4"/>
  <c r="AT100" i="6"/>
  <c r="AS100" i="6"/>
  <c r="AQ100" i="6"/>
  <c r="AN101" i="6"/>
  <c r="AT101" i="6" l="1"/>
  <c r="AS101" i="6"/>
  <c r="AQ101" i="6"/>
  <c r="AN102" i="6"/>
  <c r="AN104" i="7"/>
  <c r="AS103" i="7"/>
  <c r="AR103" i="7"/>
  <c r="AQ103" i="7"/>
  <c r="AB93" i="1"/>
  <c r="Z93" i="1"/>
  <c r="AB100" i="7"/>
  <c r="Z100" i="7"/>
  <c r="AA98" i="6"/>
  <c r="AC98" i="6"/>
  <c r="AC95" i="4"/>
  <c r="AA95" i="4"/>
  <c r="AB95" i="4"/>
  <c r="Z95" i="4"/>
  <c r="AS97" i="1"/>
  <c r="AQ97" i="1"/>
  <c r="AN98" i="1"/>
  <c r="AT97" i="1"/>
  <c r="AS102" i="4"/>
  <c r="AR102" i="4"/>
  <c r="AQ102" i="4"/>
  <c r="AN103" i="4"/>
  <c r="AB98" i="6"/>
  <c r="Z98" i="6"/>
  <c r="AC100" i="7"/>
  <c r="AA100" i="7"/>
  <c r="AC93" i="1"/>
  <c r="AA93" i="1"/>
  <c r="AT98" i="1" l="1"/>
  <c r="AS98" i="1"/>
  <c r="AQ98" i="1"/>
  <c r="AN99" i="1"/>
  <c r="AC99" i="6"/>
  <c r="AA99" i="6"/>
  <c r="AS104" i="7"/>
  <c r="AR104" i="7"/>
  <c r="AQ104" i="7"/>
  <c r="AN105" i="7"/>
  <c r="AC101" i="7"/>
  <c r="AA101" i="7"/>
  <c r="AB99" i="6"/>
  <c r="Z99" i="6"/>
  <c r="AB101" i="7"/>
  <c r="Z101" i="7"/>
  <c r="AT102" i="6"/>
  <c r="AS102" i="6"/>
  <c r="AQ102" i="6"/>
  <c r="AN103" i="6"/>
  <c r="AC96" i="4"/>
  <c r="AA96" i="4"/>
  <c r="AN104" i="4"/>
  <c r="AS103" i="4"/>
  <c r="AR103" i="4"/>
  <c r="AQ103" i="4"/>
  <c r="Z96" i="4"/>
  <c r="AB96" i="4"/>
  <c r="AB94" i="1"/>
  <c r="Z94" i="1"/>
  <c r="AC94" i="1"/>
  <c r="AA94" i="1"/>
  <c r="AQ104" i="4" l="1"/>
  <c r="AN105" i="4"/>
  <c r="AS104" i="4"/>
  <c r="AR104" i="4"/>
  <c r="Z102" i="7"/>
  <c r="AB102" i="7"/>
  <c r="AB100" i="6"/>
  <c r="Z100" i="6"/>
  <c r="AQ103" i="6"/>
  <c r="AN104" i="6"/>
  <c r="AT103" i="6"/>
  <c r="AS103" i="6"/>
  <c r="AC102" i="7"/>
  <c r="AA102" i="7"/>
  <c r="AT99" i="1"/>
  <c r="AS99" i="1"/>
  <c r="AQ99" i="1"/>
  <c r="AN100" i="1"/>
  <c r="AC100" i="6"/>
  <c r="AA100" i="6"/>
  <c r="AB97" i="4"/>
  <c r="Z97" i="4"/>
  <c r="AC95" i="1"/>
  <c r="AA95" i="1"/>
  <c r="AC97" i="4"/>
  <c r="AA97" i="4"/>
  <c r="AS105" i="7"/>
  <c r="AR105" i="7"/>
  <c r="AQ105" i="7"/>
  <c r="AN106" i="7"/>
  <c r="AB95" i="1"/>
  <c r="Z95" i="1"/>
  <c r="AB101" i="6" l="1"/>
  <c r="Z101" i="6"/>
  <c r="AB96" i="1"/>
  <c r="Z96" i="1"/>
  <c r="AB103" i="7"/>
  <c r="Z103" i="7"/>
  <c r="AC96" i="1"/>
  <c r="AA96" i="1"/>
  <c r="AS106" i="7"/>
  <c r="AR106" i="7"/>
  <c r="AQ106" i="7"/>
  <c r="AN107" i="7"/>
  <c r="AC103" i="7"/>
  <c r="AA103" i="7"/>
  <c r="AC101" i="6"/>
  <c r="AA101" i="6"/>
  <c r="AB98" i="4"/>
  <c r="Z98" i="4"/>
  <c r="AC98" i="4"/>
  <c r="AA98" i="4"/>
  <c r="AT100" i="1"/>
  <c r="AS100" i="1"/>
  <c r="AQ100" i="1"/>
  <c r="AN101" i="1"/>
  <c r="AT104" i="6"/>
  <c r="AS104" i="6"/>
  <c r="AQ104" i="6"/>
  <c r="AN105" i="6"/>
  <c r="AS105" i="4"/>
  <c r="AR105" i="4"/>
  <c r="AQ105" i="4"/>
  <c r="AN106" i="4"/>
  <c r="AC102" i="6" l="1"/>
  <c r="AA102" i="6"/>
  <c r="AC104" i="7"/>
  <c r="AA104" i="7"/>
  <c r="AS106" i="4"/>
  <c r="AR106" i="4"/>
  <c r="AQ106" i="4"/>
  <c r="AN107" i="4"/>
  <c r="AC97" i="1"/>
  <c r="AA97" i="1"/>
  <c r="AB104" i="7"/>
  <c r="Z104" i="7"/>
  <c r="AN106" i="6"/>
  <c r="AT105" i="6"/>
  <c r="AS105" i="6"/>
  <c r="AQ105" i="6"/>
  <c r="AA99" i="4"/>
  <c r="AC99" i="4"/>
  <c r="AQ107" i="7"/>
  <c r="AN108" i="7"/>
  <c r="AS107" i="7"/>
  <c r="AR107" i="7"/>
  <c r="Z97" i="1"/>
  <c r="AB97" i="1"/>
  <c r="AB99" i="4"/>
  <c r="Z99" i="4"/>
  <c r="AB102" i="6"/>
  <c r="Z102" i="6"/>
  <c r="AT101" i="1"/>
  <c r="AS101" i="1"/>
  <c r="AQ101" i="1"/>
  <c r="AN102" i="1"/>
  <c r="AB105" i="7" l="1"/>
  <c r="Z105" i="7"/>
  <c r="AS106" i="6"/>
  <c r="AQ106" i="6"/>
  <c r="AN107" i="6"/>
  <c r="AT106" i="6"/>
  <c r="Z103" i="6"/>
  <c r="AB103" i="6"/>
  <c r="AQ102" i="1"/>
  <c r="AT102" i="1"/>
  <c r="AS102" i="1"/>
  <c r="AN103" i="1"/>
  <c r="AR107" i="4"/>
  <c r="AQ107" i="4"/>
  <c r="AN108" i="4"/>
  <c r="AS107" i="4"/>
  <c r="AS108" i="7"/>
  <c r="AR108" i="7"/>
  <c r="AQ108" i="7"/>
  <c r="AN109" i="7"/>
  <c r="AC105" i="7"/>
  <c r="AA105" i="7"/>
  <c r="AC98" i="1"/>
  <c r="AA98" i="1"/>
  <c r="AC103" i="6"/>
  <c r="AA103" i="6"/>
  <c r="AB98" i="1"/>
  <c r="Z98" i="1"/>
  <c r="AB100" i="4"/>
  <c r="Z100" i="4"/>
  <c r="AC100" i="4"/>
  <c r="AA100" i="4"/>
  <c r="AN109" i="4" l="1"/>
  <c r="AS108" i="4"/>
  <c r="AR108" i="4"/>
  <c r="AQ108" i="4"/>
  <c r="AN108" i="6"/>
  <c r="AT107" i="6"/>
  <c r="AS107" i="6"/>
  <c r="AQ107" i="6"/>
  <c r="AC99" i="1"/>
  <c r="AA99" i="1"/>
  <c r="AT103" i="1"/>
  <c r="AS103" i="1"/>
  <c r="AQ103" i="1"/>
  <c r="AN104" i="1"/>
  <c r="AB104" i="6"/>
  <c r="Z104" i="6"/>
  <c r="AC106" i="7"/>
  <c r="AA106" i="7"/>
  <c r="AB101" i="4"/>
  <c r="Z101" i="4"/>
  <c r="AB99" i="1"/>
  <c r="Z99" i="1"/>
  <c r="AB106" i="7"/>
  <c r="Z106" i="7"/>
  <c r="AC101" i="4"/>
  <c r="AA101" i="4"/>
  <c r="AN110" i="7"/>
  <c r="AS109" i="7"/>
  <c r="AR109" i="7"/>
  <c r="AQ109" i="7"/>
  <c r="AC104" i="6"/>
  <c r="AA104" i="6"/>
  <c r="AB107" i="7" l="1"/>
  <c r="Z107" i="7"/>
  <c r="AB105" i="6"/>
  <c r="Z105" i="6"/>
  <c r="AC105" i="6"/>
  <c r="AA105" i="6"/>
  <c r="AB100" i="1"/>
  <c r="Z100" i="1"/>
  <c r="AR110" i="7"/>
  <c r="AQ110" i="7"/>
  <c r="AS110" i="7"/>
  <c r="AN111" i="7"/>
  <c r="AN105" i="1"/>
  <c r="AT104" i="1"/>
  <c r="AS104" i="1"/>
  <c r="AQ104" i="1"/>
  <c r="AT108" i="6"/>
  <c r="AS108" i="6"/>
  <c r="AQ108" i="6"/>
  <c r="AN109" i="6"/>
  <c r="AB102" i="4"/>
  <c r="Z102" i="4"/>
  <c r="AC102" i="4"/>
  <c r="AA102" i="4"/>
  <c r="AC107" i="7"/>
  <c r="AA107" i="7"/>
  <c r="AA100" i="1"/>
  <c r="AC100" i="1"/>
  <c r="AS109" i="4"/>
  <c r="AR109" i="4"/>
  <c r="AQ109" i="4"/>
  <c r="AN110" i="4"/>
  <c r="AS105" i="1" l="1"/>
  <c r="AQ105" i="1"/>
  <c r="AN106" i="1"/>
  <c r="AT105" i="1"/>
  <c r="AT109" i="6"/>
  <c r="AS109" i="6"/>
  <c r="AQ109" i="6"/>
  <c r="AN110" i="6"/>
  <c r="AN112" i="7"/>
  <c r="AS111" i="7"/>
  <c r="AR111" i="7"/>
  <c r="AQ111" i="7"/>
  <c r="AB106" i="6"/>
  <c r="Z106" i="6"/>
  <c r="AC101" i="1"/>
  <c r="AA101" i="1"/>
  <c r="AS110" i="4"/>
  <c r="AR110" i="4"/>
  <c r="AQ110" i="4"/>
  <c r="AN111" i="4"/>
  <c r="AB101" i="1"/>
  <c r="Z101" i="1"/>
  <c r="AC108" i="7"/>
  <c r="AA108" i="7"/>
  <c r="AB108" i="7"/>
  <c r="Z108" i="7"/>
  <c r="AC103" i="4"/>
  <c r="AA103" i="4"/>
  <c r="AB103" i="4"/>
  <c r="Z103" i="4"/>
  <c r="AA106" i="6"/>
  <c r="AC106" i="6"/>
  <c r="AC109" i="7" l="1"/>
  <c r="AA109" i="7"/>
  <c r="AB107" i="6"/>
  <c r="Z107" i="6"/>
  <c r="AT110" i="6"/>
  <c r="AS110" i="6"/>
  <c r="AQ110" i="6"/>
  <c r="AN111" i="6"/>
  <c r="AB102" i="1"/>
  <c r="Z102" i="1"/>
  <c r="AC102" i="1"/>
  <c r="AA102" i="1"/>
  <c r="Z104" i="4"/>
  <c r="AB104" i="4"/>
  <c r="AC104" i="4"/>
  <c r="AA104" i="4"/>
  <c r="AC107" i="6"/>
  <c r="AA107" i="6"/>
  <c r="AT106" i="1"/>
  <c r="AS106" i="1"/>
  <c r="AQ106" i="1"/>
  <c r="AN107" i="1"/>
  <c r="AN112" i="4"/>
  <c r="AS111" i="4"/>
  <c r="AR111" i="4"/>
  <c r="AQ111" i="4"/>
  <c r="AB109" i="7"/>
  <c r="Z109" i="7"/>
  <c r="AS112" i="7"/>
  <c r="AR112" i="7"/>
  <c r="AQ112" i="7"/>
  <c r="AN113" i="7"/>
  <c r="Z110" i="7" l="1"/>
  <c r="AB110" i="7"/>
  <c r="AC103" i="1"/>
  <c r="AA103" i="1"/>
  <c r="AB108" i="6"/>
  <c r="Z108" i="6"/>
  <c r="AC105" i="4"/>
  <c r="AA105" i="4"/>
  <c r="AC108" i="6"/>
  <c r="AA108" i="6"/>
  <c r="AB103" i="1"/>
  <c r="Z103" i="1"/>
  <c r="AC110" i="7"/>
  <c r="AA110" i="7"/>
  <c r="AS113" i="7"/>
  <c r="AR113" i="7"/>
  <c r="AQ113" i="7"/>
  <c r="AN114" i="7"/>
  <c r="AQ111" i="6"/>
  <c r="AN112" i="6"/>
  <c r="AT111" i="6"/>
  <c r="AS111" i="6"/>
  <c r="AQ112" i="4"/>
  <c r="AN113" i="4"/>
  <c r="AS112" i="4"/>
  <c r="AR112" i="4"/>
  <c r="AT107" i="1"/>
  <c r="AS107" i="1"/>
  <c r="AQ107" i="1"/>
  <c r="AN108" i="1"/>
  <c r="AB105" i="4"/>
  <c r="Z105" i="4"/>
  <c r="AT108" i="1" l="1"/>
  <c r="AS108" i="1"/>
  <c r="AQ108" i="1"/>
  <c r="AN109" i="1"/>
  <c r="AB109" i="6"/>
  <c r="Z109" i="6"/>
  <c r="AS113" i="4"/>
  <c r="AR113" i="4"/>
  <c r="AQ113" i="4"/>
  <c r="AN114" i="4"/>
  <c r="AC111" i="7"/>
  <c r="AA111" i="7"/>
  <c r="AT112" i="6"/>
  <c r="AS112" i="6"/>
  <c r="AQ112" i="6"/>
  <c r="AN113" i="6"/>
  <c r="AB104" i="1"/>
  <c r="Z104" i="1"/>
  <c r="AC104" i="1"/>
  <c r="AA104" i="1"/>
  <c r="AC106" i="4"/>
  <c r="AA106" i="4"/>
  <c r="AS114" i="7"/>
  <c r="AR114" i="7"/>
  <c r="AQ114" i="7"/>
  <c r="AN115" i="7"/>
  <c r="AC109" i="6"/>
  <c r="AA109" i="6"/>
  <c r="AB106" i="4"/>
  <c r="Z106" i="4"/>
  <c r="AB111" i="7"/>
  <c r="Z111" i="7"/>
  <c r="AB110" i="6" l="1"/>
  <c r="Z110" i="6"/>
  <c r="AB112" i="7"/>
  <c r="Z112" i="7"/>
  <c r="AC105" i="1"/>
  <c r="AA105" i="1"/>
  <c r="AC112" i="7"/>
  <c r="AA112" i="7"/>
  <c r="AT109" i="1"/>
  <c r="AS109" i="1"/>
  <c r="AQ109" i="1"/>
  <c r="AN110" i="1"/>
  <c r="AN114" i="6"/>
  <c r="AT113" i="6"/>
  <c r="AS113" i="6"/>
  <c r="AQ113" i="6"/>
  <c r="AB107" i="4"/>
  <c r="Z107" i="4"/>
  <c r="AC110" i="6"/>
  <c r="AA110" i="6"/>
  <c r="AQ115" i="7"/>
  <c r="AN116" i="7"/>
  <c r="AS115" i="7"/>
  <c r="AR115" i="7"/>
  <c r="Z105" i="1"/>
  <c r="AB105" i="1"/>
  <c r="AS114" i="4"/>
  <c r="AR114" i="4"/>
  <c r="AQ114" i="4"/>
  <c r="AN115" i="4"/>
  <c r="AA107" i="4"/>
  <c r="AC107" i="4"/>
  <c r="AC106" i="1" l="1"/>
  <c r="AA106" i="1"/>
  <c r="AC113" i="7"/>
  <c r="AA113" i="7"/>
  <c r="AS116" i="7"/>
  <c r="AR116" i="7"/>
  <c r="AQ116" i="7"/>
  <c r="AN117" i="7"/>
  <c r="AS114" i="6"/>
  <c r="AQ114" i="6"/>
  <c r="AN115" i="6"/>
  <c r="AT114" i="6"/>
  <c r="AC111" i="6"/>
  <c r="AA111" i="6"/>
  <c r="AQ110" i="1"/>
  <c r="AT110" i="1"/>
  <c r="AS110" i="1"/>
  <c r="AN111" i="1"/>
  <c r="AB113" i="7"/>
  <c r="Z113" i="7"/>
  <c r="AB108" i="4"/>
  <c r="Z108" i="4"/>
  <c r="Z111" i="6"/>
  <c r="AB111" i="6"/>
  <c r="AC108" i="4"/>
  <c r="AA108" i="4"/>
  <c r="AR115" i="4"/>
  <c r="AQ115" i="4"/>
  <c r="AN116" i="4"/>
  <c r="AS115" i="4"/>
  <c r="AB106" i="1"/>
  <c r="Z106" i="1"/>
  <c r="AB112" i="6" l="1"/>
  <c r="Z112" i="6"/>
  <c r="AB107" i="1"/>
  <c r="Z107" i="1"/>
  <c r="AB109" i="4"/>
  <c r="Z109" i="4"/>
  <c r="AB114" i="7"/>
  <c r="Z114" i="7"/>
  <c r="AC114" i="7"/>
  <c r="AA114" i="7"/>
  <c r="AN117" i="4"/>
  <c r="AS116" i="4"/>
  <c r="AR116" i="4"/>
  <c r="AQ116" i="4"/>
  <c r="AN116" i="6"/>
  <c r="AT115" i="6"/>
  <c r="AS115" i="6"/>
  <c r="AQ115" i="6"/>
  <c r="AC109" i="4"/>
  <c r="AA109" i="4"/>
  <c r="AT111" i="1"/>
  <c r="AS111" i="1"/>
  <c r="AQ111" i="1"/>
  <c r="AN112" i="1"/>
  <c r="AC107" i="1"/>
  <c r="AA107" i="1"/>
  <c r="AN118" i="7"/>
  <c r="AS117" i="7"/>
  <c r="AR117" i="7"/>
  <c r="AQ117" i="7"/>
  <c r="AC112" i="6"/>
  <c r="AA112" i="6"/>
  <c r="AB110" i="4" l="1"/>
  <c r="Z110" i="4"/>
  <c r="AB115" i="7"/>
  <c r="Z115" i="7"/>
  <c r="AT116" i="6"/>
  <c r="AS116" i="6"/>
  <c r="AQ116" i="6"/>
  <c r="AN117" i="6"/>
  <c r="AB108" i="1"/>
  <c r="Z108" i="1"/>
  <c r="AN113" i="1"/>
  <c r="AT112" i="1"/>
  <c r="AS112" i="1"/>
  <c r="AQ112" i="1"/>
  <c r="AR118" i="7"/>
  <c r="AQ118" i="7"/>
  <c r="AS118" i="7"/>
  <c r="AN119" i="7"/>
  <c r="AS117" i="4"/>
  <c r="AR117" i="4"/>
  <c r="AQ117" i="4"/>
  <c r="AN118" i="4"/>
  <c r="AC113" i="6"/>
  <c r="AA113" i="6"/>
  <c r="AA108" i="1"/>
  <c r="AC108" i="1"/>
  <c r="AC115" i="7"/>
  <c r="AA115" i="7"/>
  <c r="AB113" i="6"/>
  <c r="Z113" i="6"/>
  <c r="AC110" i="4"/>
  <c r="AA110" i="4"/>
  <c r="AC111" i="4" l="1"/>
  <c r="AA111" i="4"/>
  <c r="AS118" i="4"/>
  <c r="AR118" i="4"/>
  <c r="AQ118" i="4"/>
  <c r="AN119" i="4"/>
  <c r="AT117" i="6"/>
  <c r="AS117" i="6"/>
  <c r="AQ117" i="6"/>
  <c r="AN118" i="6"/>
  <c r="AC116" i="7"/>
  <c r="AA116" i="7"/>
  <c r="AB116" i="7"/>
  <c r="Z116" i="7"/>
  <c r="AB114" i="6"/>
  <c r="Z114" i="6"/>
  <c r="AS113" i="1"/>
  <c r="AQ113" i="1"/>
  <c r="AN114" i="1"/>
  <c r="AT113" i="1"/>
  <c r="AN120" i="7"/>
  <c r="AS119" i="7"/>
  <c r="AR119" i="7"/>
  <c r="AQ119" i="7"/>
  <c r="AB109" i="1"/>
  <c r="Z109" i="1"/>
  <c r="AB111" i="4"/>
  <c r="Z111" i="4"/>
  <c r="AA114" i="6"/>
  <c r="AC114" i="6"/>
  <c r="AC109" i="1"/>
  <c r="AA109" i="1"/>
  <c r="AC110" i="1" l="1"/>
  <c r="AA110" i="1"/>
  <c r="AN120" i="4"/>
  <c r="AS119" i="4"/>
  <c r="AR119" i="4"/>
  <c r="AQ119" i="4"/>
  <c r="AB117" i="7"/>
  <c r="Z117" i="7"/>
  <c r="AC117" i="7"/>
  <c r="AA117" i="7"/>
  <c r="AB115" i="6"/>
  <c r="Z115" i="6"/>
  <c r="AC115" i="6"/>
  <c r="AA115" i="6"/>
  <c r="AT114" i="1"/>
  <c r="AS114" i="1"/>
  <c r="AQ114" i="1"/>
  <c r="AN115" i="1"/>
  <c r="AS120" i="7"/>
  <c r="AR120" i="7"/>
  <c r="AQ120" i="7"/>
  <c r="AN121" i="7"/>
  <c r="AB110" i="1"/>
  <c r="Z110" i="1"/>
  <c r="AT118" i="6"/>
  <c r="AS118" i="6"/>
  <c r="AQ118" i="6"/>
  <c r="AN119" i="6"/>
  <c r="AC112" i="4"/>
  <c r="AA112" i="4"/>
  <c r="Z112" i="4"/>
  <c r="AB112" i="4"/>
  <c r="AB113" i="4" l="1"/>
  <c r="Z113" i="4"/>
  <c r="AC116" i="6"/>
  <c r="AA116" i="6"/>
  <c r="AQ119" i="6"/>
  <c r="AN120" i="6"/>
  <c r="AT119" i="6"/>
  <c r="AS119" i="6"/>
  <c r="AC113" i="4"/>
  <c r="AA113" i="4"/>
  <c r="AQ120" i="4"/>
  <c r="AN121" i="4"/>
  <c r="AS120" i="4"/>
  <c r="AR120" i="4"/>
  <c r="Z118" i="7"/>
  <c r="AB118" i="7"/>
  <c r="AS121" i="7"/>
  <c r="AR121" i="7"/>
  <c r="AQ121" i="7"/>
  <c r="AN122" i="7"/>
  <c r="AT115" i="1"/>
  <c r="AS115" i="1"/>
  <c r="AQ115" i="1"/>
  <c r="AN116" i="1"/>
  <c r="AC118" i="7"/>
  <c r="AA118" i="7"/>
  <c r="AC111" i="1"/>
  <c r="AA111" i="1"/>
  <c r="AB111" i="1"/>
  <c r="Z111" i="1"/>
  <c r="AB116" i="6"/>
  <c r="Z116" i="6"/>
  <c r="AB117" i="6" l="1"/>
  <c r="Z117" i="6"/>
  <c r="AT120" i="6"/>
  <c r="AS120" i="6"/>
  <c r="AQ120" i="6"/>
  <c r="AN121" i="6"/>
  <c r="AT116" i="1"/>
  <c r="AS116" i="1"/>
  <c r="AQ116" i="1"/>
  <c r="AN117" i="1"/>
  <c r="AB119" i="7"/>
  <c r="Z119" i="7"/>
  <c r="AB112" i="1"/>
  <c r="Z112" i="1"/>
  <c r="AS121" i="4"/>
  <c r="AR121" i="4"/>
  <c r="AQ121" i="4"/>
  <c r="AN122" i="4"/>
  <c r="AC117" i="6"/>
  <c r="AA117" i="6"/>
  <c r="AS122" i="7"/>
  <c r="AR122" i="7"/>
  <c r="AQ122" i="7"/>
  <c r="AN123" i="7"/>
  <c r="AC114" i="4"/>
  <c r="AA114" i="4"/>
  <c r="AB114" i="4"/>
  <c r="Z114" i="4"/>
  <c r="AC112" i="1"/>
  <c r="AA112" i="1"/>
  <c r="AC119" i="7"/>
  <c r="AA119" i="7"/>
  <c r="AC113" i="1" l="1"/>
  <c r="AA113" i="1"/>
  <c r="AN122" i="6"/>
  <c r="AT121" i="6"/>
  <c r="AS121" i="6"/>
  <c r="AQ121" i="6"/>
  <c r="AQ123" i="7"/>
  <c r="AS123" i="7"/>
  <c r="AR123" i="7"/>
  <c r="AN124" i="7"/>
  <c r="Z113" i="1"/>
  <c r="AB113" i="1"/>
  <c r="AB115" i="4"/>
  <c r="Z115" i="4"/>
  <c r="AC118" i="6"/>
  <c r="AA118" i="6"/>
  <c r="AA115" i="4"/>
  <c r="AC115" i="4"/>
  <c r="AS122" i="4"/>
  <c r="AR122" i="4"/>
  <c r="AQ122" i="4"/>
  <c r="AN123" i="4"/>
  <c r="AT117" i="1"/>
  <c r="AS117" i="1"/>
  <c r="AQ117" i="1"/>
  <c r="AN118" i="1"/>
  <c r="AB118" i="6"/>
  <c r="Z118" i="6"/>
  <c r="AC120" i="7"/>
  <c r="AA120" i="7"/>
  <c r="AB120" i="7"/>
  <c r="Z120" i="7"/>
  <c r="AB121" i="7" l="1"/>
  <c r="Z121" i="7"/>
  <c r="AB116" i="4"/>
  <c r="Z116" i="4"/>
  <c r="AC119" i="6"/>
  <c r="AA119" i="6"/>
  <c r="AC121" i="7"/>
  <c r="AA121" i="7"/>
  <c r="AB114" i="1"/>
  <c r="Z114" i="1"/>
  <c r="AS122" i="6"/>
  <c r="AQ122" i="6"/>
  <c r="AN123" i="6"/>
  <c r="AT122" i="6"/>
  <c r="AQ118" i="1"/>
  <c r="AT118" i="1"/>
  <c r="AS118" i="1"/>
  <c r="AN119" i="1"/>
  <c r="AS124" i="7"/>
  <c r="AR124" i="7"/>
  <c r="AQ124" i="7"/>
  <c r="AN125" i="7"/>
  <c r="AC114" i="1"/>
  <c r="AA114" i="1"/>
  <c r="AR123" i="4"/>
  <c r="AQ123" i="4"/>
  <c r="AN124" i="4"/>
  <c r="AS123" i="4"/>
  <c r="Z119" i="6"/>
  <c r="AB119" i="6"/>
  <c r="AC116" i="4"/>
  <c r="AA116" i="4"/>
  <c r="AC115" i="1" l="1"/>
  <c r="AA115" i="1"/>
  <c r="AN126" i="7"/>
  <c r="AS125" i="7"/>
  <c r="AR125" i="7"/>
  <c r="AQ125" i="7"/>
  <c r="AC120" i="6"/>
  <c r="AA120" i="6"/>
  <c r="AT123" i="6"/>
  <c r="AS123" i="6"/>
  <c r="AQ123" i="6"/>
  <c r="AN124" i="6"/>
  <c r="AB117" i="4"/>
  <c r="Z117" i="4"/>
  <c r="AC122" i="7"/>
  <c r="AA122" i="7"/>
  <c r="AC117" i="4"/>
  <c r="AA117" i="4"/>
  <c r="AB120" i="6"/>
  <c r="Z120" i="6"/>
  <c r="AN125" i="4"/>
  <c r="AS124" i="4"/>
  <c r="AR124" i="4"/>
  <c r="AQ124" i="4"/>
  <c r="AT119" i="1"/>
  <c r="AS119" i="1"/>
  <c r="AQ119" i="1"/>
  <c r="AN120" i="1"/>
  <c r="AB115" i="1"/>
  <c r="Z115" i="1"/>
  <c r="AB122" i="7"/>
  <c r="Z122" i="7"/>
  <c r="AB118" i="4" l="1"/>
  <c r="Z118" i="4"/>
  <c r="AC121" i="6"/>
  <c r="AA121" i="6"/>
  <c r="AB121" i="6"/>
  <c r="Z121" i="6"/>
  <c r="AN125" i="6"/>
  <c r="AT124" i="6"/>
  <c r="AS124" i="6"/>
  <c r="AQ124" i="6"/>
  <c r="AB116" i="1"/>
  <c r="Z116" i="1"/>
  <c r="AN121" i="1"/>
  <c r="AT120" i="1"/>
  <c r="AS120" i="1"/>
  <c r="AQ120" i="1"/>
  <c r="AR126" i="7"/>
  <c r="AQ126" i="7"/>
  <c r="AS126" i="7"/>
  <c r="AN127" i="7"/>
  <c r="AB123" i="7"/>
  <c r="Z123" i="7"/>
  <c r="AC118" i="4"/>
  <c r="AA118" i="4"/>
  <c r="AA116" i="1"/>
  <c r="AC116" i="1"/>
  <c r="AC123" i="7"/>
  <c r="AA123" i="7"/>
  <c r="AS125" i="4"/>
  <c r="AR125" i="4"/>
  <c r="AQ125" i="4"/>
  <c r="AN126" i="4"/>
  <c r="AS125" i="6" l="1"/>
  <c r="AQ125" i="6"/>
  <c r="AN126" i="6"/>
  <c r="AT125" i="6"/>
  <c r="AB122" i="6"/>
  <c r="Z122" i="6"/>
  <c r="AS121" i="1"/>
  <c r="AQ121" i="1"/>
  <c r="AN122" i="1"/>
  <c r="AT121" i="1"/>
  <c r="AC124" i="7"/>
  <c r="AA124" i="7"/>
  <c r="AN128" i="7"/>
  <c r="AS127" i="7"/>
  <c r="AR127" i="7"/>
  <c r="AQ127" i="7"/>
  <c r="AB117" i="1"/>
  <c r="Z117" i="1"/>
  <c r="AC122" i="6"/>
  <c r="AA122" i="6"/>
  <c r="AC119" i="4"/>
  <c r="AA119" i="4"/>
  <c r="AB124" i="7"/>
  <c r="Z124" i="7"/>
  <c r="AB119" i="4"/>
  <c r="Z119" i="4"/>
  <c r="AS126" i="4"/>
  <c r="AR126" i="4"/>
  <c r="AQ126" i="4"/>
  <c r="AN127" i="4"/>
  <c r="AC117" i="1"/>
  <c r="AA117" i="1"/>
  <c r="AB123" i="6" l="1"/>
  <c r="Z123" i="6"/>
  <c r="AB125" i="7"/>
  <c r="Z125" i="7"/>
  <c r="AN128" i="4"/>
  <c r="AS127" i="4"/>
  <c r="AR127" i="4"/>
  <c r="AQ127" i="4"/>
  <c r="AS128" i="7"/>
  <c r="AR128" i="7"/>
  <c r="AQ128" i="7"/>
  <c r="AN129" i="7"/>
  <c r="AC125" i="7"/>
  <c r="AA125" i="7"/>
  <c r="AT126" i="6"/>
  <c r="AS126" i="6"/>
  <c r="AQ126" i="6"/>
  <c r="AN127" i="6"/>
  <c r="AC120" i="4"/>
  <c r="AA120" i="4"/>
  <c r="AC123" i="6"/>
  <c r="U123" i="6" s="1"/>
  <c r="AA123" i="6"/>
  <c r="AB118" i="1"/>
  <c r="Z118" i="1"/>
  <c r="AC118" i="1"/>
  <c r="AA118" i="1"/>
  <c r="Z120" i="4"/>
  <c r="AB120" i="4"/>
  <c r="AT122" i="1"/>
  <c r="AS122" i="1"/>
  <c r="AQ122" i="1"/>
  <c r="AN123" i="1"/>
  <c r="AN124" i="1" l="1"/>
  <c r="AT123" i="1"/>
  <c r="AS123" i="1"/>
  <c r="AQ123" i="1"/>
  <c r="AQ128" i="4"/>
  <c r="AN129" i="4"/>
  <c r="AS128" i="4"/>
  <c r="AR128" i="4"/>
  <c r="AC126" i="7"/>
  <c r="AA126" i="7"/>
  <c r="AC121" i="4"/>
  <c r="AA121" i="4"/>
  <c r="AS129" i="7"/>
  <c r="AR129" i="7"/>
  <c r="AQ129" i="7"/>
  <c r="AN130" i="7"/>
  <c r="Z126" i="7"/>
  <c r="AB126" i="7"/>
  <c r="AC124" i="6"/>
  <c r="AA124" i="6"/>
  <c r="AB121" i="4"/>
  <c r="Z121" i="4"/>
  <c r="AC119" i="1"/>
  <c r="AA119" i="1"/>
  <c r="AN128" i="6"/>
  <c r="AT127" i="6"/>
  <c r="AS127" i="6"/>
  <c r="AQ127" i="6"/>
  <c r="AB124" i="6"/>
  <c r="Z124" i="6"/>
  <c r="AB119" i="1"/>
  <c r="Z119" i="1"/>
  <c r="AS129" i="4" l="1"/>
  <c r="AR129" i="4"/>
  <c r="AQ129" i="4"/>
  <c r="AN130" i="4"/>
  <c r="AS130" i="7"/>
  <c r="AR130" i="7"/>
  <c r="AQ130" i="7"/>
  <c r="AN131" i="7"/>
  <c r="AB122" i="4"/>
  <c r="Z122" i="4"/>
  <c r="AC122" i="4"/>
  <c r="AA122" i="4"/>
  <c r="AC127" i="7"/>
  <c r="AA127" i="7"/>
  <c r="AB120" i="1"/>
  <c r="Z120" i="1"/>
  <c r="AC120" i="1"/>
  <c r="AA120" i="1"/>
  <c r="AB125" i="6"/>
  <c r="Z125" i="6"/>
  <c r="AA125" i="6"/>
  <c r="AC125" i="6"/>
  <c r="AS128" i="6"/>
  <c r="AQ128" i="6"/>
  <c r="AN129" i="6"/>
  <c r="AT128" i="6"/>
  <c r="AB127" i="7"/>
  <c r="Z127" i="7"/>
  <c r="AS124" i="1"/>
  <c r="AQ124" i="1"/>
  <c r="AN125" i="1"/>
  <c r="AT124" i="1"/>
  <c r="AT125" i="1" l="1"/>
  <c r="AS125" i="1"/>
  <c r="AQ125" i="1"/>
  <c r="AN126" i="1"/>
  <c r="Z121" i="1"/>
  <c r="AB121" i="1"/>
  <c r="AC126" i="6"/>
  <c r="AA126" i="6"/>
  <c r="AB128" i="7"/>
  <c r="Z128" i="7"/>
  <c r="AB126" i="6"/>
  <c r="Z126" i="6"/>
  <c r="AA123" i="4"/>
  <c r="AC123" i="4"/>
  <c r="AS130" i="4"/>
  <c r="AR130" i="4"/>
  <c r="AQ130" i="4"/>
  <c r="AN131" i="4"/>
  <c r="AQ131" i="7"/>
  <c r="AS131" i="7"/>
  <c r="AR131" i="7"/>
  <c r="AN132" i="7"/>
  <c r="AC128" i="7"/>
  <c r="AA128" i="7"/>
  <c r="AC121" i="1"/>
  <c r="AA121" i="1"/>
  <c r="AB123" i="4"/>
  <c r="Z123" i="4"/>
  <c r="AT129" i="6"/>
  <c r="AS129" i="6"/>
  <c r="AQ129" i="6"/>
  <c r="AN130" i="6"/>
  <c r="AS132" i="7" l="1"/>
  <c r="AR132" i="7"/>
  <c r="AQ132" i="7"/>
  <c r="AN133" i="7"/>
  <c r="AA129" i="7"/>
  <c r="AC129" i="7"/>
  <c r="AC124" i="4"/>
  <c r="AA124" i="4"/>
  <c r="AB122" i="1"/>
  <c r="Z122" i="1"/>
  <c r="AB127" i="6"/>
  <c r="Z127" i="6"/>
  <c r="AN127" i="1"/>
  <c r="AT126" i="1"/>
  <c r="AS126" i="1"/>
  <c r="AQ126" i="1"/>
  <c r="AB124" i="4"/>
  <c r="Z124" i="4"/>
  <c r="AC122" i="1"/>
  <c r="AA122" i="1"/>
  <c r="AR131" i="4"/>
  <c r="AQ131" i="4"/>
  <c r="AN132" i="4"/>
  <c r="AS131" i="4"/>
  <c r="AB129" i="7"/>
  <c r="Z129" i="7"/>
  <c r="AQ130" i="6"/>
  <c r="AT130" i="6"/>
  <c r="AS130" i="6"/>
  <c r="AN131" i="6"/>
  <c r="AC127" i="6"/>
  <c r="U127" i="6" s="1"/>
  <c r="AA127" i="6"/>
  <c r="AC130" i="7" l="1"/>
  <c r="AA130" i="7"/>
  <c r="AS127" i="1"/>
  <c r="AQ127" i="1"/>
  <c r="AN128" i="1"/>
  <c r="AT127" i="1"/>
  <c r="AC123" i="1"/>
  <c r="U123" i="1" s="1"/>
  <c r="AA123" i="1"/>
  <c r="AN134" i="7"/>
  <c r="AS133" i="7"/>
  <c r="AR133" i="7"/>
  <c r="AQ133" i="7"/>
  <c r="AC125" i="4"/>
  <c r="AA125" i="4"/>
  <c r="AN133" i="4"/>
  <c r="AS132" i="4"/>
  <c r="AR132" i="4"/>
  <c r="AQ132" i="4"/>
  <c r="AA128" i="6"/>
  <c r="AC128" i="6"/>
  <c r="AQ131" i="6"/>
  <c r="AT131" i="6"/>
  <c r="AN132" i="6"/>
  <c r="AS131" i="6"/>
  <c r="AB130" i="7"/>
  <c r="Z130" i="7"/>
  <c r="AB125" i="4"/>
  <c r="Z125" i="4"/>
  <c r="AB123" i="1"/>
  <c r="Z123" i="1"/>
  <c r="AB128" i="6"/>
  <c r="Z128" i="6"/>
  <c r="AS133" i="4" l="1"/>
  <c r="AR133" i="4"/>
  <c r="AQ133" i="4"/>
  <c r="AN134" i="4"/>
  <c r="AT128" i="1"/>
  <c r="AS128" i="1"/>
  <c r="AQ128" i="1"/>
  <c r="AN129" i="1"/>
  <c r="AB129" i="6"/>
  <c r="Z129" i="6"/>
  <c r="AB126" i="4"/>
  <c r="Z126" i="4"/>
  <c r="AC126" i="4"/>
  <c r="AA126" i="4"/>
  <c r="AC124" i="1"/>
  <c r="AA124" i="1"/>
  <c r="Z124" i="1"/>
  <c r="AB124" i="1"/>
  <c r="AC131" i="7"/>
  <c r="AA131" i="7"/>
  <c r="AT132" i="6"/>
  <c r="AN133" i="6"/>
  <c r="AS132" i="6"/>
  <c r="AQ132" i="6"/>
  <c r="AC129" i="6"/>
  <c r="AA129" i="6"/>
  <c r="AB131" i="7"/>
  <c r="Z131" i="7"/>
  <c r="AR134" i="7"/>
  <c r="AQ134" i="7"/>
  <c r="AS134" i="7"/>
  <c r="AN135" i="7"/>
  <c r="AT129" i="1" l="1"/>
  <c r="AS129" i="1"/>
  <c r="AQ129" i="1"/>
  <c r="AN130" i="1"/>
  <c r="AC127" i="4"/>
  <c r="AA127" i="4"/>
  <c r="AC132" i="7"/>
  <c r="AA132" i="7"/>
  <c r="AS134" i="4"/>
  <c r="AR134" i="4"/>
  <c r="AQ134" i="4"/>
  <c r="AN135" i="4"/>
  <c r="AN136" i="7"/>
  <c r="AS135" i="7"/>
  <c r="AR135" i="7"/>
  <c r="AQ135" i="7"/>
  <c r="AC125" i="1"/>
  <c r="AA125" i="1"/>
  <c r="AT133" i="6"/>
  <c r="AS133" i="6"/>
  <c r="AQ133" i="6"/>
  <c r="AN134" i="6"/>
  <c r="AB132" i="7"/>
  <c r="Z132" i="7"/>
  <c r="AC130" i="6"/>
  <c r="AA130" i="6"/>
  <c r="AB130" i="6"/>
  <c r="Z130" i="6"/>
  <c r="AB127" i="4"/>
  <c r="Z127" i="4"/>
  <c r="AB125" i="1"/>
  <c r="Z125" i="1"/>
  <c r="AC128" i="4" l="1"/>
  <c r="AA128" i="4"/>
  <c r="AB126" i="1"/>
  <c r="Z126" i="1"/>
  <c r="AS136" i="7"/>
  <c r="AR136" i="7"/>
  <c r="AQ136" i="7"/>
  <c r="AN137" i="7"/>
  <c r="AC133" i="7"/>
  <c r="AA133" i="7"/>
  <c r="AN136" i="4"/>
  <c r="AS135" i="4"/>
  <c r="AR135" i="4"/>
  <c r="AQ135" i="4"/>
  <c r="AT130" i="1"/>
  <c r="AS130" i="1"/>
  <c r="AQ130" i="1"/>
  <c r="AN131" i="1"/>
  <c r="AB133" i="7"/>
  <c r="Z133" i="7"/>
  <c r="AS134" i="6"/>
  <c r="AQ134" i="6"/>
  <c r="AN135" i="6"/>
  <c r="AT134" i="6"/>
  <c r="AB131" i="6"/>
  <c r="Z131" i="6"/>
  <c r="AC131" i="6"/>
  <c r="AA131" i="6"/>
  <c r="AC126" i="1"/>
  <c r="AA126" i="1"/>
  <c r="Z128" i="4"/>
  <c r="AB128" i="4"/>
  <c r="AT135" i="6" l="1"/>
  <c r="AS135" i="6"/>
  <c r="AQ135" i="6"/>
  <c r="AN136" i="6"/>
  <c r="AB129" i="4"/>
  <c r="Z129" i="4"/>
  <c r="AC127" i="1"/>
  <c r="U127" i="1" s="1"/>
  <c r="AA127" i="1"/>
  <c r="Z127" i="1"/>
  <c r="AB127" i="1"/>
  <c r="Z134" i="7"/>
  <c r="AB134" i="7"/>
  <c r="AQ136" i="4"/>
  <c r="AN137" i="4"/>
  <c r="AS136" i="4"/>
  <c r="AR136" i="4"/>
  <c r="AS137" i="7"/>
  <c r="AR137" i="7"/>
  <c r="AQ137" i="7"/>
  <c r="AN138" i="7"/>
  <c r="AC132" i="6"/>
  <c r="AA132" i="6"/>
  <c r="AT131" i="1"/>
  <c r="AS131" i="1"/>
  <c r="AQ131" i="1"/>
  <c r="AN132" i="1"/>
  <c r="AC134" i="7"/>
  <c r="AA134" i="7"/>
  <c r="AC129" i="4"/>
  <c r="AA129" i="4"/>
  <c r="AB132" i="6"/>
  <c r="Z132" i="6"/>
  <c r="Z133" i="6" l="1"/>
  <c r="AB133" i="6"/>
  <c r="AC128" i="1"/>
  <c r="AA128" i="1"/>
  <c r="AS137" i="4"/>
  <c r="AR137" i="4"/>
  <c r="AQ137" i="4"/>
  <c r="AN138" i="4"/>
  <c r="AB130" i="4"/>
  <c r="Z130" i="4"/>
  <c r="AC135" i="7"/>
  <c r="AA135" i="7"/>
  <c r="AS138" i="7"/>
  <c r="AR138" i="7"/>
  <c r="AQ138" i="7"/>
  <c r="AN139" i="7"/>
  <c r="AT136" i="6"/>
  <c r="AS136" i="6"/>
  <c r="AN137" i="6"/>
  <c r="AQ136" i="6"/>
  <c r="AC130" i="4"/>
  <c r="AA130" i="4"/>
  <c r="AB135" i="7"/>
  <c r="Z135" i="7"/>
  <c r="AC133" i="6"/>
  <c r="AA133" i="6"/>
  <c r="AQ132" i="1"/>
  <c r="AT132" i="1"/>
  <c r="AS132" i="1"/>
  <c r="AN133" i="1"/>
  <c r="AB128" i="1"/>
  <c r="Z128" i="1"/>
  <c r="AB129" i="1" l="1"/>
  <c r="Z129" i="1"/>
  <c r="AS138" i="4"/>
  <c r="AR138" i="4"/>
  <c r="AQ138" i="4"/>
  <c r="AN139" i="4"/>
  <c r="AA131" i="4"/>
  <c r="AC131" i="4"/>
  <c r="AC136" i="7"/>
  <c r="AA136" i="7"/>
  <c r="AC129" i="1"/>
  <c r="AA129" i="1"/>
  <c r="AB136" i="7"/>
  <c r="Z136" i="7"/>
  <c r="AT137" i="6"/>
  <c r="AS137" i="6"/>
  <c r="AQ137" i="6"/>
  <c r="AN138" i="6"/>
  <c r="AQ139" i="7"/>
  <c r="AS139" i="7"/>
  <c r="AR139" i="7"/>
  <c r="AN140" i="7"/>
  <c r="AC134" i="6"/>
  <c r="AA134" i="6"/>
  <c r="AB131" i="4"/>
  <c r="Z131" i="4"/>
  <c r="AT133" i="1"/>
  <c r="AS133" i="1"/>
  <c r="AQ133" i="1"/>
  <c r="AN134" i="1"/>
  <c r="AB134" i="6"/>
  <c r="Z134" i="6"/>
  <c r="AC132" i="4" l="1"/>
  <c r="AA132" i="4"/>
  <c r="AB135" i="6"/>
  <c r="Z135" i="6"/>
  <c r="AS140" i="7"/>
  <c r="AR140" i="7"/>
  <c r="AQ140" i="7"/>
  <c r="AN141" i="7"/>
  <c r="AB137" i="7"/>
  <c r="Z137" i="7"/>
  <c r="AR139" i="4"/>
  <c r="AQ139" i="4"/>
  <c r="AN140" i="4"/>
  <c r="AS139" i="4"/>
  <c r="AA130" i="1"/>
  <c r="AC130" i="1"/>
  <c r="AN135" i="1"/>
  <c r="AT134" i="1"/>
  <c r="AS134" i="1"/>
  <c r="AQ134" i="1"/>
  <c r="AB132" i="4"/>
  <c r="Z132" i="4"/>
  <c r="AS138" i="6"/>
  <c r="AT138" i="6"/>
  <c r="AQ138" i="6"/>
  <c r="AN139" i="6"/>
  <c r="AA137" i="7"/>
  <c r="AC137" i="7"/>
  <c r="AB130" i="1"/>
  <c r="Z130" i="1"/>
  <c r="AC135" i="6"/>
  <c r="AA135" i="6"/>
  <c r="AC136" i="6" l="1"/>
  <c r="AA136" i="6"/>
  <c r="AB136" i="6"/>
  <c r="Z136" i="6"/>
  <c r="AN142" i="7"/>
  <c r="AS141" i="7"/>
  <c r="AR141" i="7"/>
  <c r="AQ141" i="7"/>
  <c r="AB133" i="4"/>
  <c r="Z133" i="4"/>
  <c r="AC131" i="1"/>
  <c r="AA131" i="1"/>
  <c r="AN141" i="4"/>
  <c r="AS140" i="4"/>
  <c r="AR140" i="4"/>
  <c r="AQ140" i="4"/>
  <c r="AC138" i="7"/>
  <c r="AA138" i="7"/>
  <c r="AB138" i="7"/>
  <c r="Z138" i="7"/>
  <c r="AC133" i="4"/>
  <c r="AA133" i="4"/>
  <c r="AB131" i="1"/>
  <c r="Z131" i="1"/>
  <c r="AS139" i="6"/>
  <c r="AQ139" i="6"/>
  <c r="AT139" i="6"/>
  <c r="AN140" i="6"/>
  <c r="AS135" i="1"/>
  <c r="AQ135" i="1"/>
  <c r="AN136" i="1"/>
  <c r="AT135" i="1"/>
  <c r="AB132" i="1" l="1"/>
  <c r="Z132" i="1"/>
  <c r="AS141" i="4"/>
  <c r="AR141" i="4"/>
  <c r="AQ141" i="4"/>
  <c r="AN142" i="4"/>
  <c r="AR142" i="7"/>
  <c r="AQ142" i="7"/>
  <c r="AS142" i="7"/>
  <c r="AN143" i="7"/>
  <c r="AQ140" i="6"/>
  <c r="AN141" i="6"/>
  <c r="AT140" i="6"/>
  <c r="AS140" i="6"/>
  <c r="AB139" i="7"/>
  <c r="Z139" i="7"/>
  <c r="AC132" i="1"/>
  <c r="AA132" i="1"/>
  <c r="AB137" i="6"/>
  <c r="Z137" i="6"/>
  <c r="AT136" i="1"/>
  <c r="AS136" i="1"/>
  <c r="AQ136" i="1"/>
  <c r="AN137" i="1"/>
  <c r="AC139" i="7"/>
  <c r="AA139" i="7"/>
  <c r="AB134" i="4"/>
  <c r="Z134" i="4"/>
  <c r="AC137" i="6"/>
  <c r="AA137" i="6"/>
  <c r="AC134" i="4"/>
  <c r="AA134" i="4"/>
  <c r="AS142" i="4" l="1"/>
  <c r="AR142" i="4"/>
  <c r="AQ142" i="4"/>
  <c r="AN143" i="4"/>
  <c r="AT137" i="1"/>
  <c r="AS137" i="1"/>
  <c r="AQ137" i="1"/>
  <c r="AN138" i="1"/>
  <c r="AC138" i="6"/>
  <c r="AA138" i="6"/>
  <c r="AB135" i="4"/>
  <c r="Z135" i="4"/>
  <c r="AC135" i="4"/>
  <c r="AA135" i="4"/>
  <c r="AB138" i="6"/>
  <c r="Z138" i="6"/>
  <c r="AB140" i="7"/>
  <c r="Z140" i="7"/>
  <c r="AC140" i="7"/>
  <c r="AA140" i="7"/>
  <c r="AC133" i="1"/>
  <c r="AA133" i="1"/>
  <c r="AN144" i="7"/>
  <c r="AS143" i="7"/>
  <c r="AR143" i="7"/>
  <c r="AQ143" i="7"/>
  <c r="AB133" i="1"/>
  <c r="Z133" i="1"/>
  <c r="AT141" i="6"/>
  <c r="AS141" i="6"/>
  <c r="AN142" i="6"/>
  <c r="AQ141" i="6"/>
  <c r="AB139" i="6" l="1"/>
  <c r="Z139" i="6"/>
  <c r="AC134" i="1"/>
  <c r="AA134" i="1"/>
  <c r="AT142" i="6"/>
  <c r="AS142" i="6"/>
  <c r="AQ142" i="6"/>
  <c r="AN143" i="6"/>
  <c r="AB134" i="1"/>
  <c r="Z134" i="1"/>
  <c r="AC141" i="7"/>
  <c r="AA141" i="7"/>
  <c r="Z136" i="4"/>
  <c r="AB136" i="4"/>
  <c r="AN144" i="4"/>
  <c r="AS143" i="4"/>
  <c r="AR143" i="4"/>
  <c r="AQ143" i="4"/>
  <c r="AT138" i="1"/>
  <c r="AS138" i="1"/>
  <c r="AQ138" i="1"/>
  <c r="AN139" i="1"/>
  <c r="AC136" i="4"/>
  <c r="AA136" i="4"/>
  <c r="AB141" i="7"/>
  <c r="Z141" i="7"/>
  <c r="AC139" i="6"/>
  <c r="AA139" i="6"/>
  <c r="AS144" i="7"/>
  <c r="AR144" i="7"/>
  <c r="AQ144" i="7"/>
  <c r="AN145" i="7"/>
  <c r="AQ144" i="4" l="1"/>
  <c r="AN145" i="4"/>
  <c r="AS144" i="4"/>
  <c r="AR144" i="4"/>
  <c r="AC137" i="4"/>
  <c r="AA137" i="4"/>
  <c r="AT139" i="1"/>
  <c r="AS139" i="1"/>
  <c r="AQ139" i="1"/>
  <c r="AN140" i="1"/>
  <c r="AC142" i="7"/>
  <c r="AA142" i="7"/>
  <c r="AC135" i="1"/>
  <c r="AA135" i="1"/>
  <c r="AS143" i="6"/>
  <c r="AQ143" i="6"/>
  <c r="AT143" i="6"/>
  <c r="AN144" i="6"/>
  <c r="AB137" i="4"/>
  <c r="Z137" i="4"/>
  <c r="Z135" i="1"/>
  <c r="AB135" i="1"/>
  <c r="AB140" i="6"/>
  <c r="Z140" i="6"/>
  <c r="AS145" i="7"/>
  <c r="AR145" i="7"/>
  <c r="AQ145" i="7"/>
  <c r="AN146" i="7"/>
  <c r="AC140" i="6"/>
  <c r="AA140" i="6"/>
  <c r="Z142" i="7"/>
  <c r="AB142" i="7"/>
  <c r="AB143" i="7" l="1"/>
  <c r="Z143" i="7"/>
  <c r="AB141" i="6"/>
  <c r="Z141" i="6"/>
  <c r="AC136" i="1"/>
  <c r="AA136" i="1"/>
  <c r="AC138" i="4"/>
  <c r="AA138" i="4"/>
  <c r="AB136" i="1"/>
  <c r="Z136" i="1"/>
  <c r="AB138" i="4"/>
  <c r="Z138" i="4"/>
  <c r="AC143" i="7"/>
  <c r="AA143" i="7"/>
  <c r="AC141" i="6"/>
  <c r="AA141" i="6"/>
  <c r="AS146" i="7"/>
  <c r="AR146" i="7"/>
  <c r="AQ146" i="7"/>
  <c r="AN147" i="7"/>
  <c r="AN145" i="6"/>
  <c r="AT144" i="6"/>
  <c r="AQ144" i="6"/>
  <c r="AS144" i="6"/>
  <c r="AQ140" i="1"/>
  <c r="AT140" i="1"/>
  <c r="AS140" i="1"/>
  <c r="AN141" i="1"/>
  <c r="AS145" i="4"/>
  <c r="AR145" i="4"/>
  <c r="AQ145" i="4"/>
  <c r="AN146" i="4"/>
  <c r="AC144" i="7" l="1"/>
  <c r="AA144" i="7"/>
  <c r="AC137" i="1"/>
  <c r="AA137" i="1"/>
  <c r="AC142" i="6"/>
  <c r="AA142" i="6"/>
  <c r="AQ145" i="6"/>
  <c r="AN146" i="6"/>
  <c r="AT145" i="6"/>
  <c r="AS145" i="6"/>
  <c r="AA139" i="4"/>
  <c r="AC139" i="4"/>
  <c r="AT141" i="1"/>
  <c r="AS141" i="1"/>
  <c r="AQ141" i="1"/>
  <c r="AN142" i="1"/>
  <c r="AQ147" i="7"/>
  <c r="AS147" i="7"/>
  <c r="AR147" i="7"/>
  <c r="AN148" i="7"/>
  <c r="AB139" i="4"/>
  <c r="Z139" i="4"/>
  <c r="AB142" i="6"/>
  <c r="Z142" i="6"/>
  <c r="AS146" i="4"/>
  <c r="AR146" i="4"/>
  <c r="AQ146" i="4"/>
  <c r="AN147" i="4"/>
  <c r="AB137" i="1"/>
  <c r="Z137" i="1"/>
  <c r="AB144" i="7"/>
  <c r="Z144" i="7"/>
  <c r="AT146" i="6" l="1"/>
  <c r="AS146" i="6"/>
  <c r="AQ146" i="6"/>
  <c r="AN147" i="6"/>
  <c r="AC143" i="6"/>
  <c r="AA143" i="6"/>
  <c r="AB145" i="7"/>
  <c r="Z145" i="7"/>
  <c r="AB138" i="1"/>
  <c r="Z138" i="1"/>
  <c r="AB143" i="6"/>
  <c r="Z143" i="6"/>
  <c r="AB140" i="4"/>
  <c r="Z140" i="4"/>
  <c r="AR147" i="4"/>
  <c r="AQ147" i="4"/>
  <c r="AN148" i="4"/>
  <c r="AS147" i="4"/>
  <c r="AS148" i="7"/>
  <c r="AR148" i="7"/>
  <c r="AQ148" i="7"/>
  <c r="AN149" i="7"/>
  <c r="AA138" i="1"/>
  <c r="AC138" i="1"/>
  <c r="AC140" i="4"/>
  <c r="AA140" i="4"/>
  <c r="AN143" i="1"/>
  <c r="AT142" i="1"/>
  <c r="AS142" i="1"/>
  <c r="AQ142" i="1"/>
  <c r="AA145" i="7"/>
  <c r="AC145" i="7"/>
  <c r="AB141" i="4" l="1"/>
  <c r="Z141" i="4"/>
  <c r="AC144" i="6"/>
  <c r="AA144" i="6"/>
  <c r="AC139" i="1"/>
  <c r="AA139" i="1"/>
  <c r="AB144" i="6"/>
  <c r="Z144" i="6"/>
  <c r="AT147" i="6"/>
  <c r="AS147" i="6"/>
  <c r="AQ147" i="6"/>
  <c r="AN148" i="6"/>
  <c r="AC146" i="7"/>
  <c r="AA146" i="7"/>
  <c r="AN150" i="7"/>
  <c r="AS149" i="7"/>
  <c r="AR149" i="7"/>
  <c r="AQ149" i="7"/>
  <c r="AS143" i="1"/>
  <c r="AQ143" i="1"/>
  <c r="AN144" i="1"/>
  <c r="AT143" i="1"/>
  <c r="AB139" i="1"/>
  <c r="Z139" i="1"/>
  <c r="AB146" i="7"/>
  <c r="Z146" i="7"/>
  <c r="AC141" i="4"/>
  <c r="AA141" i="4"/>
  <c r="AN149" i="4"/>
  <c r="AS148" i="4"/>
  <c r="AR148" i="4"/>
  <c r="AQ148" i="4"/>
  <c r="AR150" i="7" l="1"/>
  <c r="AQ150" i="7"/>
  <c r="AS150" i="7"/>
  <c r="AN151" i="7"/>
  <c r="AC147" i="7"/>
  <c r="AA147" i="7"/>
  <c r="AC140" i="1"/>
  <c r="AA140" i="1"/>
  <c r="AS149" i="4"/>
  <c r="AR149" i="4"/>
  <c r="AQ149" i="4"/>
  <c r="AN150" i="4"/>
  <c r="AT144" i="1"/>
  <c r="AS144" i="1"/>
  <c r="AQ144" i="1"/>
  <c r="AN145" i="1"/>
  <c r="Z145" i="6"/>
  <c r="AB145" i="6"/>
  <c r="AS148" i="6"/>
  <c r="AQ148" i="6"/>
  <c r="AN149" i="6"/>
  <c r="AT148" i="6"/>
  <c r="AC145" i="6"/>
  <c r="AA145" i="6"/>
  <c r="AB140" i="1"/>
  <c r="Z140" i="1"/>
  <c r="AC142" i="4"/>
  <c r="AA142" i="4"/>
  <c r="AB147" i="7"/>
  <c r="Z147" i="7"/>
  <c r="AB142" i="4"/>
  <c r="Z142" i="4"/>
  <c r="AB143" i="4" l="1"/>
  <c r="Z143" i="4"/>
  <c r="AC148" i="7"/>
  <c r="AA148" i="7"/>
  <c r="AS150" i="4"/>
  <c r="AR150" i="4"/>
  <c r="AQ150" i="4"/>
  <c r="AN151" i="4"/>
  <c r="AS151" i="7"/>
  <c r="AR151" i="7"/>
  <c r="AQ151" i="7"/>
  <c r="AN152" i="7"/>
  <c r="AC141" i="1"/>
  <c r="AA141" i="1"/>
  <c r="AB148" i="7"/>
  <c r="Z148" i="7"/>
  <c r="AC146" i="6"/>
  <c r="AA146" i="6"/>
  <c r="AC143" i="4"/>
  <c r="AA143" i="4"/>
  <c r="AB141" i="1"/>
  <c r="Z141" i="1"/>
  <c r="AT145" i="1"/>
  <c r="AS145" i="1"/>
  <c r="AQ145" i="1"/>
  <c r="AN146" i="1"/>
  <c r="AN150" i="6"/>
  <c r="AT149" i="6"/>
  <c r="AS149" i="6"/>
  <c r="AQ149" i="6"/>
  <c r="AB146" i="6"/>
  <c r="Z146" i="6"/>
  <c r="AB149" i="7" l="1"/>
  <c r="Z149" i="7"/>
  <c r="AB142" i="1"/>
  <c r="Z142" i="1"/>
  <c r="AC144" i="4"/>
  <c r="AA144" i="4"/>
  <c r="AN153" i="7"/>
  <c r="AS152" i="7"/>
  <c r="AR152" i="7"/>
  <c r="AQ152" i="7"/>
  <c r="AC149" i="7"/>
  <c r="AA149" i="7"/>
  <c r="AB147" i="6"/>
  <c r="Z147" i="6"/>
  <c r="AC142" i="1"/>
  <c r="AA142" i="1"/>
  <c r="AT150" i="6"/>
  <c r="AS150" i="6"/>
  <c r="AQ150" i="6"/>
  <c r="AN151" i="6"/>
  <c r="AT146" i="1"/>
  <c r="AS146" i="1"/>
  <c r="AQ146" i="1"/>
  <c r="AN147" i="1"/>
  <c r="AC147" i="6"/>
  <c r="AA147" i="6"/>
  <c r="Z144" i="4"/>
  <c r="AB144" i="4"/>
  <c r="AN152" i="4"/>
  <c r="AS151" i="4"/>
  <c r="AR151" i="4"/>
  <c r="AQ151" i="4"/>
  <c r="AS153" i="7" l="1"/>
  <c r="AR153" i="7"/>
  <c r="AQ153" i="7"/>
  <c r="AN154" i="7"/>
  <c r="AT147" i="1"/>
  <c r="AS147" i="1"/>
  <c r="AQ147" i="1"/>
  <c r="AN148" i="1"/>
  <c r="AC145" i="4"/>
  <c r="AA145" i="4"/>
  <c r="AQ152" i="4"/>
  <c r="AN153" i="4"/>
  <c r="AS152" i="4"/>
  <c r="AR152" i="4"/>
  <c r="AB148" i="6"/>
  <c r="Z148" i="6"/>
  <c r="AT151" i="6"/>
  <c r="AS151" i="6"/>
  <c r="AQ151" i="6"/>
  <c r="AN152" i="6"/>
  <c r="AC150" i="7"/>
  <c r="AA150" i="7"/>
  <c r="Z143" i="1"/>
  <c r="AB143" i="1"/>
  <c r="AB145" i="4"/>
  <c r="Z145" i="4"/>
  <c r="AC143" i="1"/>
  <c r="AA143" i="1"/>
  <c r="AA148" i="6"/>
  <c r="AC148" i="6"/>
  <c r="Z150" i="7"/>
  <c r="AB150" i="7"/>
  <c r="AB149" i="6" l="1"/>
  <c r="Z149" i="6"/>
  <c r="AC144" i="1"/>
  <c r="AA144" i="1"/>
  <c r="AN153" i="6"/>
  <c r="AT152" i="6"/>
  <c r="AS152" i="6"/>
  <c r="AQ152" i="6"/>
  <c r="AS153" i="4"/>
  <c r="AR153" i="4"/>
  <c r="AQ153" i="4"/>
  <c r="AN154" i="4"/>
  <c r="AR154" i="7"/>
  <c r="AN155" i="7"/>
  <c r="AS154" i="7"/>
  <c r="AQ154" i="7"/>
  <c r="AQ148" i="1"/>
  <c r="AT148" i="1"/>
  <c r="AS148" i="1"/>
  <c r="AN149" i="1"/>
  <c r="AC151" i="7"/>
  <c r="AA151" i="7"/>
  <c r="AB144" i="1"/>
  <c r="Z144" i="1"/>
  <c r="AC149" i="6"/>
  <c r="AA149" i="6"/>
  <c r="AB146" i="4"/>
  <c r="Z146" i="4"/>
  <c r="AC146" i="4"/>
  <c r="AA146" i="4"/>
  <c r="AB151" i="7"/>
  <c r="Z151" i="7"/>
  <c r="AB152" i="7" l="1"/>
  <c r="Z152" i="7"/>
  <c r="AQ153" i="6"/>
  <c r="AN154" i="6"/>
  <c r="AT153" i="6"/>
  <c r="AS153" i="6"/>
  <c r="AC152" i="7"/>
  <c r="AA152" i="7"/>
  <c r="AT149" i="1"/>
  <c r="AS149" i="1"/>
  <c r="AQ149" i="1"/>
  <c r="AN150" i="1"/>
  <c r="AS154" i="4"/>
  <c r="AR154" i="4"/>
  <c r="AQ154" i="4"/>
  <c r="AN155" i="4"/>
  <c r="AC145" i="1"/>
  <c r="AA145" i="1"/>
  <c r="AB145" i="1"/>
  <c r="Z145" i="1"/>
  <c r="AQ155" i="7"/>
  <c r="AS155" i="7"/>
  <c r="AR155" i="7"/>
  <c r="AN156" i="7"/>
  <c r="AB147" i="4"/>
  <c r="Z147" i="4"/>
  <c r="AC150" i="6"/>
  <c r="AA150" i="6"/>
  <c r="AB150" i="6"/>
  <c r="Z150" i="6"/>
  <c r="AA147" i="4"/>
  <c r="AC147" i="4"/>
  <c r="AB151" i="6" l="1"/>
  <c r="Z151" i="6"/>
  <c r="AA153" i="7"/>
  <c r="AC153" i="7"/>
  <c r="AC151" i="6"/>
  <c r="AA151" i="6"/>
  <c r="AN151" i="1"/>
  <c r="AT150" i="1"/>
  <c r="AS150" i="1"/>
  <c r="AQ150" i="1"/>
  <c r="AT154" i="6"/>
  <c r="AS154" i="6"/>
  <c r="AQ154" i="6"/>
  <c r="AN155" i="6"/>
  <c r="AC148" i="4"/>
  <c r="AA148" i="4"/>
  <c r="AR155" i="4"/>
  <c r="AQ155" i="4"/>
  <c r="AN156" i="4"/>
  <c r="AS155" i="4"/>
  <c r="AB146" i="1"/>
  <c r="Z146" i="1"/>
  <c r="AB148" i="4"/>
  <c r="Z148" i="4"/>
  <c r="AA146" i="1"/>
  <c r="AC146" i="1"/>
  <c r="AB153" i="7"/>
  <c r="Z153" i="7"/>
  <c r="AN157" i="7"/>
  <c r="AS156" i="7"/>
  <c r="AR156" i="7"/>
  <c r="AQ156" i="7"/>
  <c r="AS151" i="1" l="1"/>
  <c r="AQ151" i="1"/>
  <c r="AN152" i="1"/>
  <c r="AT151" i="1"/>
  <c r="AC149" i="4"/>
  <c r="AA149" i="4"/>
  <c r="AB147" i="1"/>
  <c r="Z147" i="1"/>
  <c r="AT155" i="6"/>
  <c r="AS155" i="6"/>
  <c r="AQ155" i="6"/>
  <c r="AN156" i="6"/>
  <c r="AC152" i="6"/>
  <c r="AA152" i="6"/>
  <c r="AB149" i="4"/>
  <c r="Z149" i="4"/>
  <c r="AN157" i="4"/>
  <c r="AS156" i="4"/>
  <c r="AR156" i="4"/>
  <c r="AQ156" i="4"/>
  <c r="AC154" i="7"/>
  <c r="AA154" i="7"/>
  <c r="AS157" i="7"/>
  <c r="AR157" i="7"/>
  <c r="AQ157" i="7"/>
  <c r="AN158" i="7"/>
  <c r="AB152" i="6"/>
  <c r="Z152" i="6"/>
  <c r="AB154" i="7"/>
  <c r="Z154" i="7"/>
  <c r="AC147" i="1"/>
  <c r="AA147" i="1"/>
  <c r="AC155" i="7" l="1"/>
  <c r="AA155" i="7"/>
  <c r="AC153" i="6"/>
  <c r="AA153" i="6"/>
  <c r="AC150" i="4"/>
  <c r="AA150" i="4"/>
  <c r="AB155" i="7"/>
  <c r="Z155" i="7"/>
  <c r="AS156" i="6"/>
  <c r="AQ156" i="6"/>
  <c r="AN157" i="6"/>
  <c r="AT156" i="6"/>
  <c r="AB148" i="1"/>
  <c r="Z148" i="1"/>
  <c r="AT152" i="1"/>
  <c r="AS152" i="1"/>
  <c r="AQ152" i="1"/>
  <c r="AN153" i="1"/>
  <c r="AB150" i="4"/>
  <c r="Z150" i="4"/>
  <c r="AR158" i="7"/>
  <c r="AS158" i="7"/>
  <c r="AQ158" i="7"/>
  <c r="AN159" i="7"/>
  <c r="AC148" i="1"/>
  <c r="AA148" i="1"/>
  <c r="Z153" i="6"/>
  <c r="AB153" i="6"/>
  <c r="AS157" i="4"/>
  <c r="AR157" i="4"/>
  <c r="AQ157" i="4"/>
  <c r="AN158" i="4"/>
  <c r="AS158" i="4" l="1"/>
  <c r="AR158" i="4"/>
  <c r="AQ158" i="4"/>
  <c r="AN159" i="4"/>
  <c r="AC151" i="4"/>
  <c r="AA151" i="4"/>
  <c r="AB156" i="7"/>
  <c r="Z156" i="7"/>
  <c r="AB149" i="1"/>
  <c r="Z149" i="1"/>
  <c r="AC154" i="6"/>
  <c r="AA154" i="6"/>
  <c r="AB151" i="4"/>
  <c r="Z151" i="4"/>
  <c r="AB154" i="6"/>
  <c r="Z154" i="6"/>
  <c r="AN158" i="6"/>
  <c r="AT157" i="6"/>
  <c r="AS157" i="6"/>
  <c r="AQ157" i="6"/>
  <c r="AC149" i="1"/>
  <c r="AA149" i="1"/>
  <c r="AT153" i="1"/>
  <c r="AS153" i="1"/>
  <c r="AQ153" i="1"/>
  <c r="AN154" i="1"/>
  <c r="AC156" i="7"/>
  <c r="AA156" i="7"/>
  <c r="AQ159" i="7"/>
  <c r="AR159" i="7"/>
  <c r="AS159" i="7"/>
  <c r="AN160" i="7"/>
  <c r="Z152" i="4" l="1"/>
  <c r="AB152" i="4"/>
  <c r="AC152" i="4"/>
  <c r="AA152" i="4"/>
  <c r="AB157" i="7"/>
  <c r="Z157" i="7"/>
  <c r="AC155" i="6"/>
  <c r="AA155" i="6"/>
  <c r="AN160" i="4"/>
  <c r="AS159" i="4"/>
  <c r="AR159" i="4"/>
  <c r="AQ159" i="4"/>
  <c r="AR160" i="7"/>
  <c r="AN161" i="7"/>
  <c r="AS160" i="7"/>
  <c r="AQ160" i="7"/>
  <c r="AB155" i="6"/>
  <c r="Z155" i="6"/>
  <c r="AC150" i="1"/>
  <c r="AA150" i="1"/>
  <c r="AT154" i="1"/>
  <c r="AS154" i="1"/>
  <c r="AQ154" i="1"/>
  <c r="AN155" i="1"/>
  <c r="AB150" i="1"/>
  <c r="Z150" i="1"/>
  <c r="AC157" i="7"/>
  <c r="AA157" i="7"/>
  <c r="AT158" i="6"/>
  <c r="AS158" i="6"/>
  <c r="AQ158" i="6"/>
  <c r="AN159" i="6"/>
  <c r="AQ161" i="7" l="1"/>
  <c r="AS161" i="7"/>
  <c r="AR161" i="7"/>
  <c r="AN162" i="7"/>
  <c r="AT159" i="6"/>
  <c r="AS159" i="6"/>
  <c r="AQ159" i="6"/>
  <c r="AN160" i="6"/>
  <c r="AA156" i="6"/>
  <c r="AC156" i="6"/>
  <c r="AC158" i="7"/>
  <c r="AA158" i="7"/>
  <c r="AC153" i="4"/>
  <c r="AA153" i="4"/>
  <c r="AB158" i="7"/>
  <c r="Z158" i="7"/>
  <c r="AC151" i="1"/>
  <c r="AA151" i="1"/>
  <c r="Z156" i="6"/>
  <c r="AB156" i="6"/>
  <c r="AT155" i="1"/>
  <c r="AS155" i="1"/>
  <c r="AQ155" i="1"/>
  <c r="AN156" i="1"/>
  <c r="Z151" i="1"/>
  <c r="AB151" i="1"/>
  <c r="AQ160" i="4"/>
  <c r="AN161" i="4"/>
  <c r="AS160" i="4"/>
  <c r="AR160" i="4"/>
  <c r="AB153" i="4"/>
  <c r="Z153" i="4"/>
  <c r="AQ156" i="1" l="1"/>
  <c r="AT156" i="1"/>
  <c r="AS156" i="1"/>
  <c r="AN157" i="1"/>
  <c r="AB154" i="4"/>
  <c r="Z154" i="4"/>
  <c r="AN161" i="6"/>
  <c r="AT160" i="6"/>
  <c r="AS160" i="6"/>
  <c r="AQ160" i="6"/>
  <c r="AS161" i="4"/>
  <c r="AR161" i="4"/>
  <c r="AQ161" i="4"/>
  <c r="AN162" i="4"/>
  <c r="AC159" i="7"/>
  <c r="AA159" i="7"/>
  <c r="AR162" i="7"/>
  <c r="AN163" i="7"/>
  <c r="AS162" i="7"/>
  <c r="AQ162" i="7"/>
  <c r="AB157" i="6"/>
  <c r="Z157" i="6"/>
  <c r="AC154" i="4"/>
  <c r="AA154" i="4"/>
  <c r="AC152" i="1"/>
  <c r="AA152" i="1"/>
  <c r="AB159" i="7"/>
  <c r="Z159" i="7"/>
  <c r="AB152" i="1"/>
  <c r="Z152" i="1"/>
  <c r="AC157" i="6"/>
  <c r="AA157" i="6"/>
  <c r="AQ161" i="6" l="1"/>
  <c r="AN162" i="6"/>
  <c r="AT161" i="6"/>
  <c r="AS161" i="6"/>
  <c r="AB153" i="1"/>
  <c r="Z153" i="1"/>
  <c r="AB158" i="6"/>
  <c r="Z158" i="6"/>
  <c r="AS162" i="4"/>
  <c r="AR162" i="4"/>
  <c r="AQ162" i="4"/>
  <c r="AN163" i="4"/>
  <c r="AB155" i="4"/>
  <c r="Z155" i="4"/>
  <c r="AA155" i="4"/>
  <c r="AC155" i="4"/>
  <c r="AT157" i="1"/>
  <c r="AS157" i="1"/>
  <c r="AQ157" i="1"/>
  <c r="AN158" i="1"/>
  <c r="AC158" i="6"/>
  <c r="AA158" i="6"/>
  <c r="AB160" i="7"/>
  <c r="Z160" i="7"/>
  <c r="AC153" i="1"/>
  <c r="AA153" i="1"/>
  <c r="AS163" i="7"/>
  <c r="AQ163" i="7"/>
  <c r="AR163" i="7"/>
  <c r="AN164" i="7"/>
  <c r="AC160" i="7"/>
  <c r="AA160" i="7"/>
  <c r="Z161" i="7" l="1"/>
  <c r="AB161" i="7"/>
  <c r="AC156" i="4"/>
  <c r="AA156" i="4"/>
  <c r="AC159" i="6"/>
  <c r="AA159" i="6"/>
  <c r="AB156" i="4"/>
  <c r="Z156" i="4"/>
  <c r="AB154" i="1"/>
  <c r="Z154" i="1"/>
  <c r="AN159" i="1"/>
  <c r="AT158" i="1"/>
  <c r="AS158" i="1"/>
  <c r="AQ158" i="1"/>
  <c r="AR163" i="4"/>
  <c r="AQ163" i="4"/>
  <c r="AN164" i="4"/>
  <c r="AS163" i="4"/>
  <c r="AC161" i="7"/>
  <c r="AA161" i="7"/>
  <c r="AA154" i="1"/>
  <c r="AC154" i="1"/>
  <c r="AT162" i="6"/>
  <c r="AS162" i="6"/>
  <c r="AQ162" i="6"/>
  <c r="AN163" i="6"/>
  <c r="AB159" i="6"/>
  <c r="Z159" i="6"/>
  <c r="AR164" i="7"/>
  <c r="AQ164" i="7"/>
  <c r="AN165" i="7"/>
  <c r="AS164" i="7"/>
  <c r="AB157" i="4" l="1"/>
  <c r="Z157" i="4"/>
  <c r="AS165" i="7"/>
  <c r="AQ165" i="7"/>
  <c r="AR165" i="7"/>
  <c r="AN166" i="7"/>
  <c r="AC160" i="6"/>
  <c r="AA160" i="6"/>
  <c r="AC157" i="4"/>
  <c r="AA157" i="4"/>
  <c r="AB160" i="6"/>
  <c r="Z160" i="6"/>
  <c r="AC162" i="7"/>
  <c r="AA162" i="7"/>
  <c r="AS159" i="1"/>
  <c r="AQ159" i="1"/>
  <c r="AN160" i="1"/>
  <c r="AT159" i="1"/>
  <c r="AT163" i="6"/>
  <c r="AS163" i="6"/>
  <c r="AQ163" i="6"/>
  <c r="AN164" i="6"/>
  <c r="AB155" i="1"/>
  <c r="Z155" i="1"/>
  <c r="AC155" i="1"/>
  <c r="AA155" i="1"/>
  <c r="AN165" i="4"/>
  <c r="AS164" i="4"/>
  <c r="AR164" i="4"/>
  <c r="AQ164" i="4"/>
  <c r="AB162" i="7"/>
  <c r="Z162" i="7"/>
  <c r="AS164" i="6" l="1"/>
  <c r="AQ164" i="6"/>
  <c r="AN165" i="6"/>
  <c r="AT164" i="6"/>
  <c r="AC163" i="7"/>
  <c r="AA163" i="7"/>
  <c r="AN167" i="7"/>
  <c r="AR166" i="7"/>
  <c r="AS166" i="7"/>
  <c r="AQ166" i="7"/>
  <c r="AB156" i="1"/>
  <c r="Z156" i="1"/>
  <c r="AC161" i="6"/>
  <c r="AA161" i="6"/>
  <c r="AB163" i="7"/>
  <c r="Z163" i="7"/>
  <c r="AS165" i="4"/>
  <c r="AR165" i="4"/>
  <c r="AQ165" i="4"/>
  <c r="AN166" i="4"/>
  <c r="Z161" i="6"/>
  <c r="AB161" i="6"/>
  <c r="AC158" i="4"/>
  <c r="AA158" i="4"/>
  <c r="AB158" i="4"/>
  <c r="Z158" i="4"/>
  <c r="AC156" i="1"/>
  <c r="AA156" i="1"/>
  <c r="AT160" i="1"/>
  <c r="AS160" i="1"/>
  <c r="AQ160" i="1"/>
  <c r="AN161" i="1"/>
  <c r="AC159" i="4" l="1"/>
  <c r="AA159" i="4"/>
  <c r="AC162" i="6"/>
  <c r="AA162" i="6"/>
  <c r="AC164" i="7"/>
  <c r="AA164" i="7"/>
  <c r="AS167" i="7"/>
  <c r="AQ167" i="7"/>
  <c r="AR167" i="7"/>
  <c r="AN168" i="7"/>
  <c r="AB162" i="6"/>
  <c r="Z162" i="6"/>
  <c r="AC157" i="1"/>
  <c r="AA157" i="1"/>
  <c r="AS166" i="4"/>
  <c r="AR166" i="4"/>
  <c r="AQ166" i="4"/>
  <c r="AN167" i="4"/>
  <c r="AB157" i="1"/>
  <c r="Z157" i="1"/>
  <c r="AN166" i="6"/>
  <c r="AT165" i="6"/>
  <c r="AS165" i="6"/>
  <c r="AQ165" i="6"/>
  <c r="AT161" i="1"/>
  <c r="AS161" i="1"/>
  <c r="AQ161" i="1"/>
  <c r="AN162" i="1"/>
  <c r="AB159" i="4"/>
  <c r="Z159" i="4"/>
  <c r="AB164" i="7"/>
  <c r="Z164" i="7"/>
  <c r="Z160" i="4" l="1"/>
  <c r="AB160" i="4"/>
  <c r="AC165" i="7"/>
  <c r="AA165" i="7"/>
  <c r="AT166" i="6"/>
  <c r="AS166" i="6"/>
  <c r="AQ166" i="6"/>
  <c r="AN167" i="6"/>
  <c r="AC158" i="1"/>
  <c r="AA158" i="1"/>
  <c r="AT162" i="1"/>
  <c r="AS162" i="1"/>
  <c r="AQ162" i="1"/>
  <c r="AN163" i="1"/>
  <c r="AB158" i="1"/>
  <c r="Z158" i="1"/>
  <c r="AB163" i="6"/>
  <c r="Z163" i="6"/>
  <c r="AC163" i="6"/>
  <c r="AA163" i="6"/>
  <c r="AB165" i="7"/>
  <c r="Z165" i="7"/>
  <c r="AN168" i="4"/>
  <c r="AS167" i="4"/>
  <c r="AR167" i="4"/>
  <c r="AQ167" i="4"/>
  <c r="AS168" i="7"/>
  <c r="AR168" i="7"/>
  <c r="AQ168" i="7"/>
  <c r="AN169" i="7"/>
  <c r="AC160" i="4"/>
  <c r="AA160" i="4"/>
  <c r="Z159" i="1" l="1"/>
  <c r="AB159" i="1"/>
  <c r="AT167" i="6"/>
  <c r="AS167" i="6"/>
  <c r="AQ167" i="6"/>
  <c r="AN168" i="6"/>
  <c r="AR169" i="7"/>
  <c r="AQ169" i="7"/>
  <c r="AS169" i="7"/>
  <c r="AN170" i="7"/>
  <c r="AT163" i="1"/>
  <c r="AS163" i="1"/>
  <c r="AQ163" i="1"/>
  <c r="AN164" i="1"/>
  <c r="AC161" i="4"/>
  <c r="AA161" i="4"/>
  <c r="AA164" i="6"/>
  <c r="AC164" i="6"/>
  <c r="AC166" i="7"/>
  <c r="AA166" i="7"/>
  <c r="AQ168" i="4"/>
  <c r="AN169" i="4"/>
  <c r="AS168" i="4"/>
  <c r="AR168" i="4"/>
  <c r="AB164" i="6"/>
  <c r="Z164" i="6"/>
  <c r="AC159" i="1"/>
  <c r="AA159" i="1"/>
  <c r="AB166" i="7"/>
  <c r="Z166" i="7"/>
  <c r="AB161" i="4"/>
  <c r="Z161" i="4"/>
  <c r="AC162" i="4" l="1"/>
  <c r="AA162" i="4"/>
  <c r="AT164" i="1"/>
  <c r="AS164" i="1"/>
  <c r="AQ164" i="1"/>
  <c r="AN165" i="1"/>
  <c r="AN169" i="6"/>
  <c r="AT168" i="6"/>
  <c r="AS168" i="6"/>
  <c r="AQ168" i="6"/>
  <c r="AS169" i="4"/>
  <c r="AR169" i="4"/>
  <c r="AQ169" i="4"/>
  <c r="AN170" i="4"/>
  <c r="AB167" i="7"/>
  <c r="Z167" i="7"/>
  <c r="AC160" i="1"/>
  <c r="AA160" i="1"/>
  <c r="AB165" i="6"/>
  <c r="Z165" i="6"/>
  <c r="AN171" i="7"/>
  <c r="AR170" i="7"/>
  <c r="AQ170" i="7"/>
  <c r="AS170" i="7"/>
  <c r="AB162" i="4"/>
  <c r="Z162" i="4"/>
  <c r="AC167" i="7"/>
  <c r="AA167" i="7"/>
  <c r="AC165" i="6"/>
  <c r="AA165" i="6"/>
  <c r="AB160" i="1"/>
  <c r="Z160" i="1"/>
  <c r="AB168" i="7" l="1"/>
  <c r="Z168" i="7"/>
  <c r="AS170" i="4"/>
  <c r="AR170" i="4"/>
  <c r="AQ170" i="4"/>
  <c r="AN171" i="4"/>
  <c r="AT165" i="1"/>
  <c r="AS165" i="1"/>
  <c r="AQ165" i="1"/>
  <c r="AN166" i="1"/>
  <c r="AQ169" i="6"/>
  <c r="AN170" i="6"/>
  <c r="AT169" i="6"/>
  <c r="AS169" i="6"/>
  <c r="AC166" i="6"/>
  <c r="AA166" i="6"/>
  <c r="AC168" i="7"/>
  <c r="AA168" i="7"/>
  <c r="AB161" i="1"/>
  <c r="Z161" i="1"/>
  <c r="AS171" i="7"/>
  <c r="AR171" i="7"/>
  <c r="AQ171" i="7"/>
  <c r="AN172" i="7"/>
  <c r="AB166" i="6"/>
  <c r="Z166" i="6"/>
  <c r="AB163" i="4"/>
  <c r="Z163" i="4"/>
  <c r="AC161" i="1"/>
  <c r="AA161" i="1"/>
  <c r="AA163" i="4"/>
  <c r="AC163" i="4"/>
  <c r="AC164" i="4" l="1"/>
  <c r="AA164" i="4"/>
  <c r="AR171" i="4"/>
  <c r="AQ171" i="4"/>
  <c r="AN172" i="4"/>
  <c r="AS171" i="4"/>
  <c r="AC167" i="6"/>
  <c r="AA167" i="6"/>
  <c r="AB162" i="1"/>
  <c r="Z162" i="1"/>
  <c r="AS172" i="7"/>
  <c r="AR172" i="7"/>
  <c r="AQ172" i="7"/>
  <c r="AN173" i="7"/>
  <c r="AT170" i="6"/>
  <c r="AS170" i="6"/>
  <c r="AQ170" i="6"/>
  <c r="AN171" i="6"/>
  <c r="AB167" i="6"/>
  <c r="Z167" i="6"/>
  <c r="AC169" i="7"/>
  <c r="AA169" i="7"/>
  <c r="AQ166" i="1"/>
  <c r="AS166" i="1"/>
  <c r="AT166" i="1"/>
  <c r="AN167" i="1"/>
  <c r="Z169" i="7"/>
  <c r="AB169" i="7"/>
  <c r="AA162" i="1"/>
  <c r="AC162" i="1"/>
  <c r="AB164" i="4"/>
  <c r="Z164" i="4"/>
  <c r="AC168" i="6" l="1"/>
  <c r="AA168" i="6"/>
  <c r="AN173" i="4"/>
  <c r="AS172" i="4"/>
  <c r="AR172" i="4"/>
  <c r="AQ172" i="4"/>
  <c r="AC170" i="7"/>
  <c r="AA170" i="7"/>
  <c r="AB165" i="4"/>
  <c r="Z165" i="4"/>
  <c r="AC163" i="1"/>
  <c r="AA163" i="1"/>
  <c r="AB168" i="6"/>
  <c r="Z168" i="6"/>
  <c r="AB170" i="7"/>
  <c r="Z170" i="7"/>
  <c r="AT167" i="1"/>
  <c r="AQ167" i="1"/>
  <c r="AS167" i="1"/>
  <c r="AN168" i="1"/>
  <c r="AT171" i="6"/>
  <c r="AS171" i="6"/>
  <c r="AQ171" i="6"/>
  <c r="AN172" i="6"/>
  <c r="AB163" i="1"/>
  <c r="Z163" i="1"/>
  <c r="AC165" i="4"/>
  <c r="AA165" i="4"/>
  <c r="AS173" i="7"/>
  <c r="AR173" i="7"/>
  <c r="AQ173" i="7"/>
  <c r="AN174" i="7"/>
  <c r="AS172" i="6" l="1"/>
  <c r="AQ172" i="6"/>
  <c r="AN173" i="6"/>
  <c r="AT172" i="6"/>
  <c r="AB171" i="7"/>
  <c r="Z171" i="7"/>
  <c r="AC171" i="7"/>
  <c r="AA171" i="7"/>
  <c r="Z169" i="6"/>
  <c r="AB169" i="6"/>
  <c r="AC164" i="1"/>
  <c r="AA164" i="1"/>
  <c r="AS173" i="4"/>
  <c r="AR173" i="4"/>
  <c r="AQ173" i="4"/>
  <c r="AN174" i="4"/>
  <c r="AC166" i="4"/>
  <c r="AA166" i="4"/>
  <c r="Z164" i="1"/>
  <c r="AB164" i="1"/>
  <c r="AB166" i="4"/>
  <c r="Z166" i="4"/>
  <c r="AC169" i="6"/>
  <c r="AA169" i="6"/>
  <c r="AQ174" i="7"/>
  <c r="AN175" i="7"/>
  <c r="AS174" i="7"/>
  <c r="AR174" i="7"/>
  <c r="AN169" i="1"/>
  <c r="AT168" i="1"/>
  <c r="AS168" i="1"/>
  <c r="AQ168" i="1"/>
  <c r="AC170" i="6" l="1"/>
  <c r="AA170" i="6"/>
  <c r="AS174" i="4"/>
  <c r="AR174" i="4"/>
  <c r="AQ174" i="4"/>
  <c r="AN175" i="4"/>
  <c r="AC172" i="7"/>
  <c r="AA172" i="7"/>
  <c r="AB167" i="4"/>
  <c r="Z167" i="4"/>
  <c r="AB172" i="7"/>
  <c r="Z172" i="7"/>
  <c r="AC165" i="1"/>
  <c r="AA165" i="1"/>
  <c r="AS169" i="1"/>
  <c r="AQ169" i="1"/>
  <c r="AT169" i="1"/>
  <c r="AN170" i="1"/>
  <c r="AB165" i="1"/>
  <c r="Z165" i="1"/>
  <c r="AN174" i="6"/>
  <c r="AT173" i="6"/>
  <c r="AS173" i="6"/>
  <c r="AQ173" i="6"/>
  <c r="AS175" i="7"/>
  <c r="AR175" i="7"/>
  <c r="AQ175" i="7"/>
  <c r="AN176" i="7"/>
  <c r="AC167" i="4"/>
  <c r="AA167" i="4"/>
  <c r="AB170" i="6"/>
  <c r="Z170" i="6"/>
  <c r="AC173" i="7" l="1"/>
  <c r="AA173" i="7"/>
  <c r="AC166" i="1"/>
  <c r="AA166" i="1"/>
  <c r="AN176" i="4"/>
  <c r="AS175" i="4"/>
  <c r="AR175" i="4"/>
  <c r="AQ175" i="4"/>
  <c r="AN177" i="7"/>
  <c r="AS176" i="7"/>
  <c r="AR176" i="7"/>
  <c r="AQ176" i="7"/>
  <c r="AB166" i="1"/>
  <c r="Z166" i="1"/>
  <c r="AB173" i="7"/>
  <c r="Z173" i="7"/>
  <c r="AT174" i="6"/>
  <c r="AS174" i="6"/>
  <c r="AQ174" i="6"/>
  <c r="AN175" i="6"/>
  <c r="AB171" i="6"/>
  <c r="Z171" i="6"/>
  <c r="AC168" i="4"/>
  <c r="AA168" i="4"/>
  <c r="AT170" i="1"/>
  <c r="AS170" i="1"/>
  <c r="AQ170" i="1"/>
  <c r="AN171" i="1"/>
  <c r="Z168" i="4"/>
  <c r="AB168" i="4"/>
  <c r="AC171" i="6"/>
  <c r="AA171" i="6"/>
  <c r="AC169" i="4" l="1"/>
  <c r="AA169" i="4"/>
  <c r="AB172" i="6"/>
  <c r="Z172" i="6"/>
  <c r="AB169" i="4"/>
  <c r="Z169" i="4"/>
  <c r="AQ176" i="4"/>
  <c r="AN177" i="4"/>
  <c r="AS176" i="4"/>
  <c r="AR176" i="4"/>
  <c r="AB174" i="7"/>
  <c r="Z174" i="7"/>
  <c r="AC167" i="1"/>
  <c r="AA167" i="1"/>
  <c r="AT175" i="6"/>
  <c r="AS175" i="6"/>
  <c r="AQ175" i="6"/>
  <c r="AN176" i="6"/>
  <c r="AB167" i="1"/>
  <c r="Z167" i="1"/>
  <c r="AC174" i="7"/>
  <c r="AA174" i="7"/>
  <c r="AA172" i="6"/>
  <c r="AC172" i="6"/>
  <c r="AT171" i="1"/>
  <c r="AS171" i="1"/>
  <c r="AQ171" i="1"/>
  <c r="AN172" i="1"/>
  <c r="AR177" i="7"/>
  <c r="AQ177" i="7"/>
  <c r="AS177" i="7"/>
  <c r="AN178" i="7"/>
  <c r="AN179" i="7" l="1"/>
  <c r="AS178" i="7"/>
  <c r="AR178" i="7"/>
  <c r="AQ178" i="7"/>
  <c r="AS177" i="4"/>
  <c r="AR177" i="4"/>
  <c r="AQ177" i="4"/>
  <c r="AN178" i="4"/>
  <c r="AC168" i="1"/>
  <c r="AA168" i="1"/>
  <c r="AB170" i="4"/>
  <c r="Z170" i="4"/>
  <c r="AC173" i="6"/>
  <c r="AA173" i="6"/>
  <c r="AT172" i="1"/>
  <c r="AS172" i="1"/>
  <c r="AQ172" i="1"/>
  <c r="AN173" i="1"/>
  <c r="AB168" i="1"/>
  <c r="Z168" i="1"/>
  <c r="AB175" i="7"/>
  <c r="Z175" i="7"/>
  <c r="AB173" i="6"/>
  <c r="Z173" i="6"/>
  <c r="AC175" i="7"/>
  <c r="AA175" i="7"/>
  <c r="AN177" i="6"/>
  <c r="AT176" i="6"/>
  <c r="AS176" i="6"/>
  <c r="AQ176" i="6"/>
  <c r="AC170" i="4"/>
  <c r="AA170" i="4"/>
  <c r="AS178" i="4" l="1"/>
  <c r="AR178" i="4"/>
  <c r="AQ178" i="4"/>
  <c r="AN179" i="4"/>
  <c r="AA171" i="4"/>
  <c r="AC171" i="4"/>
  <c r="AB176" i="7"/>
  <c r="Z176" i="7"/>
  <c r="AQ177" i="6"/>
  <c r="AN178" i="6"/>
  <c r="AT177" i="6"/>
  <c r="AS177" i="6"/>
  <c r="AC174" i="6"/>
  <c r="AA174" i="6"/>
  <c r="AB169" i="1"/>
  <c r="Z169" i="1"/>
  <c r="AT173" i="1"/>
  <c r="AS173" i="1"/>
  <c r="AQ173" i="1"/>
  <c r="AN174" i="1"/>
  <c r="AC169" i="1"/>
  <c r="AA169" i="1"/>
  <c r="AB174" i="6"/>
  <c r="Z174" i="6"/>
  <c r="AB171" i="4"/>
  <c r="Z171" i="4"/>
  <c r="AC176" i="7"/>
  <c r="AA176" i="7"/>
  <c r="AS179" i="7"/>
  <c r="AR179" i="7"/>
  <c r="AQ179" i="7"/>
  <c r="AN180" i="7"/>
  <c r="AB175" i="6" l="1"/>
  <c r="Z175" i="6"/>
  <c r="AB170" i="1"/>
  <c r="Z170" i="1"/>
  <c r="Z177" i="7"/>
  <c r="AB177" i="7"/>
  <c r="AS180" i="7"/>
  <c r="AR180" i="7"/>
  <c r="AQ180" i="7"/>
  <c r="AN181" i="7"/>
  <c r="AC170" i="1"/>
  <c r="AA170" i="1"/>
  <c r="AC175" i="6"/>
  <c r="AA175" i="6"/>
  <c r="AC172" i="4"/>
  <c r="AA172" i="4"/>
  <c r="AC177" i="7"/>
  <c r="AA177" i="7"/>
  <c r="AQ174" i="1"/>
  <c r="AT174" i="1"/>
  <c r="AS174" i="1"/>
  <c r="AN175" i="1"/>
  <c r="AR179" i="4"/>
  <c r="AQ179" i="4"/>
  <c r="AN180" i="4"/>
  <c r="AS179" i="4"/>
  <c r="AB172" i="4"/>
  <c r="Z172" i="4"/>
  <c r="AT178" i="6"/>
  <c r="AS178" i="6"/>
  <c r="AQ178" i="6"/>
  <c r="AN179" i="6"/>
  <c r="AT179" i="6" l="1"/>
  <c r="AS179" i="6"/>
  <c r="AQ179" i="6"/>
  <c r="AN180" i="6"/>
  <c r="AT175" i="1"/>
  <c r="AS175" i="1"/>
  <c r="AQ175" i="1"/>
  <c r="AN176" i="1"/>
  <c r="AB178" i="7"/>
  <c r="Z178" i="7"/>
  <c r="AC171" i="1"/>
  <c r="AA171" i="1"/>
  <c r="AB171" i="1"/>
  <c r="Z171" i="1"/>
  <c r="AC173" i="4"/>
  <c r="AA173" i="4"/>
  <c r="AC178" i="7"/>
  <c r="AA178" i="7"/>
  <c r="AS181" i="7"/>
  <c r="AR181" i="7"/>
  <c r="AQ181" i="7"/>
  <c r="AN182" i="7"/>
  <c r="AB176" i="6"/>
  <c r="Z176" i="6"/>
  <c r="AC176" i="6"/>
  <c r="AA176" i="6"/>
  <c r="AB173" i="4"/>
  <c r="Z173" i="4"/>
  <c r="AN181" i="4"/>
  <c r="AS180" i="4"/>
  <c r="AR180" i="4"/>
  <c r="AQ180" i="4"/>
  <c r="AC174" i="4" l="1"/>
  <c r="AA174" i="4"/>
  <c r="AN177" i="1"/>
  <c r="AT176" i="1"/>
  <c r="AS176" i="1"/>
  <c r="AQ176" i="1"/>
  <c r="AC172" i="1"/>
  <c r="AA172" i="1"/>
  <c r="AS180" i="6"/>
  <c r="AQ180" i="6"/>
  <c r="AN181" i="6"/>
  <c r="AT180" i="6"/>
  <c r="Z177" i="6"/>
  <c r="AB177" i="6"/>
  <c r="AQ182" i="7"/>
  <c r="AN183" i="7"/>
  <c r="AS182" i="7"/>
  <c r="AR182" i="7"/>
  <c r="AB172" i="1"/>
  <c r="Z172" i="1"/>
  <c r="AB174" i="4"/>
  <c r="Z174" i="4"/>
  <c r="AC177" i="6"/>
  <c r="AA177" i="6"/>
  <c r="AC179" i="7"/>
  <c r="AA179" i="7"/>
  <c r="AB179" i="7"/>
  <c r="Z179" i="7"/>
  <c r="AQ181" i="4"/>
  <c r="AN182" i="4"/>
  <c r="AS181" i="4"/>
  <c r="AR181" i="4"/>
  <c r="AC178" i="6" l="1"/>
  <c r="AA178" i="6"/>
  <c r="AN184" i="7"/>
  <c r="AS183" i="7"/>
  <c r="AR183" i="7"/>
  <c r="AQ183" i="7"/>
  <c r="AC173" i="1"/>
  <c r="AA173" i="1"/>
  <c r="AB178" i="6"/>
  <c r="Z178" i="6"/>
  <c r="AR182" i="4"/>
  <c r="AS182" i="4"/>
  <c r="AQ182" i="4"/>
  <c r="AN183" i="4"/>
  <c r="AB173" i="1"/>
  <c r="Z173" i="1"/>
  <c r="AB180" i="7"/>
  <c r="Z180" i="7"/>
  <c r="AN182" i="6"/>
  <c r="AT181" i="6"/>
  <c r="AS181" i="6"/>
  <c r="AQ181" i="6"/>
  <c r="AS177" i="1"/>
  <c r="AQ177" i="1"/>
  <c r="AT177" i="1"/>
  <c r="AN178" i="1"/>
  <c r="AC180" i="7"/>
  <c r="AA180" i="7"/>
  <c r="AC175" i="4"/>
  <c r="AA175" i="4"/>
  <c r="AB175" i="4"/>
  <c r="Z175" i="4"/>
  <c r="AB174" i="1" l="1"/>
  <c r="Z174" i="1"/>
  <c r="AC174" i="1"/>
  <c r="AA174" i="1"/>
  <c r="AC176" i="4"/>
  <c r="AA176" i="4"/>
  <c r="AR183" i="4"/>
  <c r="AS183" i="4"/>
  <c r="AQ183" i="4"/>
  <c r="AN184" i="4"/>
  <c r="AC181" i="7"/>
  <c r="AA181" i="7"/>
  <c r="AR184" i="7"/>
  <c r="AS184" i="7"/>
  <c r="AQ184" i="7"/>
  <c r="AN185" i="7"/>
  <c r="AT182" i="6"/>
  <c r="AS182" i="6"/>
  <c r="AQ182" i="6"/>
  <c r="AN183" i="6"/>
  <c r="AT178" i="1"/>
  <c r="AS178" i="1"/>
  <c r="AQ178" i="1"/>
  <c r="AN179" i="1"/>
  <c r="AB181" i="7"/>
  <c r="Z181" i="7"/>
  <c r="AB179" i="6"/>
  <c r="Z179" i="6"/>
  <c r="AC179" i="6"/>
  <c r="AA179" i="6"/>
  <c r="Z176" i="4"/>
  <c r="AB176" i="4"/>
  <c r="AQ185" i="7" l="1"/>
  <c r="AS185" i="7"/>
  <c r="AR185" i="7"/>
  <c r="AN186" i="7"/>
  <c r="AC177" i="4"/>
  <c r="AA177" i="4"/>
  <c r="AB177" i="4"/>
  <c r="Z177" i="4"/>
  <c r="AB180" i="6"/>
  <c r="Z180" i="6"/>
  <c r="AT183" i="6"/>
  <c r="AS183" i="6"/>
  <c r="AQ183" i="6"/>
  <c r="AN184" i="6"/>
  <c r="AC182" i="7"/>
  <c r="AA182" i="7"/>
  <c r="AC175" i="1"/>
  <c r="AA175" i="1"/>
  <c r="AT179" i="1"/>
  <c r="AS179" i="1"/>
  <c r="AQ179" i="1"/>
  <c r="AN180" i="1"/>
  <c r="AB182" i="7"/>
  <c r="Z182" i="7"/>
  <c r="AS184" i="4"/>
  <c r="AR184" i="4"/>
  <c r="AQ184" i="4"/>
  <c r="AN185" i="4"/>
  <c r="AB175" i="1"/>
  <c r="Z175" i="1"/>
  <c r="AA180" i="6"/>
  <c r="AC180" i="6"/>
  <c r="AC183" i="7" l="1"/>
  <c r="AA183" i="7"/>
  <c r="AB178" i="4"/>
  <c r="Z178" i="4"/>
  <c r="AN185" i="6"/>
  <c r="AT184" i="6"/>
  <c r="AS184" i="6"/>
  <c r="AQ184" i="6"/>
  <c r="AC178" i="4"/>
  <c r="AA178" i="4"/>
  <c r="AB176" i="1"/>
  <c r="Z176" i="1"/>
  <c r="AB183" i="7"/>
  <c r="Z183" i="7"/>
  <c r="AN187" i="7"/>
  <c r="AS186" i="7"/>
  <c r="AR186" i="7"/>
  <c r="AQ186" i="7"/>
  <c r="AC181" i="6"/>
  <c r="AA181" i="6"/>
  <c r="AT180" i="1"/>
  <c r="AS180" i="1"/>
  <c r="AQ180" i="1"/>
  <c r="AN181" i="1"/>
  <c r="AS185" i="4"/>
  <c r="AR185" i="4"/>
  <c r="AQ185" i="4"/>
  <c r="AN186" i="4"/>
  <c r="AC176" i="1"/>
  <c r="AA176" i="1"/>
  <c r="AB181" i="6"/>
  <c r="Z181" i="6"/>
  <c r="AB182" i="6" l="1"/>
  <c r="Z182" i="6"/>
  <c r="AQ185" i="6"/>
  <c r="AN186" i="6"/>
  <c r="AT185" i="6"/>
  <c r="AS185" i="6"/>
  <c r="AB184" i="7"/>
  <c r="Z184" i="7"/>
  <c r="AS186" i="4"/>
  <c r="AQ186" i="4"/>
  <c r="AN187" i="4"/>
  <c r="AR186" i="4"/>
  <c r="AC182" i="6"/>
  <c r="AA182" i="6"/>
  <c r="AB177" i="1"/>
  <c r="Z177" i="1"/>
  <c r="AB179" i="4"/>
  <c r="Z179" i="4"/>
  <c r="AS187" i="7"/>
  <c r="AQ187" i="7"/>
  <c r="AR187" i="7"/>
  <c r="AN188" i="7"/>
  <c r="AC177" i="1"/>
  <c r="AA177" i="1"/>
  <c r="AT181" i="1"/>
  <c r="AS181" i="1"/>
  <c r="AQ181" i="1"/>
  <c r="AN182" i="1"/>
  <c r="AA179" i="4"/>
  <c r="AC179" i="4"/>
  <c r="AC184" i="7"/>
  <c r="AA184" i="7"/>
  <c r="AC178" i="1" l="1"/>
  <c r="AA178" i="1"/>
  <c r="AB178" i="1"/>
  <c r="Z178" i="1"/>
  <c r="AB185" i="7"/>
  <c r="Z185" i="7"/>
  <c r="AS188" i="7"/>
  <c r="AR188" i="7"/>
  <c r="AQ188" i="7"/>
  <c r="AN189" i="7"/>
  <c r="AC185" i="7"/>
  <c r="AA185" i="7"/>
  <c r="AT186" i="6"/>
  <c r="AS186" i="6"/>
  <c r="AQ186" i="6"/>
  <c r="AN187" i="6"/>
  <c r="AC183" i="6"/>
  <c r="AA183" i="6"/>
  <c r="AS187" i="4"/>
  <c r="AQ187" i="4"/>
  <c r="AN188" i="4"/>
  <c r="AR187" i="4"/>
  <c r="AC180" i="4"/>
  <c r="AA180" i="4"/>
  <c r="AQ182" i="1"/>
  <c r="AT182" i="1"/>
  <c r="AS182" i="1"/>
  <c r="AN183" i="1"/>
  <c r="AB180" i="4"/>
  <c r="Z180" i="4"/>
  <c r="AB183" i="6"/>
  <c r="Z183" i="6"/>
  <c r="AB184" i="6" l="1"/>
  <c r="Z184" i="6"/>
  <c r="AB186" i="7"/>
  <c r="Z186" i="7"/>
  <c r="AC186" i="7"/>
  <c r="AA186" i="7"/>
  <c r="AB179" i="1"/>
  <c r="Z179" i="1"/>
  <c r="AT187" i="6"/>
  <c r="AS187" i="6"/>
  <c r="AQ187" i="6"/>
  <c r="AN188" i="6"/>
  <c r="AB181" i="4"/>
  <c r="Z181" i="4"/>
  <c r="AQ188" i="4"/>
  <c r="AS188" i="4"/>
  <c r="AR188" i="4"/>
  <c r="AN189" i="4"/>
  <c r="AC184" i="6"/>
  <c r="AA184" i="6"/>
  <c r="AS189" i="7"/>
  <c r="AQ189" i="7"/>
  <c r="AR189" i="7"/>
  <c r="AN190" i="7"/>
  <c r="AC179" i="1"/>
  <c r="AA179" i="1"/>
  <c r="AC181" i="4"/>
  <c r="AA181" i="4"/>
  <c r="AT183" i="1"/>
  <c r="AS183" i="1"/>
  <c r="AQ183" i="1"/>
  <c r="AN184" i="1"/>
  <c r="AB180" i="1" l="1"/>
  <c r="Z180" i="1"/>
  <c r="AC187" i="7"/>
  <c r="AA187" i="7"/>
  <c r="AN185" i="1"/>
  <c r="AT184" i="1"/>
  <c r="AS184" i="1"/>
  <c r="AQ184" i="1"/>
  <c r="AC185" i="6"/>
  <c r="AA185" i="6"/>
  <c r="AS188" i="6"/>
  <c r="AQ188" i="6"/>
  <c r="AN189" i="6"/>
  <c r="AT188" i="6"/>
  <c r="AB187" i="7"/>
  <c r="Z187" i="7"/>
  <c r="AS190" i="7"/>
  <c r="AQ190" i="7"/>
  <c r="AR190" i="7"/>
  <c r="AN191" i="7"/>
  <c r="AC182" i="4"/>
  <c r="AA182" i="4"/>
  <c r="AB182" i="4"/>
  <c r="Z182" i="4"/>
  <c r="AC180" i="1"/>
  <c r="AA180" i="1"/>
  <c r="AR189" i="4"/>
  <c r="AQ189" i="4"/>
  <c r="AS189" i="4"/>
  <c r="AN190" i="4"/>
  <c r="Z185" i="6"/>
  <c r="AB185" i="6"/>
  <c r="AB188" i="7" l="1"/>
  <c r="Z188" i="7"/>
  <c r="AB183" i="4"/>
  <c r="Z183" i="4"/>
  <c r="AN190" i="6"/>
  <c r="AT189" i="6"/>
  <c r="AS189" i="6"/>
  <c r="AQ189" i="6"/>
  <c r="AS185" i="1"/>
  <c r="AQ185" i="1"/>
  <c r="AT185" i="1"/>
  <c r="AN186" i="1"/>
  <c r="AC188" i="7"/>
  <c r="AA188" i="7"/>
  <c r="AB186" i="6"/>
  <c r="Z186" i="6"/>
  <c r="AC183" i="4"/>
  <c r="AA183" i="4"/>
  <c r="AQ191" i="7"/>
  <c r="AS191" i="7"/>
  <c r="AN192" i="7"/>
  <c r="AR191" i="7"/>
  <c r="AC181" i="1"/>
  <c r="AA181" i="1"/>
  <c r="AC186" i="6"/>
  <c r="AA186" i="6"/>
  <c r="AB181" i="1"/>
  <c r="Z181" i="1"/>
  <c r="AR190" i="4"/>
  <c r="AS190" i="4"/>
  <c r="AQ190" i="4"/>
  <c r="AN191" i="4"/>
  <c r="AR191" i="4" l="1"/>
  <c r="AS191" i="4"/>
  <c r="AQ191" i="4"/>
  <c r="AN192" i="4"/>
  <c r="AC182" i="1"/>
  <c r="AA182" i="1"/>
  <c r="AT190" i="6"/>
  <c r="AS190" i="6"/>
  <c r="AQ190" i="6"/>
  <c r="AN191" i="6"/>
  <c r="AB187" i="6"/>
  <c r="Z187" i="6"/>
  <c r="AC189" i="7"/>
  <c r="AA189" i="7"/>
  <c r="AT186" i="1"/>
  <c r="AS186" i="1"/>
  <c r="AQ186" i="1"/>
  <c r="AN187" i="1"/>
  <c r="AB184" i="4"/>
  <c r="Z184" i="4"/>
  <c r="AR192" i="7"/>
  <c r="AQ192" i="7"/>
  <c r="AN193" i="7"/>
  <c r="AS192" i="7"/>
  <c r="AC184" i="4"/>
  <c r="AA184" i="4"/>
  <c r="AB189" i="7"/>
  <c r="Z189" i="7"/>
  <c r="AB182" i="1"/>
  <c r="Z182" i="1"/>
  <c r="AC187" i="6"/>
  <c r="AA187" i="6"/>
  <c r="AR193" i="7" l="1"/>
  <c r="AQ193" i="7"/>
  <c r="AS193" i="7"/>
  <c r="AN194" i="7"/>
  <c r="AC183" i="1"/>
  <c r="AA183" i="1"/>
  <c r="AB183" i="1"/>
  <c r="Z183" i="1"/>
  <c r="AB185" i="4"/>
  <c r="Z185" i="4"/>
  <c r="Z188" i="6"/>
  <c r="AB188" i="6"/>
  <c r="AS192" i="4"/>
  <c r="AR192" i="4"/>
  <c r="AQ192" i="4"/>
  <c r="AN193" i="4"/>
  <c r="AC190" i="7"/>
  <c r="AA190" i="7"/>
  <c r="AB190" i="7"/>
  <c r="Z190" i="7"/>
  <c r="AA188" i="6"/>
  <c r="AC188" i="6"/>
  <c r="AC185" i="4"/>
  <c r="AA185" i="4"/>
  <c r="AN188" i="1"/>
  <c r="AT187" i="1"/>
  <c r="AS187" i="1"/>
  <c r="AQ187" i="1"/>
  <c r="AT191" i="6"/>
  <c r="AS191" i="6"/>
  <c r="AQ191" i="6"/>
  <c r="AN192" i="6"/>
  <c r="AN193" i="6" l="1"/>
  <c r="AT192" i="6"/>
  <c r="AS192" i="6"/>
  <c r="AQ192" i="6"/>
  <c r="AS193" i="4"/>
  <c r="AR193" i="4"/>
  <c r="AQ193" i="4"/>
  <c r="AN194" i="4"/>
  <c r="AB184" i="1"/>
  <c r="Z184" i="1"/>
  <c r="AC184" i="1"/>
  <c r="AA184" i="1"/>
  <c r="AA186" i="4"/>
  <c r="AC186" i="4"/>
  <c r="Z191" i="7"/>
  <c r="AB191" i="7"/>
  <c r="AR194" i="7"/>
  <c r="AN195" i="7"/>
  <c r="AS194" i="7"/>
  <c r="AQ194" i="7"/>
  <c r="AC189" i="6"/>
  <c r="AA189" i="6"/>
  <c r="AB189" i="6"/>
  <c r="Z189" i="6"/>
  <c r="AC191" i="7"/>
  <c r="AA191" i="7"/>
  <c r="AB186" i="4"/>
  <c r="Z186" i="4"/>
  <c r="AT188" i="1"/>
  <c r="AS188" i="1"/>
  <c r="AQ188" i="1"/>
  <c r="AN189" i="1"/>
  <c r="AB190" i="6" l="1"/>
  <c r="Z190" i="6"/>
  <c r="AS194" i="4"/>
  <c r="AQ194" i="4"/>
  <c r="AR194" i="4"/>
  <c r="AN195" i="4"/>
  <c r="AB192" i="7"/>
  <c r="Z192" i="7"/>
  <c r="AC185" i="1"/>
  <c r="AA185" i="1"/>
  <c r="AC190" i="6"/>
  <c r="AA190" i="6"/>
  <c r="AC187" i="4"/>
  <c r="AA187" i="4"/>
  <c r="AT189" i="1"/>
  <c r="AS189" i="1"/>
  <c r="AQ189" i="1"/>
  <c r="AN190" i="1"/>
  <c r="AB187" i="4"/>
  <c r="Z187" i="4"/>
  <c r="AC192" i="7"/>
  <c r="AA192" i="7"/>
  <c r="AS195" i="7"/>
  <c r="AR195" i="7"/>
  <c r="AQ195" i="7"/>
  <c r="AN196" i="7"/>
  <c r="AB185" i="1"/>
  <c r="Z185" i="1"/>
  <c r="AQ193" i="6"/>
  <c r="AN194" i="6"/>
  <c r="AT193" i="6"/>
  <c r="AS193" i="6"/>
  <c r="AS196" i="7" l="1"/>
  <c r="AR196" i="7"/>
  <c r="AQ196" i="7"/>
  <c r="AN197" i="7"/>
  <c r="AQ190" i="1"/>
  <c r="AT190" i="1"/>
  <c r="AS190" i="1"/>
  <c r="AN191" i="1"/>
  <c r="AB193" i="7"/>
  <c r="Z193" i="7"/>
  <c r="AT194" i="6"/>
  <c r="AS194" i="6"/>
  <c r="AQ194" i="6"/>
  <c r="AN195" i="6"/>
  <c r="AC193" i="7"/>
  <c r="AA193" i="7"/>
  <c r="AC188" i="4"/>
  <c r="AA188" i="4"/>
  <c r="AN196" i="4"/>
  <c r="AS195" i="4"/>
  <c r="AQ195" i="4"/>
  <c r="AR195" i="4"/>
  <c r="AB186" i="1"/>
  <c r="Z186" i="1"/>
  <c r="AC191" i="6"/>
  <c r="AA191" i="6"/>
  <c r="AB188" i="4"/>
  <c r="Z188" i="4"/>
  <c r="AC186" i="1"/>
  <c r="AA186" i="1"/>
  <c r="AB191" i="6"/>
  <c r="Z191" i="6"/>
  <c r="AT191" i="1" l="1"/>
  <c r="AS191" i="1"/>
  <c r="AQ191" i="1"/>
  <c r="AN192" i="1"/>
  <c r="AT195" i="6"/>
  <c r="AS195" i="6"/>
  <c r="AQ195" i="6"/>
  <c r="AN196" i="6"/>
  <c r="AB192" i="6"/>
  <c r="Z192" i="6"/>
  <c r="AB187" i="1"/>
  <c r="Z187" i="1"/>
  <c r="AS197" i="7"/>
  <c r="AR197" i="7"/>
  <c r="AQ197" i="7"/>
  <c r="AN198" i="7"/>
  <c r="AC187" i="1"/>
  <c r="AA187" i="1"/>
  <c r="AA194" i="7"/>
  <c r="AC194" i="7"/>
  <c r="Z189" i="4"/>
  <c r="AB189" i="4"/>
  <c r="AC192" i="6"/>
  <c r="AA192" i="6"/>
  <c r="AC189" i="4"/>
  <c r="AA189" i="4"/>
  <c r="AB194" i="7"/>
  <c r="Z194" i="7"/>
  <c r="AQ196" i="4"/>
  <c r="AN197" i="4"/>
  <c r="AS196" i="4"/>
  <c r="AR196" i="4"/>
  <c r="AN199" i="7" l="1"/>
  <c r="AS198" i="7"/>
  <c r="AR198" i="7"/>
  <c r="AQ198" i="7"/>
  <c r="AS196" i="6"/>
  <c r="AQ196" i="6"/>
  <c r="AN197" i="6"/>
  <c r="AT196" i="6"/>
  <c r="AB195" i="7"/>
  <c r="Z195" i="7"/>
  <c r="AB188" i="1"/>
  <c r="Z188" i="1"/>
  <c r="AN193" i="1"/>
  <c r="AT192" i="1"/>
  <c r="AS192" i="1"/>
  <c r="AQ192" i="1"/>
  <c r="AS197" i="4"/>
  <c r="AR197" i="4"/>
  <c r="AQ197" i="4"/>
  <c r="AN198" i="4"/>
  <c r="AB190" i="4"/>
  <c r="Z190" i="4"/>
  <c r="AC193" i="6"/>
  <c r="AA193" i="6"/>
  <c r="AC190" i="4"/>
  <c r="AA190" i="4"/>
  <c r="AC188" i="1"/>
  <c r="AA188" i="1"/>
  <c r="Z193" i="6"/>
  <c r="AB193" i="6"/>
  <c r="AC195" i="7"/>
  <c r="AA195" i="7"/>
  <c r="AC194" i="6" l="1"/>
  <c r="AA194" i="6"/>
  <c r="AN198" i="6"/>
  <c r="AT197" i="6"/>
  <c r="AS197" i="6"/>
  <c r="AQ197" i="6"/>
  <c r="AB191" i="4"/>
  <c r="Z191" i="4"/>
  <c r="AC196" i="7"/>
  <c r="AA196" i="7"/>
  <c r="AC189" i="1"/>
  <c r="AA189" i="1"/>
  <c r="AB189" i="1"/>
  <c r="Z189" i="1"/>
  <c r="AS193" i="1"/>
  <c r="AQ193" i="1"/>
  <c r="AT193" i="1"/>
  <c r="AN194" i="1"/>
  <c r="AN199" i="4"/>
  <c r="AR198" i="4"/>
  <c r="AS198" i="4"/>
  <c r="AQ198" i="4"/>
  <c r="AB196" i="7"/>
  <c r="Z196" i="7"/>
  <c r="AB194" i="6"/>
  <c r="Z194" i="6"/>
  <c r="AA191" i="4"/>
  <c r="AC191" i="4"/>
  <c r="AQ199" i="7"/>
  <c r="AN200" i="7"/>
  <c r="AS199" i="7"/>
  <c r="AR199" i="7"/>
  <c r="AB192" i="4" l="1"/>
  <c r="Z192" i="4"/>
  <c r="AC192" i="4"/>
  <c r="AA192" i="4"/>
  <c r="AR199" i="4"/>
  <c r="AQ199" i="4"/>
  <c r="AS199" i="4"/>
  <c r="AN200" i="4"/>
  <c r="AT198" i="6"/>
  <c r="AS198" i="6"/>
  <c r="AQ198" i="6"/>
  <c r="AN199" i="6"/>
  <c r="AC190" i="1"/>
  <c r="AA190" i="1"/>
  <c r="AB195" i="6"/>
  <c r="Z195" i="6"/>
  <c r="AT194" i="1"/>
  <c r="AS194" i="1"/>
  <c r="AQ194" i="1"/>
  <c r="AN195" i="1"/>
  <c r="AA197" i="7"/>
  <c r="AC197" i="7"/>
  <c r="AC195" i="6"/>
  <c r="AA195" i="6"/>
  <c r="AB197" i="7"/>
  <c r="Z197" i="7"/>
  <c r="AS200" i="7"/>
  <c r="AR200" i="7"/>
  <c r="AQ200" i="7"/>
  <c r="AN201" i="7"/>
  <c r="AB190" i="1"/>
  <c r="Z190" i="1"/>
  <c r="AB191" i="1" l="1"/>
  <c r="Z191" i="1"/>
  <c r="AA196" i="6"/>
  <c r="AC196" i="6"/>
  <c r="AB196" i="6"/>
  <c r="Z196" i="6"/>
  <c r="AS200" i="4"/>
  <c r="AR200" i="4"/>
  <c r="AQ200" i="4"/>
  <c r="AN201" i="4"/>
  <c r="AS201" i="7"/>
  <c r="AR201" i="7"/>
  <c r="AQ201" i="7"/>
  <c r="AN202" i="7"/>
  <c r="AC198" i="7"/>
  <c r="AA198" i="7"/>
  <c r="AT195" i="1"/>
  <c r="AS195" i="1"/>
  <c r="AQ195" i="1"/>
  <c r="AN196" i="1"/>
  <c r="AT199" i="6"/>
  <c r="AS199" i="6"/>
  <c r="AQ199" i="6"/>
  <c r="AN200" i="6"/>
  <c r="AC193" i="4"/>
  <c r="AA193" i="4"/>
  <c r="AC191" i="1"/>
  <c r="AA191" i="1"/>
  <c r="AB198" i="7"/>
  <c r="Z198" i="7"/>
  <c r="AB193" i="4"/>
  <c r="Z193" i="4"/>
  <c r="AB194" i="4" l="1"/>
  <c r="Z194" i="4"/>
  <c r="AC199" i="7"/>
  <c r="AA199" i="7"/>
  <c r="AR202" i="7"/>
  <c r="AQ202" i="7"/>
  <c r="AN203" i="7"/>
  <c r="AS202" i="7"/>
  <c r="AB197" i="6"/>
  <c r="Z197" i="6"/>
  <c r="AT196" i="1"/>
  <c r="AS196" i="1"/>
  <c r="AQ196" i="1"/>
  <c r="AN197" i="1"/>
  <c r="AN201" i="6"/>
  <c r="AT200" i="6"/>
  <c r="AS200" i="6"/>
  <c r="AQ200" i="6"/>
  <c r="Z199" i="7"/>
  <c r="AB199" i="7"/>
  <c r="AC197" i="6"/>
  <c r="AA197" i="6"/>
  <c r="AC194" i="4"/>
  <c r="AA194" i="4"/>
  <c r="AS201" i="4"/>
  <c r="AR201" i="4"/>
  <c r="AQ201" i="4"/>
  <c r="AN202" i="4"/>
  <c r="AB192" i="1"/>
  <c r="Z192" i="1"/>
  <c r="AC192" i="1"/>
  <c r="AA192" i="1"/>
  <c r="AQ201" i="6" l="1"/>
  <c r="AN202" i="6"/>
  <c r="AT201" i="6"/>
  <c r="AS201" i="6"/>
  <c r="AS203" i="7"/>
  <c r="AR203" i="7"/>
  <c r="AQ203" i="7"/>
  <c r="AN204" i="7"/>
  <c r="AC195" i="4"/>
  <c r="AA195" i="4"/>
  <c r="AB193" i="1"/>
  <c r="Z193" i="1"/>
  <c r="AS202" i="4"/>
  <c r="AR202" i="4"/>
  <c r="AQ202" i="4"/>
  <c r="AN203" i="4"/>
  <c r="AC200" i="7"/>
  <c r="AA200" i="7"/>
  <c r="AB200" i="7"/>
  <c r="Z200" i="7"/>
  <c r="AC193" i="1"/>
  <c r="AA193" i="1"/>
  <c r="AC198" i="6"/>
  <c r="AA198" i="6"/>
  <c r="AB198" i="6"/>
  <c r="Z198" i="6"/>
  <c r="AB195" i="4"/>
  <c r="Z195" i="4"/>
  <c r="AT197" i="1"/>
  <c r="AS197" i="1"/>
  <c r="AQ197" i="1"/>
  <c r="AN198" i="1"/>
  <c r="AN204" i="4" l="1"/>
  <c r="AS203" i="4"/>
  <c r="AR203" i="4"/>
  <c r="AQ203" i="4"/>
  <c r="AS204" i="7"/>
  <c r="AR204" i="7"/>
  <c r="AQ204" i="7"/>
  <c r="AN205" i="7"/>
  <c r="AC194" i="1"/>
  <c r="AA194" i="1"/>
  <c r="AB201" i="7"/>
  <c r="Z201" i="7"/>
  <c r="AQ198" i="1"/>
  <c r="AT198" i="1"/>
  <c r="AS198" i="1"/>
  <c r="AN199" i="1"/>
  <c r="AB194" i="1"/>
  <c r="Z194" i="1"/>
  <c r="AB199" i="6"/>
  <c r="Z199" i="6"/>
  <c r="AC201" i="7"/>
  <c r="AA201" i="7"/>
  <c r="AC196" i="4"/>
  <c r="AA196" i="4"/>
  <c r="AT202" i="6"/>
  <c r="AS202" i="6"/>
  <c r="AQ202" i="6"/>
  <c r="AN203" i="6"/>
  <c r="AC199" i="6"/>
  <c r="AA199" i="6"/>
  <c r="AB196" i="4"/>
  <c r="Z196" i="4"/>
  <c r="AC197" i="4" l="1"/>
  <c r="AA197" i="4"/>
  <c r="AT199" i="1"/>
  <c r="AS199" i="1"/>
  <c r="AQ199" i="1"/>
  <c r="AN200" i="1"/>
  <c r="AS205" i="7"/>
  <c r="AR205" i="7"/>
  <c r="AQ205" i="7"/>
  <c r="AN206" i="7"/>
  <c r="AB197" i="4"/>
  <c r="Z197" i="4"/>
  <c r="AB200" i="6"/>
  <c r="Z200" i="6"/>
  <c r="AC200" i="6"/>
  <c r="AA200" i="6"/>
  <c r="AB195" i="1"/>
  <c r="Z195" i="1"/>
  <c r="AC195" i="1"/>
  <c r="AA195" i="1"/>
  <c r="AA202" i="7"/>
  <c r="AC202" i="7"/>
  <c r="AT203" i="6"/>
  <c r="AS203" i="6"/>
  <c r="AQ203" i="6"/>
  <c r="AN204" i="6"/>
  <c r="Z202" i="7"/>
  <c r="AB202" i="7"/>
  <c r="AQ204" i="4"/>
  <c r="AN205" i="4"/>
  <c r="AR204" i="4"/>
  <c r="AS204" i="4"/>
  <c r="AC201" i="6" l="1"/>
  <c r="AA201" i="6"/>
  <c r="Z201" i="6"/>
  <c r="AB201" i="6"/>
  <c r="AN201" i="1"/>
  <c r="AT200" i="1"/>
  <c r="AS200" i="1"/>
  <c r="AQ200" i="1"/>
  <c r="AS205" i="4"/>
  <c r="AR205" i="4"/>
  <c r="AQ205" i="4"/>
  <c r="AN206" i="4"/>
  <c r="AB198" i="4"/>
  <c r="Z198" i="4"/>
  <c r="AC196" i="1"/>
  <c r="AA196" i="1"/>
  <c r="AB203" i="7"/>
  <c r="Z203" i="7"/>
  <c r="AS204" i="6"/>
  <c r="AQ204" i="6"/>
  <c r="AN205" i="6"/>
  <c r="AT204" i="6"/>
  <c r="AB196" i="1"/>
  <c r="Z196" i="1"/>
  <c r="AN207" i="7"/>
  <c r="AS206" i="7"/>
  <c r="AR206" i="7"/>
  <c r="AQ206" i="7"/>
  <c r="AC198" i="4"/>
  <c r="AA198" i="4"/>
  <c r="AC203" i="7"/>
  <c r="AA203" i="7"/>
  <c r="AB197" i="1" l="1"/>
  <c r="Z197" i="1"/>
  <c r="AC199" i="4"/>
  <c r="AA199" i="4"/>
  <c r="AN206" i="6"/>
  <c r="AT205" i="6"/>
  <c r="AS205" i="6"/>
  <c r="AQ205" i="6"/>
  <c r="AS201" i="1"/>
  <c r="AQ201" i="1"/>
  <c r="AT201" i="1"/>
  <c r="AN202" i="1"/>
  <c r="AN207" i="4"/>
  <c r="AS206" i="4"/>
  <c r="AR206" i="4"/>
  <c r="AQ206" i="4"/>
  <c r="AC204" i="7"/>
  <c r="AA204" i="7"/>
  <c r="AB202" i="6"/>
  <c r="Z202" i="6"/>
  <c r="AC197" i="1"/>
  <c r="AA197" i="1"/>
  <c r="Z199" i="4"/>
  <c r="AB199" i="4"/>
  <c r="AB204" i="7"/>
  <c r="Z204" i="7"/>
  <c r="AC202" i="6"/>
  <c r="AA202" i="6"/>
  <c r="AQ207" i="7"/>
  <c r="AN208" i="7"/>
  <c r="AS207" i="7"/>
  <c r="AR207" i="7"/>
  <c r="AB200" i="4" l="1"/>
  <c r="Z200" i="4"/>
  <c r="AR207" i="4"/>
  <c r="AQ207" i="4"/>
  <c r="AS207" i="4"/>
  <c r="AN208" i="4"/>
  <c r="AN207" i="6"/>
  <c r="AT206" i="6"/>
  <c r="AS206" i="6"/>
  <c r="AQ206" i="6"/>
  <c r="AT202" i="1"/>
  <c r="AS202" i="1"/>
  <c r="AQ202" i="1"/>
  <c r="AN203" i="1"/>
  <c r="AC200" i="4"/>
  <c r="AA200" i="4"/>
  <c r="AB203" i="6"/>
  <c r="Z203" i="6"/>
  <c r="AB205" i="7"/>
  <c r="Z205" i="7"/>
  <c r="AA205" i="7"/>
  <c r="AC205" i="7"/>
  <c r="AB198" i="1"/>
  <c r="Z198" i="1"/>
  <c r="AS208" i="7"/>
  <c r="AR208" i="7"/>
  <c r="AQ208" i="7"/>
  <c r="AN209" i="7"/>
  <c r="AC198" i="1"/>
  <c r="AA198" i="1"/>
  <c r="AC203" i="6"/>
  <c r="AA203" i="6"/>
  <c r="AC201" i="4" l="1"/>
  <c r="AA201" i="4"/>
  <c r="AT207" i="6"/>
  <c r="AS207" i="6"/>
  <c r="AQ207" i="6"/>
  <c r="AN208" i="6"/>
  <c r="AC199" i="1"/>
  <c r="AA199" i="1"/>
  <c r="AT203" i="1"/>
  <c r="AS203" i="1"/>
  <c r="AQ203" i="1"/>
  <c r="AN204" i="1"/>
  <c r="AS208" i="4"/>
  <c r="AR208" i="4"/>
  <c r="AQ208" i="4"/>
  <c r="AN209" i="4"/>
  <c r="AS209" i="7"/>
  <c r="AR209" i="7"/>
  <c r="AQ209" i="7"/>
  <c r="AN210" i="7"/>
  <c r="AB199" i="1"/>
  <c r="Z199" i="1"/>
  <c r="AC206" i="7"/>
  <c r="AA206" i="7"/>
  <c r="AA204" i="6"/>
  <c r="AC204" i="6"/>
  <c r="AB206" i="7"/>
  <c r="Z206" i="7"/>
  <c r="AB204" i="6"/>
  <c r="Z204" i="6"/>
  <c r="AB201" i="4"/>
  <c r="Z201" i="4"/>
  <c r="AS209" i="4" l="1"/>
  <c r="AR209" i="4"/>
  <c r="AQ209" i="4"/>
  <c r="AN210" i="4"/>
  <c r="AC200" i="1"/>
  <c r="AA200" i="1"/>
  <c r="AQ208" i="6"/>
  <c r="AT208" i="6"/>
  <c r="AN209" i="6"/>
  <c r="AS208" i="6"/>
  <c r="AB205" i="6"/>
  <c r="Z205" i="6"/>
  <c r="Z207" i="7"/>
  <c r="AB207" i="7"/>
  <c r="AR210" i="7"/>
  <c r="AQ210" i="7"/>
  <c r="AN211" i="7"/>
  <c r="AS210" i="7"/>
  <c r="AT204" i="1"/>
  <c r="AS204" i="1"/>
  <c r="AQ204" i="1"/>
  <c r="AN205" i="1"/>
  <c r="AC207" i="7"/>
  <c r="AA207" i="7"/>
  <c r="AC202" i="4"/>
  <c r="AA202" i="4"/>
  <c r="AB202" i="4"/>
  <c r="Z202" i="4"/>
  <c r="AB200" i="1"/>
  <c r="Z200" i="1"/>
  <c r="AC205" i="6"/>
  <c r="AA205" i="6"/>
  <c r="AT205" i="1" l="1"/>
  <c r="AS205" i="1"/>
  <c r="AQ205" i="1"/>
  <c r="AN206" i="1"/>
  <c r="AC201" i="1"/>
  <c r="AA201" i="1"/>
  <c r="AB208" i="7"/>
  <c r="Z208" i="7"/>
  <c r="AB206" i="6"/>
  <c r="Z206" i="6"/>
  <c r="AS210" i="4"/>
  <c r="AR210" i="4"/>
  <c r="AQ210" i="4"/>
  <c r="AN211" i="4"/>
  <c r="AB201" i="1"/>
  <c r="Z201" i="1"/>
  <c r="AC208" i="7"/>
  <c r="AA208" i="7"/>
  <c r="AC206" i="6"/>
  <c r="AA206" i="6"/>
  <c r="AB203" i="4"/>
  <c r="Z203" i="4"/>
  <c r="AC203" i="4"/>
  <c r="AA203" i="4"/>
  <c r="AS211" i="7"/>
  <c r="AR211" i="7"/>
  <c r="AQ211" i="7"/>
  <c r="AN212" i="7"/>
  <c r="AT209" i="6"/>
  <c r="AQ209" i="6"/>
  <c r="AN210" i="6"/>
  <c r="AS209" i="6"/>
  <c r="AC204" i="4" l="1"/>
  <c r="AA204" i="4"/>
  <c r="AB202" i="1"/>
  <c r="Z202" i="1"/>
  <c r="AB209" i="7"/>
  <c r="Z209" i="7"/>
  <c r="AN212" i="4"/>
  <c r="AS211" i="4"/>
  <c r="AR211" i="4"/>
  <c r="AQ211" i="4"/>
  <c r="AC202" i="1"/>
  <c r="AA202" i="1"/>
  <c r="AQ206" i="1"/>
  <c r="AT206" i="1"/>
  <c r="AS206" i="1"/>
  <c r="AN207" i="1"/>
  <c r="AB204" i="4"/>
  <c r="Z204" i="4"/>
  <c r="AC207" i="6"/>
  <c r="AA207" i="6"/>
  <c r="AC209" i="7"/>
  <c r="AA209" i="7"/>
  <c r="AB207" i="6"/>
  <c r="Z207" i="6"/>
  <c r="AS210" i="6"/>
  <c r="AQ210" i="6"/>
  <c r="AT210" i="6"/>
  <c r="AN211" i="6"/>
  <c r="AS212" i="7"/>
  <c r="AR212" i="7"/>
  <c r="AQ212" i="7"/>
  <c r="AN213" i="7"/>
  <c r="Z210" i="7" l="1"/>
  <c r="AB210" i="7"/>
  <c r="AT207" i="1"/>
  <c r="AS207" i="1"/>
  <c r="AQ207" i="1"/>
  <c r="AN208" i="1"/>
  <c r="AS211" i="6"/>
  <c r="AQ211" i="6"/>
  <c r="AT211" i="6"/>
  <c r="AN212" i="6"/>
  <c r="AC208" i="6"/>
  <c r="AA208" i="6"/>
  <c r="AC203" i="1"/>
  <c r="AA203" i="1"/>
  <c r="AB203" i="1"/>
  <c r="Z203" i="1"/>
  <c r="AS213" i="7"/>
  <c r="AR213" i="7"/>
  <c r="AQ213" i="7"/>
  <c r="AN214" i="7"/>
  <c r="AQ212" i="4"/>
  <c r="AN213" i="4"/>
  <c r="AS212" i="4"/>
  <c r="AR212" i="4"/>
  <c r="AA210" i="7"/>
  <c r="AC210" i="7"/>
  <c r="AB205" i="4"/>
  <c r="Z205" i="4"/>
  <c r="AC205" i="4"/>
  <c r="AA205" i="4"/>
  <c r="AB208" i="6"/>
  <c r="Z208" i="6"/>
  <c r="AC206" i="4" l="1"/>
  <c r="AA206" i="4"/>
  <c r="AN209" i="1"/>
  <c r="AT208" i="1"/>
  <c r="AS208" i="1"/>
  <c r="AQ208" i="1"/>
  <c r="AB204" i="1"/>
  <c r="Z204" i="1"/>
  <c r="AS213" i="4"/>
  <c r="AR213" i="4"/>
  <c r="AQ213" i="4"/>
  <c r="AN214" i="4"/>
  <c r="AB209" i="6"/>
  <c r="Z209" i="6"/>
  <c r="AB206" i="4"/>
  <c r="Z206" i="4"/>
  <c r="AC209" i="6"/>
  <c r="AA209" i="6"/>
  <c r="AT212" i="6"/>
  <c r="AS212" i="6"/>
  <c r="AQ212" i="6"/>
  <c r="AN213" i="6"/>
  <c r="AC204" i="1"/>
  <c r="AA204" i="1"/>
  <c r="AN215" i="7"/>
  <c r="AS214" i="7"/>
  <c r="AR214" i="7"/>
  <c r="AQ214" i="7"/>
  <c r="AC211" i="7"/>
  <c r="AA211" i="7"/>
  <c r="AB211" i="7"/>
  <c r="Z211" i="7"/>
  <c r="AB212" i="7" l="1"/>
  <c r="Z212" i="7"/>
  <c r="AC205" i="1"/>
  <c r="AA205" i="1"/>
  <c r="Z207" i="4"/>
  <c r="AB207" i="4"/>
  <c r="AB205" i="1"/>
  <c r="Z205" i="1"/>
  <c r="AC212" i="7"/>
  <c r="AA212" i="7"/>
  <c r="AB210" i="6"/>
  <c r="Z210" i="6"/>
  <c r="AN215" i="4"/>
  <c r="AS214" i="4"/>
  <c r="AR214" i="4"/>
  <c r="AQ214" i="4"/>
  <c r="AT213" i="6"/>
  <c r="AS213" i="6"/>
  <c r="AQ213" i="6"/>
  <c r="AN214" i="6"/>
  <c r="AS209" i="1"/>
  <c r="AQ209" i="1"/>
  <c r="AT209" i="1"/>
  <c r="AN210" i="1"/>
  <c r="AC210" i="6"/>
  <c r="AA210" i="6"/>
  <c r="AC207" i="4"/>
  <c r="AA207" i="4"/>
  <c r="AQ215" i="7"/>
  <c r="AN216" i="7"/>
  <c r="AS215" i="7"/>
  <c r="AR215" i="7"/>
  <c r="AB206" i="1" l="1"/>
  <c r="Z206" i="1"/>
  <c r="AB208" i="4"/>
  <c r="Z208" i="4"/>
  <c r="AC208" i="4"/>
  <c r="AA208" i="4"/>
  <c r="AQ214" i="6"/>
  <c r="AT214" i="6"/>
  <c r="AS214" i="6"/>
  <c r="AN215" i="6"/>
  <c r="AB211" i="6"/>
  <c r="Z211" i="6"/>
  <c r="AC206" i="1"/>
  <c r="AA206" i="1"/>
  <c r="AT210" i="1"/>
  <c r="AS210" i="1"/>
  <c r="AQ210" i="1"/>
  <c r="AN211" i="1"/>
  <c r="AC211" i="6"/>
  <c r="AA211" i="6"/>
  <c r="AC213" i="7"/>
  <c r="AA213" i="7"/>
  <c r="AB213" i="7"/>
  <c r="Z213" i="7"/>
  <c r="AS216" i="7"/>
  <c r="AR216" i="7"/>
  <c r="AQ216" i="7"/>
  <c r="AN217" i="7"/>
  <c r="AR215" i="4"/>
  <c r="AQ215" i="4"/>
  <c r="AS215" i="4"/>
  <c r="AN216" i="4"/>
  <c r="AS216" i="4" l="1"/>
  <c r="AR216" i="4"/>
  <c r="AQ216" i="4"/>
  <c r="AN217" i="4"/>
  <c r="AB214" i="7"/>
  <c r="Z214" i="7"/>
  <c r="AC209" i="4"/>
  <c r="AA209" i="4"/>
  <c r="AS217" i="7"/>
  <c r="AR217" i="7"/>
  <c r="AQ217" i="7"/>
  <c r="AN218" i="7"/>
  <c r="AC212" i="6"/>
  <c r="AA212" i="6"/>
  <c r="AB212" i="6"/>
  <c r="Z212" i="6"/>
  <c r="AB209" i="4"/>
  <c r="Z209" i="4"/>
  <c r="AC214" i="7"/>
  <c r="AA214" i="7"/>
  <c r="AC207" i="1"/>
  <c r="AA207" i="1"/>
  <c r="AT211" i="1"/>
  <c r="AS211" i="1"/>
  <c r="AQ211" i="1"/>
  <c r="AN212" i="1"/>
  <c r="AQ215" i="6"/>
  <c r="AS215" i="6"/>
  <c r="AT215" i="6"/>
  <c r="AN216" i="6"/>
  <c r="AB207" i="1"/>
  <c r="Z207" i="1"/>
  <c r="AB213" i="6" l="1"/>
  <c r="Z213" i="6"/>
  <c r="AC210" i="4"/>
  <c r="AA210" i="4"/>
  <c r="AB208" i="1"/>
  <c r="Z208" i="1"/>
  <c r="AQ216" i="6"/>
  <c r="AT216" i="6"/>
  <c r="AS216" i="6"/>
  <c r="AN217" i="6"/>
  <c r="AC213" i="6"/>
  <c r="AA213" i="6"/>
  <c r="Z215" i="7"/>
  <c r="AB215" i="7"/>
  <c r="AC215" i="7"/>
  <c r="AA215" i="7"/>
  <c r="AR218" i="7"/>
  <c r="AQ218" i="7"/>
  <c r="AN219" i="7"/>
  <c r="AS218" i="7"/>
  <c r="AS217" i="4"/>
  <c r="AR217" i="4"/>
  <c r="AQ217" i="4"/>
  <c r="AN218" i="4"/>
  <c r="AC208" i="1"/>
  <c r="AA208" i="1"/>
  <c r="AT212" i="1"/>
  <c r="AS212" i="1"/>
  <c r="AQ212" i="1"/>
  <c r="AN213" i="1"/>
  <c r="AB210" i="4"/>
  <c r="Z210" i="4"/>
  <c r="AT213" i="1" l="1"/>
  <c r="AS213" i="1"/>
  <c r="AQ213" i="1"/>
  <c r="AN214" i="1"/>
  <c r="AB209" i="1"/>
  <c r="Z209" i="1"/>
  <c r="AB216" i="7"/>
  <c r="Z216" i="7"/>
  <c r="AB211" i="4"/>
  <c r="Z211" i="4"/>
  <c r="AC214" i="6"/>
  <c r="AA214" i="6"/>
  <c r="AC211" i="4"/>
  <c r="AA211" i="4"/>
  <c r="AS218" i="4"/>
  <c r="AR218" i="4"/>
  <c r="AQ218" i="4"/>
  <c r="AN219" i="4"/>
  <c r="AS219" i="7"/>
  <c r="AR219" i="7"/>
  <c r="AQ219" i="7"/>
  <c r="AN220" i="7"/>
  <c r="AC209" i="1"/>
  <c r="AA209" i="1"/>
  <c r="AS217" i="6"/>
  <c r="AT217" i="6"/>
  <c r="AQ217" i="6"/>
  <c r="AN218" i="6"/>
  <c r="AB214" i="6"/>
  <c r="Z214" i="6"/>
  <c r="AC216" i="7"/>
  <c r="AA216" i="7"/>
  <c r="AB217" i="7" l="1"/>
  <c r="Z217" i="7"/>
  <c r="AC210" i="1"/>
  <c r="AA210" i="1"/>
  <c r="AC212" i="4"/>
  <c r="AA212" i="4"/>
  <c r="AB210" i="1"/>
  <c r="Z210" i="1"/>
  <c r="AC217" i="7"/>
  <c r="AA217" i="7"/>
  <c r="AS218" i="6"/>
  <c r="AT218" i="6"/>
  <c r="AQ218" i="6"/>
  <c r="AN219" i="6"/>
  <c r="AC215" i="6"/>
  <c r="AA215" i="6"/>
  <c r="AQ214" i="1"/>
  <c r="AT214" i="1"/>
  <c r="AS214" i="1"/>
  <c r="AN215" i="1"/>
  <c r="AS220" i="7"/>
  <c r="AR220" i="7"/>
  <c r="AQ220" i="7"/>
  <c r="AN221" i="7"/>
  <c r="AN220" i="4"/>
  <c r="AS219" i="4"/>
  <c r="AR219" i="4"/>
  <c r="AQ219" i="4"/>
  <c r="AB212" i="4"/>
  <c r="Z212" i="4"/>
  <c r="AB215" i="6"/>
  <c r="Z215" i="6"/>
  <c r="AS221" i="7" l="1"/>
  <c r="AR221" i="7"/>
  <c r="AQ221" i="7"/>
  <c r="AN222" i="7"/>
  <c r="AC216" i="6"/>
  <c r="AA216" i="6"/>
  <c r="AB211" i="1"/>
  <c r="Z211" i="1"/>
  <c r="AB216" i="6"/>
  <c r="Z216" i="6"/>
  <c r="AB213" i="4"/>
  <c r="Z213" i="4"/>
  <c r="AC213" i="4"/>
  <c r="AA213" i="4"/>
  <c r="AC211" i="1"/>
  <c r="AA211" i="1"/>
  <c r="AS219" i="6"/>
  <c r="AQ219" i="6"/>
  <c r="AT219" i="6"/>
  <c r="AN220" i="6"/>
  <c r="AA218" i="7"/>
  <c r="AC218" i="7"/>
  <c r="Z218" i="7"/>
  <c r="AB218" i="7"/>
  <c r="AT215" i="1"/>
  <c r="AS215" i="1"/>
  <c r="AQ215" i="1"/>
  <c r="AN216" i="1"/>
  <c r="AQ220" i="4"/>
  <c r="AN221" i="4"/>
  <c r="AS220" i="4"/>
  <c r="AR220" i="4"/>
  <c r="AC212" i="1" l="1"/>
  <c r="AA212" i="1"/>
  <c r="AB212" i="1"/>
  <c r="Z212" i="1"/>
  <c r="AB219" i="7"/>
  <c r="Z219" i="7"/>
  <c r="AS221" i="4"/>
  <c r="AR221" i="4"/>
  <c r="AQ221" i="4"/>
  <c r="AN222" i="4"/>
  <c r="AC214" i="4"/>
  <c r="AA214" i="4"/>
  <c r="AC217" i="6"/>
  <c r="AA217" i="6"/>
  <c r="AC219" i="7"/>
  <c r="AA219" i="7"/>
  <c r="AN217" i="1"/>
  <c r="AT216" i="1"/>
  <c r="AS216" i="1"/>
  <c r="AQ216" i="1"/>
  <c r="AT220" i="6"/>
  <c r="AS220" i="6"/>
  <c r="AQ220" i="6"/>
  <c r="AN221" i="6"/>
  <c r="AB214" i="4"/>
  <c r="Z214" i="4"/>
  <c r="AN223" i="7"/>
  <c r="AS222" i="7"/>
  <c r="AR222" i="7"/>
  <c r="AQ222" i="7"/>
  <c r="AB217" i="6"/>
  <c r="Z217" i="6"/>
  <c r="AB220" i="7" l="1"/>
  <c r="Z220" i="7"/>
  <c r="AC220" i="7"/>
  <c r="AA220" i="7"/>
  <c r="AB218" i="6"/>
  <c r="Z218" i="6"/>
  <c r="AC215" i="4"/>
  <c r="AA215" i="4"/>
  <c r="AB213" i="1"/>
  <c r="Z213" i="1"/>
  <c r="AQ223" i="7"/>
  <c r="AN224" i="7"/>
  <c r="AS223" i="7"/>
  <c r="AR223" i="7"/>
  <c r="AC218" i="6"/>
  <c r="AA218" i="6"/>
  <c r="Z215" i="4"/>
  <c r="AB215" i="4"/>
  <c r="AN223" i="4"/>
  <c r="AS222" i="4"/>
  <c r="AR222" i="4"/>
  <c r="AQ222" i="4"/>
  <c r="AC213" i="1"/>
  <c r="AA213" i="1"/>
  <c r="AT221" i="6"/>
  <c r="AN222" i="6"/>
  <c r="AS221" i="6"/>
  <c r="AQ221" i="6"/>
  <c r="AS217" i="1"/>
  <c r="AQ217" i="1"/>
  <c r="AT217" i="1"/>
  <c r="AN218" i="1"/>
  <c r="AC214" i="1" l="1"/>
  <c r="AA214" i="1"/>
  <c r="AC219" i="6"/>
  <c r="AA219" i="6"/>
  <c r="AC216" i="4"/>
  <c r="AA216" i="4"/>
  <c r="AB219" i="6"/>
  <c r="Z219" i="6"/>
  <c r="AS224" i="7"/>
  <c r="AR224" i="7"/>
  <c r="AQ224" i="7"/>
  <c r="AN225" i="7"/>
  <c r="AC221" i="7"/>
  <c r="AA221" i="7"/>
  <c r="AT218" i="1"/>
  <c r="AS218" i="1"/>
  <c r="AQ218" i="1"/>
  <c r="AN219" i="1"/>
  <c r="AR223" i="4"/>
  <c r="AQ223" i="4"/>
  <c r="AS223" i="4"/>
  <c r="AN224" i="4"/>
  <c r="AQ222" i="6"/>
  <c r="AT222" i="6"/>
  <c r="AS222" i="6"/>
  <c r="AN223" i="6"/>
  <c r="AB214" i="1"/>
  <c r="Z214" i="1"/>
  <c r="AB221" i="7"/>
  <c r="Z221" i="7"/>
  <c r="AB216" i="4"/>
  <c r="Z216" i="4"/>
  <c r="AB220" i="6" l="1"/>
  <c r="Z220" i="6"/>
  <c r="AB217" i="4"/>
  <c r="Z217" i="4"/>
  <c r="AB222" i="7"/>
  <c r="Z222" i="7"/>
  <c r="AC217" i="4"/>
  <c r="AA217" i="4"/>
  <c r="AS225" i="7"/>
  <c r="AR225" i="7"/>
  <c r="AQ225" i="7"/>
  <c r="AN226" i="7"/>
  <c r="AC220" i="6"/>
  <c r="AA220" i="6"/>
  <c r="AS224" i="4"/>
  <c r="AR224" i="4"/>
  <c r="AQ224" i="4"/>
  <c r="AN225" i="4"/>
  <c r="AC222" i="7"/>
  <c r="AA222" i="7"/>
  <c r="AB215" i="1"/>
  <c r="Z215" i="1"/>
  <c r="AQ223" i="6"/>
  <c r="AT223" i="6"/>
  <c r="AS223" i="6"/>
  <c r="AN224" i="6"/>
  <c r="AT219" i="1"/>
  <c r="AS219" i="1"/>
  <c r="AQ219" i="1"/>
  <c r="AN220" i="1"/>
  <c r="AC215" i="1"/>
  <c r="AA215" i="1"/>
  <c r="AC218" i="4" l="1"/>
  <c r="AA218" i="4"/>
  <c r="AC221" i="6"/>
  <c r="AA221" i="6"/>
  <c r="Z223" i="7"/>
  <c r="AB223" i="7"/>
  <c r="AB216" i="1"/>
  <c r="Z216" i="1"/>
  <c r="AC223" i="7"/>
  <c r="AA223" i="7"/>
  <c r="AR226" i="7"/>
  <c r="AQ226" i="7"/>
  <c r="AS226" i="7"/>
  <c r="AN227" i="7"/>
  <c r="AB218" i="4"/>
  <c r="Z218" i="4"/>
  <c r="AC216" i="1"/>
  <c r="AA216" i="1"/>
  <c r="AT220" i="1"/>
  <c r="AS220" i="1"/>
  <c r="AQ220" i="1"/>
  <c r="AN221" i="1"/>
  <c r="AS224" i="6"/>
  <c r="AQ224" i="6"/>
  <c r="AT224" i="6"/>
  <c r="AN225" i="6"/>
  <c r="AS225" i="4"/>
  <c r="AR225" i="4"/>
  <c r="AQ225" i="4"/>
  <c r="AN226" i="4"/>
  <c r="AB221" i="6"/>
  <c r="Z221" i="6"/>
  <c r="AB219" i="4" l="1"/>
  <c r="Z219" i="4"/>
  <c r="AB217" i="1"/>
  <c r="Z217" i="1"/>
  <c r="AB222" i="6"/>
  <c r="Z222" i="6"/>
  <c r="AS226" i="4"/>
  <c r="AR226" i="4"/>
  <c r="AQ226" i="4"/>
  <c r="AN227" i="4"/>
  <c r="AS227" i="7"/>
  <c r="AR227" i="7"/>
  <c r="AQ227" i="7"/>
  <c r="AN228" i="7"/>
  <c r="AB224" i="7"/>
  <c r="Z224" i="7"/>
  <c r="AC222" i="6"/>
  <c r="AA222" i="6"/>
  <c r="AT221" i="1"/>
  <c r="AS221" i="1"/>
  <c r="AQ221" i="1"/>
  <c r="AN222" i="1"/>
  <c r="AS225" i="6"/>
  <c r="AN226" i="6"/>
  <c r="AT225" i="6"/>
  <c r="AQ225" i="6"/>
  <c r="AC217" i="1"/>
  <c r="AA217" i="1"/>
  <c r="AC224" i="7"/>
  <c r="AA224" i="7"/>
  <c r="AC219" i="4"/>
  <c r="AA219" i="4"/>
  <c r="AS228" i="7" l="1"/>
  <c r="AR228" i="7"/>
  <c r="AQ228" i="7"/>
  <c r="AN229" i="7"/>
  <c r="AB223" i="6"/>
  <c r="Z223" i="6"/>
  <c r="AS226" i="6"/>
  <c r="AT226" i="6"/>
  <c r="AQ226" i="6"/>
  <c r="AN227" i="6"/>
  <c r="AC220" i="4"/>
  <c r="AA220" i="4"/>
  <c r="AB218" i="1"/>
  <c r="Z218" i="1"/>
  <c r="AC225" i="7"/>
  <c r="AA225" i="7"/>
  <c r="AC218" i="1"/>
  <c r="AA218" i="1"/>
  <c r="AC223" i="6"/>
  <c r="AA223" i="6"/>
  <c r="AN228" i="4"/>
  <c r="AS227" i="4"/>
  <c r="AR227" i="4"/>
  <c r="AQ227" i="4"/>
  <c r="AB220" i="4"/>
  <c r="Z220" i="4"/>
  <c r="AB225" i="7"/>
  <c r="Z225" i="7"/>
  <c r="AQ222" i="1"/>
  <c r="AT222" i="1"/>
  <c r="AS222" i="1"/>
  <c r="AN223" i="1"/>
  <c r="AB224" i="6" l="1"/>
  <c r="Z224" i="6"/>
  <c r="AT223" i="1"/>
  <c r="AS223" i="1"/>
  <c r="AQ223" i="1"/>
  <c r="AN224" i="1"/>
  <c r="AQ228" i="4"/>
  <c r="AN229" i="4"/>
  <c r="AS228" i="4"/>
  <c r="AR228" i="4"/>
  <c r="Z226" i="7"/>
  <c r="AB226" i="7"/>
  <c r="AC221" i="4"/>
  <c r="AA221" i="4"/>
  <c r="AS229" i="7"/>
  <c r="AR229" i="7"/>
  <c r="AQ229" i="7"/>
  <c r="AN230" i="7"/>
  <c r="AB219" i="1"/>
  <c r="Z219" i="1"/>
  <c r="AC224" i="6"/>
  <c r="AA224" i="6"/>
  <c r="AA226" i="7"/>
  <c r="AC226" i="7"/>
  <c r="AB221" i="4"/>
  <c r="Z221" i="4"/>
  <c r="AC219" i="1"/>
  <c r="AA219" i="1"/>
  <c r="AT227" i="6"/>
  <c r="AS227" i="6"/>
  <c r="AQ227" i="6"/>
  <c r="AN228" i="6"/>
  <c r="AS229" i="4" l="1"/>
  <c r="AR229" i="4"/>
  <c r="AQ229" i="4"/>
  <c r="AN230" i="4"/>
  <c r="AC222" i="4"/>
  <c r="AA222" i="4"/>
  <c r="AN225" i="1"/>
  <c r="AT224" i="1"/>
  <c r="AS224" i="1"/>
  <c r="AQ224" i="1"/>
  <c r="AB220" i="1"/>
  <c r="Z220" i="1"/>
  <c r="AC220" i="1"/>
  <c r="AA220" i="1"/>
  <c r="AB227" i="7"/>
  <c r="Z227" i="7"/>
  <c r="AB222" i="4"/>
  <c r="Z222" i="4"/>
  <c r="AS230" i="7"/>
  <c r="AQ230" i="7"/>
  <c r="AR230" i="7"/>
  <c r="AN231" i="7"/>
  <c r="AB225" i="6"/>
  <c r="Z225" i="6"/>
  <c r="AT228" i="6"/>
  <c r="AS228" i="6"/>
  <c r="AQ228" i="6"/>
  <c r="AN229" i="6"/>
  <c r="AC227" i="7"/>
  <c r="AA227" i="7"/>
  <c r="AC225" i="6"/>
  <c r="AA225" i="6"/>
  <c r="AB226" i="6" l="1"/>
  <c r="Z226" i="6"/>
  <c r="AC228" i="7"/>
  <c r="AA228" i="7"/>
  <c r="AC221" i="1"/>
  <c r="AA221" i="1"/>
  <c r="AC223" i="4"/>
  <c r="AA223" i="4"/>
  <c r="AQ231" i="7"/>
  <c r="AS231" i="7"/>
  <c r="AR231" i="7"/>
  <c r="AN232" i="7"/>
  <c r="AS225" i="1"/>
  <c r="AQ225" i="1"/>
  <c r="AT225" i="1"/>
  <c r="AN226" i="1"/>
  <c r="AT229" i="6"/>
  <c r="AQ229" i="6"/>
  <c r="AN230" i="6"/>
  <c r="AS229" i="6"/>
  <c r="AB221" i="1"/>
  <c r="Z221" i="1"/>
  <c r="AN231" i="4"/>
  <c r="AS230" i="4"/>
  <c r="AR230" i="4"/>
  <c r="AQ230" i="4"/>
  <c r="AB228" i="7"/>
  <c r="Z228" i="7"/>
  <c r="Z223" i="4"/>
  <c r="AB223" i="4"/>
  <c r="AC226" i="6"/>
  <c r="AA226" i="6"/>
  <c r="AT226" i="1" l="1"/>
  <c r="AS226" i="1"/>
  <c r="AQ226" i="1"/>
  <c r="AN227" i="1"/>
  <c r="AC224" i="4"/>
  <c r="AA224" i="4"/>
  <c r="AC222" i="1"/>
  <c r="AA222" i="1"/>
  <c r="AB222" i="1"/>
  <c r="Z222" i="1"/>
  <c r="AS232" i="7"/>
  <c r="AR232" i="7"/>
  <c r="AQ232" i="7"/>
  <c r="AN233" i="7"/>
  <c r="AC229" i="7"/>
  <c r="AA229" i="7"/>
  <c r="AB224" i="4"/>
  <c r="Z224" i="4"/>
  <c r="AB229" i="7"/>
  <c r="Z229" i="7"/>
  <c r="AQ230" i="6"/>
  <c r="AT230" i="6"/>
  <c r="AS230" i="6"/>
  <c r="AN231" i="6"/>
  <c r="AR231" i="4"/>
  <c r="AQ231" i="4"/>
  <c r="AS231" i="4"/>
  <c r="AN232" i="4"/>
  <c r="AB227" i="6"/>
  <c r="Z227" i="6"/>
  <c r="AC227" i="6"/>
  <c r="AA227" i="6"/>
  <c r="AS231" i="6" l="1"/>
  <c r="AQ231" i="6"/>
  <c r="AT231" i="6"/>
  <c r="AN232" i="6"/>
  <c r="AC230" i="7"/>
  <c r="AA230" i="7"/>
  <c r="AC223" i="1"/>
  <c r="AA223" i="1"/>
  <c r="AN234" i="7"/>
  <c r="AR233" i="7"/>
  <c r="AS233" i="7"/>
  <c r="AQ233" i="7"/>
  <c r="AC225" i="4"/>
  <c r="AA225" i="4"/>
  <c r="AB230" i="7"/>
  <c r="Z230" i="7"/>
  <c r="AT227" i="1"/>
  <c r="AS227" i="1"/>
  <c r="AQ227" i="1"/>
  <c r="AN228" i="1"/>
  <c r="AC228" i="6"/>
  <c r="AA228" i="6"/>
  <c r="AB228" i="6"/>
  <c r="Z228" i="6"/>
  <c r="AS232" i="4"/>
  <c r="AR232" i="4"/>
  <c r="AQ232" i="4"/>
  <c r="AN233" i="4"/>
  <c r="AB225" i="4"/>
  <c r="Z225" i="4"/>
  <c r="AB223" i="1"/>
  <c r="Z223" i="1"/>
  <c r="AB224" i="1" l="1"/>
  <c r="Z224" i="1"/>
  <c r="AB229" i="6"/>
  <c r="Z229" i="6"/>
  <c r="AB231" i="7"/>
  <c r="Z231" i="7"/>
  <c r="AC224" i="1"/>
  <c r="AA224" i="1"/>
  <c r="AC226" i="4"/>
  <c r="AA226" i="4"/>
  <c r="AC231" i="7"/>
  <c r="AA231" i="7"/>
  <c r="AB226" i="4"/>
  <c r="Z226" i="4"/>
  <c r="AC229" i="6"/>
  <c r="AA229" i="6"/>
  <c r="AS233" i="4"/>
  <c r="AR233" i="4"/>
  <c r="AQ233" i="4"/>
  <c r="AN234" i="4"/>
  <c r="AT228" i="1"/>
  <c r="AS228" i="1"/>
  <c r="AQ228" i="1"/>
  <c r="AN229" i="1"/>
  <c r="AN233" i="6"/>
  <c r="AS232" i="6"/>
  <c r="AQ232" i="6"/>
  <c r="AT232" i="6"/>
  <c r="AS234" i="7"/>
  <c r="AR234" i="7"/>
  <c r="AQ234" i="7"/>
  <c r="AN235" i="7"/>
  <c r="AT229" i="1" l="1"/>
  <c r="AS229" i="1"/>
  <c r="AQ229" i="1"/>
  <c r="AN230" i="1"/>
  <c r="AC230" i="6"/>
  <c r="AA230" i="6"/>
  <c r="AC225" i="1"/>
  <c r="AA225" i="1"/>
  <c r="AB227" i="4"/>
  <c r="Z227" i="4"/>
  <c r="AB232" i="7"/>
  <c r="Z232" i="7"/>
  <c r="AS234" i="4"/>
  <c r="AR234" i="4"/>
  <c r="AQ234" i="4"/>
  <c r="AN235" i="4"/>
  <c r="AC232" i="7"/>
  <c r="AA232" i="7"/>
  <c r="AB230" i="6"/>
  <c r="Z230" i="6"/>
  <c r="AC227" i="4"/>
  <c r="AA227" i="4"/>
  <c r="AB225" i="1"/>
  <c r="Z225" i="1"/>
  <c r="AS235" i="7"/>
  <c r="AR235" i="7"/>
  <c r="AQ235" i="7"/>
  <c r="AN236" i="7"/>
  <c r="AS233" i="6"/>
  <c r="AN234" i="6"/>
  <c r="AT233" i="6"/>
  <c r="AQ233" i="6"/>
  <c r="AB226" i="1" l="1"/>
  <c r="Z226" i="1"/>
  <c r="AN236" i="4"/>
  <c r="AS235" i="4"/>
  <c r="AR235" i="4"/>
  <c r="AQ235" i="4"/>
  <c r="AC226" i="1"/>
  <c r="AA226" i="1"/>
  <c r="AC231" i="6"/>
  <c r="AA231" i="6"/>
  <c r="AQ236" i="7"/>
  <c r="AS236" i="7"/>
  <c r="AR236" i="7"/>
  <c r="AN237" i="7"/>
  <c r="AB231" i="6"/>
  <c r="Z231" i="6"/>
  <c r="AB233" i="7"/>
  <c r="Z233" i="7"/>
  <c r="AQ230" i="1"/>
  <c r="AT230" i="1"/>
  <c r="AS230" i="1"/>
  <c r="AN231" i="1"/>
  <c r="AC228" i="4"/>
  <c r="AA228" i="4"/>
  <c r="AC233" i="7"/>
  <c r="AA233" i="7"/>
  <c r="AB228" i="4"/>
  <c r="Z228" i="4"/>
  <c r="AT234" i="6"/>
  <c r="AS234" i="6"/>
  <c r="AQ234" i="6"/>
  <c r="AN235" i="6"/>
  <c r="AT235" i="6" l="1"/>
  <c r="AS235" i="6"/>
  <c r="AQ235" i="6"/>
  <c r="AN236" i="6"/>
  <c r="AC229" i="4"/>
  <c r="AA229" i="4"/>
  <c r="AB232" i="6"/>
  <c r="Z232" i="6"/>
  <c r="AC227" i="1"/>
  <c r="AA227" i="1"/>
  <c r="AT231" i="1"/>
  <c r="AS231" i="1"/>
  <c r="AQ231" i="1"/>
  <c r="AN232" i="1"/>
  <c r="AB229" i="4"/>
  <c r="Z229" i="4"/>
  <c r="AS237" i="7"/>
  <c r="AR237" i="7"/>
  <c r="AQ237" i="7"/>
  <c r="AN238" i="7"/>
  <c r="AQ236" i="4"/>
  <c r="AN237" i="4"/>
  <c r="AR236" i="4"/>
  <c r="AS236" i="4"/>
  <c r="AB234" i="7"/>
  <c r="Z234" i="7"/>
  <c r="AC232" i="6"/>
  <c r="AA232" i="6"/>
  <c r="AB227" i="1"/>
  <c r="Z227" i="1"/>
  <c r="AC234" i="7"/>
  <c r="AA234" i="7"/>
  <c r="AB230" i="4" l="1"/>
  <c r="Z230" i="4"/>
  <c r="AB233" i="6"/>
  <c r="Z233" i="6"/>
  <c r="AS237" i="4"/>
  <c r="AR237" i="4"/>
  <c r="AQ237" i="4"/>
  <c r="AN238" i="4"/>
  <c r="AC230" i="4"/>
  <c r="AA230" i="4"/>
  <c r="AS238" i="7"/>
  <c r="AR238" i="7"/>
  <c r="AQ238" i="7"/>
  <c r="AN239" i="7"/>
  <c r="AT236" i="6"/>
  <c r="AQ236" i="6"/>
  <c r="AS236" i="6"/>
  <c r="AN237" i="6"/>
  <c r="AN233" i="1"/>
  <c r="AT232" i="1"/>
  <c r="AS232" i="1"/>
  <c r="AQ232" i="1"/>
  <c r="AC235" i="7"/>
  <c r="AA235" i="7"/>
  <c r="AB228" i="1"/>
  <c r="Z228" i="1"/>
  <c r="AC233" i="6"/>
  <c r="AA233" i="6"/>
  <c r="AB235" i="7"/>
  <c r="Z235" i="7"/>
  <c r="AC228" i="1"/>
  <c r="AA228" i="1"/>
  <c r="AN239" i="4" l="1"/>
  <c r="AS238" i="4"/>
  <c r="AR238" i="4"/>
  <c r="AQ238" i="4"/>
  <c r="AC229" i="1"/>
  <c r="AA229" i="1"/>
  <c r="Z236" i="7"/>
  <c r="AB236" i="7"/>
  <c r="AC236" i="7"/>
  <c r="AA236" i="7"/>
  <c r="AR239" i="7"/>
  <c r="AQ239" i="7"/>
  <c r="AN240" i="7"/>
  <c r="AS239" i="7"/>
  <c r="AB234" i="6"/>
  <c r="Z234" i="6"/>
  <c r="AC234" i="6"/>
  <c r="AA234" i="6"/>
  <c r="AS233" i="1"/>
  <c r="AQ233" i="1"/>
  <c r="AT233" i="1"/>
  <c r="AN234" i="1"/>
  <c r="AB229" i="1"/>
  <c r="Z229" i="1"/>
  <c r="AT237" i="6"/>
  <c r="AQ237" i="6"/>
  <c r="AN238" i="6"/>
  <c r="AS237" i="6"/>
  <c r="AC231" i="4"/>
  <c r="AA231" i="4"/>
  <c r="Z231" i="4"/>
  <c r="AB231" i="4"/>
  <c r="AB230" i="1" l="1"/>
  <c r="Z230" i="1"/>
  <c r="AB235" i="6"/>
  <c r="Z235" i="6"/>
  <c r="AB237" i="7"/>
  <c r="Z237" i="7"/>
  <c r="AC230" i="1"/>
  <c r="AA230" i="1"/>
  <c r="AT234" i="1"/>
  <c r="AS234" i="1"/>
  <c r="AQ234" i="1"/>
  <c r="AN235" i="1"/>
  <c r="AN241" i="7"/>
  <c r="AS240" i="7"/>
  <c r="AR240" i="7"/>
  <c r="AQ240" i="7"/>
  <c r="AC232" i="4"/>
  <c r="AA232" i="4"/>
  <c r="AC235" i="6"/>
  <c r="AA235" i="6"/>
  <c r="AC237" i="7"/>
  <c r="AA237" i="7"/>
  <c r="AB232" i="4"/>
  <c r="Z232" i="4"/>
  <c r="AQ238" i="6"/>
  <c r="AT238" i="6"/>
  <c r="AS238" i="6"/>
  <c r="AN239" i="6"/>
  <c r="AR239" i="4"/>
  <c r="AQ239" i="4"/>
  <c r="AS239" i="4"/>
  <c r="AN240" i="4"/>
  <c r="AC231" i="1" l="1"/>
  <c r="AA231" i="1"/>
  <c r="AB233" i="4"/>
  <c r="Z233" i="4"/>
  <c r="AB238" i="7"/>
  <c r="Z238" i="7"/>
  <c r="AN242" i="7"/>
  <c r="AS241" i="7"/>
  <c r="AR241" i="7"/>
  <c r="AQ241" i="7"/>
  <c r="AS239" i="6"/>
  <c r="AQ239" i="6"/>
  <c r="AT239" i="6"/>
  <c r="AN240" i="6"/>
  <c r="AC236" i="6"/>
  <c r="AA236" i="6"/>
  <c r="AT235" i="1"/>
  <c r="AS235" i="1"/>
  <c r="AQ235" i="1"/>
  <c r="AN236" i="1"/>
  <c r="AB236" i="6"/>
  <c r="Z236" i="6"/>
  <c r="AS240" i="4"/>
  <c r="AR240" i="4"/>
  <c r="AQ240" i="4"/>
  <c r="AN241" i="4"/>
  <c r="AC238" i="7"/>
  <c r="AA238" i="7"/>
  <c r="AC233" i="4"/>
  <c r="AA233" i="4"/>
  <c r="AB231" i="1"/>
  <c r="Z231" i="1"/>
  <c r="AC237" i="6" l="1"/>
  <c r="AA237" i="6"/>
  <c r="AS242" i="7"/>
  <c r="AR242" i="7"/>
  <c r="AQ242" i="7"/>
  <c r="AN243" i="7"/>
  <c r="AC234" i="4"/>
  <c r="AA234" i="4"/>
  <c r="AN241" i="6"/>
  <c r="AS240" i="6"/>
  <c r="AQ240" i="6"/>
  <c r="AT240" i="6"/>
  <c r="AB239" i="7"/>
  <c r="Z239" i="7"/>
  <c r="AT236" i="1"/>
  <c r="AS236" i="1"/>
  <c r="AQ236" i="1"/>
  <c r="AN237" i="1"/>
  <c r="AB234" i="4"/>
  <c r="Z234" i="4"/>
  <c r="AB232" i="1"/>
  <c r="Z232" i="1"/>
  <c r="AB237" i="6"/>
  <c r="Z237" i="6"/>
  <c r="AA239" i="7"/>
  <c r="AC239" i="7"/>
  <c r="AS241" i="4"/>
  <c r="AR241" i="4"/>
  <c r="AQ241" i="4"/>
  <c r="AN242" i="4"/>
  <c r="AC232" i="1"/>
  <c r="AA232" i="1"/>
  <c r="AC235" i="4" l="1"/>
  <c r="AA235" i="4"/>
  <c r="AB233" i="1"/>
  <c r="Z233" i="1"/>
  <c r="AB240" i="7"/>
  <c r="Z240" i="7"/>
  <c r="AS243" i="7"/>
  <c r="AR243" i="7"/>
  <c r="AQ243" i="7"/>
  <c r="AN244" i="7"/>
  <c r="AB238" i="6"/>
  <c r="Z238" i="6"/>
  <c r="AT237" i="1"/>
  <c r="AS237" i="1"/>
  <c r="AQ237" i="1"/>
  <c r="AN238" i="1"/>
  <c r="AC238" i="6"/>
  <c r="AA238" i="6"/>
  <c r="AC233" i="1"/>
  <c r="AA233" i="1"/>
  <c r="AS242" i="4"/>
  <c r="AR242" i="4"/>
  <c r="AQ242" i="4"/>
  <c r="AN243" i="4"/>
  <c r="AB235" i="4"/>
  <c r="Z235" i="4"/>
  <c r="AC240" i="7"/>
  <c r="AA240" i="7"/>
  <c r="AS241" i="6"/>
  <c r="AN242" i="6"/>
  <c r="AT241" i="6"/>
  <c r="AQ241" i="6"/>
  <c r="AQ238" i="1" l="1"/>
  <c r="AT238" i="1"/>
  <c r="AS238" i="1"/>
  <c r="AN239" i="1"/>
  <c r="AB239" i="6"/>
  <c r="Z239" i="6"/>
  <c r="AB234" i="1"/>
  <c r="Z234" i="1"/>
  <c r="AC234" i="1"/>
  <c r="AA234" i="1"/>
  <c r="AT242" i="6"/>
  <c r="AS242" i="6"/>
  <c r="AQ242" i="6"/>
  <c r="AN243" i="6"/>
  <c r="AB241" i="7"/>
  <c r="Z241" i="7"/>
  <c r="AC241" i="7"/>
  <c r="AA241" i="7"/>
  <c r="AB236" i="4"/>
  <c r="Z236" i="4"/>
  <c r="AC239" i="6"/>
  <c r="AA239" i="6"/>
  <c r="AQ244" i="7"/>
  <c r="AS244" i="7"/>
  <c r="AR244" i="7"/>
  <c r="AN245" i="7"/>
  <c r="AC236" i="4"/>
  <c r="AA236" i="4"/>
  <c r="AN244" i="4"/>
  <c r="AS243" i="4"/>
  <c r="AR243" i="4"/>
  <c r="AQ243" i="4"/>
  <c r="AB242" i="7" l="1"/>
  <c r="Z242" i="7"/>
  <c r="AB235" i="1"/>
  <c r="Z235" i="1"/>
  <c r="AT243" i="6"/>
  <c r="AS243" i="6"/>
  <c r="AQ243" i="6"/>
  <c r="AN244" i="6"/>
  <c r="AB240" i="6"/>
  <c r="Z240" i="6"/>
  <c r="AQ244" i="4"/>
  <c r="AN245" i="4"/>
  <c r="AS244" i="4"/>
  <c r="AR244" i="4"/>
  <c r="AT239" i="1"/>
  <c r="AS239" i="1"/>
  <c r="AQ239" i="1"/>
  <c r="AN240" i="1"/>
  <c r="AC240" i="6"/>
  <c r="AA240" i="6"/>
  <c r="AB237" i="4"/>
  <c r="Z237" i="4"/>
  <c r="AS245" i="7"/>
  <c r="AR245" i="7"/>
  <c r="AQ245" i="7"/>
  <c r="AN246" i="7"/>
  <c r="AC242" i="7"/>
  <c r="AA242" i="7"/>
  <c r="AC235" i="1"/>
  <c r="AA235" i="1"/>
  <c r="AC237" i="4"/>
  <c r="AA237" i="4"/>
  <c r="AT244" i="6" l="1"/>
  <c r="AQ244" i="6"/>
  <c r="AS244" i="6"/>
  <c r="AN245" i="6"/>
  <c r="AC238" i="4"/>
  <c r="AA238" i="4"/>
  <c r="AC236" i="1"/>
  <c r="AA236" i="1"/>
  <c r="AC243" i="7"/>
  <c r="AA243" i="7"/>
  <c r="AS245" i="4"/>
  <c r="AR245" i="4"/>
  <c r="AQ245" i="4"/>
  <c r="AN246" i="4"/>
  <c r="AB236" i="1"/>
  <c r="Z236" i="1"/>
  <c r="AB238" i="4"/>
  <c r="Z238" i="4"/>
  <c r="AC241" i="6"/>
  <c r="AA241" i="6"/>
  <c r="AS246" i="7"/>
  <c r="AR246" i="7"/>
  <c r="AQ246" i="7"/>
  <c r="AN247" i="7"/>
  <c r="AN241" i="1"/>
  <c r="AT240" i="1"/>
  <c r="AS240" i="1"/>
  <c r="AQ240" i="1"/>
  <c r="AB241" i="6"/>
  <c r="Z241" i="6"/>
  <c r="AB243" i="7"/>
  <c r="Z243" i="7"/>
  <c r="AR247" i="7" l="1"/>
  <c r="AQ247" i="7"/>
  <c r="AN248" i="7"/>
  <c r="AS247" i="7"/>
  <c r="AB237" i="1"/>
  <c r="Z237" i="1"/>
  <c r="AC237" i="1"/>
  <c r="AA237" i="1"/>
  <c r="Z244" i="7"/>
  <c r="AB244" i="7"/>
  <c r="AN247" i="4"/>
  <c r="AS246" i="4"/>
  <c r="AR246" i="4"/>
  <c r="AQ246" i="4"/>
  <c r="AC239" i="4"/>
  <c r="AA239" i="4"/>
  <c r="AC242" i="6"/>
  <c r="AA242" i="6"/>
  <c r="AN246" i="6"/>
  <c r="AT245" i="6"/>
  <c r="AQ245" i="6"/>
  <c r="AS245" i="6"/>
  <c r="AB242" i="6"/>
  <c r="Z242" i="6"/>
  <c r="Z239" i="4"/>
  <c r="AB239" i="4"/>
  <c r="AC244" i="7"/>
  <c r="AA244" i="7"/>
  <c r="AS241" i="1"/>
  <c r="AQ241" i="1"/>
  <c r="AT241" i="1"/>
  <c r="AN242" i="1"/>
  <c r="AB243" i="6" l="1"/>
  <c r="Z243" i="6"/>
  <c r="AC240" i="4"/>
  <c r="AA240" i="4"/>
  <c r="AC238" i="1"/>
  <c r="AA238" i="1"/>
  <c r="AB238" i="1"/>
  <c r="Z238" i="1"/>
  <c r="AT242" i="1"/>
  <c r="AS242" i="1"/>
  <c r="AQ242" i="1"/>
  <c r="AN243" i="1"/>
  <c r="AQ246" i="6"/>
  <c r="AT246" i="6"/>
  <c r="AS246" i="6"/>
  <c r="AN247" i="6"/>
  <c r="AR247" i="4"/>
  <c r="AQ247" i="4"/>
  <c r="AS247" i="4"/>
  <c r="AN248" i="4"/>
  <c r="AN249" i="7"/>
  <c r="AS248" i="7"/>
  <c r="AR248" i="7"/>
  <c r="AQ248" i="7"/>
  <c r="AC245" i="7"/>
  <c r="AA245" i="7"/>
  <c r="AC243" i="6"/>
  <c r="AA243" i="6"/>
  <c r="AB240" i="4"/>
  <c r="Z240" i="4"/>
  <c r="AB245" i="7"/>
  <c r="Z245" i="7"/>
  <c r="AT247" i="6" l="1"/>
  <c r="AS247" i="6"/>
  <c r="AQ247" i="6"/>
  <c r="AN248" i="6"/>
  <c r="AB239" i="1"/>
  <c r="Z239" i="1"/>
  <c r="AC239" i="1"/>
  <c r="AA239" i="1"/>
  <c r="AB241" i="4"/>
  <c r="Z241" i="4"/>
  <c r="AC244" i="6"/>
  <c r="AA244" i="6"/>
  <c r="AS248" i="4"/>
  <c r="AR248" i="4"/>
  <c r="AQ248" i="4"/>
  <c r="AN249" i="4"/>
  <c r="AT243" i="1"/>
  <c r="AS243" i="1"/>
  <c r="AQ243" i="1"/>
  <c r="AN244" i="1"/>
  <c r="AC241" i="4"/>
  <c r="AA241" i="4"/>
  <c r="AB246" i="7"/>
  <c r="Z246" i="7"/>
  <c r="AN250" i="7"/>
  <c r="AS249" i="7"/>
  <c r="AR249" i="7"/>
  <c r="AQ249" i="7"/>
  <c r="AC246" i="7"/>
  <c r="AA246" i="7"/>
  <c r="AB244" i="6"/>
  <c r="Z244" i="6"/>
  <c r="AB247" i="7" l="1"/>
  <c r="Z247" i="7"/>
  <c r="AS249" i="4"/>
  <c r="AR249" i="4"/>
  <c r="AQ249" i="4"/>
  <c r="AN250" i="4"/>
  <c r="AC240" i="1"/>
  <c r="AA240" i="1"/>
  <c r="AB240" i="1"/>
  <c r="Z240" i="1"/>
  <c r="AA247" i="7"/>
  <c r="AC247" i="7"/>
  <c r="AB245" i="6"/>
  <c r="Z245" i="6"/>
  <c r="AT244" i="1"/>
  <c r="AS244" i="1"/>
  <c r="AQ244" i="1"/>
  <c r="AN245" i="1"/>
  <c r="AC245" i="6"/>
  <c r="AA245" i="6"/>
  <c r="AN249" i="6"/>
  <c r="AS248" i="6"/>
  <c r="AQ248" i="6"/>
  <c r="AT248" i="6"/>
  <c r="AB242" i="4"/>
  <c r="Z242" i="4"/>
  <c r="AC242" i="4"/>
  <c r="AA242" i="4"/>
  <c r="AS250" i="7"/>
  <c r="AR250" i="7"/>
  <c r="AQ250" i="7"/>
  <c r="AN251" i="7"/>
  <c r="AC241" i="1" l="1"/>
  <c r="AA241" i="1"/>
  <c r="AS250" i="4"/>
  <c r="AR250" i="4"/>
  <c r="AQ250" i="4"/>
  <c r="AN251" i="4"/>
  <c r="AC246" i="6"/>
  <c r="AA246" i="6"/>
  <c r="AS249" i="6"/>
  <c r="AQ249" i="6"/>
  <c r="AN250" i="6"/>
  <c r="AT249" i="6"/>
  <c r="AC248" i="7"/>
  <c r="AA248" i="7"/>
  <c r="AB246" i="6"/>
  <c r="Z246" i="6"/>
  <c r="AC243" i="4"/>
  <c r="AA243" i="4"/>
  <c r="AB243" i="4"/>
  <c r="Z243" i="4"/>
  <c r="AT245" i="1"/>
  <c r="AS245" i="1"/>
  <c r="AQ245" i="1"/>
  <c r="AN246" i="1"/>
  <c r="AB241" i="1"/>
  <c r="Z241" i="1"/>
  <c r="AB248" i="7"/>
  <c r="Z248" i="7"/>
  <c r="AS251" i="7"/>
  <c r="AR251" i="7"/>
  <c r="AQ251" i="7"/>
  <c r="AN252" i="7"/>
  <c r="AQ246" i="1" l="1"/>
  <c r="AT246" i="1"/>
  <c r="AS246" i="1"/>
  <c r="AN247" i="1"/>
  <c r="AB247" i="6"/>
  <c r="Z247" i="6"/>
  <c r="AC247" i="6"/>
  <c r="AA247" i="6"/>
  <c r="AN252" i="4"/>
  <c r="AS251" i="4"/>
  <c r="AR251" i="4"/>
  <c r="AQ251" i="4"/>
  <c r="AC249" i="7"/>
  <c r="AA249" i="7"/>
  <c r="AB244" i="4"/>
  <c r="Z244" i="4"/>
  <c r="AT250" i="6"/>
  <c r="AS250" i="6"/>
  <c r="AQ250" i="6"/>
  <c r="AN251" i="6"/>
  <c r="AB249" i="7"/>
  <c r="Z249" i="7"/>
  <c r="AB242" i="1"/>
  <c r="Z242" i="1"/>
  <c r="AC244" i="4"/>
  <c r="AA244" i="4"/>
  <c r="AC242" i="1"/>
  <c r="AA242" i="1"/>
  <c r="AQ252" i="7"/>
  <c r="AS252" i="7"/>
  <c r="AR252" i="7"/>
  <c r="AN253" i="7"/>
  <c r="AS253" i="7" l="1"/>
  <c r="AR253" i="7"/>
  <c r="AQ253" i="7"/>
  <c r="AN254" i="7"/>
  <c r="AB245" i="4"/>
  <c r="Z245" i="4"/>
  <c r="AC248" i="6"/>
  <c r="AA248" i="6"/>
  <c r="AB250" i="7"/>
  <c r="Z250" i="7"/>
  <c r="AC250" i="7"/>
  <c r="AA250" i="7"/>
  <c r="AB248" i="6"/>
  <c r="Z248" i="6"/>
  <c r="AC243" i="1"/>
  <c r="AA243" i="1"/>
  <c r="AT251" i="6"/>
  <c r="AS251" i="6"/>
  <c r="AQ251" i="6"/>
  <c r="AN252" i="6"/>
  <c r="AT247" i="1"/>
  <c r="AS247" i="1"/>
  <c r="AQ247" i="1"/>
  <c r="AN248" i="1"/>
  <c r="AB243" i="1"/>
  <c r="Z243" i="1"/>
  <c r="AC245" i="4"/>
  <c r="AA245" i="4"/>
  <c r="AQ252" i="4"/>
  <c r="AN253" i="4"/>
  <c r="AS252" i="4"/>
  <c r="AR252" i="4"/>
  <c r="AN249" i="1" l="1"/>
  <c r="AT248" i="1"/>
  <c r="AS248" i="1"/>
  <c r="AQ248" i="1"/>
  <c r="AC244" i="1"/>
  <c r="AA244" i="1"/>
  <c r="AC249" i="6"/>
  <c r="AA249" i="6"/>
  <c r="AS253" i="4"/>
  <c r="AR253" i="4"/>
  <c r="AQ253" i="4"/>
  <c r="AN254" i="4"/>
  <c r="AB246" i="4"/>
  <c r="Z246" i="4"/>
  <c r="AC246" i="4"/>
  <c r="AA246" i="4"/>
  <c r="AT252" i="6"/>
  <c r="AS252" i="6"/>
  <c r="AQ252" i="6"/>
  <c r="AN253" i="6"/>
  <c r="AC251" i="7"/>
  <c r="AA251" i="7"/>
  <c r="AS254" i="7"/>
  <c r="AR254" i="7"/>
  <c r="AQ254" i="7"/>
  <c r="AN255" i="7"/>
  <c r="Z249" i="6"/>
  <c r="AB249" i="6"/>
  <c r="AB244" i="1"/>
  <c r="Z244" i="1"/>
  <c r="AB251" i="7"/>
  <c r="Z251" i="7"/>
  <c r="AC247" i="4" l="1"/>
  <c r="AA247" i="4"/>
  <c r="AC250" i="6"/>
  <c r="AA250" i="6"/>
  <c r="Z252" i="7"/>
  <c r="AB252" i="7"/>
  <c r="AC252" i="7"/>
  <c r="AA252" i="7"/>
  <c r="AC245" i="1"/>
  <c r="AA245" i="1"/>
  <c r="Z247" i="4"/>
  <c r="AB247" i="4"/>
  <c r="AN254" i="6"/>
  <c r="AT253" i="6"/>
  <c r="AQ253" i="6"/>
  <c r="AS253" i="6"/>
  <c r="AN255" i="4"/>
  <c r="AS254" i="4"/>
  <c r="AR254" i="4"/>
  <c r="AQ254" i="4"/>
  <c r="AB245" i="1"/>
  <c r="Z245" i="1"/>
  <c r="AB250" i="6"/>
  <c r="Z250" i="6"/>
  <c r="AR255" i="7"/>
  <c r="AQ255" i="7"/>
  <c r="AN256" i="7"/>
  <c r="AS255" i="7"/>
  <c r="AS249" i="1"/>
  <c r="AQ249" i="1"/>
  <c r="AT249" i="1"/>
  <c r="AN250" i="1"/>
  <c r="AC253" i="7" l="1"/>
  <c r="AA253" i="7"/>
  <c r="AT250" i="1"/>
  <c r="AS250" i="1"/>
  <c r="AQ250" i="1"/>
  <c r="AN251" i="1"/>
  <c r="AQ254" i="6"/>
  <c r="AT254" i="6"/>
  <c r="AS254" i="6"/>
  <c r="AN255" i="6"/>
  <c r="AB253" i="7"/>
  <c r="Z253" i="7"/>
  <c r="AC251" i="6"/>
  <c r="AA251" i="6"/>
  <c r="AB251" i="6"/>
  <c r="Z251" i="6"/>
  <c r="AB248" i="4"/>
  <c r="Z248" i="4"/>
  <c r="AC246" i="1"/>
  <c r="AA246" i="1"/>
  <c r="AC248" i="4"/>
  <c r="AA248" i="4"/>
  <c r="AB246" i="1"/>
  <c r="Z246" i="1"/>
  <c r="AN257" i="7"/>
  <c r="AS256" i="7"/>
  <c r="AR256" i="7"/>
  <c r="AQ256" i="7"/>
  <c r="AR255" i="4"/>
  <c r="AQ255" i="4"/>
  <c r="AS255" i="4"/>
  <c r="AN256" i="4"/>
  <c r="AB252" i="6" l="1"/>
  <c r="Z252" i="6"/>
  <c r="AC252" i="6"/>
  <c r="AA252" i="6"/>
  <c r="AT251" i="1"/>
  <c r="AS251" i="1"/>
  <c r="AQ251" i="1"/>
  <c r="AN252" i="1"/>
  <c r="AS256" i="4"/>
  <c r="AR256" i="4"/>
  <c r="AQ256" i="4"/>
  <c r="AN257" i="4"/>
  <c r="AC247" i="1"/>
  <c r="AA247" i="1"/>
  <c r="AB247" i="1"/>
  <c r="Z247" i="1"/>
  <c r="AC249" i="4"/>
  <c r="AA249" i="4"/>
  <c r="AB249" i="4"/>
  <c r="Z249" i="4"/>
  <c r="AT255" i="6"/>
  <c r="AS255" i="6"/>
  <c r="AQ255" i="6"/>
  <c r="AN256" i="6"/>
  <c r="AC254" i="7"/>
  <c r="AA254" i="7"/>
  <c r="AB254" i="7"/>
  <c r="Z254" i="7"/>
  <c r="AS257" i="7"/>
  <c r="AR257" i="7"/>
  <c r="AQ257" i="7"/>
  <c r="AN258" i="7"/>
  <c r="AN257" i="6" l="1"/>
  <c r="AS256" i="6"/>
  <c r="AQ256" i="6"/>
  <c r="AT256" i="6"/>
  <c r="AB248" i="1"/>
  <c r="Z248" i="1"/>
  <c r="AT252" i="1"/>
  <c r="AS252" i="1"/>
  <c r="AQ252" i="1"/>
  <c r="AN253" i="1"/>
  <c r="AC248" i="1"/>
  <c r="AA248" i="1"/>
  <c r="AB255" i="7"/>
  <c r="Z255" i="7"/>
  <c r="AS257" i="4"/>
  <c r="AR257" i="4"/>
  <c r="AQ257" i="4"/>
  <c r="AN258" i="4"/>
  <c r="AC253" i="6"/>
  <c r="AA253" i="6"/>
  <c r="AA255" i="7"/>
  <c r="AC255" i="7"/>
  <c r="AC250" i="4"/>
  <c r="AA250" i="4"/>
  <c r="AB253" i="6"/>
  <c r="Z253" i="6"/>
  <c r="AN259" i="7"/>
  <c r="AS258" i="7"/>
  <c r="AR258" i="7"/>
  <c r="AQ258" i="7"/>
  <c r="AB250" i="4"/>
  <c r="Z250" i="4"/>
  <c r="AC251" i="4" l="1"/>
  <c r="AA251" i="4"/>
  <c r="AB249" i="1"/>
  <c r="Z249" i="1"/>
  <c r="AC256" i="7"/>
  <c r="AA256" i="7"/>
  <c r="AC249" i="1"/>
  <c r="AA249" i="1"/>
  <c r="AB256" i="7"/>
  <c r="Z256" i="7"/>
  <c r="AS259" i="7"/>
  <c r="AN260" i="7"/>
  <c r="AR259" i="7"/>
  <c r="AQ259" i="7"/>
  <c r="AB251" i="4"/>
  <c r="Z251" i="4"/>
  <c r="AC254" i="6"/>
  <c r="AA254" i="6"/>
  <c r="AB254" i="6"/>
  <c r="Z254" i="6"/>
  <c r="AS258" i="4"/>
  <c r="AR258" i="4"/>
  <c r="AQ258" i="4"/>
  <c r="AN259" i="4"/>
  <c r="AT253" i="1"/>
  <c r="AS253" i="1"/>
  <c r="AQ253" i="1"/>
  <c r="AN254" i="1"/>
  <c r="AS257" i="6"/>
  <c r="AQ257" i="6"/>
  <c r="AN258" i="6"/>
  <c r="AT257" i="6"/>
  <c r="AN260" i="4" l="1"/>
  <c r="AS259" i="4"/>
  <c r="AR259" i="4"/>
  <c r="AQ259" i="4"/>
  <c r="AB252" i="4"/>
  <c r="Z252" i="4"/>
  <c r="AC250" i="1"/>
  <c r="AA250" i="1"/>
  <c r="AC257" i="7"/>
  <c r="AA257" i="7"/>
  <c r="AT258" i="6"/>
  <c r="AS258" i="6"/>
  <c r="AQ258" i="6"/>
  <c r="AN259" i="6"/>
  <c r="AQ254" i="1"/>
  <c r="AT254" i="1"/>
  <c r="AS254" i="1"/>
  <c r="AN255" i="1"/>
  <c r="AB255" i="6"/>
  <c r="Z255" i="6"/>
  <c r="AR260" i="7"/>
  <c r="AN261" i="7"/>
  <c r="AS260" i="7"/>
  <c r="AQ260" i="7"/>
  <c r="AB250" i="1"/>
  <c r="Z250" i="1"/>
  <c r="AC255" i="6"/>
  <c r="AA255" i="6"/>
  <c r="AB257" i="7"/>
  <c r="Z257" i="7"/>
  <c r="AC252" i="4"/>
  <c r="AA252" i="4"/>
  <c r="AC251" i="1" l="1"/>
  <c r="AA251" i="1"/>
  <c r="AC253" i="4"/>
  <c r="AA253" i="4"/>
  <c r="AB258" i="7"/>
  <c r="Z258" i="7"/>
  <c r="AB253" i="4"/>
  <c r="Z253" i="4"/>
  <c r="AQ261" i="7"/>
  <c r="AS261" i="7"/>
  <c r="AR261" i="7"/>
  <c r="AN262" i="7"/>
  <c r="AB256" i="6"/>
  <c r="Z256" i="6"/>
  <c r="AT255" i="1"/>
  <c r="AS255" i="1"/>
  <c r="AQ255" i="1"/>
  <c r="AN256" i="1"/>
  <c r="AC258" i="7"/>
  <c r="AA258" i="7"/>
  <c r="AT259" i="6"/>
  <c r="AS259" i="6"/>
  <c r="AQ259" i="6"/>
  <c r="AN260" i="6"/>
  <c r="AC256" i="6"/>
  <c r="AA256" i="6"/>
  <c r="AB251" i="1"/>
  <c r="Z251" i="1"/>
  <c r="AQ260" i="4"/>
  <c r="AN261" i="4"/>
  <c r="AS260" i="4"/>
  <c r="AR260" i="4"/>
  <c r="AB254" i="4" l="1"/>
  <c r="Z254" i="4"/>
  <c r="AB259" i="7"/>
  <c r="Z259" i="7"/>
  <c r="AC259" i="7"/>
  <c r="AA259" i="7"/>
  <c r="AS262" i="7"/>
  <c r="AN263" i="7"/>
  <c r="AR262" i="7"/>
  <c r="AQ262" i="7"/>
  <c r="AC254" i="4"/>
  <c r="AA254" i="4"/>
  <c r="AT260" i="6"/>
  <c r="AS260" i="6"/>
  <c r="AQ260" i="6"/>
  <c r="AN261" i="6"/>
  <c r="AB252" i="1"/>
  <c r="Z252" i="1"/>
  <c r="AS261" i="4"/>
  <c r="AR261" i="4"/>
  <c r="AQ261" i="4"/>
  <c r="AN262" i="4"/>
  <c r="Z257" i="6"/>
  <c r="AB257" i="6"/>
  <c r="AC257" i="6"/>
  <c r="AA257" i="6"/>
  <c r="AN257" i="1"/>
  <c r="AT256" i="1"/>
  <c r="AS256" i="1"/>
  <c r="AQ256" i="1"/>
  <c r="AC252" i="1"/>
  <c r="AA252" i="1"/>
  <c r="AC253" i="1" l="1"/>
  <c r="AA253" i="1"/>
  <c r="AN262" i="6"/>
  <c r="AT261" i="6"/>
  <c r="AS261" i="6"/>
  <c r="AQ261" i="6"/>
  <c r="AS263" i="7"/>
  <c r="AR263" i="7"/>
  <c r="AQ263" i="7"/>
  <c r="AN264" i="7"/>
  <c r="AC260" i="7"/>
  <c r="AA260" i="7"/>
  <c r="AC255" i="4"/>
  <c r="AA255" i="4"/>
  <c r="AB260" i="7"/>
  <c r="Z260" i="7"/>
  <c r="AN263" i="4"/>
  <c r="AS262" i="4"/>
  <c r="AR262" i="4"/>
  <c r="AQ262" i="4"/>
  <c r="AB258" i="6"/>
  <c r="Z258" i="6"/>
  <c r="AB253" i="1"/>
  <c r="Z253" i="1"/>
  <c r="Z255" i="4"/>
  <c r="AB255" i="4"/>
  <c r="AS257" i="1"/>
  <c r="AQ257" i="1"/>
  <c r="AT257" i="1"/>
  <c r="AN258" i="1"/>
  <c r="AC258" i="6"/>
  <c r="AA258" i="6"/>
  <c r="AB261" i="7" l="1"/>
  <c r="Z261" i="7"/>
  <c r="AT258" i="1"/>
  <c r="AS258" i="1"/>
  <c r="AQ258" i="1"/>
  <c r="AN259" i="1"/>
  <c r="AC259" i="6"/>
  <c r="AA259" i="6"/>
  <c r="AB259" i="6"/>
  <c r="Z259" i="6"/>
  <c r="AQ262" i="6"/>
  <c r="AN263" i="6"/>
  <c r="AT262" i="6"/>
  <c r="AS262" i="6"/>
  <c r="AB254" i="1"/>
  <c r="Z254" i="1"/>
  <c r="AR264" i="7"/>
  <c r="AS264" i="7"/>
  <c r="AQ264" i="7"/>
  <c r="AN265" i="7"/>
  <c r="AC254" i="1"/>
  <c r="AA254" i="1"/>
  <c r="AC256" i="4"/>
  <c r="AA256" i="4"/>
  <c r="AC261" i="7"/>
  <c r="AA261" i="7"/>
  <c r="AB256" i="4"/>
  <c r="Z256" i="4"/>
  <c r="AR263" i="4"/>
  <c r="AQ263" i="4"/>
  <c r="AS263" i="4"/>
  <c r="AN264" i="4"/>
  <c r="AC257" i="4" l="1"/>
  <c r="AA257" i="4"/>
  <c r="AB255" i="1"/>
  <c r="Z255" i="1"/>
  <c r="AC260" i="6"/>
  <c r="AA260" i="6"/>
  <c r="AN260" i="1"/>
  <c r="AT259" i="1"/>
  <c r="AS259" i="1"/>
  <c r="AQ259" i="1"/>
  <c r="AS264" i="4"/>
  <c r="AR264" i="4"/>
  <c r="AQ264" i="4"/>
  <c r="AN265" i="4"/>
  <c r="AC255" i="1"/>
  <c r="AA255" i="1"/>
  <c r="AS265" i="7"/>
  <c r="AQ265" i="7"/>
  <c r="AR265" i="7"/>
  <c r="AN266" i="7"/>
  <c r="AB257" i="4"/>
  <c r="Z257" i="4"/>
  <c r="AT263" i="6"/>
  <c r="AS263" i="6"/>
  <c r="AQ263" i="6"/>
  <c r="AN264" i="6"/>
  <c r="AC262" i="7"/>
  <c r="AA262" i="7"/>
  <c r="AB260" i="6"/>
  <c r="Z260" i="6"/>
  <c r="AB262" i="7"/>
  <c r="Z262" i="7"/>
  <c r="AB263" i="7" l="1"/>
  <c r="Z263" i="7"/>
  <c r="AT260" i="1"/>
  <c r="AS260" i="1"/>
  <c r="AQ260" i="1"/>
  <c r="AN261" i="1"/>
  <c r="AB258" i="4"/>
  <c r="Z258" i="4"/>
  <c r="AS265" i="4"/>
  <c r="AR265" i="4"/>
  <c r="AQ265" i="4"/>
  <c r="AN266" i="4"/>
  <c r="AC261" i="6"/>
  <c r="AA261" i="6"/>
  <c r="AC256" i="1"/>
  <c r="AA256" i="1"/>
  <c r="AS266" i="7"/>
  <c r="AQ266" i="7"/>
  <c r="AN267" i="7"/>
  <c r="AR266" i="7"/>
  <c r="AB256" i="1"/>
  <c r="Z256" i="1"/>
  <c r="AB261" i="6"/>
  <c r="Z261" i="6"/>
  <c r="AC263" i="7"/>
  <c r="AA263" i="7"/>
  <c r="AN265" i="6"/>
  <c r="AT264" i="6"/>
  <c r="AS264" i="6"/>
  <c r="AQ264" i="6"/>
  <c r="AC258" i="4"/>
  <c r="AA258" i="4"/>
  <c r="AB262" i="6" l="1"/>
  <c r="Z262" i="6"/>
  <c r="AC257" i="1"/>
  <c r="AA257" i="1"/>
  <c r="AB259" i="4"/>
  <c r="Z259" i="4"/>
  <c r="AC259" i="4"/>
  <c r="AA259" i="4"/>
  <c r="AC262" i="6"/>
  <c r="AA262" i="6"/>
  <c r="AT261" i="1"/>
  <c r="AS261" i="1"/>
  <c r="AQ261" i="1"/>
  <c r="AN262" i="1"/>
  <c r="AS266" i="4"/>
  <c r="AR266" i="4"/>
  <c r="AQ266" i="4"/>
  <c r="AN267" i="4"/>
  <c r="AQ267" i="7"/>
  <c r="AS267" i="7"/>
  <c r="AR267" i="7"/>
  <c r="AN268" i="7"/>
  <c r="AB257" i="1"/>
  <c r="Z257" i="1"/>
  <c r="AS265" i="6"/>
  <c r="AQ265" i="6"/>
  <c r="AN266" i="6"/>
  <c r="AT265" i="6"/>
  <c r="AC264" i="7"/>
  <c r="AA264" i="7"/>
  <c r="AB264" i="7"/>
  <c r="Z264" i="7"/>
  <c r="AC260" i="4" l="1"/>
  <c r="AA260" i="4"/>
  <c r="AQ262" i="1"/>
  <c r="AT262" i="1"/>
  <c r="AS262" i="1"/>
  <c r="AN263" i="1"/>
  <c r="AB260" i="4"/>
  <c r="Z260" i="4"/>
  <c r="AR268" i="7"/>
  <c r="AQ268" i="7"/>
  <c r="AN269" i="7"/>
  <c r="AS268" i="7"/>
  <c r="AB258" i="1"/>
  <c r="Z258" i="1"/>
  <c r="AC258" i="1"/>
  <c r="AA258" i="1"/>
  <c r="AB265" i="7"/>
  <c r="Z265" i="7"/>
  <c r="AT266" i="6"/>
  <c r="AS266" i="6"/>
  <c r="AQ266" i="6"/>
  <c r="AN267" i="6"/>
  <c r="AN268" i="4"/>
  <c r="AS267" i="4"/>
  <c r="AR267" i="4"/>
  <c r="AQ267" i="4"/>
  <c r="AC263" i="6"/>
  <c r="AA263" i="6"/>
  <c r="AB263" i="6"/>
  <c r="Z263" i="6"/>
  <c r="AA265" i="7"/>
  <c r="AC265" i="7"/>
  <c r="AC259" i="1" l="1"/>
  <c r="AA259" i="1"/>
  <c r="AB261" i="4"/>
  <c r="Z261" i="4"/>
  <c r="AC266" i="7"/>
  <c r="AA266" i="7"/>
  <c r="AQ268" i="4"/>
  <c r="AN269" i="4"/>
  <c r="AS268" i="4"/>
  <c r="AR268" i="4"/>
  <c r="AB264" i="6"/>
  <c r="Z264" i="6"/>
  <c r="AT267" i="6"/>
  <c r="AS267" i="6"/>
  <c r="AQ267" i="6"/>
  <c r="AN268" i="6"/>
  <c r="AB259" i="1"/>
  <c r="Z259" i="1"/>
  <c r="AT263" i="1"/>
  <c r="AS263" i="1"/>
  <c r="AQ263" i="1"/>
  <c r="AN264" i="1"/>
  <c r="AR269" i="7"/>
  <c r="AQ269" i="7"/>
  <c r="AS269" i="7"/>
  <c r="AN270" i="7"/>
  <c r="AB266" i="7"/>
  <c r="Z266" i="7"/>
  <c r="AC261" i="4"/>
  <c r="AA261" i="4"/>
  <c r="AC264" i="6"/>
  <c r="AA264" i="6"/>
  <c r="AT268" i="6" l="1"/>
  <c r="AS268" i="6"/>
  <c r="AQ268" i="6"/>
  <c r="AN269" i="6"/>
  <c r="AC267" i="7"/>
  <c r="AA267" i="7"/>
  <c r="AS269" i="4"/>
  <c r="AR269" i="4"/>
  <c r="AQ269" i="4"/>
  <c r="AN270" i="4"/>
  <c r="AB262" i="4"/>
  <c r="Z262" i="4"/>
  <c r="AC265" i="6"/>
  <c r="AA265" i="6"/>
  <c r="AN265" i="1"/>
  <c r="AT264" i="1"/>
  <c r="AS264" i="1"/>
  <c r="AQ264" i="1"/>
  <c r="Z267" i="7"/>
  <c r="AB267" i="7"/>
  <c r="AC262" i="4"/>
  <c r="AA262" i="4"/>
  <c r="Z265" i="6"/>
  <c r="AB265" i="6"/>
  <c r="AR270" i="7"/>
  <c r="AN271" i="7"/>
  <c r="AS270" i="7"/>
  <c r="AQ270" i="7"/>
  <c r="AB260" i="1"/>
  <c r="Z260" i="1"/>
  <c r="AC260" i="1"/>
  <c r="AA260" i="1"/>
  <c r="AB261" i="1" l="1"/>
  <c r="Z261" i="1"/>
  <c r="AC268" i="7"/>
  <c r="AA268" i="7"/>
  <c r="AS265" i="1"/>
  <c r="AQ265" i="1"/>
  <c r="AT265" i="1"/>
  <c r="AN266" i="1"/>
  <c r="AC266" i="6"/>
  <c r="AA266" i="6"/>
  <c r="AB266" i="6"/>
  <c r="Z266" i="6"/>
  <c r="Z263" i="4"/>
  <c r="AB263" i="4"/>
  <c r="AN270" i="6"/>
  <c r="AT269" i="6"/>
  <c r="AS269" i="6"/>
  <c r="AQ269" i="6"/>
  <c r="AC261" i="1"/>
  <c r="AA261" i="1"/>
  <c r="AB268" i="7"/>
  <c r="Z268" i="7"/>
  <c r="AC263" i="4"/>
  <c r="AA263" i="4"/>
  <c r="AS271" i="7"/>
  <c r="AR271" i="7"/>
  <c r="AQ271" i="7"/>
  <c r="AN272" i="7"/>
  <c r="AN271" i="4"/>
  <c r="AS270" i="4"/>
  <c r="AR270" i="4"/>
  <c r="AQ270" i="4"/>
  <c r="AC264" i="4" l="1"/>
  <c r="AA264" i="4"/>
  <c r="AB264" i="4"/>
  <c r="Z264" i="4"/>
  <c r="AC262" i="1"/>
  <c r="AA262" i="1"/>
  <c r="AB267" i="6"/>
  <c r="Z267" i="6"/>
  <c r="AC269" i="7"/>
  <c r="AA269" i="7"/>
  <c r="AQ270" i="6"/>
  <c r="AN271" i="6"/>
  <c r="AT270" i="6"/>
  <c r="AS270" i="6"/>
  <c r="AB269" i="7"/>
  <c r="Z269" i="7"/>
  <c r="AS272" i="7"/>
  <c r="AR272" i="7"/>
  <c r="AQ272" i="7"/>
  <c r="AN273" i="7"/>
  <c r="AC267" i="6"/>
  <c r="AA267" i="6"/>
  <c r="AB262" i="1"/>
  <c r="Z262" i="1"/>
  <c r="AT266" i="1"/>
  <c r="AS266" i="1"/>
  <c r="AQ266" i="1"/>
  <c r="AN267" i="1"/>
  <c r="AR271" i="4"/>
  <c r="AQ271" i="4"/>
  <c r="AS271" i="4"/>
  <c r="AN272" i="4"/>
  <c r="AC263" i="1" l="1"/>
  <c r="AA263" i="1"/>
  <c r="AB268" i="6"/>
  <c r="Z268" i="6"/>
  <c r="AN268" i="1"/>
  <c r="AT267" i="1"/>
  <c r="AS267" i="1"/>
  <c r="AQ267" i="1"/>
  <c r="AS273" i="7"/>
  <c r="AR273" i="7"/>
  <c r="AQ273" i="7"/>
  <c r="AN274" i="7"/>
  <c r="AT271" i="6"/>
  <c r="AS271" i="6"/>
  <c r="AQ271" i="6"/>
  <c r="AN272" i="6"/>
  <c r="AB265" i="4"/>
  <c r="Z265" i="4"/>
  <c r="AS272" i="4"/>
  <c r="AR272" i="4"/>
  <c r="AQ272" i="4"/>
  <c r="AN273" i="4"/>
  <c r="Z270" i="7"/>
  <c r="AB270" i="7"/>
  <c r="AC268" i="6"/>
  <c r="AA268" i="6"/>
  <c r="AB263" i="1"/>
  <c r="Z263" i="1"/>
  <c r="AA270" i="7"/>
  <c r="AC270" i="7"/>
  <c r="AC265" i="4"/>
  <c r="AA265" i="4"/>
  <c r="AT268" i="1" l="1"/>
  <c r="AS268" i="1"/>
  <c r="AQ268" i="1"/>
  <c r="AN269" i="1"/>
  <c r="AS273" i="4"/>
  <c r="AR273" i="4"/>
  <c r="AQ273" i="4"/>
  <c r="AN274" i="4"/>
  <c r="AC271" i="7"/>
  <c r="AA271" i="7"/>
  <c r="AB264" i="1"/>
  <c r="Z264" i="1"/>
  <c r="AN275" i="7"/>
  <c r="AS274" i="7"/>
  <c r="AR274" i="7"/>
  <c r="AQ274" i="7"/>
  <c r="AB269" i="6"/>
  <c r="Z269" i="6"/>
  <c r="AN273" i="6"/>
  <c r="AT272" i="6"/>
  <c r="AS272" i="6"/>
  <c r="AQ272" i="6"/>
  <c r="AB271" i="7"/>
  <c r="Z271" i="7"/>
  <c r="AC266" i="4"/>
  <c r="AA266" i="4"/>
  <c r="AB266" i="4"/>
  <c r="Z266" i="4"/>
  <c r="AC264" i="1"/>
  <c r="AA264" i="1"/>
  <c r="AC269" i="6"/>
  <c r="AA269" i="6"/>
  <c r="AS274" i="4" l="1"/>
  <c r="AR274" i="4"/>
  <c r="AQ274" i="4"/>
  <c r="AN275" i="4"/>
  <c r="AB272" i="7"/>
  <c r="Z272" i="7"/>
  <c r="AC265" i="1"/>
  <c r="AA265" i="1"/>
  <c r="AB265" i="1"/>
  <c r="Z265" i="1"/>
  <c r="AT269" i="1"/>
  <c r="AS269" i="1"/>
  <c r="AQ269" i="1"/>
  <c r="AN270" i="1"/>
  <c r="AS273" i="6"/>
  <c r="AQ273" i="6"/>
  <c r="AN274" i="6"/>
  <c r="AT273" i="6"/>
  <c r="AC270" i="6"/>
  <c r="AA270" i="6"/>
  <c r="AQ275" i="7"/>
  <c r="AN276" i="7"/>
  <c r="AS275" i="7"/>
  <c r="AR275" i="7"/>
  <c r="AC267" i="4"/>
  <c r="AA267" i="4"/>
  <c r="AB270" i="6"/>
  <c r="Z270" i="6"/>
  <c r="AC272" i="7"/>
  <c r="AA272" i="7"/>
  <c r="AB267" i="4"/>
  <c r="Z267" i="4"/>
  <c r="AC266" i="1" l="1"/>
  <c r="AA266" i="1"/>
  <c r="AQ270" i="1"/>
  <c r="AT270" i="1"/>
  <c r="AS270" i="1"/>
  <c r="AN271" i="1"/>
  <c r="AB273" i="7"/>
  <c r="Z273" i="7"/>
  <c r="AC271" i="6"/>
  <c r="AA271" i="6"/>
  <c r="AN276" i="4"/>
  <c r="AS275" i="4"/>
  <c r="AR275" i="4"/>
  <c r="AQ275" i="4"/>
  <c r="AC273" i="7"/>
  <c r="AA273" i="7"/>
  <c r="AB266" i="1"/>
  <c r="Z266" i="1"/>
  <c r="AB268" i="4"/>
  <c r="Z268" i="4"/>
  <c r="AS276" i="7"/>
  <c r="AR276" i="7"/>
  <c r="AQ276" i="7"/>
  <c r="AN277" i="7"/>
  <c r="AB271" i="6"/>
  <c r="Z271" i="6"/>
  <c r="AC268" i="4"/>
  <c r="AA268" i="4"/>
  <c r="AT274" i="6"/>
  <c r="AS274" i="6"/>
  <c r="AQ274" i="6"/>
  <c r="AN275" i="6"/>
  <c r="AT275" i="6" l="1"/>
  <c r="AS275" i="6"/>
  <c r="AQ275" i="6"/>
  <c r="AN276" i="6"/>
  <c r="AS277" i="7"/>
  <c r="AR277" i="7"/>
  <c r="AQ277" i="7"/>
  <c r="AN278" i="7"/>
  <c r="AC274" i="7"/>
  <c r="AA274" i="7"/>
  <c r="AB274" i="7"/>
  <c r="Z274" i="7"/>
  <c r="AT271" i="1"/>
  <c r="AS271" i="1"/>
  <c r="AQ271" i="1"/>
  <c r="AN272" i="1"/>
  <c r="AC269" i="4"/>
  <c r="AA269" i="4"/>
  <c r="AB267" i="1"/>
  <c r="Z267" i="1"/>
  <c r="AC272" i="6"/>
  <c r="AA272" i="6"/>
  <c r="AC267" i="1"/>
  <c r="AA267" i="1"/>
  <c r="AB269" i="4"/>
  <c r="Z269" i="4"/>
  <c r="AQ276" i="4"/>
  <c r="AN277" i="4"/>
  <c r="AS276" i="4"/>
  <c r="AR276" i="4"/>
  <c r="AB272" i="6"/>
  <c r="Z272" i="6"/>
  <c r="AN273" i="1" l="1"/>
  <c r="AT272" i="1"/>
  <c r="AS272" i="1"/>
  <c r="AQ272" i="1"/>
  <c r="AR278" i="7"/>
  <c r="AQ278" i="7"/>
  <c r="AN279" i="7"/>
  <c r="AS278" i="7"/>
  <c r="AC268" i="1"/>
  <c r="AA268" i="1"/>
  <c r="AB268" i="1"/>
  <c r="Z268" i="1"/>
  <c r="Z275" i="7"/>
  <c r="AB275" i="7"/>
  <c r="AT276" i="6"/>
  <c r="AS276" i="6"/>
  <c r="AQ276" i="6"/>
  <c r="AN277" i="6"/>
  <c r="AC273" i="6"/>
  <c r="AA273" i="6"/>
  <c r="Z273" i="6"/>
  <c r="AB273" i="6"/>
  <c r="AB270" i="4"/>
  <c r="Z270" i="4"/>
  <c r="AC270" i="4"/>
  <c r="AA270" i="4"/>
  <c r="AC275" i="7"/>
  <c r="AA275" i="7"/>
  <c r="AS277" i="4"/>
  <c r="AR277" i="4"/>
  <c r="AQ277" i="4"/>
  <c r="AN278" i="4"/>
  <c r="Z271" i="4" l="1"/>
  <c r="AB271" i="4"/>
  <c r="AS279" i="7"/>
  <c r="AR279" i="7"/>
  <c r="AQ279" i="7"/>
  <c r="AN280" i="7"/>
  <c r="AN279" i="4"/>
  <c r="AS278" i="4"/>
  <c r="AR278" i="4"/>
  <c r="AQ278" i="4"/>
  <c r="AC274" i="6"/>
  <c r="AA274" i="6"/>
  <c r="AB269" i="1"/>
  <c r="Z269" i="1"/>
  <c r="AB276" i="7"/>
  <c r="Z276" i="7"/>
  <c r="AB274" i="6"/>
  <c r="Z274" i="6"/>
  <c r="AC271" i="4"/>
  <c r="AA271" i="4"/>
  <c r="AN278" i="6"/>
  <c r="AT277" i="6"/>
  <c r="AS277" i="6"/>
  <c r="AQ277" i="6"/>
  <c r="AC269" i="1"/>
  <c r="AA269" i="1"/>
  <c r="AC276" i="7"/>
  <c r="AA276" i="7"/>
  <c r="AS273" i="1"/>
  <c r="AQ273" i="1"/>
  <c r="AT273" i="1"/>
  <c r="AN274" i="1"/>
  <c r="AR279" i="4" l="1"/>
  <c r="AQ279" i="4"/>
  <c r="AS279" i="4"/>
  <c r="AN280" i="4"/>
  <c r="AB270" i="1"/>
  <c r="Z270" i="1"/>
  <c r="AS280" i="7"/>
  <c r="AR280" i="7"/>
  <c r="AQ280" i="7"/>
  <c r="AN281" i="7"/>
  <c r="AT274" i="1"/>
  <c r="AS274" i="1"/>
  <c r="AQ274" i="1"/>
  <c r="AN275" i="1"/>
  <c r="AB277" i="7"/>
  <c r="Z277" i="7"/>
  <c r="AQ278" i="6"/>
  <c r="AN279" i="6"/>
  <c r="AT278" i="6"/>
  <c r="AS278" i="6"/>
  <c r="AC272" i="4"/>
  <c r="AA272" i="4"/>
  <c r="AC277" i="7"/>
  <c r="AA277" i="7"/>
  <c r="AC270" i="1"/>
  <c r="AA270" i="1"/>
  <c r="AB275" i="6"/>
  <c r="Z275" i="6"/>
  <c r="AC275" i="6"/>
  <c r="AA275" i="6"/>
  <c r="AB272" i="4"/>
  <c r="Z272" i="4"/>
  <c r="AB273" i="4" l="1"/>
  <c r="Z273" i="4"/>
  <c r="AC273" i="4"/>
  <c r="AA273" i="4"/>
  <c r="AN276" i="1"/>
  <c r="AT275" i="1"/>
  <c r="AS275" i="1"/>
  <c r="AQ275" i="1"/>
  <c r="AB271" i="1"/>
  <c r="Z271" i="1"/>
  <c r="Z278" i="7"/>
  <c r="AB278" i="7"/>
  <c r="AC276" i="6"/>
  <c r="AA276" i="6"/>
  <c r="AB276" i="6"/>
  <c r="Z276" i="6"/>
  <c r="AS280" i="4"/>
  <c r="AR280" i="4"/>
  <c r="AQ280" i="4"/>
  <c r="AN281" i="4"/>
  <c r="AA278" i="7"/>
  <c r="AC278" i="7"/>
  <c r="AC271" i="1"/>
  <c r="AA271" i="1"/>
  <c r="AT279" i="6"/>
  <c r="AS279" i="6"/>
  <c r="AQ279" i="6"/>
  <c r="AN280" i="6"/>
  <c r="AS281" i="7"/>
  <c r="AR281" i="7"/>
  <c r="AQ281" i="7"/>
  <c r="AN282" i="7"/>
  <c r="AC272" i="1" l="1"/>
  <c r="AA272" i="1"/>
  <c r="AC279" i="7"/>
  <c r="AA279" i="7"/>
  <c r="AT276" i="1"/>
  <c r="AS276" i="1"/>
  <c r="AQ276" i="1"/>
  <c r="AN277" i="1"/>
  <c r="AT280" i="6"/>
  <c r="AS280" i="6"/>
  <c r="AQ280" i="6"/>
  <c r="AN281" i="6"/>
  <c r="AS281" i="4"/>
  <c r="AR281" i="4"/>
  <c r="AQ281" i="4"/>
  <c r="AN282" i="4"/>
  <c r="AC274" i="4"/>
  <c r="AA274" i="4"/>
  <c r="AC277" i="6"/>
  <c r="AA277" i="6"/>
  <c r="AB279" i="7"/>
  <c r="Z279" i="7"/>
  <c r="AB272" i="1"/>
  <c r="Z272" i="1"/>
  <c r="AB274" i="4"/>
  <c r="Z274" i="4"/>
  <c r="AN283" i="7"/>
  <c r="AS282" i="7"/>
  <c r="AR282" i="7"/>
  <c r="AQ282" i="7"/>
  <c r="AB277" i="6"/>
  <c r="Z277" i="6"/>
  <c r="AB278" i="6" l="1"/>
  <c r="Z278" i="6"/>
  <c r="AS282" i="4"/>
  <c r="AR282" i="4"/>
  <c r="AQ282" i="4"/>
  <c r="AN283" i="4"/>
  <c r="AT277" i="1"/>
  <c r="AS277" i="1"/>
  <c r="AQ277" i="1"/>
  <c r="AN278" i="1"/>
  <c r="AC278" i="6"/>
  <c r="AA278" i="6"/>
  <c r="AT281" i="6"/>
  <c r="AQ281" i="6"/>
  <c r="AS281" i="6"/>
  <c r="AN282" i="6"/>
  <c r="AC280" i="7"/>
  <c r="AA280" i="7"/>
  <c r="AQ283" i="7"/>
  <c r="AN284" i="7"/>
  <c r="AS283" i="7"/>
  <c r="AR283" i="7"/>
  <c r="AB275" i="4"/>
  <c r="Z275" i="4"/>
  <c r="AC275" i="4"/>
  <c r="AA275" i="4"/>
  <c r="AC273" i="1"/>
  <c r="AA273" i="1"/>
  <c r="AB273" i="1"/>
  <c r="Z273" i="1"/>
  <c r="AB280" i="7"/>
  <c r="Z280" i="7"/>
  <c r="AB274" i="1" l="1"/>
  <c r="Z274" i="1"/>
  <c r="AN284" i="4"/>
  <c r="AS283" i="4"/>
  <c r="AR283" i="4"/>
  <c r="AQ283" i="4"/>
  <c r="AC274" i="1"/>
  <c r="AA274" i="1"/>
  <c r="AB276" i="4"/>
  <c r="Z276" i="4"/>
  <c r="AQ282" i="6"/>
  <c r="AT282" i="6"/>
  <c r="AS282" i="6"/>
  <c r="AN283" i="6"/>
  <c r="AS284" i="7"/>
  <c r="AR284" i="7"/>
  <c r="AQ284" i="7"/>
  <c r="AN285" i="7"/>
  <c r="AC276" i="4"/>
  <c r="AA276" i="4"/>
  <c r="AA281" i="7"/>
  <c r="AC281" i="7"/>
  <c r="AQ278" i="1"/>
  <c r="AT278" i="1"/>
  <c r="AS278" i="1"/>
  <c r="AN279" i="1"/>
  <c r="AB279" i="6"/>
  <c r="Z279" i="6"/>
  <c r="AB281" i="7"/>
  <c r="Z281" i="7"/>
  <c r="AC279" i="6"/>
  <c r="AA279" i="6"/>
  <c r="AC275" i="1" l="1"/>
  <c r="AA275" i="1"/>
  <c r="AC280" i="6"/>
  <c r="AA280" i="6"/>
  <c r="AC282" i="7"/>
  <c r="AA282" i="7"/>
  <c r="AB282" i="7"/>
  <c r="Z282" i="7"/>
  <c r="AB280" i="6"/>
  <c r="Z280" i="6"/>
  <c r="AC277" i="4"/>
  <c r="AA277" i="4"/>
  <c r="AQ284" i="4"/>
  <c r="AN285" i="4"/>
  <c r="AS284" i="4"/>
  <c r="AR284" i="4"/>
  <c r="AT279" i="1"/>
  <c r="AS279" i="1"/>
  <c r="AQ279" i="1"/>
  <c r="AN280" i="1"/>
  <c r="AS285" i="7"/>
  <c r="AR285" i="7"/>
  <c r="AQ285" i="7"/>
  <c r="AN286" i="7"/>
  <c r="AB277" i="4"/>
  <c r="Z277" i="4"/>
  <c r="AB275" i="1"/>
  <c r="Z275" i="1"/>
  <c r="AT283" i="6"/>
  <c r="AQ283" i="6"/>
  <c r="AN284" i="6"/>
  <c r="AS283" i="6"/>
  <c r="Z283" i="7" l="1"/>
  <c r="AB283" i="7"/>
  <c r="AS284" i="6"/>
  <c r="AQ284" i="6"/>
  <c r="AT284" i="6"/>
  <c r="AN285" i="6"/>
  <c r="AS285" i="4"/>
  <c r="AR285" i="4"/>
  <c r="AQ285" i="4"/>
  <c r="AN286" i="4"/>
  <c r="AR286" i="7"/>
  <c r="AQ286" i="7"/>
  <c r="AN287" i="7"/>
  <c r="AS286" i="7"/>
  <c r="AC283" i="7"/>
  <c r="AA283" i="7"/>
  <c r="AC278" i="4"/>
  <c r="AA278" i="4"/>
  <c r="AA281" i="6"/>
  <c r="AC281" i="6"/>
  <c r="AN281" i="1"/>
  <c r="AT280" i="1"/>
  <c r="AS280" i="1"/>
  <c r="AQ280" i="1"/>
  <c r="AB278" i="4"/>
  <c r="Z278" i="4"/>
  <c r="AB281" i="6"/>
  <c r="Z281" i="6"/>
  <c r="AC276" i="1"/>
  <c r="AA276" i="1"/>
  <c r="AB276" i="1"/>
  <c r="Z276" i="1"/>
  <c r="AS285" i="6" l="1"/>
  <c r="AQ285" i="6"/>
  <c r="AT285" i="6"/>
  <c r="AN286" i="6"/>
  <c r="AB277" i="1"/>
  <c r="Z277" i="1"/>
  <c r="AS287" i="7"/>
  <c r="AR287" i="7"/>
  <c r="AQ287" i="7"/>
  <c r="AN288" i="7"/>
  <c r="AC282" i="6"/>
  <c r="AA282" i="6"/>
  <c r="AC284" i="7"/>
  <c r="AA284" i="7"/>
  <c r="AC277" i="1"/>
  <c r="AA277" i="1"/>
  <c r="AS281" i="1"/>
  <c r="AQ281" i="1"/>
  <c r="AT281" i="1"/>
  <c r="AN282" i="1"/>
  <c r="Z282" i="6"/>
  <c r="AB282" i="6"/>
  <c r="Z279" i="4"/>
  <c r="AB279" i="4"/>
  <c r="AC279" i="4"/>
  <c r="AA279" i="4"/>
  <c r="AN287" i="4"/>
  <c r="AS286" i="4"/>
  <c r="AR286" i="4"/>
  <c r="AQ286" i="4"/>
  <c r="AB284" i="7"/>
  <c r="Z284" i="7"/>
  <c r="AB280" i="4" l="1"/>
  <c r="Z280" i="4"/>
  <c r="AC278" i="1"/>
  <c r="AA278" i="1"/>
  <c r="AC285" i="7"/>
  <c r="AA285" i="7"/>
  <c r="AB278" i="1"/>
  <c r="Z278" i="1"/>
  <c r="AB283" i="6"/>
  <c r="Z283" i="6"/>
  <c r="AT282" i="1"/>
  <c r="AS282" i="1"/>
  <c r="AQ282" i="1"/>
  <c r="AN283" i="1"/>
  <c r="AC283" i="6"/>
  <c r="AA283" i="6"/>
  <c r="AS286" i="6"/>
  <c r="AT286" i="6"/>
  <c r="AQ286" i="6"/>
  <c r="AN287" i="6"/>
  <c r="AB285" i="7"/>
  <c r="Z285" i="7"/>
  <c r="AR287" i="4"/>
  <c r="AN288" i="4"/>
  <c r="AQ287" i="4"/>
  <c r="AS287" i="4"/>
  <c r="AC280" i="4"/>
  <c r="AA280" i="4"/>
  <c r="AS288" i="7"/>
  <c r="AR288" i="7"/>
  <c r="AQ288" i="7"/>
  <c r="AN289" i="7"/>
  <c r="AQ288" i="4" l="1"/>
  <c r="AS288" i="4"/>
  <c r="AR288" i="4"/>
  <c r="AN289" i="4"/>
  <c r="AC284" i="6"/>
  <c r="AA284" i="6"/>
  <c r="AB279" i="1"/>
  <c r="Z279" i="1"/>
  <c r="AS289" i="7"/>
  <c r="AR289" i="7"/>
  <c r="AQ289" i="7"/>
  <c r="AN290" i="7"/>
  <c r="AN284" i="1"/>
  <c r="AT283" i="1"/>
  <c r="AS283" i="1"/>
  <c r="AQ283" i="1"/>
  <c r="AA286" i="7"/>
  <c r="AC286" i="7"/>
  <c r="AT287" i="6"/>
  <c r="AS287" i="6"/>
  <c r="AQ287" i="6"/>
  <c r="AN288" i="6"/>
  <c r="AC279" i="1"/>
  <c r="AA279" i="1"/>
  <c r="AC281" i="4"/>
  <c r="AA281" i="4"/>
  <c r="Z286" i="7"/>
  <c r="AB286" i="7"/>
  <c r="AB284" i="6"/>
  <c r="Z284" i="6"/>
  <c r="AB281" i="4"/>
  <c r="Z281" i="4"/>
  <c r="AB280" i="1" l="1"/>
  <c r="Z280" i="1"/>
  <c r="AC285" i="6"/>
  <c r="AA285" i="6"/>
  <c r="AB282" i="4"/>
  <c r="Z282" i="4"/>
  <c r="AT284" i="1"/>
  <c r="AS284" i="1"/>
  <c r="AQ284" i="1"/>
  <c r="AN285" i="1"/>
  <c r="AN291" i="7"/>
  <c r="AS290" i="7"/>
  <c r="AR290" i="7"/>
  <c r="AQ290" i="7"/>
  <c r="AR289" i="4"/>
  <c r="AQ289" i="4"/>
  <c r="AS289" i="4"/>
  <c r="AN290" i="4"/>
  <c r="AC280" i="1"/>
  <c r="AA280" i="1"/>
  <c r="AB285" i="6"/>
  <c r="Z285" i="6"/>
  <c r="AC282" i="4"/>
  <c r="AA282" i="4"/>
  <c r="AT288" i="6"/>
  <c r="AS288" i="6"/>
  <c r="AN289" i="6"/>
  <c r="AQ288" i="6"/>
  <c r="AB287" i="7"/>
  <c r="Z287" i="7"/>
  <c r="AC287" i="7"/>
  <c r="AA287" i="7"/>
  <c r="AC283" i="4" l="1"/>
  <c r="AA283" i="4"/>
  <c r="AB286" i="6"/>
  <c r="Z286" i="6"/>
  <c r="AB283" i="4"/>
  <c r="Z283" i="4"/>
  <c r="AC288" i="7"/>
  <c r="AA288" i="7"/>
  <c r="AC286" i="6"/>
  <c r="AA286" i="6"/>
  <c r="AC281" i="1"/>
  <c r="AA281" i="1"/>
  <c r="AT289" i="6"/>
  <c r="AQ289" i="6"/>
  <c r="AS289" i="6"/>
  <c r="AN290" i="6"/>
  <c r="AQ291" i="7"/>
  <c r="AN292" i="7"/>
  <c r="AS291" i="7"/>
  <c r="AR291" i="7"/>
  <c r="AB288" i="7"/>
  <c r="Z288" i="7"/>
  <c r="AS290" i="4"/>
  <c r="AQ290" i="4"/>
  <c r="AR290" i="4"/>
  <c r="AN291" i="4"/>
  <c r="AT285" i="1"/>
  <c r="AS285" i="1"/>
  <c r="AQ285" i="1"/>
  <c r="AN286" i="1"/>
  <c r="AB281" i="1"/>
  <c r="Z281" i="1"/>
  <c r="AQ290" i="6" l="1"/>
  <c r="AT290" i="6"/>
  <c r="AS290" i="6"/>
  <c r="AN291" i="6"/>
  <c r="AC289" i="7"/>
  <c r="AA289" i="7"/>
  <c r="AB284" i="4"/>
  <c r="Z284" i="4"/>
  <c r="AQ286" i="1"/>
  <c r="AT286" i="1"/>
  <c r="AS286" i="1"/>
  <c r="AN287" i="1"/>
  <c r="AC282" i="1"/>
  <c r="AA282" i="1"/>
  <c r="AB287" i="6"/>
  <c r="Z287" i="6"/>
  <c r="AB282" i="1"/>
  <c r="Z282" i="1"/>
  <c r="AB289" i="7"/>
  <c r="Z289" i="7"/>
  <c r="AR291" i="4"/>
  <c r="AS291" i="4"/>
  <c r="AQ291" i="4"/>
  <c r="AN292" i="4"/>
  <c r="AR292" i="7"/>
  <c r="AS292" i="7"/>
  <c r="AQ292" i="7"/>
  <c r="AN293" i="7"/>
  <c r="AA287" i="6"/>
  <c r="AC287" i="6"/>
  <c r="AC284" i="4"/>
  <c r="AA284" i="4"/>
  <c r="AS292" i="4" l="1"/>
  <c r="AR292" i="4"/>
  <c r="AQ292" i="4"/>
  <c r="AN293" i="4"/>
  <c r="AB288" i="6"/>
  <c r="Z288" i="6"/>
  <c r="AB285" i="4"/>
  <c r="Z285" i="4"/>
  <c r="AC283" i="1"/>
  <c r="AA283" i="1"/>
  <c r="AC290" i="7"/>
  <c r="AA290" i="7"/>
  <c r="AC288" i="6"/>
  <c r="AA288" i="6"/>
  <c r="AQ293" i="7"/>
  <c r="AS293" i="7"/>
  <c r="AR293" i="7"/>
  <c r="AN294" i="7"/>
  <c r="AB290" i="7"/>
  <c r="Z290" i="7"/>
  <c r="AT287" i="1"/>
  <c r="AS287" i="1"/>
  <c r="AQ287" i="1"/>
  <c r="AN288" i="1"/>
  <c r="AT291" i="6"/>
  <c r="AQ291" i="6"/>
  <c r="AN292" i="6"/>
  <c r="AS291" i="6"/>
  <c r="AB283" i="1"/>
  <c r="Z283" i="1"/>
  <c r="AC285" i="4"/>
  <c r="AA285" i="4"/>
  <c r="AB286" i="4" l="1"/>
  <c r="Z286" i="4"/>
  <c r="AB289" i="6"/>
  <c r="Z289" i="6"/>
  <c r="AN289" i="1"/>
  <c r="AT288" i="1"/>
  <c r="AS288" i="1"/>
  <c r="AQ288" i="1"/>
  <c r="Z291" i="7"/>
  <c r="AB291" i="7"/>
  <c r="AC291" i="7"/>
  <c r="AA291" i="7"/>
  <c r="AR293" i="4"/>
  <c r="AQ293" i="4"/>
  <c r="AS293" i="4"/>
  <c r="AN294" i="4"/>
  <c r="AB284" i="1"/>
  <c r="Z284" i="1"/>
  <c r="AC289" i="6"/>
  <c r="AA289" i="6"/>
  <c r="AS292" i="6"/>
  <c r="AQ292" i="6"/>
  <c r="AN293" i="6"/>
  <c r="AT292" i="6"/>
  <c r="AR294" i="7"/>
  <c r="AQ294" i="7"/>
  <c r="AN295" i="7"/>
  <c r="AS294" i="7"/>
  <c r="AC284" i="1"/>
  <c r="AA284" i="1"/>
  <c r="AC286" i="4"/>
  <c r="AA286" i="4"/>
  <c r="AS294" i="4" l="1"/>
  <c r="AQ294" i="4"/>
  <c r="AR294" i="4"/>
  <c r="AN295" i="4"/>
  <c r="AS289" i="1"/>
  <c r="AQ289" i="1"/>
  <c r="AT289" i="1"/>
  <c r="AN290" i="1"/>
  <c r="AC292" i="7"/>
  <c r="AA292" i="7"/>
  <c r="AB290" i="6"/>
  <c r="Z290" i="6"/>
  <c r="AC285" i="1"/>
  <c r="AA285" i="1"/>
  <c r="AC290" i="6"/>
  <c r="AA290" i="6"/>
  <c r="AS295" i="7"/>
  <c r="AQ295" i="7"/>
  <c r="AN296" i="7"/>
  <c r="AR295" i="7"/>
  <c r="AC287" i="4"/>
  <c r="AA287" i="4"/>
  <c r="AB285" i="1"/>
  <c r="Z285" i="1"/>
  <c r="Z287" i="4"/>
  <c r="AB287" i="4"/>
  <c r="AS293" i="6"/>
  <c r="AQ293" i="6"/>
  <c r="AT293" i="6"/>
  <c r="AN294" i="6"/>
  <c r="AB292" i="7"/>
  <c r="Z292" i="7"/>
  <c r="AB293" i="7" l="1"/>
  <c r="Z293" i="7"/>
  <c r="AB286" i="1"/>
  <c r="Z286" i="1"/>
  <c r="AC291" i="6"/>
  <c r="AA291" i="6"/>
  <c r="AT290" i="1"/>
  <c r="AS290" i="1"/>
  <c r="AQ290" i="1"/>
  <c r="AN291" i="1"/>
  <c r="AS294" i="6"/>
  <c r="AT294" i="6"/>
  <c r="AQ294" i="6"/>
  <c r="AN295" i="6"/>
  <c r="AB291" i="6"/>
  <c r="Z291" i="6"/>
  <c r="AS295" i="4"/>
  <c r="AR295" i="4"/>
  <c r="AN296" i="4"/>
  <c r="AQ295" i="4"/>
  <c r="AC286" i="1"/>
  <c r="AA286" i="1"/>
  <c r="AN297" i="7"/>
  <c r="AR296" i="7"/>
  <c r="AQ296" i="7"/>
  <c r="AS296" i="7"/>
  <c r="AC293" i="7"/>
  <c r="AA293" i="7"/>
  <c r="AC288" i="4"/>
  <c r="AA288" i="4"/>
  <c r="AB288" i="4"/>
  <c r="Z288" i="4"/>
  <c r="Z292" i="6" l="1"/>
  <c r="AB292" i="6"/>
  <c r="AC289" i="4"/>
  <c r="AA289" i="4"/>
  <c r="AT295" i="6"/>
  <c r="AS295" i="6"/>
  <c r="AQ295" i="6"/>
  <c r="AN296" i="6"/>
  <c r="AC292" i="6"/>
  <c r="AA292" i="6"/>
  <c r="AB289" i="4"/>
  <c r="Z289" i="4"/>
  <c r="AB287" i="1"/>
  <c r="Z287" i="1"/>
  <c r="AC287" i="1"/>
  <c r="AA287" i="1"/>
  <c r="AC294" i="7"/>
  <c r="AA294" i="7"/>
  <c r="AQ296" i="4"/>
  <c r="AS296" i="4"/>
  <c r="AR296" i="4"/>
  <c r="AN297" i="4"/>
  <c r="AN292" i="1"/>
  <c r="AT291" i="1"/>
  <c r="AS291" i="1"/>
  <c r="AQ291" i="1"/>
  <c r="AB294" i="7"/>
  <c r="Z294" i="7"/>
  <c r="AR297" i="7"/>
  <c r="AQ297" i="7"/>
  <c r="AS297" i="7"/>
  <c r="AN298" i="7"/>
  <c r="AC288" i="1" l="1"/>
  <c r="AA288" i="1"/>
  <c r="AT296" i="6"/>
  <c r="AS296" i="6"/>
  <c r="AN297" i="6"/>
  <c r="AN298" i="6" s="1"/>
  <c r="AN299" i="6" s="1"/>
  <c r="AN300" i="6" s="1"/>
  <c r="AN301" i="6" s="1"/>
  <c r="AN302" i="6" s="1"/>
  <c r="AN303" i="6" s="1"/>
  <c r="AN304" i="6" s="1"/>
  <c r="AN305" i="6" s="1"/>
  <c r="AN306" i="6" s="1"/>
  <c r="AN307" i="6" s="1"/>
  <c r="AN308" i="6" s="1"/>
  <c r="AN309" i="6" s="1"/>
  <c r="AN310" i="6" s="1"/>
  <c r="AN311" i="6" s="1"/>
  <c r="AN312" i="6" s="1"/>
  <c r="AN313" i="6" s="1"/>
  <c r="AN314" i="6" s="1"/>
  <c r="AN315" i="6" s="1"/>
  <c r="AN316" i="6" s="1"/>
  <c r="AN317" i="6" s="1"/>
  <c r="AN318" i="6" s="1"/>
  <c r="AN319" i="6" s="1"/>
  <c r="AN320" i="6" s="1"/>
  <c r="AN321" i="6" s="1"/>
  <c r="AN322" i="6" s="1"/>
  <c r="AN323" i="6" s="1"/>
  <c r="AN324" i="6" s="1"/>
  <c r="AN325" i="6" s="1"/>
  <c r="AN326" i="6" s="1"/>
  <c r="AN327" i="6" s="1"/>
  <c r="AN328" i="6" s="1"/>
  <c r="AN329" i="6" s="1"/>
  <c r="AN330" i="6" s="1"/>
  <c r="AN331" i="6" s="1"/>
  <c r="AN332" i="6" s="1"/>
  <c r="AN333" i="6" s="1"/>
  <c r="AN334" i="6" s="1"/>
  <c r="AN335" i="6" s="1"/>
  <c r="AN336" i="6" s="1"/>
  <c r="AN337" i="6" s="1"/>
  <c r="AN338" i="6" s="1"/>
  <c r="AN339" i="6" s="1"/>
  <c r="AN340" i="6" s="1"/>
  <c r="AN341" i="6" s="1"/>
  <c r="AN342" i="6" s="1"/>
  <c r="AN343" i="6" s="1"/>
  <c r="AN344" i="6" s="1"/>
  <c r="AN345" i="6" s="1"/>
  <c r="AN346" i="6" s="1"/>
  <c r="AN347" i="6" s="1"/>
  <c r="AN348" i="6" s="1"/>
  <c r="AN349" i="6" s="1"/>
  <c r="AN350" i="6" s="1"/>
  <c r="AN351" i="6" s="1"/>
  <c r="AN352" i="6" s="1"/>
  <c r="AN353" i="6" s="1"/>
  <c r="AN354" i="6" s="1"/>
  <c r="AN355" i="6" s="1"/>
  <c r="AN356" i="6" s="1"/>
  <c r="AN357" i="6" s="1"/>
  <c r="AN358" i="6" s="1"/>
  <c r="AN359" i="6" s="1"/>
  <c r="AN360" i="6" s="1"/>
  <c r="AN361" i="6" s="1"/>
  <c r="AN362" i="6" s="1"/>
  <c r="AN363" i="6" s="1"/>
  <c r="AN364" i="6" s="1"/>
  <c r="AN365" i="6" s="1"/>
  <c r="AN366" i="6" s="1"/>
  <c r="AN367" i="6" s="1"/>
  <c r="AN368" i="6" s="1"/>
  <c r="AN369" i="6" s="1"/>
  <c r="AQ296" i="6"/>
  <c r="BF8" i="6"/>
  <c r="AB288" i="1"/>
  <c r="Z288" i="1"/>
  <c r="AB295" i="7"/>
  <c r="Z295" i="7"/>
  <c r="AB290" i="4"/>
  <c r="Z290" i="4"/>
  <c r="AC290" i="4"/>
  <c r="AA290" i="4"/>
  <c r="AN299" i="7"/>
  <c r="AS298" i="7"/>
  <c r="AR298" i="7"/>
  <c r="AQ298" i="7"/>
  <c r="AT292" i="1"/>
  <c r="AS292" i="1"/>
  <c r="AQ292" i="1"/>
  <c r="AN293" i="1"/>
  <c r="AC295" i="7"/>
  <c r="AA295" i="7"/>
  <c r="AC293" i="6"/>
  <c r="AA293" i="6"/>
  <c r="AR297" i="4"/>
  <c r="AQ297" i="4"/>
  <c r="AS297" i="4"/>
  <c r="AN298" i="4"/>
  <c r="AB293" i="6"/>
  <c r="Z293" i="6"/>
  <c r="AN299" i="4" l="1"/>
  <c r="AS298" i="4"/>
  <c r="AQ298" i="4"/>
  <c r="AR298" i="4"/>
  <c r="AS299" i="7"/>
  <c r="AR299" i="7"/>
  <c r="AQ299" i="7"/>
  <c r="AN300" i="7"/>
  <c r="BF13" i="6"/>
  <c r="BL7" i="6" s="1"/>
  <c r="BF9" i="6"/>
  <c r="AT293" i="1"/>
  <c r="AS293" i="1"/>
  <c r="AQ293" i="1"/>
  <c r="AN294" i="1"/>
  <c r="AB291" i="4"/>
  <c r="Z291" i="4"/>
  <c r="AB296" i="7"/>
  <c r="Z296" i="7"/>
  <c r="AC294" i="6"/>
  <c r="AA294" i="6"/>
  <c r="AC289" i="1"/>
  <c r="AA289" i="1"/>
  <c r="AC291" i="4"/>
  <c r="AA291" i="4"/>
  <c r="AB294" i="6"/>
  <c r="Z294" i="6"/>
  <c r="AC296" i="7"/>
  <c r="AA296" i="7"/>
  <c r="AB289" i="1"/>
  <c r="Z289" i="1"/>
  <c r="AC292" i="4" l="1"/>
  <c r="AA292" i="4"/>
  <c r="AB292" i="4"/>
  <c r="Z292" i="4"/>
  <c r="AS300" i="7"/>
  <c r="AR300" i="7"/>
  <c r="AQ300" i="7"/>
  <c r="AN301" i="7"/>
  <c r="AQ294" i="1"/>
  <c r="AT294" i="1"/>
  <c r="AS294" i="1"/>
  <c r="AN295" i="1"/>
  <c r="AB290" i="1"/>
  <c r="Z290" i="1"/>
  <c r="AA295" i="6"/>
  <c r="AC295" i="6"/>
  <c r="AC290" i="1"/>
  <c r="AA290" i="1"/>
  <c r="AC297" i="7"/>
  <c r="AA297" i="7"/>
  <c r="AB295" i="6"/>
  <c r="Z295" i="6"/>
  <c r="AB297" i="7"/>
  <c r="Z297" i="7"/>
  <c r="AR299" i="4"/>
  <c r="AQ299" i="4"/>
  <c r="AN300" i="4"/>
  <c r="AS299" i="4"/>
  <c r="AB298" i="7" l="1"/>
  <c r="Z298" i="7"/>
  <c r="AS301" i="7"/>
  <c r="AR301" i="7"/>
  <c r="AQ301" i="7"/>
  <c r="AN302" i="7"/>
  <c r="AB291" i="1"/>
  <c r="Z291" i="1"/>
  <c r="AC298" i="7"/>
  <c r="AA298" i="7"/>
  <c r="AT295" i="1"/>
  <c r="AS295" i="1"/>
  <c r="AQ295" i="1"/>
  <c r="AN296" i="1"/>
  <c r="AB293" i="4"/>
  <c r="Z293" i="4"/>
  <c r="AS300" i="4"/>
  <c r="AR300" i="4"/>
  <c r="AQ300" i="4"/>
  <c r="AN301" i="4"/>
  <c r="AC296" i="6"/>
  <c r="BH8" i="6" s="1"/>
  <c r="AA296" i="6"/>
  <c r="AC291" i="1"/>
  <c r="AA291" i="1"/>
  <c r="AC293" i="4"/>
  <c r="AA293" i="4"/>
  <c r="AB296" i="6"/>
  <c r="BG8" i="6" s="1"/>
  <c r="Z296" i="6"/>
  <c r="AC292" i="1" l="1"/>
  <c r="AA292" i="1"/>
  <c r="AB294" i="4"/>
  <c r="Z294" i="4"/>
  <c r="AB292" i="1"/>
  <c r="Z292" i="1"/>
  <c r="AN297" i="1"/>
  <c r="AT296" i="1"/>
  <c r="AS296" i="1"/>
  <c r="AQ296" i="1"/>
  <c r="AR302" i="7"/>
  <c r="AQ302" i="7"/>
  <c r="AN303" i="7"/>
  <c r="AS302" i="7"/>
  <c r="BH13" i="6"/>
  <c r="BL8" i="6" s="1"/>
  <c r="BH9" i="6"/>
  <c r="BG13" i="6"/>
  <c r="BG9" i="6"/>
  <c r="AC294" i="4"/>
  <c r="AA294" i="4"/>
  <c r="AC299" i="7"/>
  <c r="AA299" i="7"/>
  <c r="AB299" i="7"/>
  <c r="Z299" i="7"/>
  <c r="AC297" i="6"/>
  <c r="AC298" i="6" s="1"/>
  <c r="AA297" i="6"/>
  <c r="AA298" i="6" s="1"/>
  <c r="AB297" i="6"/>
  <c r="Z297" i="6"/>
  <c r="AR301" i="4"/>
  <c r="AS301" i="4"/>
  <c r="AQ301" i="4"/>
  <c r="AN302" i="4"/>
  <c r="AS297" i="1" l="1"/>
  <c r="AQ297" i="1"/>
  <c r="AT297" i="1"/>
  <c r="AN298" i="1"/>
  <c r="AB293" i="1"/>
  <c r="Z293" i="1"/>
  <c r="AN304" i="7"/>
  <c r="AS303" i="7"/>
  <c r="AR303" i="7"/>
  <c r="AQ303" i="7"/>
  <c r="AS302" i="4"/>
  <c r="AR302" i="4"/>
  <c r="AQ302" i="4"/>
  <c r="AN303" i="4"/>
  <c r="AB300" i="7"/>
  <c r="Z300" i="7"/>
  <c r="AC300" i="7"/>
  <c r="AA300" i="7"/>
  <c r="AB295" i="4"/>
  <c r="Z295" i="4"/>
  <c r="AB298" i="6"/>
  <c r="Z298" i="6"/>
  <c r="AC299" i="6"/>
  <c r="AA299" i="6"/>
  <c r="AC293" i="1"/>
  <c r="AA293" i="1"/>
  <c r="AC295" i="4"/>
  <c r="AA295" i="4"/>
  <c r="BE14" i="6"/>
  <c r="BD14" i="6"/>
  <c r="BC14" i="6"/>
  <c r="BB14" i="6"/>
  <c r="BA14" i="6"/>
  <c r="BF14" i="6"/>
  <c r="BL12" i="6"/>
  <c r="AB301" i="7" l="1"/>
  <c r="Z301" i="7"/>
  <c r="AS304" i="7"/>
  <c r="AR304" i="7"/>
  <c r="AQ304" i="7"/>
  <c r="AN305" i="7"/>
  <c r="Z299" i="6"/>
  <c r="AB299" i="6"/>
  <c r="AN304" i="4"/>
  <c r="AS303" i="4"/>
  <c r="AR303" i="4"/>
  <c r="AQ303" i="4"/>
  <c r="AB294" i="1"/>
  <c r="Z294" i="1"/>
  <c r="AC296" i="4"/>
  <c r="AA296" i="4"/>
  <c r="AB296" i="4"/>
  <c r="Z296" i="4"/>
  <c r="AT298" i="1"/>
  <c r="AS298" i="1"/>
  <c r="AQ298" i="1"/>
  <c r="AN299" i="1"/>
  <c r="AC294" i="1"/>
  <c r="AA294" i="1"/>
  <c r="AC301" i="7"/>
  <c r="AA301" i="7"/>
  <c r="AA300" i="6"/>
  <c r="AC300" i="6"/>
  <c r="AC297" i="4" l="1"/>
  <c r="AA297" i="4"/>
  <c r="AB300" i="6"/>
  <c r="Z300" i="6"/>
  <c r="AB295" i="1"/>
  <c r="Z295" i="1"/>
  <c r="AS305" i="7"/>
  <c r="AR305" i="7"/>
  <c r="AQ305" i="7"/>
  <c r="AN306" i="7"/>
  <c r="AN300" i="1"/>
  <c r="AT299" i="1"/>
  <c r="AS299" i="1"/>
  <c r="AQ299" i="1"/>
  <c r="AA301" i="6"/>
  <c r="AC301" i="6"/>
  <c r="AC295" i="1"/>
  <c r="AA295" i="1"/>
  <c r="AB302" i="7"/>
  <c r="Z302" i="7"/>
  <c r="AA302" i="7"/>
  <c r="AC302" i="7"/>
  <c r="AB297" i="4"/>
  <c r="Z297" i="4"/>
  <c r="AQ304" i="4"/>
  <c r="AS304" i="4"/>
  <c r="AR304" i="4"/>
  <c r="AN305" i="4"/>
  <c r="AB296" i="1" l="1"/>
  <c r="Z296" i="1"/>
  <c r="AB298" i="4"/>
  <c r="Z298" i="4"/>
  <c r="AB301" i="6"/>
  <c r="Z301" i="6"/>
  <c r="AS305" i="4"/>
  <c r="AR305" i="4"/>
  <c r="AQ305" i="4"/>
  <c r="AN306" i="4"/>
  <c r="AT300" i="1"/>
  <c r="AS300" i="1"/>
  <c r="AQ300" i="1"/>
  <c r="AN301" i="1"/>
  <c r="AC303" i="7"/>
  <c r="AA303" i="7"/>
  <c r="AC296" i="1"/>
  <c r="AA296" i="1"/>
  <c r="AN307" i="7"/>
  <c r="AS306" i="7"/>
  <c r="AR306" i="7"/>
  <c r="AQ306" i="7"/>
  <c r="AC298" i="4"/>
  <c r="AA298" i="4"/>
  <c r="AC302" i="6"/>
  <c r="AA302" i="6"/>
  <c r="AB303" i="7"/>
  <c r="Z303" i="7"/>
  <c r="AC304" i="7" l="1"/>
  <c r="AA304" i="7"/>
  <c r="AB302" i="6"/>
  <c r="Z302" i="6"/>
  <c r="Z299" i="4"/>
  <c r="AB299" i="4"/>
  <c r="AC299" i="4"/>
  <c r="AA299" i="4"/>
  <c r="AC303" i="6"/>
  <c r="AA303" i="6"/>
  <c r="AC297" i="1"/>
  <c r="AA297" i="1"/>
  <c r="AS306" i="4"/>
  <c r="AQ306" i="4"/>
  <c r="AR306" i="4"/>
  <c r="AN307" i="4"/>
  <c r="AB297" i="1"/>
  <c r="Z297" i="1"/>
  <c r="AT301" i="1"/>
  <c r="AS301" i="1"/>
  <c r="AQ301" i="1"/>
  <c r="AN302" i="1"/>
  <c r="AB304" i="7"/>
  <c r="Z304" i="7"/>
  <c r="AQ307" i="7"/>
  <c r="AS307" i="7"/>
  <c r="AR307" i="7"/>
  <c r="AN308" i="7"/>
  <c r="AC300" i="4" l="1"/>
  <c r="AA300" i="4"/>
  <c r="AB300" i="4"/>
  <c r="Z300" i="4"/>
  <c r="AR307" i="4"/>
  <c r="AQ307" i="4"/>
  <c r="AS307" i="4"/>
  <c r="AN308" i="4"/>
  <c r="AC298" i="1"/>
  <c r="AA298" i="1"/>
  <c r="Z303" i="6"/>
  <c r="AB303" i="6"/>
  <c r="AQ302" i="1"/>
  <c r="AT302" i="1"/>
  <c r="AS302" i="1"/>
  <c r="AN303" i="1"/>
  <c r="AB298" i="1"/>
  <c r="Z298" i="1"/>
  <c r="AC304" i="6"/>
  <c r="AA304" i="6"/>
  <c r="AC305" i="7"/>
  <c r="AA305" i="7"/>
  <c r="AB305" i="7"/>
  <c r="Z305" i="7"/>
  <c r="AS308" i="7"/>
  <c r="AR308" i="7"/>
  <c r="AQ308" i="7"/>
  <c r="AN309" i="7"/>
  <c r="AT303" i="1" l="1"/>
  <c r="AS303" i="1"/>
  <c r="AQ303" i="1"/>
  <c r="AN304" i="1"/>
  <c r="AS308" i="4"/>
  <c r="AR308" i="4"/>
  <c r="AQ308" i="4"/>
  <c r="AN309" i="4"/>
  <c r="AS309" i="7"/>
  <c r="AR309" i="7"/>
  <c r="AQ309" i="7"/>
  <c r="AN310" i="7"/>
  <c r="AB301" i="4"/>
  <c r="Z301" i="4"/>
  <c r="AB306" i="7"/>
  <c r="Z306" i="7"/>
  <c r="AC306" i="7"/>
  <c r="AA306" i="7"/>
  <c r="AB304" i="6"/>
  <c r="Z304" i="6"/>
  <c r="AB299" i="1"/>
  <c r="Z299" i="1"/>
  <c r="AC299" i="1"/>
  <c r="AA299" i="1"/>
  <c r="AC301" i="4"/>
  <c r="AA301" i="4"/>
  <c r="AA305" i="6"/>
  <c r="AC305" i="6"/>
  <c r="Z307" i="7" l="1"/>
  <c r="AB307" i="7"/>
  <c r="AR309" i="4"/>
  <c r="AS309" i="4"/>
  <c r="AQ309" i="4"/>
  <c r="AN310" i="4"/>
  <c r="AC300" i="1"/>
  <c r="AA300" i="1"/>
  <c r="AB302" i="4"/>
  <c r="Z302" i="4"/>
  <c r="AB305" i="6"/>
  <c r="Z305" i="6"/>
  <c r="AR310" i="7"/>
  <c r="AQ310" i="7"/>
  <c r="AN311" i="7"/>
  <c r="AS310" i="7"/>
  <c r="AN305" i="1"/>
  <c r="AT304" i="1"/>
  <c r="AS304" i="1"/>
  <c r="AQ304" i="1"/>
  <c r="AC306" i="6"/>
  <c r="AA306" i="6"/>
  <c r="AB300" i="1"/>
  <c r="Z300" i="1"/>
  <c r="AA302" i="4"/>
  <c r="AC302" i="4"/>
  <c r="AC307" i="7"/>
  <c r="AA307" i="7"/>
  <c r="AB301" i="1" l="1"/>
  <c r="Z301" i="1"/>
  <c r="AC301" i="1"/>
  <c r="AA301" i="1"/>
  <c r="AS310" i="4"/>
  <c r="AR310" i="4"/>
  <c r="AQ310" i="4"/>
  <c r="AN311" i="4"/>
  <c r="AN312" i="7"/>
  <c r="AS311" i="7"/>
  <c r="AR311" i="7"/>
  <c r="AQ311" i="7"/>
  <c r="AB306" i="6"/>
  <c r="Z306" i="6"/>
  <c r="AC307" i="6"/>
  <c r="AA307" i="6"/>
  <c r="AB303" i="4"/>
  <c r="Z303" i="4"/>
  <c r="AC308" i="7"/>
  <c r="AA308" i="7"/>
  <c r="AC303" i="4"/>
  <c r="AA303" i="4"/>
  <c r="AS305" i="1"/>
  <c r="AQ305" i="1"/>
  <c r="AT305" i="1"/>
  <c r="AN306" i="1"/>
  <c r="AB308" i="7"/>
  <c r="Z308" i="7"/>
  <c r="AC308" i="6" l="1"/>
  <c r="AA308" i="6"/>
  <c r="AN312" i="4"/>
  <c r="AS311" i="4"/>
  <c r="AR311" i="4"/>
  <c r="AQ311" i="4"/>
  <c r="AC302" i="1"/>
  <c r="AA302" i="1"/>
  <c r="Z307" i="6"/>
  <c r="AB307" i="6"/>
  <c r="AC309" i="7"/>
  <c r="AA309" i="7"/>
  <c r="AB309" i="7"/>
  <c r="Z309" i="7"/>
  <c r="AB304" i="4"/>
  <c r="Z304" i="4"/>
  <c r="AB302" i="1"/>
  <c r="Z302" i="1"/>
  <c r="AC304" i="4"/>
  <c r="AA304" i="4"/>
  <c r="AT306" i="1"/>
  <c r="AS306" i="1"/>
  <c r="AQ306" i="1"/>
  <c r="AN307" i="1"/>
  <c r="AS312" i="7"/>
  <c r="AR312" i="7"/>
  <c r="AQ312" i="7"/>
  <c r="AN313" i="7"/>
  <c r="AB305" i="4" l="1"/>
  <c r="Z305" i="4"/>
  <c r="AC303" i="1"/>
  <c r="AA303" i="1"/>
  <c r="AN308" i="1"/>
  <c r="AT307" i="1"/>
  <c r="AS307" i="1"/>
  <c r="AQ307" i="1"/>
  <c r="AB310" i="7"/>
  <c r="Z310" i="7"/>
  <c r="AA310" i="7"/>
  <c r="AC310" i="7"/>
  <c r="AQ312" i="4"/>
  <c r="AS312" i="4"/>
  <c r="AR312" i="4"/>
  <c r="AN313" i="4"/>
  <c r="AS313" i="7"/>
  <c r="AR313" i="7"/>
  <c r="AQ313" i="7"/>
  <c r="AN314" i="7"/>
  <c r="AB303" i="1"/>
  <c r="Z303" i="1"/>
  <c r="AA309" i="6"/>
  <c r="AC309" i="6"/>
  <c r="AC305" i="4"/>
  <c r="AA305" i="4"/>
  <c r="AB308" i="6"/>
  <c r="Z308" i="6"/>
  <c r="AC310" i="6" l="1"/>
  <c r="AA310" i="6"/>
  <c r="AB304" i="1"/>
  <c r="Z304" i="1"/>
  <c r="AT308" i="1"/>
  <c r="AS308" i="1"/>
  <c r="AQ308" i="1"/>
  <c r="AN309" i="1"/>
  <c r="AB309" i="6"/>
  <c r="Z309" i="6"/>
  <c r="AN315" i="7"/>
  <c r="AS314" i="7"/>
  <c r="AR314" i="7"/>
  <c r="AQ314" i="7"/>
  <c r="AC304" i="1"/>
  <c r="AA304" i="1"/>
  <c r="AS313" i="4"/>
  <c r="AR313" i="4"/>
  <c r="AQ313" i="4"/>
  <c r="AN314" i="4"/>
  <c r="AC311" i="7"/>
  <c r="AA311" i="7"/>
  <c r="AC306" i="4"/>
  <c r="AA306" i="4"/>
  <c r="AB311" i="7"/>
  <c r="Z311" i="7"/>
  <c r="AB306" i="4"/>
  <c r="Z306" i="4"/>
  <c r="AC307" i="4" l="1"/>
  <c r="AA307" i="4"/>
  <c r="AC305" i="1"/>
  <c r="AA305" i="1"/>
  <c r="AT309" i="1"/>
  <c r="AS309" i="1"/>
  <c r="AQ309" i="1"/>
  <c r="AN310" i="1"/>
  <c r="AB305" i="1"/>
  <c r="Z305" i="1"/>
  <c r="AQ315" i="7"/>
  <c r="AS315" i="7"/>
  <c r="AR315" i="7"/>
  <c r="AN316" i="7"/>
  <c r="AC312" i="7"/>
  <c r="AA312" i="7"/>
  <c r="Z307" i="4"/>
  <c r="AB307" i="4"/>
  <c r="AB310" i="6"/>
  <c r="Z310" i="6"/>
  <c r="AC311" i="6"/>
  <c r="AA311" i="6"/>
  <c r="AS314" i="4"/>
  <c r="AQ314" i="4"/>
  <c r="AR314" i="4"/>
  <c r="AN315" i="4"/>
  <c r="AB312" i="7"/>
  <c r="Z312" i="7"/>
  <c r="AC313" i="7" l="1"/>
  <c r="AA313" i="7"/>
  <c r="AQ310" i="1"/>
  <c r="AT310" i="1"/>
  <c r="AS310" i="1"/>
  <c r="AN311" i="1"/>
  <c r="AC306" i="1"/>
  <c r="AA306" i="1"/>
  <c r="AS316" i="7"/>
  <c r="AR316" i="7"/>
  <c r="AQ316" i="7"/>
  <c r="AN317" i="7"/>
  <c r="AB313" i="7"/>
  <c r="Z313" i="7"/>
  <c r="AR315" i="4"/>
  <c r="AQ315" i="4"/>
  <c r="AS315" i="4"/>
  <c r="AN316" i="4"/>
  <c r="AB306" i="1"/>
  <c r="Z306" i="1"/>
  <c r="AC308" i="4"/>
  <c r="AA308" i="4"/>
  <c r="AC312" i="6"/>
  <c r="AA312" i="6"/>
  <c r="Z311" i="6"/>
  <c r="AB311" i="6"/>
  <c r="AB308" i="4"/>
  <c r="Z308" i="4"/>
  <c r="AC307" i="1" l="1"/>
  <c r="AA307" i="1"/>
  <c r="AB314" i="7"/>
  <c r="Z314" i="7"/>
  <c r="AT311" i="1"/>
  <c r="AS311" i="1"/>
  <c r="AQ311" i="1"/>
  <c r="AN312" i="1"/>
  <c r="AA313" i="6"/>
  <c r="AC313" i="6"/>
  <c r="AS317" i="7"/>
  <c r="AR317" i="7"/>
  <c r="AQ317" i="7"/>
  <c r="AN318" i="7"/>
  <c r="AB309" i="4"/>
  <c r="Z309" i="4"/>
  <c r="AB307" i="1"/>
  <c r="Z307" i="1"/>
  <c r="AS316" i="4"/>
  <c r="AR316" i="4"/>
  <c r="AQ316" i="4"/>
  <c r="AN317" i="4"/>
  <c r="AC314" i="7"/>
  <c r="AA314" i="7"/>
  <c r="AC309" i="4"/>
  <c r="AA309" i="4"/>
  <c r="AB312" i="6"/>
  <c r="Z312" i="6"/>
  <c r="AB310" i="4" l="1"/>
  <c r="Z310" i="4"/>
  <c r="AN313" i="1"/>
  <c r="AT312" i="1"/>
  <c r="AS312" i="1"/>
  <c r="AQ312" i="1"/>
  <c r="AR317" i="4"/>
  <c r="AS317" i="4"/>
  <c r="AQ317" i="4"/>
  <c r="AN318" i="4"/>
  <c r="Z315" i="7"/>
  <c r="AB315" i="7"/>
  <c r="AB313" i="6"/>
  <c r="Z313" i="6"/>
  <c r="AC315" i="7"/>
  <c r="AA315" i="7"/>
  <c r="AR318" i="7"/>
  <c r="AQ318" i="7"/>
  <c r="AN319" i="7"/>
  <c r="AS318" i="7"/>
  <c r="AA310" i="4"/>
  <c r="AC310" i="4"/>
  <c r="AB308" i="1"/>
  <c r="Z308" i="1"/>
  <c r="AC308" i="1"/>
  <c r="AA308" i="1"/>
  <c r="AC314" i="6"/>
  <c r="AA314" i="6"/>
  <c r="AB309" i="1" l="1"/>
  <c r="Z309" i="1"/>
  <c r="AC311" i="4"/>
  <c r="AA311" i="4"/>
  <c r="AB314" i="6"/>
  <c r="Z314" i="6"/>
  <c r="AN320" i="7"/>
  <c r="AS319" i="7"/>
  <c r="AR319" i="7"/>
  <c r="AQ319" i="7"/>
  <c r="AB316" i="7"/>
  <c r="Z316" i="7"/>
  <c r="AS313" i="1"/>
  <c r="AQ313" i="1"/>
  <c r="AT313" i="1"/>
  <c r="AN314" i="1"/>
  <c r="AC309" i="1"/>
  <c r="AA309" i="1"/>
  <c r="AS318" i="4"/>
  <c r="AR318" i="4"/>
  <c r="AQ318" i="4"/>
  <c r="AN319" i="4"/>
  <c r="AB311" i="4"/>
  <c r="Z311" i="4"/>
  <c r="AC316" i="7"/>
  <c r="AA316" i="7"/>
  <c r="AC315" i="6"/>
  <c r="AA315" i="6"/>
  <c r="AB312" i="4" l="1"/>
  <c r="Z312" i="4"/>
  <c r="Z315" i="6"/>
  <c r="AB315" i="6"/>
  <c r="AC316" i="6"/>
  <c r="AA316" i="6"/>
  <c r="AB317" i="7"/>
  <c r="Z317" i="7"/>
  <c r="AC312" i="4"/>
  <c r="AA312" i="4"/>
  <c r="AT314" i="1"/>
  <c r="AS314" i="1"/>
  <c r="AQ314" i="1"/>
  <c r="AN315" i="1"/>
  <c r="AN320" i="4"/>
  <c r="AS319" i="4"/>
  <c r="AR319" i="4"/>
  <c r="AQ319" i="4"/>
  <c r="AC317" i="7"/>
  <c r="AA317" i="7"/>
  <c r="AC310" i="1"/>
  <c r="AA310" i="1"/>
  <c r="AB310" i="1"/>
  <c r="Z310" i="1"/>
  <c r="AS320" i="7"/>
  <c r="AR320" i="7"/>
  <c r="AQ320" i="7"/>
  <c r="AN321" i="7"/>
  <c r="AB318" i="7" l="1"/>
  <c r="Z318" i="7"/>
  <c r="AB311" i="1"/>
  <c r="Z311" i="1"/>
  <c r="AA317" i="6"/>
  <c r="AC317" i="6"/>
  <c r="AN316" i="1"/>
  <c r="AT315" i="1"/>
  <c r="AS315" i="1"/>
  <c r="AQ315" i="1"/>
  <c r="AA318" i="7"/>
  <c r="AC318" i="7"/>
  <c r="AB316" i="6"/>
  <c r="Z316" i="6"/>
  <c r="AQ320" i="4"/>
  <c r="AS320" i="4"/>
  <c r="AR320" i="4"/>
  <c r="AN321" i="4"/>
  <c r="AS321" i="7"/>
  <c r="AR321" i="7"/>
  <c r="AQ321" i="7"/>
  <c r="AN322" i="7"/>
  <c r="AC313" i="4"/>
  <c r="AA313" i="4"/>
  <c r="AB313" i="4"/>
  <c r="Z313" i="4"/>
  <c r="AC311" i="1"/>
  <c r="AA311" i="1"/>
  <c r="AT316" i="1" l="1"/>
  <c r="AS316" i="1"/>
  <c r="AQ316" i="1"/>
  <c r="AN317" i="1"/>
  <c r="AN323" i="7"/>
  <c r="AS322" i="7"/>
  <c r="AR322" i="7"/>
  <c r="AQ322" i="7"/>
  <c r="AC318" i="6"/>
  <c r="AA318" i="6"/>
  <c r="AB312" i="1"/>
  <c r="Z312" i="1"/>
  <c r="AC319" i="7"/>
  <c r="AA319" i="7"/>
  <c r="AC312" i="1"/>
  <c r="AA312" i="1"/>
  <c r="AB314" i="4"/>
  <c r="Z314" i="4"/>
  <c r="AS321" i="4"/>
  <c r="AR321" i="4"/>
  <c r="AQ321" i="4"/>
  <c r="AN322" i="4"/>
  <c r="AB319" i="7"/>
  <c r="Z319" i="7"/>
  <c r="AC314" i="4"/>
  <c r="AA314" i="4"/>
  <c r="AB317" i="6"/>
  <c r="Z317" i="6"/>
  <c r="AQ323" i="7" l="1"/>
  <c r="AS323" i="7"/>
  <c r="AR323" i="7"/>
  <c r="AN324" i="7"/>
  <c r="AC313" i="1"/>
  <c r="AA313" i="1"/>
  <c r="AB313" i="1"/>
  <c r="Z313" i="1"/>
  <c r="AT317" i="1"/>
  <c r="AS317" i="1"/>
  <c r="AQ317" i="1"/>
  <c r="AN318" i="1"/>
  <c r="AS322" i="4"/>
  <c r="AQ322" i="4"/>
  <c r="AR322" i="4"/>
  <c r="AN323" i="4"/>
  <c r="AB320" i="7"/>
  <c r="Z320" i="7"/>
  <c r="AC320" i="7"/>
  <c r="AA320" i="7"/>
  <c r="Z315" i="4"/>
  <c r="AB315" i="4"/>
  <c r="AC319" i="6"/>
  <c r="AA319" i="6"/>
  <c r="AB318" i="6"/>
  <c r="Z318" i="6"/>
  <c r="AC315" i="4"/>
  <c r="AA315" i="4"/>
  <c r="AC320" i="6" l="1"/>
  <c r="AA320" i="6"/>
  <c r="AR323" i="4"/>
  <c r="AQ323" i="4"/>
  <c r="AN324" i="4"/>
  <c r="AS323" i="4"/>
  <c r="AB314" i="1"/>
  <c r="Z314" i="1"/>
  <c r="AC314" i="1"/>
  <c r="AA314" i="1"/>
  <c r="AC316" i="4"/>
  <c r="AA316" i="4"/>
  <c r="AC321" i="7"/>
  <c r="AA321" i="7"/>
  <c r="AQ318" i="1"/>
  <c r="AT318" i="1"/>
  <c r="AS318" i="1"/>
  <c r="AN319" i="1"/>
  <c r="AS324" i="7"/>
  <c r="AR324" i="7"/>
  <c r="AQ324" i="7"/>
  <c r="AN325" i="7"/>
  <c r="AB316" i="4"/>
  <c r="Z316" i="4"/>
  <c r="Z319" i="6"/>
  <c r="AB319" i="6"/>
  <c r="AB321" i="7"/>
  <c r="Z321" i="7"/>
  <c r="AB315" i="1" l="1"/>
  <c r="Z315" i="1"/>
  <c r="AB317" i="4"/>
  <c r="Z317" i="4"/>
  <c r="AS324" i="4"/>
  <c r="AR324" i="4"/>
  <c r="AQ324" i="4"/>
  <c r="AN325" i="4"/>
  <c r="AC322" i="7"/>
  <c r="AA322" i="7"/>
  <c r="AS325" i="7"/>
  <c r="AR325" i="7"/>
  <c r="AQ325" i="7"/>
  <c r="AN326" i="7"/>
  <c r="AB322" i="7"/>
  <c r="Z322" i="7"/>
  <c r="AC317" i="4"/>
  <c r="AA317" i="4"/>
  <c r="AT319" i="1"/>
  <c r="AS319" i="1"/>
  <c r="AQ319" i="1"/>
  <c r="AN320" i="1"/>
  <c r="AC315" i="1"/>
  <c r="AA315" i="1"/>
  <c r="AA321" i="6"/>
  <c r="AC321" i="6"/>
  <c r="AB320" i="6"/>
  <c r="Z320" i="6"/>
  <c r="Z323" i="7" l="1"/>
  <c r="AB323" i="7"/>
  <c r="AR325" i="4"/>
  <c r="AS325" i="4"/>
  <c r="AQ325" i="4"/>
  <c r="AN326" i="4"/>
  <c r="AA316" i="1"/>
  <c r="AC316" i="1"/>
  <c r="AN321" i="1"/>
  <c r="AT320" i="1"/>
  <c r="AS320" i="1"/>
  <c r="AQ320" i="1"/>
  <c r="AB318" i="4"/>
  <c r="Z318" i="4"/>
  <c r="AB321" i="6"/>
  <c r="Z321" i="6"/>
  <c r="AA318" i="4"/>
  <c r="AC318" i="4"/>
  <c r="AC323" i="7"/>
  <c r="AA323" i="7"/>
  <c r="AB316" i="1"/>
  <c r="Z316" i="1"/>
  <c r="AR326" i="7"/>
  <c r="AQ326" i="7"/>
  <c r="AN327" i="7"/>
  <c r="AS326" i="7"/>
  <c r="AC322" i="6"/>
  <c r="AA322" i="6"/>
  <c r="AB322" i="6" l="1"/>
  <c r="Z322" i="6"/>
  <c r="AB319" i="4"/>
  <c r="Z319" i="4"/>
  <c r="AS326" i="4"/>
  <c r="AR326" i="4"/>
  <c r="AQ326" i="4"/>
  <c r="AN327" i="4"/>
  <c r="AC317" i="1"/>
  <c r="AA317" i="1"/>
  <c r="AC323" i="6"/>
  <c r="AA323" i="6"/>
  <c r="AB317" i="1"/>
  <c r="Z317" i="1"/>
  <c r="AC324" i="7"/>
  <c r="AA324" i="7"/>
  <c r="AN328" i="7"/>
  <c r="AS327" i="7"/>
  <c r="AR327" i="7"/>
  <c r="AQ327" i="7"/>
  <c r="AC319" i="4"/>
  <c r="AA319" i="4"/>
  <c r="AS321" i="1"/>
  <c r="AQ321" i="1"/>
  <c r="AT321" i="1"/>
  <c r="AN322" i="1"/>
  <c r="AB324" i="7"/>
  <c r="Z324" i="7"/>
  <c r="AC325" i="7" l="1"/>
  <c r="AA325" i="7"/>
  <c r="AN328" i="4"/>
  <c r="AS327" i="4"/>
  <c r="AR327" i="4"/>
  <c r="AQ327" i="4"/>
  <c r="AC320" i="4"/>
  <c r="AA320" i="4"/>
  <c r="AB325" i="7"/>
  <c r="Z325" i="7"/>
  <c r="AC324" i="6"/>
  <c r="AA324" i="6"/>
  <c r="AB320" i="4"/>
  <c r="Z320" i="4"/>
  <c r="AT322" i="1"/>
  <c r="AS322" i="1"/>
  <c r="AQ322" i="1"/>
  <c r="AN323" i="1"/>
  <c r="AC318" i="1"/>
  <c r="AA318" i="1"/>
  <c r="Z323" i="6"/>
  <c r="AB323" i="6"/>
  <c r="AB318" i="1"/>
  <c r="Z318" i="1"/>
  <c r="AS328" i="7"/>
  <c r="AR328" i="7"/>
  <c r="AQ328" i="7"/>
  <c r="AN329" i="7"/>
  <c r="AC321" i="4" l="1"/>
  <c r="AA321" i="4"/>
  <c r="AB324" i="6"/>
  <c r="Z324" i="6"/>
  <c r="AA325" i="6"/>
  <c r="AC325" i="6"/>
  <c r="AB319" i="1"/>
  <c r="Z319" i="1"/>
  <c r="AC319" i="1"/>
  <c r="AA319" i="1"/>
  <c r="AQ328" i="4"/>
  <c r="AS328" i="4"/>
  <c r="AR328" i="4"/>
  <c r="AN329" i="4"/>
  <c r="AB321" i="4"/>
  <c r="Z321" i="4"/>
  <c r="AS329" i="7"/>
  <c r="AR329" i="7"/>
  <c r="AQ329" i="7"/>
  <c r="AN330" i="7"/>
  <c r="AN324" i="1"/>
  <c r="AT323" i="1"/>
  <c r="AS323" i="1"/>
  <c r="AQ323" i="1"/>
  <c r="AB326" i="7"/>
  <c r="Z326" i="7"/>
  <c r="AA326" i="7"/>
  <c r="AC326" i="7"/>
  <c r="AB322" i="4" l="1"/>
  <c r="Z322" i="4"/>
  <c r="AB320" i="1"/>
  <c r="Z320" i="1"/>
  <c r="AS329" i="4"/>
  <c r="AR329" i="4"/>
  <c r="AQ329" i="4"/>
  <c r="AN330" i="4"/>
  <c r="AC326" i="6"/>
  <c r="AA326" i="6"/>
  <c r="AB325" i="6"/>
  <c r="Z325" i="6"/>
  <c r="AN331" i="7"/>
  <c r="AS330" i="7"/>
  <c r="AR330" i="7"/>
  <c r="AQ330" i="7"/>
  <c r="AB327" i="7"/>
  <c r="Z327" i="7"/>
  <c r="AC320" i="1"/>
  <c r="AA320" i="1"/>
  <c r="AC322" i="4"/>
  <c r="AA322" i="4"/>
  <c r="AT324" i="1"/>
  <c r="AS324" i="1"/>
  <c r="AQ324" i="1"/>
  <c r="AN325" i="1"/>
  <c r="AC327" i="7"/>
  <c r="AA327" i="7"/>
  <c r="AS330" i="4" l="1"/>
  <c r="AQ330" i="4"/>
  <c r="AR330" i="4"/>
  <c r="AN331" i="4"/>
  <c r="AC321" i="1"/>
  <c r="AA321" i="1"/>
  <c r="Z321" i="1"/>
  <c r="AB321" i="1"/>
  <c r="AC328" i="7"/>
  <c r="AA328" i="7"/>
  <c r="AB326" i="6"/>
  <c r="Z326" i="6"/>
  <c r="AQ331" i="7"/>
  <c r="AN332" i="7"/>
  <c r="AS331" i="7"/>
  <c r="AR331" i="7"/>
  <c r="AT325" i="1"/>
  <c r="AS325" i="1"/>
  <c r="AQ325" i="1"/>
  <c r="AN326" i="1"/>
  <c r="AB328" i="7"/>
  <c r="Z328" i="7"/>
  <c r="AC327" i="6"/>
  <c r="AA327" i="6"/>
  <c r="Z323" i="4"/>
  <c r="AB323" i="4"/>
  <c r="AC323" i="4"/>
  <c r="AA323" i="4"/>
  <c r="AB322" i="1" l="1"/>
  <c r="Z322" i="1"/>
  <c r="AC328" i="6"/>
  <c r="AA328" i="6"/>
  <c r="AS332" i="7"/>
  <c r="AQ332" i="7"/>
  <c r="AN333" i="7"/>
  <c r="AR332" i="7"/>
  <c r="AC322" i="1"/>
  <c r="AA322" i="1"/>
  <c r="AC324" i="4"/>
  <c r="AA324" i="4"/>
  <c r="AQ326" i="1"/>
  <c r="AT326" i="1"/>
  <c r="AS326" i="1"/>
  <c r="AN327" i="1"/>
  <c r="Z327" i="6"/>
  <c r="AB327" i="6"/>
  <c r="AR331" i="4"/>
  <c r="AQ331" i="4"/>
  <c r="AN332" i="4"/>
  <c r="AS331" i="4"/>
  <c r="AB329" i="7"/>
  <c r="Z329" i="7"/>
  <c r="AC329" i="7"/>
  <c r="AA329" i="7"/>
  <c r="AB324" i="4"/>
  <c r="Z324" i="4"/>
  <c r="AR333" i="7" l="1"/>
  <c r="AN334" i="7"/>
  <c r="AQ333" i="7"/>
  <c r="AS333" i="7"/>
  <c r="AS332" i="4"/>
  <c r="AR332" i="4"/>
  <c r="AQ332" i="4"/>
  <c r="AN333" i="4"/>
  <c r="AA329" i="6"/>
  <c r="AC329" i="6"/>
  <c r="AB330" i="7"/>
  <c r="Z330" i="7"/>
  <c r="AB325" i="4"/>
  <c r="Z325" i="4"/>
  <c r="AC325" i="4"/>
  <c r="AA325" i="4"/>
  <c r="AC330" i="7"/>
  <c r="AA330" i="7"/>
  <c r="AC323" i="1"/>
  <c r="AA323" i="1"/>
  <c r="AB323" i="1"/>
  <c r="Z323" i="1"/>
  <c r="AT327" i="1"/>
  <c r="AS327" i="1"/>
  <c r="AQ327" i="1"/>
  <c r="AN328" i="1"/>
  <c r="AB328" i="6"/>
  <c r="Z328" i="6"/>
  <c r="AA326" i="4" l="1"/>
  <c r="AC326" i="4"/>
  <c r="AR333" i="4"/>
  <c r="AS333" i="4"/>
  <c r="AQ333" i="4"/>
  <c r="AN334" i="4"/>
  <c r="AB326" i="4"/>
  <c r="Z326" i="4"/>
  <c r="AB329" i="6"/>
  <c r="Z329" i="6"/>
  <c r="AA324" i="1"/>
  <c r="AC324" i="1"/>
  <c r="Z331" i="7"/>
  <c r="AB331" i="7"/>
  <c r="AN329" i="1"/>
  <c r="AT328" i="1"/>
  <c r="AS328" i="1"/>
  <c r="AQ328" i="1"/>
  <c r="AC331" i="7"/>
  <c r="AA331" i="7"/>
  <c r="AR334" i="7"/>
  <c r="AQ334" i="7"/>
  <c r="AS334" i="7"/>
  <c r="AN335" i="7"/>
  <c r="AB324" i="1"/>
  <c r="Z324" i="1"/>
  <c r="AC330" i="6"/>
  <c r="AA330" i="6"/>
  <c r="AB327" i="4" l="1"/>
  <c r="Z327" i="4"/>
  <c r="AR335" i="7"/>
  <c r="AS335" i="7"/>
  <c r="AQ335" i="7"/>
  <c r="AN336" i="7"/>
  <c r="AS334" i="4"/>
  <c r="AR334" i="4"/>
  <c r="AQ334" i="4"/>
  <c r="AN335" i="4"/>
  <c r="AB332" i="7"/>
  <c r="Z332" i="7"/>
  <c r="AC325" i="1"/>
  <c r="AA325" i="1"/>
  <c r="AC331" i="6"/>
  <c r="AA331" i="6"/>
  <c r="AB325" i="1"/>
  <c r="Z325" i="1"/>
  <c r="AB330" i="6"/>
  <c r="Z330" i="6"/>
  <c r="AS329" i="1"/>
  <c r="AQ329" i="1"/>
  <c r="AT329" i="1"/>
  <c r="AN330" i="1"/>
  <c r="AC332" i="7"/>
  <c r="AA332" i="7"/>
  <c r="AC327" i="4"/>
  <c r="AA327" i="4"/>
  <c r="AC332" i="6" l="1"/>
  <c r="AA332" i="6"/>
  <c r="AS336" i="7"/>
  <c r="AR336" i="7"/>
  <c r="AQ336" i="7"/>
  <c r="AN337" i="7"/>
  <c r="AT330" i="1"/>
  <c r="AS330" i="1"/>
  <c r="AQ330" i="1"/>
  <c r="AN331" i="1"/>
  <c r="AC326" i="1"/>
  <c r="AA326" i="1"/>
  <c r="Z331" i="6"/>
  <c r="AB331" i="6"/>
  <c r="AC333" i="7"/>
  <c r="AA333" i="7"/>
  <c r="AB326" i="1"/>
  <c r="Z326" i="1"/>
  <c r="AN336" i="4"/>
  <c r="AS335" i="4"/>
  <c r="AR335" i="4"/>
  <c r="AQ335" i="4"/>
  <c r="AB328" i="4"/>
  <c r="Z328" i="4"/>
  <c r="AC328" i="4"/>
  <c r="AA328" i="4"/>
  <c r="AB333" i="7"/>
  <c r="Z333" i="7"/>
  <c r="AB329" i="4" l="1"/>
  <c r="Z329" i="4"/>
  <c r="AS337" i="7"/>
  <c r="AR337" i="7"/>
  <c r="AQ337" i="7"/>
  <c r="AN338" i="7"/>
  <c r="AB334" i="7"/>
  <c r="Z334" i="7"/>
  <c r="AC327" i="1"/>
  <c r="AA327" i="1"/>
  <c r="AC329" i="4"/>
  <c r="AA329" i="4"/>
  <c r="AB327" i="1"/>
  <c r="Z327" i="1"/>
  <c r="AN332" i="1"/>
  <c r="AT331" i="1"/>
  <c r="AS331" i="1"/>
  <c r="AQ331" i="1"/>
  <c r="AA333" i="6"/>
  <c r="AC333" i="6"/>
  <c r="AC334" i="7"/>
  <c r="AA334" i="7"/>
  <c r="AB332" i="6"/>
  <c r="Z332" i="6"/>
  <c r="AQ336" i="4"/>
  <c r="AS336" i="4"/>
  <c r="AR336" i="4"/>
  <c r="AN337" i="4"/>
  <c r="AB335" i="7" l="1"/>
  <c r="Z335" i="7"/>
  <c r="AB328" i="1"/>
  <c r="Z328" i="1"/>
  <c r="AS338" i="7"/>
  <c r="AQ338" i="7"/>
  <c r="AR338" i="7"/>
  <c r="AN339" i="7"/>
  <c r="AC335" i="7"/>
  <c r="AA335" i="7"/>
  <c r="AC330" i="4"/>
  <c r="AA330" i="4"/>
  <c r="AC334" i="6"/>
  <c r="AA334" i="6"/>
  <c r="AT332" i="1"/>
  <c r="AS332" i="1"/>
  <c r="AQ332" i="1"/>
  <c r="AN333" i="1"/>
  <c r="AC328" i="1"/>
  <c r="AA328" i="1"/>
  <c r="AB330" i="4"/>
  <c r="Z330" i="4"/>
  <c r="AB333" i="6"/>
  <c r="Z333" i="6"/>
  <c r="AS337" i="4"/>
  <c r="AR337" i="4"/>
  <c r="AQ337" i="4"/>
  <c r="AN338" i="4"/>
  <c r="AQ339" i="7" l="1"/>
  <c r="AN340" i="7"/>
  <c r="AS339" i="7"/>
  <c r="AR339" i="7"/>
  <c r="AS338" i="4"/>
  <c r="AQ338" i="4"/>
  <c r="AR338" i="4"/>
  <c r="AN339" i="4"/>
  <c r="AC329" i="1"/>
  <c r="AA329" i="1"/>
  <c r="AC331" i="4"/>
  <c r="AA331" i="4"/>
  <c r="AB329" i="1"/>
  <c r="Z329" i="1"/>
  <c r="AB334" i="6"/>
  <c r="Z334" i="6"/>
  <c r="Z331" i="4"/>
  <c r="AB331" i="4"/>
  <c r="AT333" i="1"/>
  <c r="AS333" i="1"/>
  <c r="AQ333" i="1"/>
  <c r="AN334" i="1"/>
  <c r="AC336" i="7"/>
  <c r="AA336" i="7"/>
  <c r="AB336" i="7"/>
  <c r="Z336" i="7"/>
  <c r="AC335" i="6"/>
  <c r="AA335" i="6"/>
  <c r="Z335" i="6" l="1"/>
  <c r="AB335" i="6"/>
  <c r="AR339" i="4"/>
  <c r="AQ339" i="4"/>
  <c r="AS339" i="4"/>
  <c r="AN340" i="4"/>
  <c r="AB330" i="1"/>
  <c r="Z330" i="1"/>
  <c r="AC336" i="6"/>
  <c r="AA336" i="6"/>
  <c r="AC332" i="4"/>
  <c r="AA332" i="4"/>
  <c r="AB337" i="7"/>
  <c r="Z337" i="7"/>
  <c r="AC330" i="1"/>
  <c r="AA330" i="1"/>
  <c r="AN341" i="7"/>
  <c r="AS340" i="7"/>
  <c r="AR340" i="7"/>
  <c r="AQ340" i="7"/>
  <c r="AC337" i="7"/>
  <c r="AA337" i="7"/>
  <c r="AQ334" i="1"/>
  <c r="AT334" i="1"/>
  <c r="AS334" i="1"/>
  <c r="AN335" i="1"/>
  <c r="AB332" i="4"/>
  <c r="Z332" i="4"/>
  <c r="AC331" i="1" l="1"/>
  <c r="AA331" i="1"/>
  <c r="AB331" i="1"/>
  <c r="Z331" i="1"/>
  <c r="AB338" i="7"/>
  <c r="Z338" i="7"/>
  <c r="AS340" i="4"/>
  <c r="AR340" i="4"/>
  <c r="AQ340" i="4"/>
  <c r="AN341" i="4"/>
  <c r="AC333" i="4"/>
  <c r="AA333" i="4"/>
  <c r="AC338" i="7"/>
  <c r="AA338" i="7"/>
  <c r="AB333" i="4"/>
  <c r="Z333" i="4"/>
  <c r="AT335" i="1"/>
  <c r="AS335" i="1"/>
  <c r="AQ335" i="1"/>
  <c r="AN336" i="1"/>
  <c r="AA337" i="6"/>
  <c r="AC337" i="6"/>
  <c r="AN342" i="7"/>
  <c r="AS341" i="7"/>
  <c r="AR341" i="7"/>
  <c r="AQ341" i="7"/>
  <c r="AB336" i="6"/>
  <c r="Z336" i="6"/>
  <c r="AB334" i="4" l="1"/>
  <c r="Z334" i="4"/>
  <c r="AC339" i="7"/>
  <c r="AA339" i="7"/>
  <c r="AB339" i="7"/>
  <c r="Z339" i="7"/>
  <c r="AC338" i="6"/>
  <c r="AA338" i="6"/>
  <c r="AB337" i="6"/>
  <c r="Z337" i="6"/>
  <c r="AN337" i="1"/>
  <c r="AT336" i="1"/>
  <c r="AS336" i="1"/>
  <c r="AQ336" i="1"/>
  <c r="AA334" i="4"/>
  <c r="AC334" i="4"/>
  <c r="AB332" i="1"/>
  <c r="Z332" i="1"/>
  <c r="AS342" i="7"/>
  <c r="AR342" i="7"/>
  <c r="AQ342" i="7"/>
  <c r="AN343" i="7"/>
  <c r="AR341" i="4"/>
  <c r="AS341" i="4"/>
  <c r="AQ341" i="4"/>
  <c r="AN342" i="4"/>
  <c r="AA332" i="1"/>
  <c r="AC332" i="1"/>
  <c r="AC335" i="4" l="1"/>
  <c r="AA335" i="4"/>
  <c r="AC340" i="7"/>
  <c r="AA340" i="7"/>
  <c r="AC339" i="6"/>
  <c r="AA339" i="6"/>
  <c r="AB340" i="7"/>
  <c r="Z340" i="7"/>
  <c r="AS337" i="1"/>
  <c r="AQ337" i="1"/>
  <c r="AT337" i="1"/>
  <c r="AN338" i="1"/>
  <c r="AB333" i="1"/>
  <c r="Z333" i="1"/>
  <c r="AB338" i="6"/>
  <c r="Z338" i="6"/>
  <c r="AB335" i="4"/>
  <c r="Z335" i="4"/>
  <c r="AS343" i="7"/>
  <c r="AR343" i="7"/>
  <c r="AQ343" i="7"/>
  <c r="AN344" i="7"/>
  <c r="AC333" i="1"/>
  <c r="AA333" i="1"/>
  <c r="AS342" i="4"/>
  <c r="AR342" i="4"/>
  <c r="AQ342" i="4"/>
  <c r="AN343" i="4"/>
  <c r="AB341" i="7" l="1"/>
  <c r="Z341" i="7"/>
  <c r="AC340" i="6"/>
  <c r="AA340" i="6"/>
  <c r="AQ344" i="7"/>
  <c r="AS344" i="7"/>
  <c r="AR344" i="7"/>
  <c r="AN345" i="7"/>
  <c r="AN344" i="4"/>
  <c r="AS343" i="4"/>
  <c r="AR343" i="4"/>
  <c r="AQ343" i="4"/>
  <c r="AT338" i="1"/>
  <c r="AS338" i="1"/>
  <c r="AQ338" i="1"/>
  <c r="AN339" i="1"/>
  <c r="AC341" i="7"/>
  <c r="AA341" i="7"/>
  <c r="AC334" i="1"/>
  <c r="AA334" i="1"/>
  <c r="Z336" i="4"/>
  <c r="AB336" i="4"/>
  <c r="AC336" i="4"/>
  <c r="AA336" i="4"/>
  <c r="Z339" i="6"/>
  <c r="AB339" i="6"/>
  <c r="AB334" i="1"/>
  <c r="Z334" i="1"/>
  <c r="AA341" i="6" l="1"/>
  <c r="AC341" i="6"/>
  <c r="AC337" i="4"/>
  <c r="AA337" i="4"/>
  <c r="AC335" i="1"/>
  <c r="AA335" i="1"/>
  <c r="AC342" i="7"/>
  <c r="AA342" i="7"/>
  <c r="AB342" i="7"/>
  <c r="Z342" i="7"/>
  <c r="AN340" i="1"/>
  <c r="AT339" i="1"/>
  <c r="AS339" i="1"/>
  <c r="AQ339" i="1"/>
  <c r="AS345" i="7"/>
  <c r="AR345" i="7"/>
  <c r="AQ345" i="7"/>
  <c r="AN346" i="7"/>
  <c r="AB337" i="4"/>
  <c r="Z337" i="4"/>
  <c r="AB335" i="1"/>
  <c r="Z335" i="1"/>
  <c r="AB340" i="6"/>
  <c r="Z340" i="6"/>
  <c r="AQ344" i="4"/>
  <c r="AS344" i="4"/>
  <c r="AR344" i="4"/>
  <c r="AN345" i="4"/>
  <c r="AC336" i="1" l="1"/>
  <c r="AA336" i="1"/>
  <c r="AC338" i="4"/>
  <c r="AA338" i="4"/>
  <c r="AB341" i="6"/>
  <c r="Z341" i="6"/>
  <c r="AT340" i="1"/>
  <c r="AS340" i="1"/>
  <c r="AQ340" i="1"/>
  <c r="AN341" i="1"/>
  <c r="AB336" i="1"/>
  <c r="Z336" i="1"/>
  <c r="AB338" i="4"/>
  <c r="Z338" i="4"/>
  <c r="AS346" i="7"/>
  <c r="AR346" i="7"/>
  <c r="AQ346" i="7"/>
  <c r="AN347" i="7"/>
  <c r="AB343" i="7"/>
  <c r="Z343" i="7"/>
  <c r="AC343" i="7"/>
  <c r="AA343" i="7"/>
  <c r="AS345" i="4"/>
  <c r="AR345" i="4"/>
  <c r="AQ345" i="4"/>
  <c r="AN346" i="4"/>
  <c r="AC342" i="6"/>
  <c r="AA342" i="6"/>
  <c r="Z339" i="4" l="1"/>
  <c r="AB339" i="4"/>
  <c r="AB342" i="6"/>
  <c r="Z342" i="6"/>
  <c r="AC339" i="4"/>
  <c r="AA339" i="4"/>
  <c r="AC344" i="7"/>
  <c r="AA344" i="7"/>
  <c r="Z344" i="7"/>
  <c r="AB344" i="7"/>
  <c r="AC343" i="6"/>
  <c r="AA343" i="6"/>
  <c r="Z337" i="1"/>
  <c r="AB337" i="1"/>
  <c r="AS346" i="4"/>
  <c r="AQ346" i="4"/>
  <c r="AR346" i="4"/>
  <c r="AN347" i="4"/>
  <c r="AR347" i="7"/>
  <c r="AQ347" i="7"/>
  <c r="AN348" i="7"/>
  <c r="AS347" i="7"/>
  <c r="AT341" i="1"/>
  <c r="AS341" i="1"/>
  <c r="AQ341" i="1"/>
  <c r="AN342" i="1"/>
  <c r="AC337" i="1"/>
  <c r="AA337" i="1"/>
  <c r="AC340" i="4" l="1"/>
  <c r="AA340" i="4"/>
  <c r="AN349" i="7"/>
  <c r="AS348" i="7"/>
  <c r="AR348" i="7"/>
  <c r="AQ348" i="7"/>
  <c r="AB338" i="1"/>
  <c r="Z338" i="1"/>
  <c r="Z343" i="6"/>
  <c r="AB343" i="6"/>
  <c r="AC338" i="1"/>
  <c r="AA338" i="1"/>
  <c r="AC344" i="6"/>
  <c r="AA344" i="6"/>
  <c r="AQ342" i="1"/>
  <c r="AT342" i="1"/>
  <c r="AS342" i="1"/>
  <c r="AN343" i="1"/>
  <c r="AR347" i="4"/>
  <c r="AQ347" i="4"/>
  <c r="AS347" i="4"/>
  <c r="AN348" i="4"/>
  <c r="AC345" i="7"/>
  <c r="AA345" i="7"/>
  <c r="AB345" i="7"/>
  <c r="Z345" i="7"/>
  <c r="AB340" i="4"/>
  <c r="Z340" i="4"/>
  <c r="AB339" i="1" l="1"/>
  <c r="Z339" i="1"/>
  <c r="AC346" i="7"/>
  <c r="AA346" i="7"/>
  <c r="AS348" i="4"/>
  <c r="AR348" i="4"/>
  <c r="AQ348" i="4"/>
  <c r="AN349" i="4"/>
  <c r="AN350" i="7"/>
  <c r="AS349" i="7"/>
  <c r="AR349" i="7"/>
  <c r="AQ349" i="7"/>
  <c r="AC339" i="1"/>
  <c r="AA339" i="1"/>
  <c r="AB346" i="7"/>
  <c r="Z346" i="7"/>
  <c r="AT343" i="1"/>
  <c r="AS343" i="1"/>
  <c r="AQ343" i="1"/>
  <c r="AN344" i="1"/>
  <c r="AC341" i="4"/>
  <c r="AA341" i="4"/>
  <c r="AA345" i="6"/>
  <c r="AC345" i="6"/>
  <c r="AB341" i="4"/>
  <c r="Z341" i="4"/>
  <c r="AB344" i="6"/>
  <c r="Z344" i="6"/>
  <c r="AB347" i="7" l="1"/>
  <c r="Z347" i="7"/>
  <c r="AR349" i="4"/>
  <c r="AS349" i="4"/>
  <c r="AQ349" i="4"/>
  <c r="AN350" i="4"/>
  <c r="AC346" i="6"/>
  <c r="AA346" i="6"/>
  <c r="AA347" i="7"/>
  <c r="AC347" i="7"/>
  <c r="AA340" i="1"/>
  <c r="AC340" i="1"/>
  <c r="AN345" i="1"/>
  <c r="AT344" i="1"/>
  <c r="AS344" i="1"/>
  <c r="AQ344" i="1"/>
  <c r="AB340" i="1"/>
  <c r="Z340" i="1"/>
  <c r="AA342" i="4"/>
  <c r="AC342" i="4"/>
  <c r="AB345" i="6"/>
  <c r="Z345" i="6"/>
  <c r="AB342" i="4"/>
  <c r="Z342" i="4"/>
  <c r="AS350" i="7"/>
  <c r="AR350" i="7"/>
  <c r="AQ350" i="7"/>
  <c r="AN351" i="7"/>
  <c r="AC347" i="6" l="1"/>
  <c r="AA347" i="6"/>
  <c r="AS350" i="4"/>
  <c r="AR350" i="4"/>
  <c r="AQ350" i="4"/>
  <c r="AN351" i="4"/>
  <c r="AB343" i="4"/>
  <c r="Z343" i="4"/>
  <c r="AB346" i="6"/>
  <c r="Z346" i="6"/>
  <c r="AS345" i="1"/>
  <c r="AQ345" i="1"/>
  <c r="AT345" i="1"/>
  <c r="AN346" i="1"/>
  <c r="AC343" i="4"/>
  <c r="AA343" i="4"/>
  <c r="AC341" i="1"/>
  <c r="AA341" i="1"/>
  <c r="AB341" i="1"/>
  <c r="Z341" i="1"/>
  <c r="AB348" i="7"/>
  <c r="Z348" i="7"/>
  <c r="AS351" i="7"/>
  <c r="AR351" i="7"/>
  <c r="AQ351" i="7"/>
  <c r="AN352" i="7"/>
  <c r="AC348" i="7"/>
  <c r="AA348" i="7"/>
  <c r="AC344" i="4" l="1"/>
  <c r="AA344" i="4"/>
  <c r="AB344" i="4"/>
  <c r="Z344" i="4"/>
  <c r="AT346" i="1"/>
  <c r="AS346" i="1"/>
  <c r="AQ346" i="1"/>
  <c r="AN347" i="1"/>
  <c r="AN352" i="4"/>
  <c r="AS351" i="4"/>
  <c r="AR351" i="4"/>
  <c r="AQ351" i="4"/>
  <c r="AB349" i="7"/>
  <c r="Z349" i="7"/>
  <c r="AB342" i="1"/>
  <c r="Z342" i="1"/>
  <c r="AQ352" i="7"/>
  <c r="AS352" i="7"/>
  <c r="AR352" i="7"/>
  <c r="AN353" i="7"/>
  <c r="AC342" i="1"/>
  <c r="AA342" i="1"/>
  <c r="Z347" i="6"/>
  <c r="AB347" i="6"/>
  <c r="AC348" i="6"/>
  <c r="AA348" i="6"/>
  <c r="AC349" i="7"/>
  <c r="AA349" i="7"/>
  <c r="AB343" i="1" l="1"/>
  <c r="Z343" i="1"/>
  <c r="AN348" i="1"/>
  <c r="AT347" i="1"/>
  <c r="AS347" i="1"/>
  <c r="AQ347" i="1"/>
  <c r="AB348" i="6"/>
  <c r="Z348" i="6"/>
  <c r="AS353" i="7"/>
  <c r="AR353" i="7"/>
  <c r="AQ353" i="7"/>
  <c r="AN354" i="7"/>
  <c r="AB345" i="4"/>
  <c r="Z345" i="4"/>
  <c r="AB350" i="7"/>
  <c r="Z350" i="7"/>
  <c r="AC350" i="7"/>
  <c r="AA350" i="7"/>
  <c r="AC345" i="4"/>
  <c r="AA345" i="4"/>
  <c r="AC343" i="1"/>
  <c r="AA343" i="1"/>
  <c r="AA349" i="6"/>
  <c r="AC349" i="6"/>
  <c r="AQ352" i="4"/>
  <c r="AS352" i="4"/>
  <c r="AR352" i="4"/>
  <c r="AN353" i="4"/>
  <c r="AB351" i="7" l="1"/>
  <c r="Z351" i="7"/>
  <c r="AB349" i="6"/>
  <c r="Z349" i="6"/>
  <c r="AC344" i="1"/>
  <c r="AA344" i="1"/>
  <c r="AB346" i="4"/>
  <c r="Z346" i="4"/>
  <c r="AS354" i="7"/>
  <c r="AR354" i="7"/>
  <c r="AQ354" i="7"/>
  <c r="AN355" i="7"/>
  <c r="AS348" i="1"/>
  <c r="AQ348" i="1"/>
  <c r="AT348" i="1"/>
  <c r="AN349" i="1"/>
  <c r="AS353" i="4"/>
  <c r="AR353" i="4"/>
  <c r="AQ353" i="4"/>
  <c r="AN354" i="4"/>
  <c r="AC351" i="7"/>
  <c r="AA351" i="7"/>
  <c r="AB344" i="1"/>
  <c r="Z344" i="1"/>
  <c r="AC350" i="6"/>
  <c r="AA350" i="6"/>
  <c r="AC346" i="4"/>
  <c r="AA346" i="4"/>
  <c r="AT349" i="1" l="1"/>
  <c r="AS349" i="1"/>
  <c r="AQ349" i="1"/>
  <c r="AN350" i="1"/>
  <c r="Z347" i="4"/>
  <c r="AB347" i="4"/>
  <c r="AC345" i="1"/>
  <c r="AA345" i="1"/>
  <c r="AC347" i="4"/>
  <c r="AA347" i="4"/>
  <c r="AS354" i="4"/>
  <c r="AQ354" i="4"/>
  <c r="AR354" i="4"/>
  <c r="AN355" i="4"/>
  <c r="AR355" i="7"/>
  <c r="AQ355" i="7"/>
  <c r="AN356" i="7"/>
  <c r="AS355" i="7"/>
  <c r="AB350" i="6"/>
  <c r="Z350" i="6"/>
  <c r="AC351" i="6"/>
  <c r="AA351" i="6"/>
  <c r="Z352" i="7"/>
  <c r="AB352" i="7"/>
  <c r="Z345" i="1"/>
  <c r="AB345" i="1"/>
  <c r="AC352" i="7"/>
  <c r="AA352" i="7"/>
  <c r="AC346" i="1" l="1"/>
  <c r="AA346" i="1"/>
  <c r="AR355" i="4"/>
  <c r="AQ355" i="4"/>
  <c r="AN356" i="4"/>
  <c r="AS355" i="4"/>
  <c r="AB348" i="4"/>
  <c r="Z348" i="4"/>
  <c r="AT350" i="1"/>
  <c r="AS350" i="1"/>
  <c r="AQ350" i="1"/>
  <c r="AN351" i="1"/>
  <c r="AC353" i="7"/>
  <c r="AA353" i="7"/>
  <c r="AB353" i="7"/>
  <c r="Z353" i="7"/>
  <c r="AC348" i="4"/>
  <c r="AA348" i="4"/>
  <c r="AC352" i="6"/>
  <c r="AA352" i="6"/>
  <c r="Z351" i="6"/>
  <c r="AB351" i="6"/>
  <c r="AB346" i="1"/>
  <c r="Z346" i="1"/>
  <c r="AN357" i="7"/>
  <c r="AS356" i="7"/>
  <c r="AR356" i="7"/>
  <c r="AQ356" i="7"/>
  <c r="AB354" i="7" l="1"/>
  <c r="Z354" i="7"/>
  <c r="AB349" i="4"/>
  <c r="Z349" i="4"/>
  <c r="AB347" i="1"/>
  <c r="Z347" i="1"/>
  <c r="AC354" i="7"/>
  <c r="AA354" i="7"/>
  <c r="AB352" i="6"/>
  <c r="Z352" i="6"/>
  <c r="AS356" i="4"/>
  <c r="AR356" i="4"/>
  <c r="AQ356" i="4"/>
  <c r="AN357" i="4"/>
  <c r="AA353" i="6"/>
  <c r="AC353" i="6"/>
  <c r="AN352" i="1"/>
  <c r="AT351" i="1"/>
  <c r="AS351" i="1"/>
  <c r="AQ351" i="1"/>
  <c r="AC349" i="4"/>
  <c r="AA349" i="4"/>
  <c r="AC347" i="1"/>
  <c r="AA347" i="1"/>
  <c r="AN358" i="7"/>
  <c r="AS357" i="7"/>
  <c r="AR357" i="7"/>
  <c r="AQ357" i="7"/>
  <c r="AA355" i="7" l="1"/>
  <c r="AC355" i="7"/>
  <c r="AC354" i="6"/>
  <c r="AA354" i="6"/>
  <c r="AR357" i="4"/>
  <c r="AS357" i="4"/>
  <c r="AQ357" i="4"/>
  <c r="AN358" i="4"/>
  <c r="AB348" i="1"/>
  <c r="Z348" i="1"/>
  <c r="AA350" i="4"/>
  <c r="AC350" i="4"/>
  <c r="AB350" i="4"/>
  <c r="Z350" i="4"/>
  <c r="AA348" i="1"/>
  <c r="AC348" i="1"/>
  <c r="AD348" i="1" s="1"/>
  <c r="AB353" i="6"/>
  <c r="Z353" i="6"/>
  <c r="AB355" i="7"/>
  <c r="Z355" i="7"/>
  <c r="AS358" i="7"/>
  <c r="AR358" i="7"/>
  <c r="AQ358" i="7"/>
  <c r="AN359" i="7"/>
  <c r="AT352" i="1"/>
  <c r="AS352" i="1"/>
  <c r="AQ352" i="1"/>
  <c r="AN353" i="1"/>
  <c r="AS358" i="4" l="1"/>
  <c r="AR358" i="4"/>
  <c r="AQ358" i="4"/>
  <c r="AN359" i="4"/>
  <c r="AS359" i="7"/>
  <c r="AR359" i="7"/>
  <c r="AQ359" i="7"/>
  <c r="AN360" i="7"/>
  <c r="AB356" i="7"/>
  <c r="Z356" i="7"/>
  <c r="AC355" i="6"/>
  <c r="AA355" i="6"/>
  <c r="AC349" i="1"/>
  <c r="AD349" i="1" s="1"/>
  <c r="AA349" i="1"/>
  <c r="AB351" i="4"/>
  <c r="Z351" i="4"/>
  <c r="AC351" i="4"/>
  <c r="AA351" i="4"/>
  <c r="AT353" i="1"/>
  <c r="AS353" i="1"/>
  <c r="AQ353" i="1"/>
  <c r="AN354" i="1"/>
  <c r="AB354" i="6"/>
  <c r="Z354" i="6"/>
  <c r="AB349" i="1"/>
  <c r="Z349" i="1"/>
  <c r="AC356" i="7"/>
  <c r="AA356" i="7"/>
  <c r="Z352" i="4" l="1"/>
  <c r="AB352" i="4"/>
  <c r="AQ360" i="7"/>
  <c r="AS360" i="7"/>
  <c r="AR360" i="7"/>
  <c r="AN361" i="7"/>
  <c r="AC356" i="6"/>
  <c r="AA356" i="6"/>
  <c r="AN360" i="4"/>
  <c r="AS359" i="4"/>
  <c r="AR359" i="4"/>
  <c r="AQ359" i="4"/>
  <c r="AC350" i="1"/>
  <c r="AD350" i="1" s="1"/>
  <c r="AA350" i="1"/>
  <c r="AC357" i="7"/>
  <c r="AA357" i="7"/>
  <c r="AB350" i="1"/>
  <c r="Z350" i="1"/>
  <c r="AC352" i="4"/>
  <c r="AA352" i="4"/>
  <c r="AB357" i="7"/>
  <c r="Z357" i="7"/>
  <c r="Z355" i="6"/>
  <c r="AB355" i="6"/>
  <c r="AQ354" i="1"/>
  <c r="AT354" i="1"/>
  <c r="AS354" i="1"/>
  <c r="AN355" i="1"/>
  <c r="AA357" i="6" l="1"/>
  <c r="AC357" i="6"/>
  <c r="AC351" i="1"/>
  <c r="AD351" i="1" s="1"/>
  <c r="AA351" i="1"/>
  <c r="AS361" i="7"/>
  <c r="AR361" i="7"/>
  <c r="AQ361" i="7"/>
  <c r="AN362" i="7"/>
  <c r="AB356" i="6"/>
  <c r="Z356" i="6"/>
  <c r="AB358" i="7"/>
  <c r="Z358" i="7"/>
  <c r="AC353" i="4"/>
  <c r="AA353" i="4"/>
  <c r="AB351" i="1"/>
  <c r="Z351" i="1"/>
  <c r="AC358" i="7"/>
  <c r="AA358" i="7"/>
  <c r="AT355" i="1"/>
  <c r="AS355" i="1"/>
  <c r="AQ355" i="1"/>
  <c r="AN356" i="1"/>
  <c r="AQ360" i="4"/>
  <c r="AS360" i="4"/>
  <c r="AR360" i="4"/>
  <c r="AN361" i="4"/>
  <c r="AB353" i="4"/>
  <c r="Z353" i="4"/>
  <c r="AB352" i="1" l="1"/>
  <c r="Z352" i="1"/>
  <c r="AS362" i="7"/>
  <c r="AR362" i="7"/>
  <c r="AQ362" i="7"/>
  <c r="AN363" i="7"/>
  <c r="AC354" i="4"/>
  <c r="AA354" i="4"/>
  <c r="AB354" i="4"/>
  <c r="Z354" i="4"/>
  <c r="AB359" i="7"/>
  <c r="Z359" i="7"/>
  <c r="AA352" i="1"/>
  <c r="AC352" i="1"/>
  <c r="AN357" i="1"/>
  <c r="AT356" i="1"/>
  <c r="AS356" i="1"/>
  <c r="AQ356" i="1"/>
  <c r="AS361" i="4"/>
  <c r="AR361" i="4"/>
  <c r="AQ361" i="4"/>
  <c r="AN362" i="4"/>
  <c r="AC359" i="7"/>
  <c r="AA359" i="7"/>
  <c r="AB357" i="6"/>
  <c r="Z357" i="6"/>
  <c r="AC358" i="6"/>
  <c r="AA358" i="6"/>
  <c r="AA355" i="4" l="1"/>
  <c r="AC355" i="4"/>
  <c r="AS357" i="1"/>
  <c r="AQ357" i="1"/>
  <c r="AT357" i="1"/>
  <c r="AN358" i="1"/>
  <c r="AS363" i="7"/>
  <c r="AR363" i="7"/>
  <c r="AQ363" i="7"/>
  <c r="AN364" i="7"/>
  <c r="AC353" i="1"/>
  <c r="AA353" i="1"/>
  <c r="AC360" i="7"/>
  <c r="AA360" i="7"/>
  <c r="AS362" i="4"/>
  <c r="AQ362" i="4"/>
  <c r="AR362" i="4"/>
  <c r="AN363" i="4"/>
  <c r="AC359" i="6"/>
  <c r="AA359" i="6"/>
  <c r="Z355" i="4"/>
  <c r="AB355" i="4"/>
  <c r="AB353" i="1"/>
  <c r="Z353" i="1"/>
  <c r="Z360" i="7"/>
  <c r="AB360" i="7"/>
  <c r="AB358" i="6"/>
  <c r="Z358" i="6"/>
  <c r="AT358" i="1" l="1"/>
  <c r="AS358" i="1"/>
  <c r="AQ358" i="1"/>
  <c r="AN359" i="1"/>
  <c r="Z359" i="6"/>
  <c r="AB359" i="6"/>
  <c r="AB354" i="1"/>
  <c r="Z354" i="1"/>
  <c r="AC361" i="7"/>
  <c r="AA361" i="7"/>
  <c r="AC360" i="6"/>
  <c r="AA360" i="6"/>
  <c r="AB356" i="4"/>
  <c r="Z356" i="4"/>
  <c r="AC354" i="1"/>
  <c r="AA354" i="1"/>
  <c r="AR363" i="4"/>
  <c r="AQ363" i="4"/>
  <c r="AN364" i="4"/>
  <c r="AS363" i="4"/>
  <c r="AS364" i="7"/>
  <c r="AQ364" i="7"/>
  <c r="AR364" i="7"/>
  <c r="AN365" i="7"/>
  <c r="AB361" i="7"/>
  <c r="Z361" i="7"/>
  <c r="AC356" i="4"/>
  <c r="AA356" i="4"/>
  <c r="AC355" i="1" l="1"/>
  <c r="AA355" i="1"/>
  <c r="AB355" i="1"/>
  <c r="Z355" i="1"/>
  <c r="AR365" i="7"/>
  <c r="AN366" i="7"/>
  <c r="AS365" i="7"/>
  <c r="AQ365" i="7"/>
  <c r="AB357" i="4"/>
  <c r="Z357" i="4"/>
  <c r="AB360" i="6"/>
  <c r="Z360" i="6"/>
  <c r="AA361" i="6"/>
  <c r="AC361" i="6"/>
  <c r="AN360" i="1"/>
  <c r="AT359" i="1"/>
  <c r="AS359" i="1"/>
  <c r="AQ359" i="1"/>
  <c r="AC357" i="4"/>
  <c r="AA357" i="4"/>
  <c r="AS364" i="4"/>
  <c r="AR364" i="4"/>
  <c r="AQ364" i="4"/>
  <c r="AN365" i="4"/>
  <c r="AB362" i="7"/>
  <c r="Z362" i="7"/>
  <c r="AC362" i="7"/>
  <c r="AA362" i="7"/>
  <c r="AB361" i="6" l="1"/>
  <c r="Z361" i="6"/>
  <c r="AB356" i="1"/>
  <c r="Z356" i="1"/>
  <c r="AS366" i="7"/>
  <c r="AQ366" i="7"/>
  <c r="AR366" i="7"/>
  <c r="AN367" i="7"/>
  <c r="AA358" i="4"/>
  <c r="AC358" i="4"/>
  <c r="AT360" i="1"/>
  <c r="AS360" i="1"/>
  <c r="AQ360" i="1"/>
  <c r="AN361" i="1"/>
  <c r="AC362" i="6"/>
  <c r="AA362" i="6"/>
  <c r="AB363" i="7"/>
  <c r="Z363" i="7"/>
  <c r="AB358" i="4"/>
  <c r="Z358" i="4"/>
  <c r="AC356" i="1"/>
  <c r="AA356" i="1"/>
  <c r="AR365" i="4"/>
  <c r="AS365" i="4"/>
  <c r="AQ365" i="4"/>
  <c r="AN366" i="4"/>
  <c r="AC363" i="7"/>
  <c r="AA363" i="7"/>
  <c r="AC363" i="6" l="1"/>
  <c r="AA363" i="6"/>
  <c r="AR367" i="7"/>
  <c r="AN368" i="7"/>
  <c r="AS367" i="7"/>
  <c r="AQ367" i="7"/>
  <c r="Z357" i="1"/>
  <c r="AB357" i="1"/>
  <c r="AT361" i="1"/>
  <c r="AS361" i="1"/>
  <c r="AQ361" i="1"/>
  <c r="AN362" i="1"/>
  <c r="AC364" i="7"/>
  <c r="AA364" i="7"/>
  <c r="AC357" i="1"/>
  <c r="AA357" i="1"/>
  <c r="AB359" i="4"/>
  <c r="Z359" i="4"/>
  <c r="AS366" i="4"/>
  <c r="AR366" i="4"/>
  <c r="AQ366" i="4"/>
  <c r="AN367" i="4"/>
  <c r="AB364" i="7"/>
  <c r="Z364" i="7"/>
  <c r="AB362" i="6"/>
  <c r="Z362" i="6"/>
  <c r="AC359" i="4"/>
  <c r="AA359" i="4"/>
  <c r="AB365" i="7" l="1"/>
  <c r="Z365" i="7"/>
  <c r="AC358" i="1"/>
  <c r="AA358" i="1"/>
  <c r="AB358" i="1"/>
  <c r="Z358" i="1"/>
  <c r="AN368" i="4"/>
  <c r="AS367" i="4"/>
  <c r="AR367" i="4"/>
  <c r="AQ367" i="4"/>
  <c r="AQ362" i="1"/>
  <c r="AT362" i="1"/>
  <c r="AS362" i="1"/>
  <c r="AN363" i="1"/>
  <c r="AS368" i="7"/>
  <c r="AQ368" i="7"/>
  <c r="AR368" i="7"/>
  <c r="BD8" i="7"/>
  <c r="AN369" i="7"/>
  <c r="AC365" i="7"/>
  <c r="AA365" i="7"/>
  <c r="Z360" i="4"/>
  <c r="AB360" i="4"/>
  <c r="AC364" i="6"/>
  <c r="AA364" i="6"/>
  <c r="AC360" i="4"/>
  <c r="AA360" i="4"/>
  <c r="Z363" i="6"/>
  <c r="AB363" i="6"/>
  <c r="AT363" i="1" l="1"/>
  <c r="AS363" i="1"/>
  <c r="AQ363" i="1"/>
  <c r="AN364" i="1"/>
  <c r="AB359" i="1"/>
  <c r="Z359" i="1"/>
  <c r="AQ368" i="4"/>
  <c r="AS368" i="4"/>
  <c r="AR368" i="4"/>
  <c r="BD8" i="4"/>
  <c r="AN369" i="4"/>
  <c r="AB364" i="6"/>
  <c r="Z364" i="6"/>
  <c r="AC359" i="1"/>
  <c r="AA359" i="1"/>
  <c r="AB361" i="4"/>
  <c r="Z361" i="4"/>
  <c r="AC366" i="7"/>
  <c r="AA366" i="7"/>
  <c r="AC361" i="4"/>
  <c r="AA361" i="4"/>
  <c r="AS369" i="7"/>
  <c r="AR369" i="7"/>
  <c r="AQ369" i="7"/>
  <c r="AN370" i="7"/>
  <c r="BD13" i="7"/>
  <c r="BD9" i="7"/>
  <c r="AB366" i="7"/>
  <c r="Z366" i="7"/>
  <c r="AA365" i="6"/>
  <c r="AC365" i="6"/>
  <c r="AC366" i="6" l="1"/>
  <c r="AA366" i="6"/>
  <c r="AB360" i="1"/>
  <c r="Z360" i="1"/>
  <c r="AA360" i="1"/>
  <c r="AC360" i="1"/>
  <c r="AB367" i="7"/>
  <c r="Z367" i="7"/>
  <c r="AB365" i="6"/>
  <c r="Z365" i="6"/>
  <c r="AC362" i="4"/>
  <c r="AA362" i="4"/>
  <c r="AN365" i="1"/>
  <c r="AT364" i="1"/>
  <c r="AS364" i="1"/>
  <c r="AQ364" i="1"/>
  <c r="AC367" i="7"/>
  <c r="AA367" i="7"/>
  <c r="AS369" i="4"/>
  <c r="AR369" i="4"/>
  <c r="AQ369" i="4"/>
  <c r="AN370" i="4"/>
  <c r="BD9" i="4"/>
  <c r="BD13" i="4"/>
  <c r="BK20" i="4" s="1"/>
  <c r="BL20" i="4" s="1"/>
  <c r="BQ25" i="7"/>
  <c r="BK18" i="7"/>
  <c r="BL18" i="7" s="1"/>
  <c r="AQ370" i="7"/>
  <c r="AS370" i="7"/>
  <c r="AR370" i="7"/>
  <c r="AN371" i="7"/>
  <c r="AB362" i="4"/>
  <c r="Z362" i="4"/>
  <c r="AB368" i="7" l="1"/>
  <c r="BE8" i="7" s="1"/>
  <c r="Z368" i="7"/>
  <c r="AS365" i="1"/>
  <c r="AQ365" i="1"/>
  <c r="AT365" i="1"/>
  <c r="AN366" i="1"/>
  <c r="AC361" i="1"/>
  <c r="AA361" i="1"/>
  <c r="Z363" i="4"/>
  <c r="AB363" i="4"/>
  <c r="AR371" i="7"/>
  <c r="AQ371" i="7"/>
  <c r="AS371" i="7"/>
  <c r="AN372" i="7"/>
  <c r="AC363" i="4"/>
  <c r="AA363" i="4"/>
  <c r="AB361" i="1"/>
  <c r="Z361" i="1"/>
  <c r="AS370" i="4"/>
  <c r="AQ370" i="4"/>
  <c r="AR370" i="4"/>
  <c r="AN371" i="4"/>
  <c r="AC368" i="7"/>
  <c r="BF8" i="7" s="1"/>
  <c r="AA368" i="7"/>
  <c r="AB366" i="6"/>
  <c r="Z366" i="6"/>
  <c r="AC367" i="6"/>
  <c r="AA367" i="6"/>
  <c r="AB364" i="4" l="1"/>
  <c r="Z364" i="4"/>
  <c r="AC364" i="4"/>
  <c r="AA364" i="4"/>
  <c r="AC362" i="1"/>
  <c r="AA362" i="1"/>
  <c r="BF9" i="7"/>
  <c r="BF13" i="7"/>
  <c r="AS372" i="7"/>
  <c r="AQ372" i="7"/>
  <c r="AR372" i="7"/>
  <c r="AN373" i="7"/>
  <c r="AT366" i="1"/>
  <c r="AS366" i="1"/>
  <c r="AQ366" i="1"/>
  <c r="AN367" i="1"/>
  <c r="AC368" i="6"/>
  <c r="AA368" i="6"/>
  <c r="AR371" i="4"/>
  <c r="AQ371" i="4"/>
  <c r="AS371" i="4"/>
  <c r="AN372" i="4"/>
  <c r="AC369" i="7"/>
  <c r="AC370" i="7" s="1"/>
  <c r="AA369" i="7"/>
  <c r="AA370" i="7" s="1"/>
  <c r="Z367" i="6"/>
  <c r="AB367" i="6"/>
  <c r="AB362" i="1"/>
  <c r="Z362" i="1"/>
  <c r="AB369" i="7"/>
  <c r="Z369" i="7"/>
  <c r="BE9" i="7"/>
  <c r="BE13" i="7"/>
  <c r="AN368" i="1" l="1"/>
  <c r="AT367" i="1"/>
  <c r="AS367" i="1"/>
  <c r="AQ367" i="1"/>
  <c r="BQ28" i="7"/>
  <c r="BK21" i="7"/>
  <c r="BL21" i="7" s="1"/>
  <c r="AC363" i="1"/>
  <c r="AA363" i="1"/>
  <c r="BK24" i="7"/>
  <c r="BL24" i="7" s="1"/>
  <c r="BC14" i="7"/>
  <c r="AY14" i="7"/>
  <c r="BD14" i="7"/>
  <c r="BB14" i="7"/>
  <c r="BA14" i="7"/>
  <c r="AZ14" i="7"/>
  <c r="AS372" i="4"/>
  <c r="AR372" i="4"/>
  <c r="AQ372" i="4"/>
  <c r="AN373" i="4"/>
  <c r="AB363" i="1"/>
  <c r="Z363" i="1"/>
  <c r="AR373" i="7"/>
  <c r="AS373" i="7"/>
  <c r="AQ373" i="7"/>
  <c r="AN374" i="7"/>
  <c r="AC365" i="4"/>
  <c r="AA365" i="4"/>
  <c r="AA369" i="6"/>
  <c r="AC369" i="6"/>
  <c r="AB365" i="4"/>
  <c r="Z365" i="4"/>
  <c r="AC371" i="7"/>
  <c r="AA371" i="7"/>
  <c r="Z370" i="7"/>
  <c r="AB370" i="7"/>
  <c r="AB368" i="6"/>
  <c r="Z368" i="6"/>
  <c r="AC364" i="1" l="1"/>
  <c r="AA364" i="1"/>
  <c r="AB366" i="4"/>
  <c r="Z366" i="4"/>
  <c r="AB369" i="6"/>
  <c r="Z369" i="6"/>
  <c r="AC370" i="6"/>
  <c r="AA370" i="6"/>
  <c r="AB364" i="1"/>
  <c r="Z364" i="1"/>
  <c r="AA366" i="4"/>
  <c r="AC366" i="4"/>
  <c r="AR373" i="4"/>
  <c r="AS373" i="4"/>
  <c r="AQ373" i="4"/>
  <c r="AN374" i="4"/>
  <c r="AC372" i="7"/>
  <c r="AA372" i="7"/>
  <c r="AB371" i="7"/>
  <c r="Z371" i="7"/>
  <c r="AS374" i="7"/>
  <c r="AR374" i="7"/>
  <c r="AQ374" i="7"/>
  <c r="AN375" i="7"/>
  <c r="AT368" i="1"/>
  <c r="AS368" i="1"/>
  <c r="AQ368" i="1"/>
  <c r="AN369" i="1"/>
  <c r="AA371" i="6" l="1"/>
  <c r="AC371" i="6"/>
  <c r="AS374" i="4"/>
  <c r="AR374" i="4"/>
  <c r="AQ374" i="4"/>
  <c r="AN375" i="4"/>
  <c r="AB370" i="6"/>
  <c r="Z370" i="6"/>
  <c r="AB372" i="7"/>
  <c r="Z372" i="7"/>
  <c r="AB367" i="4"/>
  <c r="Z367" i="4"/>
  <c r="AC367" i="4"/>
  <c r="AA367" i="4"/>
  <c r="AC373" i="7"/>
  <c r="AA373" i="7"/>
  <c r="Z365" i="1"/>
  <c r="AB365" i="1"/>
  <c r="AC365" i="1"/>
  <c r="AA365" i="1"/>
  <c r="AN376" i="7"/>
  <c r="AS375" i="7"/>
  <c r="AR375" i="7"/>
  <c r="AQ375" i="7"/>
  <c r="AT369" i="1"/>
  <c r="AS369" i="1"/>
  <c r="AQ369" i="1"/>
  <c r="AN370" i="1"/>
  <c r="AQ370" i="1" s="1"/>
  <c r="AC374" i="7" l="1"/>
  <c r="AA374" i="7"/>
  <c r="AB371" i="6"/>
  <c r="Z371" i="6"/>
  <c r="AN376" i="4"/>
  <c r="AS375" i="4"/>
  <c r="AR375" i="4"/>
  <c r="AQ375" i="4"/>
  <c r="AS376" i="7"/>
  <c r="AQ376" i="7"/>
  <c r="AR376" i="7"/>
  <c r="AN377" i="7"/>
  <c r="Z368" i="4"/>
  <c r="AB368" i="4"/>
  <c r="BE8" i="4" s="1"/>
  <c r="AC368" i="4"/>
  <c r="BF8" i="4" s="1"/>
  <c r="AA368" i="4"/>
  <c r="AC366" i="1"/>
  <c r="AA366" i="1"/>
  <c r="AB373" i="7"/>
  <c r="Z373" i="7"/>
  <c r="AT370" i="1"/>
  <c r="AS370" i="1"/>
  <c r="BF8" i="1"/>
  <c r="AB366" i="1"/>
  <c r="Z366" i="1"/>
  <c r="AC372" i="6"/>
  <c r="AA372" i="6"/>
  <c r="AC369" i="4" l="1"/>
  <c r="AA369" i="4"/>
  <c r="BF9" i="4"/>
  <c r="BF13" i="4"/>
  <c r="BK22" i="4" s="1"/>
  <c r="BL22" i="4" s="1"/>
  <c r="AQ376" i="4"/>
  <c r="AS376" i="4"/>
  <c r="AR376" i="4"/>
  <c r="AN377" i="4"/>
  <c r="AB369" i="4"/>
  <c r="Z369" i="4"/>
  <c r="AB372" i="6"/>
  <c r="Z372" i="6"/>
  <c r="BF13" i="1"/>
  <c r="BL7" i="1" s="1"/>
  <c r="BF9" i="1"/>
  <c r="AB374" i="7"/>
  <c r="Z374" i="7"/>
  <c r="AB367" i="1"/>
  <c r="Z367" i="1"/>
  <c r="AC375" i="7"/>
  <c r="AA375" i="7"/>
  <c r="BE9" i="4"/>
  <c r="BE13" i="4"/>
  <c r="AN378" i="7"/>
  <c r="AS377" i="7"/>
  <c r="AR377" i="7"/>
  <c r="AQ377" i="7"/>
  <c r="AC367" i="1"/>
  <c r="AA367" i="1"/>
  <c r="AS377" i="4" l="1"/>
  <c r="AR377" i="4"/>
  <c r="AQ377" i="4"/>
  <c r="AN378" i="4"/>
  <c r="BK25" i="4"/>
  <c r="BL25" i="4" s="1"/>
  <c r="BD14" i="4"/>
  <c r="AZ14" i="4"/>
  <c r="BC14" i="4"/>
  <c r="BB14" i="4"/>
  <c r="BA14" i="4"/>
  <c r="AY14" i="4"/>
  <c r="AB375" i="7"/>
  <c r="Z375" i="7"/>
  <c r="AC376" i="7"/>
  <c r="AA376" i="7"/>
  <c r="AQ378" i="7"/>
  <c r="AS378" i="7"/>
  <c r="AR378" i="7"/>
  <c r="AN379" i="7"/>
  <c r="AA368" i="1"/>
  <c r="AC368" i="1"/>
  <c r="AB368" i="1"/>
  <c r="Z368" i="1"/>
  <c r="AB370" i="4"/>
  <c r="Z370" i="4"/>
  <c r="AC370" i="4"/>
  <c r="AA370" i="4"/>
  <c r="AB369" i="1" l="1"/>
  <c r="Z369" i="1"/>
  <c r="AC369" i="1"/>
  <c r="AA369" i="1"/>
  <c r="AS378" i="4"/>
  <c r="AQ378" i="4"/>
  <c r="AR378" i="4"/>
  <c r="AN379" i="4"/>
  <c r="AC371" i="4"/>
  <c r="AA371" i="4"/>
  <c r="AS379" i="7"/>
  <c r="AR379" i="7"/>
  <c r="AQ379" i="7"/>
  <c r="AN380" i="7"/>
  <c r="AC377" i="7"/>
  <c r="AA377" i="7"/>
  <c r="AB376" i="7"/>
  <c r="Z376" i="7"/>
  <c r="Z371" i="4"/>
  <c r="AB371" i="4"/>
  <c r="AR379" i="4" l="1"/>
  <c r="AQ379" i="4"/>
  <c r="AS379" i="4"/>
  <c r="AN380" i="4"/>
  <c r="AS380" i="7"/>
  <c r="AR380" i="7"/>
  <c r="AQ380" i="7"/>
  <c r="AN381" i="7"/>
  <c r="AC370" i="1"/>
  <c r="BH8" i="1" s="1"/>
  <c r="AA370" i="1"/>
  <c r="AC378" i="7"/>
  <c r="AA378" i="7"/>
  <c r="AC372" i="4"/>
  <c r="AA372" i="4"/>
  <c r="AB370" i="1"/>
  <c r="BG8" i="1" s="1"/>
  <c r="Z370" i="1"/>
  <c r="AB372" i="4"/>
  <c r="Z372" i="4"/>
  <c r="AB377" i="7"/>
  <c r="Z377" i="7"/>
  <c r="AR381" i="7" l="1"/>
  <c r="AQ381" i="7"/>
  <c r="AN382" i="7"/>
  <c r="AS381" i="7"/>
  <c r="BG13" i="1"/>
  <c r="BG9" i="1"/>
  <c r="AB378" i="7"/>
  <c r="Z378" i="7"/>
  <c r="AS380" i="4"/>
  <c r="AR380" i="4"/>
  <c r="AQ380" i="4"/>
  <c r="AN381" i="4"/>
  <c r="AB371" i="1"/>
  <c r="Z371" i="1"/>
  <c r="AC379" i="7"/>
  <c r="AA379" i="7"/>
  <c r="AC373" i="4"/>
  <c r="AA373" i="4"/>
  <c r="AB373" i="4"/>
  <c r="Z373" i="4"/>
  <c r="AC371" i="1"/>
  <c r="AA371" i="1"/>
  <c r="BH13" i="1"/>
  <c r="BL8" i="1" s="1"/>
  <c r="BH9" i="1"/>
  <c r="AB379" i="7" l="1"/>
  <c r="Z379" i="7"/>
  <c r="AB372" i="1"/>
  <c r="Z372" i="1"/>
  <c r="BD14" i="1"/>
  <c r="BC14" i="1"/>
  <c r="BB14" i="1"/>
  <c r="BA14" i="1"/>
  <c r="BF14" i="1"/>
  <c r="BL12" i="1"/>
  <c r="BE14" i="1"/>
  <c r="AC380" i="7"/>
  <c r="AA380" i="7"/>
  <c r="AC372" i="1"/>
  <c r="AA372" i="1"/>
  <c r="AR381" i="4"/>
  <c r="AS381" i="4"/>
  <c r="AQ381" i="4"/>
  <c r="AN382" i="4"/>
  <c r="AS382" i="7"/>
  <c r="AR382" i="7"/>
  <c r="AQ382" i="7"/>
  <c r="AN383" i="7"/>
  <c r="AA374" i="4"/>
  <c r="AC374" i="4"/>
  <c r="AB374" i="4"/>
  <c r="Z374" i="4"/>
  <c r="AN384" i="7" l="1"/>
  <c r="AS383" i="7"/>
  <c r="AR383" i="7"/>
  <c r="AQ383" i="7"/>
  <c r="AC381" i="7"/>
  <c r="AA381" i="7"/>
  <c r="AC375" i="4"/>
  <c r="AA375" i="4"/>
  <c r="AB375" i="4"/>
  <c r="Z375" i="4"/>
  <c r="AS382" i="4"/>
  <c r="AR382" i="4"/>
  <c r="AQ382" i="4"/>
  <c r="AN383" i="4"/>
  <c r="AB380" i="7"/>
  <c r="Z380" i="7"/>
  <c r="AN384" i="4" l="1"/>
  <c r="AS383" i="4"/>
  <c r="AR383" i="4"/>
  <c r="AQ383" i="4"/>
  <c r="Z381" i="7"/>
  <c r="AB381" i="7"/>
  <c r="AC376" i="4"/>
  <c r="AA376" i="4"/>
  <c r="AC382" i="7"/>
  <c r="AA382" i="7"/>
  <c r="Z376" i="4"/>
  <c r="AB376" i="4"/>
  <c r="AS384" i="7"/>
  <c r="AR384" i="7"/>
  <c r="AQ384" i="7"/>
  <c r="AN385" i="7"/>
  <c r="AN386" i="7" l="1"/>
  <c r="AS385" i="7"/>
  <c r="AR385" i="7"/>
  <c r="AQ385" i="7"/>
  <c r="AC377" i="4"/>
  <c r="AA377" i="4"/>
  <c r="AC383" i="7"/>
  <c r="AA383" i="7"/>
  <c r="AB382" i="7"/>
  <c r="Z382" i="7"/>
  <c r="AB377" i="4"/>
  <c r="Z377" i="4"/>
  <c r="AQ384" i="4"/>
  <c r="AS384" i="4"/>
  <c r="AR384" i="4"/>
  <c r="AN385" i="4"/>
  <c r="AA384" i="7" l="1"/>
  <c r="AC384" i="7"/>
  <c r="AS385" i="4"/>
  <c r="AR385" i="4"/>
  <c r="AQ385" i="4"/>
  <c r="AN386" i="4"/>
  <c r="AB378" i="4"/>
  <c r="Z378" i="4"/>
  <c r="AC378" i="4"/>
  <c r="AA378" i="4"/>
  <c r="AB383" i="7"/>
  <c r="Z383" i="7"/>
  <c r="AQ386" i="7"/>
  <c r="AS386" i="7"/>
  <c r="AR386" i="7"/>
  <c r="AN387" i="7"/>
  <c r="AS387" i="7" l="1"/>
  <c r="AR387" i="7"/>
  <c r="AQ387" i="7"/>
  <c r="AN388" i="7"/>
  <c r="AC379" i="4"/>
  <c r="AA379" i="4"/>
  <c r="Z379" i="4"/>
  <c r="AB379" i="4"/>
  <c r="AS386" i="4"/>
  <c r="AQ386" i="4"/>
  <c r="AR386" i="4"/>
  <c r="AN387" i="4"/>
  <c r="AB384" i="7"/>
  <c r="Z384" i="7"/>
  <c r="AC385" i="7"/>
  <c r="AA385" i="7"/>
  <c r="AC386" i="7" l="1"/>
  <c r="AA386" i="7"/>
  <c r="AS388" i="7"/>
  <c r="AR388" i="7"/>
  <c r="AQ388" i="7"/>
  <c r="AN389" i="7"/>
  <c r="AC380" i="4"/>
  <c r="AA380" i="4"/>
  <c r="AB385" i="7"/>
  <c r="Z385" i="7"/>
  <c r="AB380" i="4"/>
  <c r="Z380" i="4"/>
  <c r="AR387" i="4"/>
  <c r="AQ387" i="4"/>
  <c r="AN388" i="4"/>
  <c r="AS387" i="4"/>
  <c r="AS388" i="4" l="1"/>
  <c r="AR388" i="4"/>
  <c r="AQ388" i="4"/>
  <c r="AN389" i="4"/>
  <c r="AB381" i="4"/>
  <c r="Z381" i="4"/>
  <c r="AS389" i="7"/>
  <c r="AQ389" i="7"/>
  <c r="AR389" i="7"/>
  <c r="AN390" i="7"/>
  <c r="AC381" i="4"/>
  <c r="AA381" i="4"/>
  <c r="AC387" i="7"/>
  <c r="AA387" i="7"/>
  <c r="Z386" i="7"/>
  <c r="AB386" i="7"/>
  <c r="AR389" i="4" l="1"/>
  <c r="AS389" i="4"/>
  <c r="AQ389" i="4"/>
  <c r="AN390" i="4"/>
  <c r="AB387" i="7"/>
  <c r="Z387" i="7"/>
  <c r="AA382" i="4"/>
  <c r="AC382" i="4"/>
  <c r="AC388" i="7"/>
  <c r="AA388" i="7"/>
  <c r="AR390" i="7"/>
  <c r="AN391" i="7"/>
  <c r="AS390" i="7"/>
  <c r="AQ390" i="7"/>
  <c r="AB382" i="4"/>
  <c r="Z382" i="4"/>
  <c r="AC383" i="4" l="1"/>
  <c r="AA383" i="4"/>
  <c r="AS390" i="4"/>
  <c r="AR390" i="4"/>
  <c r="AQ390" i="4"/>
  <c r="AN391" i="4"/>
  <c r="AS391" i="7"/>
  <c r="AQ391" i="7"/>
  <c r="AR391" i="7"/>
  <c r="AN392" i="7"/>
  <c r="AC389" i="7"/>
  <c r="AA389" i="7"/>
  <c r="AB383" i="4"/>
  <c r="Z383" i="4"/>
  <c r="AB388" i="7"/>
  <c r="Z388" i="7"/>
  <c r="Z389" i="7" l="1"/>
  <c r="AB389" i="7"/>
  <c r="AN392" i="4"/>
  <c r="AS391" i="4"/>
  <c r="AR391" i="4"/>
  <c r="AQ391" i="4"/>
  <c r="Z384" i="4"/>
  <c r="AB384" i="4"/>
  <c r="AS392" i="7"/>
  <c r="AR392" i="7"/>
  <c r="AQ392" i="7"/>
  <c r="AN393" i="7"/>
  <c r="AC384" i="4"/>
  <c r="AA384" i="4"/>
  <c r="AC390" i="7"/>
  <c r="AA390" i="7"/>
  <c r="AC391" i="7" l="1"/>
  <c r="AA391" i="7"/>
  <c r="AQ392" i="4"/>
  <c r="AS392" i="4"/>
  <c r="AR392" i="4"/>
  <c r="AN393" i="4"/>
  <c r="AB385" i="4"/>
  <c r="Z385" i="4"/>
  <c r="AS393" i="7"/>
  <c r="AR393" i="7"/>
  <c r="AQ393" i="7"/>
  <c r="AN394" i="7"/>
  <c r="AC385" i="4"/>
  <c r="AA385" i="4"/>
  <c r="AB390" i="7"/>
  <c r="Z390" i="7"/>
  <c r="AB391" i="7" l="1"/>
  <c r="Z391" i="7"/>
  <c r="AC386" i="4"/>
  <c r="AA386" i="4"/>
  <c r="AC392" i="7"/>
  <c r="AA392" i="7"/>
  <c r="AB386" i="4"/>
  <c r="Z386" i="4"/>
  <c r="AS393" i="4"/>
  <c r="AR393" i="4"/>
  <c r="AQ393" i="4"/>
  <c r="AN394" i="4"/>
  <c r="AN395" i="7"/>
  <c r="AS394" i="7"/>
  <c r="AR394" i="7"/>
  <c r="AQ394" i="7"/>
  <c r="AS394" i="4" l="1"/>
  <c r="AQ394" i="4"/>
  <c r="AR394" i="4"/>
  <c r="AN395" i="4"/>
  <c r="Z387" i="4"/>
  <c r="AB387" i="4"/>
  <c r="AQ395" i="7"/>
  <c r="AS395" i="7"/>
  <c r="AR395" i="7"/>
  <c r="AN396" i="7"/>
  <c r="AB392" i="7"/>
  <c r="Z392" i="7"/>
  <c r="AC393" i="7"/>
  <c r="AA393" i="7"/>
  <c r="AC387" i="4"/>
  <c r="AA387" i="4"/>
  <c r="AR395" i="4" l="1"/>
  <c r="AQ395" i="4"/>
  <c r="AN396" i="4"/>
  <c r="AS395" i="4"/>
  <c r="AC388" i="4"/>
  <c r="AA388" i="4"/>
  <c r="AB388" i="4"/>
  <c r="Z388" i="4"/>
  <c r="AC394" i="7"/>
  <c r="AA394" i="7"/>
  <c r="AS396" i="7"/>
  <c r="AR396" i="7"/>
  <c r="AQ396" i="7"/>
  <c r="AN397" i="7"/>
  <c r="AB393" i="7"/>
  <c r="Z393" i="7"/>
  <c r="AS397" i="7" l="1"/>
  <c r="AR397" i="7"/>
  <c r="AQ397" i="7"/>
  <c r="AN398" i="7"/>
  <c r="AB389" i="4"/>
  <c r="Z389" i="4"/>
  <c r="AS396" i="4"/>
  <c r="AR396" i="4"/>
  <c r="AQ396" i="4"/>
  <c r="AN397" i="4"/>
  <c r="AC395" i="7"/>
  <c r="AA395" i="7"/>
  <c r="AB394" i="7"/>
  <c r="Z394" i="7"/>
  <c r="AC389" i="4"/>
  <c r="AA389" i="4"/>
  <c r="AR398" i="7" l="1"/>
  <c r="AQ398" i="7"/>
  <c r="AN399" i="7"/>
  <c r="AS398" i="7"/>
  <c r="AB395" i="7"/>
  <c r="Z395" i="7"/>
  <c r="AB390" i="4"/>
  <c r="Z390" i="4"/>
  <c r="AR397" i="4"/>
  <c r="AS397" i="4"/>
  <c r="AQ397" i="4"/>
  <c r="AN398" i="4"/>
  <c r="AA390" i="4"/>
  <c r="AC390" i="4"/>
  <c r="AC396" i="7"/>
  <c r="AA396" i="7"/>
  <c r="AB391" i="4" l="1"/>
  <c r="Z391" i="4"/>
  <c r="AS398" i="4"/>
  <c r="AR398" i="4"/>
  <c r="AQ398" i="4"/>
  <c r="AN399" i="4"/>
  <c r="AS399" i="7"/>
  <c r="AR399" i="7"/>
  <c r="AQ399" i="7"/>
  <c r="AN400" i="7"/>
  <c r="AB396" i="7"/>
  <c r="Z396" i="7"/>
  <c r="AC397" i="7"/>
  <c r="AA397" i="7"/>
  <c r="AC391" i="4"/>
  <c r="AA391" i="4"/>
  <c r="AC398" i="7" l="1"/>
  <c r="AA398" i="7"/>
  <c r="AB397" i="7"/>
  <c r="Z397" i="7"/>
  <c r="AN401" i="7"/>
  <c r="AS400" i="7"/>
  <c r="AR400" i="7"/>
  <c r="AQ400" i="7"/>
  <c r="Z392" i="4"/>
  <c r="AB392" i="4"/>
  <c r="AC392" i="4"/>
  <c r="AA392" i="4"/>
  <c r="AN400" i="4"/>
  <c r="AS399" i="4"/>
  <c r="AR399" i="4"/>
  <c r="AQ399" i="4"/>
  <c r="AS401" i="7" l="1"/>
  <c r="AR401" i="7"/>
  <c r="AQ401" i="7"/>
  <c r="AN402" i="7"/>
  <c r="AQ400" i="4"/>
  <c r="AS400" i="4"/>
  <c r="AR400" i="4"/>
  <c r="AN401" i="4"/>
  <c r="AC393" i="4"/>
  <c r="AA393" i="4"/>
  <c r="AC399" i="7"/>
  <c r="AA399" i="7"/>
  <c r="AB398" i="7"/>
  <c r="Z398" i="7"/>
  <c r="AB393" i="4"/>
  <c r="Z393" i="4"/>
  <c r="AS401" i="4" l="1"/>
  <c r="AR401" i="4"/>
  <c r="AQ401" i="4"/>
  <c r="AN402" i="4"/>
  <c r="AC400" i="7"/>
  <c r="AA400" i="7"/>
  <c r="AB399" i="7"/>
  <c r="Z399" i="7"/>
  <c r="AB394" i="4"/>
  <c r="Z394" i="4"/>
  <c r="AC394" i="4"/>
  <c r="AA394" i="4"/>
  <c r="AN403" i="7"/>
  <c r="AS402" i="7"/>
  <c r="AR402" i="7"/>
  <c r="AQ402" i="7"/>
  <c r="AB400" i="7" l="1"/>
  <c r="Z400" i="7"/>
  <c r="AC395" i="4"/>
  <c r="AA395" i="4"/>
  <c r="AQ403" i="7"/>
  <c r="AS403" i="7"/>
  <c r="AR403" i="7"/>
  <c r="AN404" i="7"/>
  <c r="Z395" i="4"/>
  <c r="AB395" i="4"/>
  <c r="AC401" i="7"/>
  <c r="AA401" i="7"/>
  <c r="AS402" i="4"/>
  <c r="AQ402" i="4"/>
  <c r="AR402" i="4"/>
  <c r="AN403" i="4"/>
  <c r="AS404" i="7" l="1"/>
  <c r="AR404" i="7"/>
  <c r="AQ404" i="7"/>
  <c r="AN405" i="7"/>
  <c r="AC396" i="4"/>
  <c r="AA396" i="4"/>
  <c r="AB401" i="7"/>
  <c r="Z401" i="7"/>
  <c r="AR403" i="4"/>
  <c r="AQ403" i="4"/>
  <c r="AS403" i="4"/>
  <c r="AN404" i="4"/>
  <c r="AC402" i="7"/>
  <c r="AA402" i="7"/>
  <c r="AB396" i="4"/>
  <c r="Z396" i="4"/>
  <c r="AB402" i="7" l="1"/>
  <c r="Z402" i="7"/>
  <c r="AS405" i="7"/>
  <c r="AR405" i="7"/>
  <c r="AQ405" i="7"/>
  <c r="AN406" i="7"/>
  <c r="AB397" i="4"/>
  <c r="Z397" i="4"/>
  <c r="AC403" i="7"/>
  <c r="AA403" i="7"/>
  <c r="AS404" i="4"/>
  <c r="AR404" i="4"/>
  <c r="AQ404" i="4"/>
  <c r="AN405" i="4"/>
  <c r="AC397" i="4"/>
  <c r="AA397" i="4"/>
  <c r="AR405" i="4" l="1"/>
  <c r="AS405" i="4"/>
  <c r="AQ405" i="4"/>
  <c r="AN406" i="4"/>
  <c r="AA398" i="4"/>
  <c r="AC398" i="4"/>
  <c r="Z403" i="7"/>
  <c r="AB403" i="7"/>
  <c r="AB398" i="4"/>
  <c r="Z398" i="4"/>
  <c r="AR406" i="7"/>
  <c r="AQ406" i="7"/>
  <c r="AN407" i="7"/>
  <c r="AS406" i="7"/>
  <c r="AC404" i="7"/>
  <c r="AA404" i="7"/>
  <c r="AS406" i="4" l="1"/>
  <c r="AR406" i="4"/>
  <c r="AQ406" i="4"/>
  <c r="AN407" i="4"/>
  <c r="AC405" i="7"/>
  <c r="AA405" i="7"/>
  <c r="AC399" i="4"/>
  <c r="AA399" i="4"/>
  <c r="AB399" i="4"/>
  <c r="Z399" i="4"/>
  <c r="AB404" i="7"/>
  <c r="Z404" i="7"/>
  <c r="AS407" i="7"/>
  <c r="AR407" i="7"/>
  <c r="AQ407" i="7"/>
  <c r="AN408" i="7"/>
  <c r="AC406" i="7" l="1"/>
  <c r="AA406" i="7"/>
  <c r="AN409" i="7"/>
  <c r="AS408" i="7"/>
  <c r="AR408" i="7"/>
  <c r="AQ408" i="7"/>
  <c r="AB405" i="7"/>
  <c r="Z405" i="7"/>
  <c r="AC400" i="4"/>
  <c r="AA400" i="4"/>
  <c r="AN408" i="4"/>
  <c r="AS407" i="4"/>
  <c r="AR407" i="4"/>
  <c r="AQ407" i="4"/>
  <c r="Z400" i="4"/>
  <c r="AB400" i="4"/>
  <c r="AS409" i="7" l="1"/>
  <c r="AR409" i="7"/>
  <c r="AQ409" i="7"/>
  <c r="AN410" i="7"/>
  <c r="AB406" i="7"/>
  <c r="Z406" i="7"/>
  <c r="AQ408" i="4"/>
  <c r="AS408" i="4"/>
  <c r="AR408" i="4"/>
  <c r="AN409" i="4"/>
  <c r="AC407" i="7"/>
  <c r="AA407" i="7"/>
  <c r="AB401" i="4"/>
  <c r="Z401" i="4"/>
  <c r="AC401" i="4"/>
  <c r="AA401" i="4"/>
  <c r="AN411" i="7" l="1"/>
  <c r="AS410" i="7"/>
  <c r="AR410" i="7"/>
  <c r="AQ410" i="7"/>
  <c r="AC408" i="7"/>
  <c r="AA408" i="7"/>
  <c r="AB402" i="4"/>
  <c r="Z402" i="4"/>
  <c r="AS409" i="4"/>
  <c r="AR409" i="4"/>
  <c r="AQ409" i="4"/>
  <c r="AN410" i="4"/>
  <c r="AC402" i="4"/>
  <c r="AA402" i="4"/>
  <c r="AB407" i="7"/>
  <c r="Z407" i="7"/>
  <c r="AB408" i="7" l="1"/>
  <c r="Z408" i="7"/>
  <c r="AS410" i="4"/>
  <c r="AQ410" i="4"/>
  <c r="AR410" i="4"/>
  <c r="AN411" i="4"/>
  <c r="AC409" i="7"/>
  <c r="AA409" i="7"/>
  <c r="Z403" i="4"/>
  <c r="AB403" i="4"/>
  <c r="AC403" i="4"/>
  <c r="AA403" i="4"/>
  <c r="AQ411" i="7"/>
  <c r="AS411" i="7"/>
  <c r="AR411" i="7"/>
  <c r="AN412" i="7"/>
  <c r="AR411" i="4" l="1"/>
  <c r="AQ411" i="4"/>
  <c r="AS411" i="4"/>
  <c r="AN412" i="4"/>
  <c r="AS412" i="7"/>
  <c r="AR412" i="7"/>
  <c r="AQ412" i="7"/>
  <c r="AN413" i="7"/>
  <c r="AC404" i="4"/>
  <c r="AA404" i="4"/>
  <c r="AB409" i="7"/>
  <c r="Z409" i="7"/>
  <c r="AC410" i="7"/>
  <c r="AA410" i="7"/>
  <c r="AB404" i="4"/>
  <c r="Z404" i="4"/>
  <c r="AS413" i="7" l="1"/>
  <c r="AR413" i="7"/>
  <c r="AQ413" i="7"/>
  <c r="AN414" i="7"/>
  <c r="AB410" i="7"/>
  <c r="Z410" i="7"/>
  <c r="AB405" i="4"/>
  <c r="Z405" i="4"/>
  <c r="AC411" i="7"/>
  <c r="AA411" i="7"/>
  <c r="AC405" i="4"/>
  <c r="AA405" i="4"/>
  <c r="AS412" i="4"/>
  <c r="AR412" i="4"/>
  <c r="AQ412" i="4"/>
  <c r="AN413" i="4"/>
  <c r="AB406" i="4" l="1"/>
  <c r="Z406" i="4"/>
  <c r="AR414" i="7"/>
  <c r="AQ414" i="7"/>
  <c r="AN415" i="7"/>
  <c r="AS414" i="7"/>
  <c r="AA406" i="4"/>
  <c r="AC406" i="4"/>
  <c r="AB411" i="7"/>
  <c r="Z411" i="7"/>
  <c r="AC412" i="7"/>
  <c r="AA412" i="7"/>
  <c r="AR413" i="4"/>
  <c r="AS413" i="4"/>
  <c r="AQ413" i="4"/>
  <c r="AN414" i="4"/>
  <c r="AC407" i="4" l="1"/>
  <c r="AA407" i="4"/>
  <c r="AS414" i="4"/>
  <c r="AR414" i="4"/>
  <c r="AQ414" i="4"/>
  <c r="AN415" i="4"/>
  <c r="AB407" i="4"/>
  <c r="Z407" i="4"/>
  <c r="AS415" i="7"/>
  <c r="AR415" i="7"/>
  <c r="AQ415" i="7"/>
  <c r="AN416" i="7"/>
  <c r="AC413" i="7"/>
  <c r="AA413" i="7"/>
  <c r="AB412" i="7"/>
  <c r="Z412" i="7"/>
  <c r="AC414" i="7" l="1"/>
  <c r="AA414" i="7"/>
  <c r="Z408" i="4"/>
  <c r="AB408" i="4"/>
  <c r="AN417" i="7"/>
  <c r="AS416" i="7"/>
  <c r="AR416" i="7"/>
  <c r="AQ416" i="7"/>
  <c r="AB413" i="7"/>
  <c r="Z413" i="7"/>
  <c r="AC408" i="4"/>
  <c r="AA408" i="4"/>
  <c r="AN416" i="4"/>
  <c r="AS415" i="4"/>
  <c r="AR415" i="4"/>
  <c r="AQ415" i="4"/>
  <c r="AQ416" i="4" l="1"/>
  <c r="AS416" i="4"/>
  <c r="AR416" i="4"/>
  <c r="AN417" i="4"/>
  <c r="AB409" i="4"/>
  <c r="Z409" i="4"/>
  <c r="AS417" i="7"/>
  <c r="AR417" i="7"/>
  <c r="AQ417" i="7"/>
  <c r="AN418" i="7"/>
  <c r="AC415" i="7"/>
  <c r="AA415" i="7"/>
  <c r="AC409" i="4"/>
  <c r="AA409" i="4"/>
  <c r="AB414" i="7"/>
  <c r="Z414" i="7"/>
  <c r="AS417" i="4" l="1"/>
  <c r="AR417" i="4"/>
  <c r="AQ417" i="4"/>
  <c r="AN418" i="4"/>
  <c r="AB415" i="7"/>
  <c r="Z415" i="7"/>
  <c r="AC416" i="7"/>
  <c r="AA416" i="7"/>
  <c r="AB410" i="4"/>
  <c r="Z410" i="4"/>
  <c r="AN419" i="7"/>
  <c r="AS418" i="7"/>
  <c r="AR418" i="7"/>
  <c r="AQ418" i="7"/>
  <c r="AC410" i="4"/>
  <c r="AA410" i="4"/>
  <c r="AS418" i="4" l="1"/>
  <c r="AQ418" i="4"/>
  <c r="AR418" i="4"/>
  <c r="AN419" i="4"/>
  <c r="AA417" i="7"/>
  <c r="AC417" i="7"/>
  <c r="AB416" i="7"/>
  <c r="Z416" i="7"/>
  <c r="Z411" i="4"/>
  <c r="AB411" i="4"/>
  <c r="AC411" i="4"/>
  <c r="AA411" i="4"/>
  <c r="AQ419" i="7"/>
  <c r="AS419" i="7"/>
  <c r="AR419" i="7"/>
  <c r="AN420" i="7"/>
  <c r="AB417" i="7" l="1"/>
  <c r="Z417" i="7"/>
  <c r="AC412" i="4"/>
  <c r="AA412" i="4"/>
  <c r="AS420" i="7"/>
  <c r="AR420" i="7"/>
  <c r="AQ420" i="7"/>
  <c r="AN421" i="7"/>
  <c r="AC418" i="7"/>
  <c r="AA418" i="7"/>
  <c r="AR419" i="4"/>
  <c r="AQ419" i="4"/>
  <c r="AN420" i="4"/>
  <c r="AS419" i="4"/>
  <c r="AB412" i="4"/>
  <c r="Z412" i="4"/>
  <c r="AB413" i="4" l="1"/>
  <c r="Z413" i="4"/>
  <c r="AS420" i="4"/>
  <c r="AR420" i="4"/>
  <c r="AQ420" i="4"/>
  <c r="AN421" i="4"/>
  <c r="AB418" i="7"/>
  <c r="Z418" i="7"/>
  <c r="AS421" i="7"/>
  <c r="AR421" i="7"/>
  <c r="AQ421" i="7"/>
  <c r="AN422" i="7"/>
  <c r="AC413" i="4"/>
  <c r="AA413" i="4"/>
  <c r="AC419" i="7"/>
  <c r="AA419" i="7"/>
  <c r="AC420" i="7" l="1"/>
  <c r="AA420" i="7"/>
  <c r="AA414" i="4"/>
  <c r="AC414" i="4"/>
  <c r="AR421" i="4"/>
  <c r="AS421" i="4"/>
  <c r="AQ421" i="4"/>
  <c r="AN422" i="4"/>
  <c r="AB414" i="4"/>
  <c r="Z414" i="4"/>
  <c r="Z419" i="7"/>
  <c r="AB419" i="7"/>
  <c r="AR422" i="7"/>
  <c r="AQ422" i="7"/>
  <c r="AN423" i="7"/>
  <c r="AS422" i="7"/>
  <c r="AS423" i="7" l="1"/>
  <c r="AR423" i="7"/>
  <c r="AQ423" i="7"/>
  <c r="AN424" i="7"/>
  <c r="AC415" i="4"/>
  <c r="AA415" i="4"/>
  <c r="AC421" i="7"/>
  <c r="AA421" i="7"/>
  <c r="AS422" i="4"/>
  <c r="AR422" i="4"/>
  <c r="AQ422" i="4"/>
  <c r="AN423" i="4"/>
  <c r="AB420" i="7"/>
  <c r="Z420" i="7"/>
  <c r="AB415" i="4"/>
  <c r="Z415" i="4"/>
  <c r="AC422" i="7" l="1"/>
  <c r="AA422" i="7"/>
  <c r="AB421" i="7"/>
  <c r="Z421" i="7"/>
  <c r="Z416" i="4"/>
  <c r="AB416" i="4"/>
  <c r="AN424" i="4"/>
  <c r="AS423" i="4"/>
  <c r="AR423" i="4"/>
  <c r="AQ423" i="4"/>
  <c r="AS424" i="7"/>
  <c r="AR424" i="7"/>
  <c r="AQ424" i="7"/>
  <c r="AN425" i="7"/>
  <c r="AC416" i="4"/>
  <c r="AA416" i="4"/>
  <c r="AC417" i="4" l="1"/>
  <c r="AA417" i="4"/>
  <c r="Z422" i="7"/>
  <c r="AB422" i="7"/>
  <c r="AQ424" i="4"/>
  <c r="AS424" i="4"/>
  <c r="AR424" i="4"/>
  <c r="AN425" i="4"/>
  <c r="AC423" i="7"/>
  <c r="AA423" i="7"/>
  <c r="AS425" i="7"/>
  <c r="AR425" i="7"/>
  <c r="AQ425" i="7"/>
  <c r="AN426" i="7"/>
  <c r="AB417" i="4"/>
  <c r="Z417" i="4"/>
  <c r="AS426" i="7" l="1"/>
  <c r="AR426" i="7"/>
  <c r="AQ426" i="7"/>
  <c r="AN427" i="7"/>
  <c r="AS425" i="4"/>
  <c r="AR425" i="4"/>
  <c r="AQ425" i="4"/>
  <c r="AN426" i="4"/>
  <c r="AB423" i="7"/>
  <c r="Z423" i="7"/>
  <c r="AB418" i="4"/>
  <c r="Z418" i="4"/>
  <c r="AC424" i="7"/>
  <c r="AA424" i="7"/>
  <c r="AC418" i="4"/>
  <c r="AA418" i="4"/>
  <c r="AS426" i="4" l="1"/>
  <c r="AQ426" i="4"/>
  <c r="AR426" i="4"/>
  <c r="AN427" i="4"/>
  <c r="AA425" i="7"/>
  <c r="AC425" i="7"/>
  <c r="AB419" i="4"/>
  <c r="Z419" i="4"/>
  <c r="AC419" i="4"/>
  <c r="AA419" i="4"/>
  <c r="AQ427" i="7"/>
  <c r="AS427" i="7"/>
  <c r="AR427" i="7"/>
  <c r="AN428" i="7"/>
  <c r="AN429" i="7" s="1"/>
  <c r="AN430" i="7" s="1"/>
  <c r="AN431" i="7" s="1"/>
  <c r="AN432" i="7" s="1"/>
  <c r="AN433" i="7" s="1"/>
  <c r="AN434" i="7" s="1"/>
  <c r="AN435" i="7" s="1"/>
  <c r="AN436" i="7" s="1"/>
  <c r="AN437" i="7" s="1"/>
  <c r="AN438" i="7" s="1"/>
  <c r="AB424" i="7"/>
  <c r="Z424" i="7"/>
  <c r="AB425" i="7" l="1"/>
  <c r="Z425" i="7"/>
  <c r="AR427" i="4"/>
  <c r="AQ427" i="4"/>
  <c r="AN428" i="4"/>
  <c r="AN429" i="4" s="1"/>
  <c r="AN430" i="4" s="1"/>
  <c r="AN431" i="4" s="1"/>
  <c r="AN432" i="4" s="1"/>
  <c r="AN433" i="4" s="1"/>
  <c r="AN434" i="4" s="1"/>
  <c r="AN435" i="4" s="1"/>
  <c r="AN436" i="4" s="1"/>
  <c r="AN437" i="4" s="1"/>
  <c r="AN438" i="4" s="1"/>
  <c r="AS427" i="4"/>
  <c r="AC426" i="7"/>
  <c r="AA426" i="7"/>
  <c r="AC420" i="4"/>
  <c r="AA420" i="4"/>
  <c r="AB420" i="4"/>
  <c r="Z420" i="4"/>
  <c r="AB421" i="4" l="1"/>
  <c r="Z421" i="4"/>
  <c r="AB426" i="7"/>
  <c r="Z426" i="7"/>
  <c r="AC427" i="7"/>
  <c r="AA427" i="7"/>
  <c r="AC421" i="4"/>
  <c r="AA421" i="4"/>
  <c r="AC428" i="7" l="1"/>
  <c r="AA428" i="7"/>
  <c r="AC422" i="4"/>
  <c r="AA422" i="4"/>
  <c r="Z427" i="7"/>
  <c r="AB427" i="7"/>
  <c r="AB422" i="4"/>
  <c r="Z422" i="4"/>
  <c r="AB423" i="4" l="1"/>
  <c r="Z423" i="4"/>
  <c r="AC423" i="4"/>
  <c r="AA423" i="4"/>
  <c r="AB428" i="7"/>
  <c r="Z428" i="7"/>
  <c r="AA429" i="7"/>
  <c r="AC429" i="7"/>
  <c r="AC430" i="7" l="1"/>
  <c r="AA430" i="7"/>
  <c r="AC424" i="4"/>
  <c r="AA424" i="4"/>
  <c r="Z429" i="7"/>
  <c r="AB429" i="7"/>
  <c r="Z424" i="4"/>
  <c r="AB424" i="4"/>
  <c r="AB425" i="4" l="1"/>
  <c r="Z425" i="4"/>
  <c r="AB430" i="7"/>
  <c r="Z430" i="7"/>
  <c r="AC425" i="4"/>
  <c r="AA425" i="4"/>
  <c r="AC431" i="7"/>
  <c r="AA431" i="7"/>
  <c r="AC432" i="7" l="1"/>
  <c r="AA432" i="7"/>
  <c r="AC426" i="4"/>
  <c r="AA426" i="4"/>
  <c r="AB431" i="7"/>
  <c r="Z431" i="7"/>
  <c r="AB426" i="4"/>
  <c r="Z426" i="4"/>
  <c r="AB427" i="4" l="1"/>
  <c r="Z427" i="4"/>
  <c r="AB432" i="7"/>
  <c r="Z432" i="7"/>
  <c r="AC427" i="4"/>
  <c r="AA427" i="4"/>
  <c r="AC433" i="7"/>
  <c r="AA433" i="7"/>
  <c r="AC428" i="4" l="1"/>
  <c r="AA428" i="4"/>
  <c r="AC434" i="7"/>
  <c r="AA434" i="7"/>
  <c r="Z433" i="7"/>
  <c r="AB433" i="7"/>
  <c r="AB428" i="4"/>
  <c r="Z428" i="4"/>
  <c r="AB429" i="4" l="1"/>
  <c r="Z429" i="4"/>
  <c r="AC435" i="7"/>
  <c r="AA435" i="7"/>
  <c r="AB434" i="7"/>
  <c r="Z434" i="7"/>
  <c r="AC429" i="4"/>
  <c r="AA429" i="4"/>
  <c r="AC430" i="4" l="1"/>
  <c r="AA430" i="4"/>
  <c r="AB435" i="7"/>
  <c r="Z435" i="7"/>
  <c r="AC436" i="7"/>
  <c r="AA436" i="7"/>
  <c r="Z430" i="4"/>
  <c r="AB430" i="4"/>
  <c r="AB431" i="4" l="1"/>
  <c r="Z431" i="4"/>
  <c r="AA437" i="7"/>
  <c r="AC437" i="7"/>
  <c r="AB436" i="7"/>
  <c r="Z436" i="7"/>
  <c r="AC431" i="4"/>
  <c r="AA431" i="4"/>
  <c r="AC432" i="4" l="1"/>
  <c r="AA432" i="4"/>
  <c r="AC438" i="7"/>
  <c r="AA438" i="7"/>
  <c r="Z437" i="7"/>
  <c r="AB437" i="7"/>
  <c r="AB432" i="4"/>
  <c r="Z432" i="4"/>
  <c r="AB433" i="4" l="1"/>
  <c r="Z433" i="4"/>
  <c r="AB438" i="7"/>
  <c r="Z438" i="7"/>
  <c r="AC433" i="4"/>
  <c r="AA433" i="4"/>
  <c r="AC434" i="4" l="1"/>
  <c r="AA434" i="4"/>
  <c r="Z434" i="4"/>
  <c r="AB434" i="4"/>
  <c r="AB435" i="4" l="1"/>
  <c r="Z435" i="4"/>
  <c r="AC435" i="4"/>
  <c r="AA435" i="4"/>
  <c r="AC436" i="4" l="1"/>
  <c r="AA436" i="4"/>
  <c r="AB436" i="4"/>
  <c r="Z436" i="4"/>
  <c r="AB437" i="4" l="1"/>
  <c r="Z437" i="4"/>
  <c r="AC437" i="4"/>
  <c r="AA437" i="4"/>
  <c r="AC438" i="4" l="1"/>
  <c r="AA438" i="4"/>
  <c r="Z438" i="4"/>
  <c r="AB438" i="4"/>
</calcChain>
</file>

<file path=xl/sharedStrings.xml><?xml version="1.0" encoding="utf-8"?>
<sst xmlns="http://schemas.openxmlformats.org/spreadsheetml/2006/main" count="1065" uniqueCount="45">
  <si>
    <t>AFPPROE CI Equity</t>
  </si>
  <si>
    <t>Date</t>
  </si>
  <si>
    <t>TOT_RETURN_INDEX_GROSS_DVDS</t>
  </si>
  <si>
    <t>AFPHABE CI Equity</t>
  </si>
  <si>
    <t>AFPCUPE CI Equity</t>
  </si>
  <si>
    <t>AFPCAPE CI Equity</t>
  </si>
  <si>
    <t>FDIMEPS CI Equity</t>
  </si>
  <si>
    <t>IMT E-PLUS</t>
  </si>
  <si>
    <t>U</t>
  </si>
  <si>
    <t>PROVIDA</t>
  </si>
  <si>
    <t>HABITAT</t>
  </si>
  <si>
    <t>CUPRUM</t>
  </si>
  <si>
    <t>CAPITAL</t>
  </si>
  <si>
    <t>1Q</t>
  </si>
  <si>
    <t>2Q</t>
  </si>
  <si>
    <t>YTD</t>
  </si>
  <si>
    <t>Brazil 5yr</t>
  </si>
  <si>
    <t>Colombia 5yr</t>
  </si>
  <si>
    <t>RB</t>
  </si>
  <si>
    <t>Mexico 7yr</t>
  </si>
  <si>
    <t>Macro 3</t>
  </si>
  <si>
    <t>Macro 1.5</t>
  </si>
  <si>
    <t>Vol</t>
  </si>
  <si>
    <t>Retorno YTD</t>
  </si>
  <si>
    <t>Fondo</t>
  </si>
  <si>
    <t>AFPMODE CI Equity</t>
  </si>
  <si>
    <t>AFPPLAE CI Equity</t>
  </si>
  <si>
    <t>Inicio</t>
  </si>
  <si>
    <t>Fin</t>
  </si>
  <si>
    <t>PLANVITAL</t>
  </si>
  <si>
    <t>MODELO</t>
  </si>
  <si>
    <t>E Plus</t>
  </si>
  <si>
    <t>E Plus ex Com</t>
  </si>
  <si>
    <t>Corrido</t>
  </si>
  <si>
    <t>Original</t>
  </si>
  <si>
    <t>E - Plus (Valor Cuota)</t>
  </si>
  <si>
    <t>E Plus (Valor Cuota)</t>
  </si>
  <si>
    <t>Benchmark</t>
  </si>
  <si>
    <t xml:space="preserve">Minima </t>
  </si>
  <si>
    <t>Maxima</t>
  </si>
  <si>
    <t>MAX</t>
  </si>
  <si>
    <t>MIN</t>
  </si>
  <si>
    <t>DIVIDENDO</t>
  </si>
  <si>
    <t>Retorno 12M</t>
  </si>
  <si>
    <t>Con Comisión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</si>
</sst>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-&quot;$&quot;\ * #,##0.00_-;\-&quot;$&quot;\ * #,##0.00_-;_-&quot;$&quot;\ * &quot;-&quot;??_-;_-@_-"/>
    <numFmt numFmtId="164" formatCode="dd\-mm\-yyyy"/>
    <numFmt numFmtId="165" formatCode="0.0000%"/>
    <numFmt numFmtId="166" formatCode="0.000%"/>
    <numFmt numFmtId="167" formatCode="0.0%"/>
    <numFmt numFmtId="168" formatCode="_-&quot;$&quot;\ * #,##0.000_-;\-&quot;$&quot;\ * #,##0.000_-;_-&quot;$&quot;\ * &quot;-&quot;??_-;_-@_-"/>
    <numFmt numFmtId="169" formatCode="0.00000%"/>
    <numFmt numFmtId="170" formatCode="0.000"/>
    <numFmt numFmtId="171" formatCode="0.00000"/>
    <numFmt numFmtId="172" formatCode="0.0000"/>
    <numFmt numFmtId="173" formatCode="0.000000"/>
  </numFmts>
  <fonts count="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theme="2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/>
        <bgColor indexed="64"/>
      </patternFill>
    </fill>
  </fills>
  <borders count="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13">
    <xf numFmtId="0" fontId="0" fillId="0" borderId="0" xfId="0"/>
    <xf numFmtId="16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2" fontId="0" fillId="0" borderId="0" xfId="1" applyNumberFormat="1" applyFont="1"/>
    <xf numFmtId="22" fontId="0" fillId="0" borderId="0" xfId="0" applyNumberFormat="1"/>
    <xf numFmtId="165" fontId="0" fillId="0" borderId="0" xfId="1" applyNumberFormat="1" applyFont="1"/>
    <xf numFmtId="166" fontId="0" fillId="0" borderId="0" xfId="1" applyNumberFormat="1" applyFont="1"/>
    <xf numFmtId="10" fontId="0" fillId="0" borderId="0" xfId="0" applyNumberFormat="1"/>
    <xf numFmtId="0" fontId="2" fillId="0" borderId="0" xfId="0" applyFont="1"/>
    <xf numFmtId="164" fontId="2" fillId="0" borderId="0" xfId="0" applyNumberFormat="1" applyFont="1"/>
    <xf numFmtId="0" fontId="2" fillId="2" borderId="0" xfId="0" applyFont="1" applyFill="1"/>
    <xf numFmtId="0" fontId="2" fillId="5" borderId="0" xfId="0" applyFont="1" applyFill="1"/>
    <xf numFmtId="14" fontId="2" fillId="5" borderId="0" xfId="0" applyNumberFormat="1" applyFont="1" applyFill="1"/>
    <xf numFmtId="166" fontId="2" fillId="0" borderId="0" xfId="1" applyNumberFormat="1" applyFont="1"/>
    <xf numFmtId="14" fontId="2" fillId="0" borderId="0" xfId="0" applyNumberFormat="1" applyFont="1"/>
    <xf numFmtId="10" fontId="2" fillId="0" borderId="0" xfId="1" applyNumberFormat="1" applyFont="1"/>
    <xf numFmtId="2" fontId="2" fillId="0" borderId="0" xfId="1" applyNumberFormat="1" applyFont="1"/>
    <xf numFmtId="2" fontId="2" fillId="5" borderId="0" xfId="1" applyNumberFormat="1" applyFont="1" applyFill="1"/>
    <xf numFmtId="10" fontId="2" fillId="0" borderId="0" xfId="0" applyNumberFormat="1" applyFont="1"/>
    <xf numFmtId="2" fontId="2" fillId="2" borderId="0" xfId="1" applyNumberFormat="1" applyFont="1" applyFill="1"/>
    <xf numFmtId="14" fontId="2" fillId="2" borderId="0" xfId="1" applyNumberFormat="1" applyFont="1" applyFill="1"/>
    <xf numFmtId="44" fontId="2" fillId="0" borderId="0" xfId="1" applyNumberFormat="1" applyFont="1"/>
    <xf numFmtId="171" fontId="2" fillId="0" borderId="0" xfId="1" applyNumberFormat="1" applyFont="1"/>
    <xf numFmtId="0" fontId="3" fillId="6" borderId="3" xfId="0" applyFont="1" applyFill="1" applyBorder="1"/>
    <xf numFmtId="0" fontId="3" fillId="6" borderId="4" xfId="0" applyFont="1" applyFill="1" applyBorder="1"/>
    <xf numFmtId="9" fontId="2" fillId="0" borderId="0" xfId="0" applyNumberFormat="1" applyFont="1" applyAlignment="1">
      <alignment horizontal="center"/>
    </xf>
    <xf numFmtId="0" fontId="2" fillId="3" borderId="3" xfId="0" applyFont="1" applyFill="1" applyBorder="1"/>
    <xf numFmtId="10" fontId="2" fillId="3" borderId="4" xfId="1" applyNumberFormat="1" applyFont="1" applyFill="1" applyBorder="1"/>
    <xf numFmtId="167" fontId="2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4" borderId="3" xfId="0" applyFont="1" applyFill="1" applyBorder="1"/>
    <xf numFmtId="10" fontId="2" fillId="4" borderId="4" xfId="1" applyNumberFormat="1" applyFont="1" applyFill="1" applyBorder="1"/>
    <xf numFmtId="9" fontId="2" fillId="0" borderId="0" xfId="0" applyNumberFormat="1" applyFont="1"/>
    <xf numFmtId="0" fontId="2" fillId="0" borderId="0" xfId="0" applyFont="1" applyAlignment="1">
      <alignment horizontal="center"/>
    </xf>
    <xf numFmtId="168" fontId="2" fillId="0" borderId="0" xfId="2" applyNumberFormat="1" applyFont="1"/>
    <xf numFmtId="0" fontId="2" fillId="4" borderId="1" xfId="0" applyFont="1" applyFill="1" applyBorder="1"/>
    <xf numFmtId="10" fontId="2" fillId="4" borderId="2" xfId="1" applyNumberFormat="1" applyFont="1" applyFill="1" applyBorder="1"/>
    <xf numFmtId="0" fontId="2" fillId="3" borderId="0" xfId="0" applyFont="1" applyFill="1" applyBorder="1"/>
    <xf numFmtId="10" fontId="2" fillId="3" borderId="0" xfId="1" applyNumberFormat="1" applyFont="1" applyFill="1" applyBorder="1"/>
    <xf numFmtId="165" fontId="2" fillId="0" borderId="0" xfId="1" applyNumberFormat="1" applyFont="1"/>
    <xf numFmtId="169" fontId="2" fillId="0" borderId="0" xfId="1" applyNumberFormat="1" applyFont="1"/>
    <xf numFmtId="0" fontId="4" fillId="0" borderId="0" xfId="0" applyFont="1"/>
    <xf numFmtId="164" fontId="4" fillId="0" borderId="0" xfId="0" applyNumberFormat="1" applyFont="1"/>
    <xf numFmtId="0" fontId="4" fillId="2" borderId="0" xfId="0" applyFont="1" applyFill="1"/>
    <xf numFmtId="14" fontId="4" fillId="0" borderId="0" xfId="0" applyNumberFormat="1" applyFont="1"/>
    <xf numFmtId="166" fontId="4" fillId="0" borderId="0" xfId="1" applyNumberFormat="1" applyFont="1"/>
    <xf numFmtId="10" fontId="4" fillId="0" borderId="0" xfId="1" applyNumberFormat="1" applyFont="1"/>
    <xf numFmtId="2" fontId="4" fillId="0" borderId="0" xfId="1" applyNumberFormat="1" applyFont="1"/>
    <xf numFmtId="2" fontId="4" fillId="5" borderId="0" xfId="1" applyNumberFormat="1" applyFont="1" applyFill="1"/>
    <xf numFmtId="14" fontId="4" fillId="5" borderId="0" xfId="0" applyNumberFormat="1" applyFont="1" applyFill="1"/>
    <xf numFmtId="0" fontId="5" fillId="7" borderId="0" xfId="0" applyFont="1" applyFill="1"/>
    <xf numFmtId="0" fontId="6" fillId="7" borderId="0" xfId="0" applyFont="1" applyFill="1"/>
    <xf numFmtId="0" fontId="4" fillId="3" borderId="0" xfId="0" applyFont="1" applyFill="1"/>
    <xf numFmtId="10" fontId="4" fillId="3" borderId="0" xfId="1" applyNumberFormat="1" applyFont="1" applyFill="1"/>
    <xf numFmtId="2" fontId="4" fillId="2" borderId="0" xfId="1" applyNumberFormat="1" applyFont="1" applyFill="1"/>
    <xf numFmtId="14" fontId="4" fillId="2" borderId="0" xfId="1" applyNumberFormat="1" applyFont="1" applyFill="1"/>
    <xf numFmtId="172" fontId="4" fillId="2" borderId="0" xfId="1" applyNumberFormat="1" applyFont="1" applyFill="1"/>
    <xf numFmtId="0" fontId="4" fillId="4" borderId="0" xfId="0" applyFont="1" applyFill="1"/>
    <xf numFmtId="10" fontId="4" fillId="4" borderId="0" xfId="1" applyNumberFormat="1" applyFont="1" applyFill="1"/>
    <xf numFmtId="2" fontId="4" fillId="0" borderId="0" xfId="0" applyNumberFormat="1" applyFont="1"/>
    <xf numFmtId="10" fontId="4" fillId="0" borderId="0" xfId="0" applyNumberFormat="1" applyFont="1"/>
    <xf numFmtId="9" fontId="4" fillId="0" borderId="0" xfId="0" applyNumberFormat="1" applyFont="1" applyAlignment="1">
      <alignment horizontal="center"/>
    </xf>
    <xf numFmtId="0" fontId="6" fillId="6" borderId="1" xfId="0" applyFont="1" applyFill="1" applyBorder="1"/>
    <xf numFmtId="0" fontId="6" fillId="6" borderId="2" xfId="0" applyFont="1" applyFill="1" applyBorder="1"/>
    <xf numFmtId="167" fontId="4" fillId="0" borderId="0" xfId="0" applyNumberFormat="1" applyFont="1" applyAlignment="1">
      <alignment horizontal="center"/>
    </xf>
    <xf numFmtId="0" fontId="4" fillId="3" borderId="1" xfId="0" applyFont="1" applyFill="1" applyBorder="1"/>
    <xf numFmtId="10" fontId="4" fillId="3" borderId="2" xfId="1" applyNumberFormat="1" applyFont="1" applyFill="1" applyBorder="1"/>
    <xf numFmtId="9" fontId="4" fillId="0" borderId="0" xfId="0" applyNumberFormat="1" applyFont="1"/>
    <xf numFmtId="0" fontId="4" fillId="0" borderId="0" xfId="0" applyFont="1" applyAlignment="1">
      <alignment horizontal="center"/>
    </xf>
    <xf numFmtId="0" fontId="4" fillId="4" borderId="1" xfId="0" applyFont="1" applyFill="1" applyBorder="1"/>
    <xf numFmtId="10" fontId="4" fillId="4" borderId="2" xfId="1" applyNumberFormat="1" applyFont="1" applyFill="1" applyBorder="1"/>
    <xf numFmtId="168" fontId="4" fillId="0" borderId="0" xfId="2" applyNumberFormat="1" applyFont="1"/>
    <xf numFmtId="165" fontId="4" fillId="0" borderId="0" xfId="1" applyNumberFormat="1" applyFont="1"/>
    <xf numFmtId="170" fontId="4" fillId="0" borderId="0" xfId="0" applyNumberFormat="1" applyFont="1"/>
    <xf numFmtId="172" fontId="4" fillId="0" borderId="0" xfId="1" applyNumberFormat="1" applyFont="1"/>
    <xf numFmtId="14" fontId="4" fillId="0" borderId="0" xfId="1" applyNumberFormat="1" applyFont="1"/>
    <xf numFmtId="0" fontId="4" fillId="0" borderId="0" xfId="1" applyNumberFormat="1" applyFont="1"/>
    <xf numFmtId="169" fontId="4" fillId="0" borderId="0" xfId="1" applyNumberFormat="1" applyFont="1"/>
    <xf numFmtId="0" fontId="2" fillId="4" borderId="0" xfId="0" applyFont="1" applyFill="1" applyBorder="1"/>
    <xf numFmtId="10" fontId="2" fillId="3" borderId="2" xfId="1" applyNumberFormat="1" applyFont="1" applyFill="1" applyBorder="1"/>
    <xf numFmtId="10" fontId="2" fillId="4" borderId="0" xfId="1" applyNumberFormat="1" applyFont="1" applyFill="1" applyBorder="1"/>
    <xf numFmtId="0" fontId="4" fillId="4" borderId="5" xfId="0" applyFont="1" applyFill="1" applyBorder="1"/>
    <xf numFmtId="0" fontId="4" fillId="3" borderId="5" xfId="0" applyFont="1" applyFill="1" applyBorder="1"/>
    <xf numFmtId="10" fontId="4" fillId="4" borderId="5" xfId="1" applyNumberFormat="1" applyFont="1" applyFill="1" applyBorder="1"/>
    <xf numFmtId="10" fontId="4" fillId="3" borderId="5" xfId="1" applyNumberFormat="1" applyFont="1" applyFill="1" applyBorder="1"/>
    <xf numFmtId="0" fontId="6" fillId="6" borderId="6" xfId="0" applyFont="1" applyFill="1" applyBorder="1"/>
    <xf numFmtId="10" fontId="2" fillId="4" borderId="3" xfId="1" applyNumberFormat="1" applyFont="1" applyFill="1" applyBorder="1"/>
    <xf numFmtId="10" fontId="2" fillId="3" borderId="3" xfId="1" applyNumberFormat="1" applyFont="1" applyFill="1" applyBorder="1"/>
    <xf numFmtId="0" fontId="4" fillId="3" borderId="7" xfId="0" applyFont="1" applyFill="1" applyBorder="1"/>
    <xf numFmtId="10" fontId="4" fillId="3" borderId="7" xfId="1" applyNumberFormat="1" applyFont="1" applyFill="1" applyBorder="1"/>
    <xf numFmtId="0" fontId="6" fillId="6" borderId="1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10" fontId="4" fillId="4" borderId="2" xfId="1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10" fontId="4" fillId="3" borderId="2" xfId="1" applyNumberFormat="1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10" fontId="2" fillId="4" borderId="4" xfId="1" applyNumberFormat="1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10" fontId="2" fillId="3" borderId="4" xfId="1" applyNumberFormat="1" applyFont="1" applyFill="1" applyBorder="1" applyAlignment="1">
      <alignment horizontal="center" vertical="center"/>
    </xf>
    <xf numFmtId="173" fontId="4" fillId="0" borderId="0" xfId="0" applyNumberFormat="1" applyFont="1"/>
    <xf numFmtId="0" fontId="3" fillId="6" borderId="1" xfId="0" applyFont="1" applyFill="1" applyBorder="1"/>
    <xf numFmtId="0" fontId="0" fillId="4" borderId="1" xfId="0" applyFont="1" applyFill="1" applyBorder="1"/>
    <xf numFmtId="0" fontId="0" fillId="3" borderId="1" xfId="0" applyFont="1" applyFill="1" applyBorder="1"/>
    <xf numFmtId="0" fontId="3" fillId="6" borderId="2" xfId="0" applyFont="1" applyFill="1" applyBorder="1"/>
    <xf numFmtId="10" fontId="0" fillId="4" borderId="2" xfId="1" applyNumberFormat="1" applyFont="1" applyFill="1" applyBorder="1"/>
    <xf numFmtId="10" fontId="0" fillId="3" borderId="2" xfId="1" applyNumberFormat="1" applyFont="1" applyFill="1" applyBorder="1"/>
    <xf numFmtId="0" fontId="7" fillId="4" borderId="1" xfId="0" applyFont="1" applyFill="1" applyBorder="1"/>
    <xf numFmtId="10" fontId="7" fillId="4" borderId="2" xfId="1" applyNumberFormat="1" applyFont="1" applyFill="1" applyBorder="1"/>
    <xf numFmtId="14" fontId="0" fillId="5" borderId="0" xfId="0" applyNumberFormat="1" applyFont="1" applyFill="1"/>
  </cellXfs>
  <cellStyles count="3">
    <cellStyle name="Moneda" xfId="2" builtinId="4"/>
    <cellStyle name="Normal" xfId="0" builtinId="0"/>
    <cellStyle name="Porcentaje" xfId="1" builtinId="5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4" formatCode="0.00%"/>
    </dxf>
    <dxf>
      <font>
        <strike val="0"/>
        <outline val="0"/>
        <shadow val="0"/>
        <u val="none"/>
        <vertAlign val="baseline"/>
        <sz val="11"/>
        <color theme="0"/>
        <name val="Arial"/>
        <scheme val="minor"/>
      </font>
      <fill>
        <patternFill patternType="solid">
          <fgColor indexed="6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4" formatCode="0.00%"/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42663</v>
        <stp/>
        <stp>##V3_BDHV12</stp>
        <stp>AFPMODE CI Equity</stp>
        <stp>TOT_RETURN_INDEX_GROSS_DVDS</stp>
        <stp>20-10-2016</stp>
        <stp>20-10-2017</stp>
        <stp>[Retorno.xlsx]12M (2)!R3C37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AK3" s="7"/>
      </tp>
      <tp>
        <v>42663</v>
        <stp/>
        <stp>##V3_BDHV12</stp>
        <stp>AFPCAPE CI Equity</stp>
        <stp>TOT_RETURN_INDEX_GROSS_DVDS</stp>
        <stp>20-10-2016</stp>
        <stp>20-10-2017</stp>
        <stp>[Retorno.xlsx]12M (2)!R3C17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Q3" s="7"/>
      </tp>
      <tp>
        <v>42663</v>
        <stp/>
        <stp>##V3_BDHV12</stp>
        <stp>AFPPLAE CI Equity</stp>
        <stp>TOT_RETURN_INDEX_GROSS_DVDS</stp>
        <stp>20-10-2016</stp>
        <stp>20-10-2017</stp>
        <stp>[Retorno.xlsx]12M (2)!R3C31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AE3" s="7"/>
      </tp>
      <tp>
        <v>42663</v>
        <stp/>
        <stp>##V3_BDHV12</stp>
        <stp>AFPCUPE CI Equity</stp>
        <stp>TOT_RETURN_INDEX_GROSS_DVDS</stp>
        <stp>20-10-2016</stp>
        <stp>20-10-2017</stp>
        <stp>[Retorno.xlsx]12M (2)!R3C12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L3" s="7"/>
      </tp>
      <tp>
        <v>42663</v>
        <stp/>
        <stp>##V3_BDHV12</stp>
        <stp>FDIMEPS CI Equity</stp>
        <stp>TOT_RETURN_INDEX_GROSS_DVDS</stp>
        <stp>20-10-2016</stp>
        <stp>20-10-2017</stp>
        <stp>[Retorno.xlsx]12M (2)!R3C22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V3" s="7"/>
      </tp>
    </main>
    <main first="bloomberg.rtd">
      <tp>
        <v>42369</v>
        <stp/>
        <stp>##V3_BDHV12</stp>
        <stp>FDIMEPS CI Equity</stp>
        <stp>TOT_RETURN_INDEX_GROSS_DVDS</stp>
        <stp>12-31-2015</stp>
        <stp>06-03-2018</stp>
        <stp>[Retorno.xlsx]Hoja1!R3C1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cols=2;rows=797</stp>
        <tr r="A3" s="5"/>
      </tp>
      <tp>
        <v>42737</v>
        <stp/>
        <stp>##V3_BDHV12</stp>
        <stp>AFPCUPE CI Equity</stp>
        <stp>TOT_RETURN_INDEX_GROSS_DVDS</stp>
        <stp>02-01-2017</stp>
        <stp>02-01-2018</stp>
        <stp>[Retorno.xlsx]12M!R3C12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L3" s="4"/>
      </tp>
      <tp>
        <v>42737</v>
        <stp/>
        <stp>##V3_BDHV12</stp>
        <stp>AFPPLAE CI Equity</stp>
        <stp>TOT_RETURN_INDEX_GROSS_DVDS</stp>
        <stp>02-01-2017</stp>
        <stp>02-01-2018</stp>
        <stp>[Retorno.xlsx]12M!R3C31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AE3" s="4"/>
      </tp>
      <tp>
        <v>42737</v>
        <stp/>
        <stp>##V3_BDHV12</stp>
        <stp>AFPCAPE CI Equity</stp>
        <stp>TOT_RETURN_INDEX_GROSS_DVDS</stp>
        <stp>02-01-2017</stp>
        <stp>02-01-2018</stp>
        <stp>[Retorno.xlsx]12M!R3C17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Q3" s="4"/>
      </tp>
      <tp>
        <v>42737</v>
        <stp/>
        <stp>##V3_BDHV12</stp>
        <stp>AFPMODE CI Equity</stp>
        <stp>TOT_RETURN_INDEX_GROSS_DVDS</stp>
        <stp>02-01-2017</stp>
        <stp>02-01-2018</stp>
        <stp>[Retorno.xlsx]12M!R3C37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AK3" s="4"/>
      </tp>
      <tp>
        <v>42737</v>
        <stp/>
        <stp>##V3_BDHV12</stp>
        <stp>FDIMEPS CI Equity</stp>
        <stp>TOT_RETURN_INDEX_GROSS_DVDS</stp>
        <stp>02-01-2017</stp>
        <stp>02-01-2018</stp>
        <stp>[Retorno.xlsx]12M!R3C22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V3" s="4"/>
      </tp>
      <tp>
        <v>38919.550000000003</v>
        <stp/>
        <stp>##V3_BDHV12</stp>
        <stp>AFPCUPE CI Equity</stp>
        <stp>PX_LAST</stp>
        <stp>30-12-2016</stp>
        <stp>30-12-2016</stp>
        <stp>[Retorno.xlsx]YTD (2)!R1C13</stp>
        <tr r="M1" s="6"/>
      </tp>
      <tp>
        <v>42735</v>
        <stp/>
        <stp>##V3_BDHV12</stp>
        <stp>AFPPROE CI Equity</stp>
        <stp>TOT_RETURN_INDEX_GROSS_DVDS</stp>
        <stp>31-12-2016</stp>
        <stp>02-01-2018</stp>
        <stp>[Retorno.xlsx]YTD!R3C2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cols=2;rows=368</stp>
        <tr r="B3" s="1"/>
      </tp>
      <tp>
        <v>42737</v>
        <stp/>
        <stp>##V3_BDHV12</stp>
        <stp>AFPPROE CI Equity</stp>
        <stp>TOT_RETURN_INDEX_GROSS_DVDS</stp>
        <stp>02-01-2017</stp>
        <stp>02-01-2018</stp>
        <stp>[Retorno.xlsx]12M!R3C2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B3" s="4"/>
      </tp>
      <tp>
        <v>42735</v>
        <stp/>
        <stp>##V3_BDHV12</stp>
        <stp>AFPHABE CI Equity</stp>
        <stp>TOT_RETURN_INDEX_GROSS_DVDS</stp>
        <stp>31-12-2016</stp>
        <stp>02-01-2018</stp>
        <stp>[Retorno.xlsx]YTD!R3C7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cols=2;rows=368</stp>
        <tr r="G3" s="1"/>
      </tp>
      <tp>
        <v>38926.230000000003</v>
        <stp/>
        <stp>##V3_BDHV12</stp>
        <stp>AFPCUPE CI Equity</stp>
        <stp>PX_LAST</stp>
        <stp>19-10-2016</stp>
        <stp>19-10-2016</stp>
        <stp>[Retorno.xlsx]12M (2)!R1C13</stp>
        <tr r="M1" s="7"/>
      </tp>
      <tp>
        <v>42737</v>
        <stp/>
        <stp>##V3_BDHV12</stp>
        <stp>AFPHABE CI Equity</stp>
        <stp>TOT_RETURN_INDEX_GROSS_DVDS</stp>
        <stp>02-01-2017</stp>
        <stp>02-01-2018</stp>
        <stp>[Retorno.xlsx]12M!R3C7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G3" s="4"/>
      </tp>
      <tp>
        <v>1373.32</v>
        <stp/>
        <stp>##V3_BDHV12</stp>
        <stp>FDIMEPS CI Equity</stp>
        <stp>PX_LAST</stp>
        <stp>29-12-2015</stp>
        <stp>29-12-2015</stp>
        <stp>[Retorno.xlsx]Hoja1!R1C2</stp>
        <tr r="B1" s="5"/>
      </tp>
      <tp>
        <v>1471.05</v>
        <stp/>
        <stp>##V3_BDHV12</stp>
        <stp>FDIMEPS CI Equity</stp>
        <stp>PX_LAST</stp>
        <stp>29-12-2016</stp>
        <stp>29-12-2016</stp>
        <stp>[Retorno.xlsx]YTD (2)!R1C23</stp>
        <tr r="W1" s="6"/>
      </tp>
      <tp>
        <v>36611.99</v>
        <stp/>
        <stp>##V3_BDHV12</stp>
        <stp>AFPCAPE CI Equity</stp>
        <stp>PX_LAST</stp>
        <stp>29-12-2016</stp>
        <stp>29-12-2016</stp>
        <stp>[Retorno.xlsx]YTD (2)!R1C19</stp>
        <tr r="S1" s="6"/>
      </tp>
      <tp>
        <v>36667.879999999997</v>
        <stp/>
        <stp>##V3_BDHV12</stp>
        <stp>AFPCAPE CI Equity</stp>
        <stp>PX_LAST</stp>
        <stp>30-12-2016</stp>
        <stp>30-12-2016</stp>
        <stp>[Retorno.xlsx]YTD (2)!R1C18</stp>
        <tr r="R1" s="6"/>
      </tp>
      <tp>
        <v>42735</v>
        <stp/>
        <stp>##V3_BDHV12</stp>
        <stp>FDIMEPS CI Equity</stp>
        <stp>TOT_RETURN_INDEX_GROSS_DVDS</stp>
        <stp>31-12-2016</stp>
        <stp>02-01-2018</stp>
        <stp>[Retorno.xlsx]YTD!R3C22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cols=2;rows=368</stp>
        <tr r="V3" s="1"/>
      </tp>
      <tp>
        <v>42735</v>
        <stp/>
        <stp>##V3_BDHV12</stp>
        <stp>AFPCUPE CI Equity</stp>
        <stp>TOT_RETURN_INDEX_GROSS_DVDS</stp>
        <stp>31-12-2016</stp>
        <stp>02-01-2018</stp>
        <stp>[Retorno.xlsx]YTD!R3C12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cols=2;rows=368</stp>
        <tr r="L3" s="1"/>
      </tp>
      <tp>
        <v>42735</v>
        <stp/>
        <stp>##V3_BDHV12</stp>
        <stp>AFPPLAE CI Equity</stp>
        <stp>TOT_RETURN_INDEX_GROSS_DVDS</stp>
        <stp>31-12-2016</stp>
        <stp>02-01-2018</stp>
        <stp>[Retorno.xlsx]YTD!R3C31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cols=2;rows=368</stp>
        <tr r="AE3" s="1"/>
      </tp>
      <tp>
        <v>1474.15</v>
        <stp/>
        <stp>##V3_BDHV12</stp>
        <stp>FDIMEPS CI Equity</stp>
        <stp>PX_LAST</stp>
        <stp>18-10-2016</stp>
        <stp>18-10-2016</stp>
        <stp>[Retorno.xlsx]12M (2)!R1C23</stp>
        <tr r="W1" s="7"/>
      </tp>
      <tp>
        <v>42735</v>
        <stp/>
        <stp>##V3_BDHV12</stp>
        <stp>AFPCAPE CI Equity</stp>
        <stp>TOT_RETURN_INDEX_GROSS_DVDS</stp>
        <stp>31-12-2016</stp>
        <stp>02-01-2018</stp>
        <stp>[Retorno.xlsx]YTD!R3C17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cols=2;rows=368</stp>
        <tr r="Q3" s="1"/>
      </tp>
      <tp>
        <v>42735</v>
        <stp/>
        <stp>##V3_BDHV12</stp>
        <stp>AFPMODE CI Equity</stp>
        <stp>TOT_RETURN_INDEX_GROSS_DVDS</stp>
        <stp>31-12-2016</stp>
        <stp>02-01-2018</stp>
        <stp>[Retorno.xlsx]YTD!R3C37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cols=2;rows=368</stp>
        <tr r="AK3" s="1"/>
      </tp>
      <tp>
        <v>36682.019999999997</v>
        <stp/>
        <stp>##V3_BDHV12</stp>
        <stp>AFPCAPE CI Equity</stp>
        <stp>PX_LAST</stp>
        <stp>18-10-2016</stp>
        <stp>18-10-2016</stp>
        <stp>[Retorno.xlsx]12M (2)!R1C19</stp>
        <tr r="S1" s="7"/>
      </tp>
      <tp>
        <v>36691.040000000001</v>
        <stp/>
        <stp>##V3_BDHV12</stp>
        <stp>AFPCAPE CI Equity</stp>
        <stp>PX_LAST</stp>
        <stp>19-10-2016</stp>
        <stp>19-10-2016</stp>
        <stp>[Retorno.xlsx]12M (2)!R1C18</stp>
        <tr r="R1" s="7"/>
      </tp>
      <tp>
        <v>42735</v>
        <stp/>
        <stp>##V3_BDHV12</stp>
        <stp>AFPPROE CI Equity</stp>
        <stp>TOT_RETURN_INDEX_GROSS_DVDS</stp>
        <stp>31-12-2016</stp>
        <stp>20-10-2017</stp>
        <stp>[Retorno.xlsx]YTD (2)!R3C2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cols=2;rows=294</stp>
        <tr r="B3" s="6"/>
      </tp>
      <tp>
        <v>42663</v>
        <stp/>
        <stp>##V3_BDHV12</stp>
        <stp>AFPPROE CI Equity</stp>
        <stp>TOT_RETURN_INDEX_GROSS_DVDS</stp>
        <stp>20-10-2016</stp>
        <stp>20-10-2017</stp>
        <stp>[Retorno.xlsx]12M (2)!R3C2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B3" s="7"/>
      </tp>
      <tp t="s">
        <v>#N/A N/A</v>
        <stp/>
        <stp>##V3_BDHV12</stp>
        <stp>AFPCUPE CI Equity</stp>
        <stp>PX_LAST</stp>
        <stp>01-01-2017</stp>
        <stp>01-01-2017</stp>
        <stp>[Retorno.xlsx]12M!R1C13</stp>
        <tr r="M1" s="4"/>
      </tp>
    </main>
    <main first="bloomberg.rtd">
      <tp>
        <v>42735</v>
        <stp/>
        <stp>##V3_BDHV12</stp>
        <stp>AFPHABE CI Equity</stp>
        <stp>TOT_RETURN_INDEX_GROSS_DVDS</stp>
        <stp>31-12-2016</stp>
        <stp>20-10-2017</stp>
        <stp>[Retorno.xlsx]YTD (2)!R3C7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cols=2;rows=294</stp>
        <tr r="G3" s="6"/>
      </tp>
    </main>
    <main first="bloomberg.rtd">
      <tp>
        <v>42663</v>
        <stp/>
        <stp>##V3_BDHV12</stp>
        <stp>AFPHABE CI Equity</stp>
        <stp>TOT_RETURN_INDEX_GROSS_DVDS</stp>
        <stp>20-10-2016</stp>
        <stp>20-10-2017</stp>
        <stp>[Retorno.xlsx]12M (2)!R3C7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cols=2;rows=366</stp>
        <tr r="G3" s="7"/>
      </tp>
    </main>
    <main first="bloomberg.rtd">
      <tp>
        <v>38919.550000000003</v>
        <stp/>
        <stp>##V3_BDHV12</stp>
        <stp>AFPCUPE CI Equity</stp>
        <stp>PX_LAST</stp>
        <stp>30-12-2016</stp>
        <stp>30-12-2016</stp>
        <stp>[Retorno.xlsx]YTD!R1C13</stp>
        <tr r="M1" s="1"/>
      </tp>
      <tp>
        <v>42735</v>
        <stp/>
        <stp>##V3_BDHV12</stp>
        <stp>FDIMEPS CI Equity</stp>
        <stp>TOT_RETURN_INDEX_GROSS_DVDS</stp>
        <stp>31-12-2016</stp>
        <stp>20-10-2017</stp>
        <stp>[Retorno.xlsx]YTD (2)!R3C22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cols=2;rows=294</stp>
        <tr r="V3" s="6"/>
      </tp>
      <tp>
        <v>1472.01</v>
        <stp/>
        <stp>##V3_BDHV12</stp>
        <stp>FDIMEPS CI Equity</stp>
        <stp>PX_LAST</stp>
        <stp>31-12-2016</stp>
        <stp>31-12-2016</stp>
        <stp>[Retorno.xlsx]12M!R1C23</stp>
        <tr r="W1" s="4"/>
      </tp>
      <tp t="s">
        <v>#N/A N/A</v>
        <stp/>
        <stp>##V3_BDHV12</stp>
        <stp>AFPCAPE CI Equity</stp>
        <stp>PX_LAST</stp>
        <stp>31-12-2016</stp>
        <stp>31-12-2016</stp>
        <stp>[Retorno.xlsx]12M!R1C19</stp>
        <tr r="S1" s="4"/>
      </tp>
      <tp t="s">
        <v>#N/A N/A</v>
        <stp/>
        <stp>##V3_BDHV12</stp>
        <stp>AFPCAPE CI Equity</stp>
        <stp>PX_LAST</stp>
        <stp>01-01-2017</stp>
        <stp>01-01-2017</stp>
        <stp>[Retorno.xlsx]12M!R1C18</stp>
        <tr r="R1" s="4"/>
      </tp>
      <tp>
        <v>42735</v>
        <stp/>
        <stp>##V3_BDHV12</stp>
        <stp>AFPCAPE CI Equity</stp>
        <stp>TOT_RETURN_INDEX_GROSS_DVDS</stp>
        <stp>31-12-2016</stp>
        <stp>20-10-2017</stp>
        <stp>[Retorno.xlsx]YTD (2)!R3C17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cols=2;rows=294</stp>
        <tr r="Q3" s="6"/>
      </tp>
      <tp>
        <v>42735</v>
        <stp/>
        <stp>##V3_BDHV12</stp>
        <stp>AFPMODE CI Equity</stp>
        <stp>TOT_RETURN_INDEX_GROSS_DVDS</stp>
        <stp>31-12-2016</stp>
        <stp>20-10-2017</stp>
        <stp>[Retorno.xlsx]YTD (2)!R3C37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cols=2;rows=294</stp>
        <tr r="AK3" s="6"/>
      </tp>
      <tp>
        <v>1471.05</v>
        <stp/>
        <stp>##V3_BDHV12</stp>
        <stp>FDIMEPS CI Equity</stp>
        <stp>PX_LAST</stp>
        <stp>29-12-2016</stp>
        <stp>29-12-2016</stp>
        <stp>[Retorno.xlsx]YTD!R1C23</stp>
        <tr r="W1" s="1"/>
      </tp>
      <tp>
        <v>42735</v>
        <stp/>
        <stp>##V3_BDHV12</stp>
        <stp>AFPCUPE CI Equity</stp>
        <stp>TOT_RETURN_INDEX_GROSS_DVDS</stp>
        <stp>31-12-2016</stp>
        <stp>20-10-2017</stp>
        <stp>[Retorno.xlsx]YTD (2)!R3C12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cols=2;rows=294</stp>
        <tr r="L3" s="6"/>
      </tp>
      <tp>
        <v>36611.99</v>
        <stp/>
        <stp>##V3_BDHV12</stp>
        <stp>AFPCAPE CI Equity</stp>
        <stp>PX_LAST</stp>
        <stp>29-12-2016</stp>
        <stp>29-12-2016</stp>
        <stp>[Retorno.xlsx]YTD!R1C19</stp>
        <tr r="S1" s="1"/>
      </tp>
      <tp>
        <v>36667.879999999997</v>
        <stp/>
        <stp>##V3_BDHV12</stp>
        <stp>AFPCAPE CI Equity</stp>
        <stp>PX_LAST</stp>
        <stp>30-12-2016</stp>
        <stp>30-12-2016</stp>
        <stp>[Retorno.xlsx]YTD!R1C18</stp>
        <tr r="R1" s="1"/>
      </tp>
      <tp>
        <v>42735</v>
        <stp/>
        <stp>##V3_BDHV12</stp>
        <stp>AFPPLAE CI Equity</stp>
        <stp>TOT_RETURN_INDEX_GROSS_DVDS</stp>
        <stp>31-12-2016</stp>
        <stp>20-10-2017</stp>
        <stp>[Retorno.xlsx]YTD (2)!R3C31</stp>
        <stp>Dir=V</stp>
        <stp>Dts=S</stp>
        <stp>Sort=A</stp>
        <stp>Quote=C</stp>
        <stp>QtTyp=Y</stp>
        <stp>Days=A</stp>
        <stp>Per=cd</stp>
        <stp>DtFmt=D</stp>
        <stp>Fill=P</stp>
        <stp>UseDPDF=Y</stp>
        <stp>cols=2;rows=294</stp>
        <tr r="AE3" s="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400934843729652E-2"/>
          <c:y val="0.14259064159908921"/>
          <c:w val="0.86319813031254067"/>
          <c:h val="0.76213710340800511"/>
        </c:manualLayout>
      </c:layout>
      <c:lineChart>
        <c:grouping val="standard"/>
        <c:varyColors val="0"/>
        <c:ser>
          <c:idx val="0"/>
          <c:order val="0"/>
          <c:tx>
            <c:strRef>
              <c:f>YTD!$BA$4</c:f>
              <c:strCache>
                <c:ptCount val="1"/>
                <c:pt idx="0">
                  <c:v>PROVIDA</c:v>
                </c:pt>
              </c:strCache>
            </c:strRef>
          </c:tx>
          <c:spPr>
            <a:ln w="25400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cat>
            <c:numRef>
              <c:f>YTD!$B$3:$B$369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  <c:pt idx="360">
                  <c:v>43095</c:v>
                </c:pt>
                <c:pt idx="361">
                  <c:v>43096</c:v>
                </c:pt>
                <c:pt idx="362">
                  <c:v>43097</c:v>
                </c:pt>
                <c:pt idx="363">
                  <c:v>43098</c:v>
                </c:pt>
                <c:pt idx="364">
                  <c:v>43099</c:v>
                </c:pt>
                <c:pt idx="365">
                  <c:v>43100</c:v>
                </c:pt>
                <c:pt idx="366">
                  <c:v>43101</c:v>
                </c:pt>
              </c:numCache>
            </c:numRef>
          </c:cat>
          <c:val>
            <c:numRef>
              <c:f>YTD!$E$3:$E$369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100.32479511363859</c:v>
                </c:pt>
                <c:pt idx="5">
                  <c:v>100.55861469907036</c:v>
                </c:pt>
                <c:pt idx="6">
                  <c:v>100.62599557657018</c:v>
                </c:pt>
                <c:pt idx="7">
                  <c:v>100.62599557657018</c:v>
                </c:pt>
                <c:pt idx="8">
                  <c:v>100.62599557657018</c:v>
                </c:pt>
                <c:pt idx="9">
                  <c:v>100.51437472899474</c:v>
                </c:pt>
                <c:pt idx="10">
                  <c:v>100.55024880729326</c:v>
                </c:pt>
                <c:pt idx="11">
                  <c:v>100.46897204175686</c:v>
                </c:pt>
                <c:pt idx="12">
                  <c:v>100.51224780735649</c:v>
                </c:pt>
                <c:pt idx="13">
                  <c:v>100.59738139079688</c:v>
                </c:pt>
                <c:pt idx="14">
                  <c:v>100.59738139079688</c:v>
                </c:pt>
                <c:pt idx="15">
                  <c:v>100.59738139079688</c:v>
                </c:pt>
                <c:pt idx="16">
                  <c:v>100.56635669383361</c:v>
                </c:pt>
                <c:pt idx="17">
                  <c:v>100.54423670879579</c:v>
                </c:pt>
                <c:pt idx="18">
                  <c:v>100.51573595884322</c:v>
                </c:pt>
                <c:pt idx="19">
                  <c:v>100.42620673735043</c:v>
                </c:pt>
                <c:pt idx="20">
                  <c:v>100.40462557246099</c:v>
                </c:pt>
                <c:pt idx="21">
                  <c:v>100.40462557246099</c:v>
                </c:pt>
                <c:pt idx="22">
                  <c:v>100.40462557246099</c:v>
                </c:pt>
                <c:pt idx="23">
                  <c:v>100.51369411407052</c:v>
                </c:pt>
                <c:pt idx="24">
                  <c:v>100.44750431268812</c:v>
                </c:pt>
                <c:pt idx="25">
                  <c:v>100.48941884843927</c:v>
                </c:pt>
                <c:pt idx="26">
                  <c:v>100.54222322297828</c:v>
                </c:pt>
                <c:pt idx="27">
                  <c:v>100.4765155238339</c:v>
                </c:pt>
                <c:pt idx="28">
                  <c:v>100.4765155238339</c:v>
                </c:pt>
                <c:pt idx="29">
                  <c:v>100.4765155238339</c:v>
                </c:pt>
                <c:pt idx="30">
                  <c:v>100.48017382905169</c:v>
                </c:pt>
                <c:pt idx="31">
                  <c:v>100.49727427902323</c:v>
                </c:pt>
                <c:pt idx="32">
                  <c:v>100.6045845654118</c:v>
                </c:pt>
                <c:pt idx="33">
                  <c:v>100.76988891513672</c:v>
                </c:pt>
                <c:pt idx="34">
                  <c:v>100.87836191868755</c:v>
                </c:pt>
                <c:pt idx="35">
                  <c:v>100.87836191868755</c:v>
                </c:pt>
                <c:pt idx="36">
                  <c:v>100.87836191868755</c:v>
                </c:pt>
                <c:pt idx="37">
                  <c:v>100.92433178502895</c:v>
                </c:pt>
                <c:pt idx="38">
                  <c:v>100.87061992392432</c:v>
                </c:pt>
                <c:pt idx="39">
                  <c:v>101.11445022053346</c:v>
                </c:pt>
                <c:pt idx="40">
                  <c:v>101.19998082934634</c:v>
                </c:pt>
                <c:pt idx="41">
                  <c:v>101.33377837986994</c:v>
                </c:pt>
                <c:pt idx="42">
                  <c:v>101.33377837986994</c:v>
                </c:pt>
                <c:pt idx="43">
                  <c:v>101.33377837986994</c:v>
                </c:pt>
                <c:pt idx="44">
                  <c:v>101.27876200682717</c:v>
                </c:pt>
                <c:pt idx="45">
                  <c:v>101.29007722994267</c:v>
                </c:pt>
                <c:pt idx="46">
                  <c:v>101.37844373427323</c:v>
                </c:pt>
                <c:pt idx="47">
                  <c:v>101.30714932095906</c:v>
                </c:pt>
                <c:pt idx="48">
                  <c:v>101.18860888832049</c:v>
                </c:pt>
                <c:pt idx="49">
                  <c:v>101.18860888832049</c:v>
                </c:pt>
                <c:pt idx="50">
                  <c:v>101.18860888832049</c:v>
                </c:pt>
                <c:pt idx="51">
                  <c:v>101.32705730749308</c:v>
                </c:pt>
                <c:pt idx="52">
                  <c:v>101.25306879343709</c:v>
                </c:pt>
                <c:pt idx="53">
                  <c:v>101.18038479131926</c:v>
                </c:pt>
                <c:pt idx="54">
                  <c:v>101.2854263612937</c:v>
                </c:pt>
                <c:pt idx="55">
                  <c:v>101.44364097222444</c:v>
                </c:pt>
                <c:pt idx="56">
                  <c:v>101.44364097222444</c:v>
                </c:pt>
                <c:pt idx="57">
                  <c:v>101.44364097222444</c:v>
                </c:pt>
                <c:pt idx="58">
                  <c:v>101.61461711298467</c:v>
                </c:pt>
                <c:pt idx="59">
                  <c:v>101.62116803163049</c:v>
                </c:pt>
                <c:pt idx="60">
                  <c:v>101.72073632325582</c:v>
                </c:pt>
                <c:pt idx="61">
                  <c:v>101.69410726434492</c:v>
                </c:pt>
                <c:pt idx="62">
                  <c:v>101.69217885539291</c:v>
                </c:pt>
                <c:pt idx="63">
                  <c:v>101.69217885539291</c:v>
                </c:pt>
                <c:pt idx="64">
                  <c:v>101.69217885539291</c:v>
                </c:pt>
                <c:pt idx="65">
                  <c:v>101.7780781306231</c:v>
                </c:pt>
                <c:pt idx="66">
                  <c:v>101.75054158514654</c:v>
                </c:pt>
                <c:pt idx="67">
                  <c:v>101.7034940785084</c:v>
                </c:pt>
                <c:pt idx="68">
                  <c:v>101.65749585321181</c:v>
                </c:pt>
                <c:pt idx="69">
                  <c:v>101.48314499678555</c:v>
                </c:pt>
                <c:pt idx="70">
                  <c:v>101.48314499678555</c:v>
                </c:pt>
                <c:pt idx="71">
                  <c:v>101.48314499678555</c:v>
                </c:pt>
                <c:pt idx="72">
                  <c:v>101.36066266937745</c:v>
                </c:pt>
                <c:pt idx="73">
                  <c:v>101.31591223810865</c:v>
                </c:pt>
                <c:pt idx="74">
                  <c:v>101.10100807577973</c:v>
                </c:pt>
                <c:pt idx="75">
                  <c:v>101.06280856315674</c:v>
                </c:pt>
                <c:pt idx="76">
                  <c:v>101.42152098718664</c:v>
                </c:pt>
                <c:pt idx="77">
                  <c:v>101.42152098718664</c:v>
                </c:pt>
                <c:pt idx="78">
                  <c:v>101.42152098718664</c:v>
                </c:pt>
                <c:pt idx="79">
                  <c:v>101.700856695677</c:v>
                </c:pt>
                <c:pt idx="80">
                  <c:v>101.79421437611867</c:v>
                </c:pt>
                <c:pt idx="81">
                  <c:v>101.63078171743543</c:v>
                </c:pt>
                <c:pt idx="82">
                  <c:v>101.84330372752952</c:v>
                </c:pt>
                <c:pt idx="83">
                  <c:v>102.01237981829291</c:v>
                </c:pt>
                <c:pt idx="84">
                  <c:v>102.01237981829291</c:v>
                </c:pt>
                <c:pt idx="85">
                  <c:v>102.01237981829291</c:v>
                </c:pt>
                <c:pt idx="86">
                  <c:v>102.08236971966899</c:v>
                </c:pt>
                <c:pt idx="87">
                  <c:v>102.24013058731691</c:v>
                </c:pt>
                <c:pt idx="88">
                  <c:v>102.26307298205485</c:v>
                </c:pt>
                <c:pt idx="89">
                  <c:v>102.28051373948851</c:v>
                </c:pt>
                <c:pt idx="90">
                  <c:v>102.35603363712403</c:v>
                </c:pt>
                <c:pt idx="91">
                  <c:v>102.35603363712403</c:v>
                </c:pt>
                <c:pt idx="92">
                  <c:v>102.35603363712403</c:v>
                </c:pt>
                <c:pt idx="93">
                  <c:v>102.67277480749244</c:v>
                </c:pt>
                <c:pt idx="94">
                  <c:v>102.63327078293132</c:v>
                </c:pt>
                <c:pt idx="95">
                  <c:v>102.81218743114104</c:v>
                </c:pt>
                <c:pt idx="96">
                  <c:v>102.81933388784556</c:v>
                </c:pt>
                <c:pt idx="97">
                  <c:v>102.80030502892201</c:v>
                </c:pt>
                <c:pt idx="98">
                  <c:v>102.80030502892201</c:v>
                </c:pt>
                <c:pt idx="99">
                  <c:v>102.80030502892201</c:v>
                </c:pt>
                <c:pt idx="100">
                  <c:v>102.91975294812622</c:v>
                </c:pt>
                <c:pt idx="101">
                  <c:v>102.98840997860898</c:v>
                </c:pt>
                <c:pt idx="102">
                  <c:v>103.13301229105491</c:v>
                </c:pt>
                <c:pt idx="103">
                  <c:v>103.13301229105491</c:v>
                </c:pt>
                <c:pt idx="104">
                  <c:v>103.20892921406291</c:v>
                </c:pt>
                <c:pt idx="105">
                  <c:v>103.20892921406291</c:v>
                </c:pt>
                <c:pt idx="106">
                  <c:v>103.20892921406291</c:v>
                </c:pt>
                <c:pt idx="107">
                  <c:v>103.31258119523369</c:v>
                </c:pt>
                <c:pt idx="108">
                  <c:v>103.70050334309558</c:v>
                </c:pt>
                <c:pt idx="109">
                  <c:v>103.70050334309558</c:v>
                </c:pt>
                <c:pt idx="110">
                  <c:v>103.52572710234166</c:v>
                </c:pt>
                <c:pt idx="111">
                  <c:v>103.50993116430824</c:v>
                </c:pt>
                <c:pt idx="112">
                  <c:v>103.50993116430824</c:v>
                </c:pt>
                <c:pt idx="113">
                  <c:v>103.50993116430824</c:v>
                </c:pt>
                <c:pt idx="114">
                  <c:v>103.56650727988573</c:v>
                </c:pt>
                <c:pt idx="115">
                  <c:v>103.5128804956466</c:v>
                </c:pt>
                <c:pt idx="116">
                  <c:v>103.43690685472826</c:v>
                </c:pt>
                <c:pt idx="117">
                  <c:v>103.29704048779683</c:v>
                </c:pt>
                <c:pt idx="118">
                  <c:v>103.42193332639496</c:v>
                </c:pt>
                <c:pt idx="119">
                  <c:v>103.42193332639496</c:v>
                </c:pt>
                <c:pt idx="120">
                  <c:v>103.42193332639496</c:v>
                </c:pt>
                <c:pt idx="121">
                  <c:v>103.42193332639496</c:v>
                </c:pt>
                <c:pt idx="122">
                  <c:v>103.49396507254374</c:v>
                </c:pt>
                <c:pt idx="123">
                  <c:v>103.65442004093345</c:v>
                </c:pt>
                <c:pt idx="124">
                  <c:v>103.70674231323443</c:v>
                </c:pt>
                <c:pt idx="125">
                  <c:v>103.4848051300217</c:v>
                </c:pt>
                <c:pt idx="126">
                  <c:v>103.4848051300217</c:v>
                </c:pt>
                <c:pt idx="127">
                  <c:v>103.4848051300217</c:v>
                </c:pt>
                <c:pt idx="128">
                  <c:v>103.51401485385368</c:v>
                </c:pt>
                <c:pt idx="129">
                  <c:v>103.316324577317</c:v>
                </c:pt>
                <c:pt idx="130">
                  <c:v>103.01291211588165</c:v>
                </c:pt>
                <c:pt idx="131">
                  <c:v>103.0517638844737</c:v>
                </c:pt>
                <c:pt idx="132">
                  <c:v>102.79727062071812</c:v>
                </c:pt>
                <c:pt idx="133">
                  <c:v>102.79727062071812</c:v>
                </c:pt>
                <c:pt idx="134">
                  <c:v>102.79727062071812</c:v>
                </c:pt>
                <c:pt idx="135">
                  <c:v>102.87134421163964</c:v>
                </c:pt>
                <c:pt idx="136">
                  <c:v>103.11713127615596</c:v>
                </c:pt>
                <c:pt idx="137">
                  <c:v>103.26939050649958</c:v>
                </c:pt>
                <c:pt idx="138">
                  <c:v>103.55655328661871</c:v>
                </c:pt>
                <c:pt idx="139">
                  <c:v>103.66979059463922</c:v>
                </c:pt>
                <c:pt idx="140">
                  <c:v>103.66979059463922</c:v>
                </c:pt>
                <c:pt idx="141">
                  <c:v>103.66979059463922</c:v>
                </c:pt>
                <c:pt idx="142">
                  <c:v>103.56259374407136</c:v>
                </c:pt>
                <c:pt idx="143">
                  <c:v>103.42207512117088</c:v>
                </c:pt>
                <c:pt idx="144">
                  <c:v>103.39249673092159</c:v>
                </c:pt>
                <c:pt idx="145">
                  <c:v>103.45290130544794</c:v>
                </c:pt>
                <c:pt idx="146">
                  <c:v>103.22265494836842</c:v>
                </c:pt>
                <c:pt idx="147">
                  <c:v>103.22265494836842</c:v>
                </c:pt>
                <c:pt idx="148">
                  <c:v>103.22265494836842</c:v>
                </c:pt>
                <c:pt idx="149">
                  <c:v>103.06100890386129</c:v>
                </c:pt>
                <c:pt idx="150">
                  <c:v>103.09750687917369</c:v>
                </c:pt>
                <c:pt idx="151">
                  <c:v>103.36955433618365</c:v>
                </c:pt>
                <c:pt idx="152">
                  <c:v>103.61624888726563</c:v>
                </c:pt>
                <c:pt idx="153">
                  <c:v>103.66675618643529</c:v>
                </c:pt>
                <c:pt idx="154">
                  <c:v>103.66675618643529</c:v>
                </c:pt>
                <c:pt idx="155">
                  <c:v>103.66675618643529</c:v>
                </c:pt>
                <c:pt idx="156">
                  <c:v>103.86787789654835</c:v>
                </c:pt>
                <c:pt idx="157">
                  <c:v>103.90593561439549</c:v>
                </c:pt>
                <c:pt idx="158">
                  <c:v>103.92190170615996</c:v>
                </c:pt>
                <c:pt idx="159">
                  <c:v>103.92000165616312</c:v>
                </c:pt>
                <c:pt idx="160">
                  <c:v>103.82309910632436</c:v>
                </c:pt>
                <c:pt idx="161">
                  <c:v>103.82309910632436</c:v>
                </c:pt>
                <c:pt idx="162">
                  <c:v>103.82309910632436</c:v>
                </c:pt>
                <c:pt idx="163">
                  <c:v>103.76884842507137</c:v>
                </c:pt>
                <c:pt idx="164">
                  <c:v>103.60260822982562</c:v>
                </c:pt>
                <c:pt idx="165">
                  <c:v>103.66270085584502</c:v>
                </c:pt>
                <c:pt idx="166">
                  <c:v>103.76501996612249</c:v>
                </c:pt>
                <c:pt idx="167">
                  <c:v>103.76726032358145</c:v>
                </c:pt>
                <c:pt idx="168">
                  <c:v>103.76726032358145</c:v>
                </c:pt>
                <c:pt idx="169">
                  <c:v>103.76726032358145</c:v>
                </c:pt>
                <c:pt idx="170">
                  <c:v>103.6567738342131</c:v>
                </c:pt>
                <c:pt idx="171">
                  <c:v>103.66525316181091</c:v>
                </c:pt>
                <c:pt idx="172">
                  <c:v>103.64199881856604</c:v>
                </c:pt>
                <c:pt idx="173">
                  <c:v>103.44201146666003</c:v>
                </c:pt>
                <c:pt idx="174">
                  <c:v>103.50343696357275</c:v>
                </c:pt>
                <c:pt idx="175">
                  <c:v>103.50343696357275</c:v>
                </c:pt>
                <c:pt idx="176">
                  <c:v>103.50343696357275</c:v>
                </c:pt>
                <c:pt idx="177">
                  <c:v>103.50343696357275</c:v>
                </c:pt>
                <c:pt idx="178">
                  <c:v>103.3952191906185</c:v>
                </c:pt>
                <c:pt idx="179">
                  <c:v>103.18368974395561</c:v>
                </c:pt>
                <c:pt idx="180">
                  <c:v>103.14960227983322</c:v>
                </c:pt>
                <c:pt idx="181">
                  <c:v>103.01744954870986</c:v>
                </c:pt>
                <c:pt idx="182">
                  <c:v>103.01744954870986</c:v>
                </c:pt>
                <c:pt idx="183">
                  <c:v>103.01744954870986</c:v>
                </c:pt>
                <c:pt idx="184">
                  <c:v>103.01157924498828</c:v>
                </c:pt>
                <c:pt idx="185">
                  <c:v>102.9507492861343</c:v>
                </c:pt>
                <c:pt idx="186">
                  <c:v>102.86734559895966</c:v>
                </c:pt>
                <c:pt idx="187">
                  <c:v>102.87349949223299</c:v>
                </c:pt>
                <c:pt idx="188">
                  <c:v>102.65488030677594</c:v>
                </c:pt>
                <c:pt idx="189">
                  <c:v>102.65488030677594</c:v>
                </c:pt>
                <c:pt idx="190">
                  <c:v>102.65488030677594</c:v>
                </c:pt>
                <c:pt idx="191">
                  <c:v>102.57020046661835</c:v>
                </c:pt>
                <c:pt idx="192">
                  <c:v>102.58219630465807</c:v>
                </c:pt>
                <c:pt idx="193">
                  <c:v>102.77634171179768</c:v>
                </c:pt>
                <c:pt idx="194">
                  <c:v>102.8809295384893</c:v>
                </c:pt>
                <c:pt idx="195">
                  <c:v>102.64177846948429</c:v>
                </c:pt>
                <c:pt idx="196">
                  <c:v>102.64177846948429</c:v>
                </c:pt>
                <c:pt idx="197">
                  <c:v>102.64177846948429</c:v>
                </c:pt>
                <c:pt idx="198">
                  <c:v>102.38731356468389</c:v>
                </c:pt>
                <c:pt idx="199">
                  <c:v>102.23505433434026</c:v>
                </c:pt>
                <c:pt idx="200">
                  <c:v>102.17212581280319</c:v>
                </c:pt>
                <c:pt idx="201">
                  <c:v>102.10494344798963</c:v>
                </c:pt>
                <c:pt idx="202">
                  <c:v>102.12692163825156</c:v>
                </c:pt>
                <c:pt idx="203">
                  <c:v>102.12692163825156</c:v>
                </c:pt>
                <c:pt idx="204">
                  <c:v>102.12692163825156</c:v>
                </c:pt>
                <c:pt idx="205">
                  <c:v>102.27172246338371</c:v>
                </c:pt>
                <c:pt idx="206">
                  <c:v>102.43294312356316</c:v>
                </c:pt>
                <c:pt idx="207">
                  <c:v>102.32858216851295</c:v>
                </c:pt>
                <c:pt idx="208">
                  <c:v>102.45880649068432</c:v>
                </c:pt>
                <c:pt idx="209">
                  <c:v>102.53061136519169</c:v>
                </c:pt>
                <c:pt idx="210">
                  <c:v>102.53061136519169</c:v>
                </c:pt>
                <c:pt idx="211">
                  <c:v>102.53061136519169</c:v>
                </c:pt>
                <c:pt idx="212">
                  <c:v>102.68122577613508</c:v>
                </c:pt>
                <c:pt idx="213">
                  <c:v>102.73873773723339</c:v>
                </c:pt>
                <c:pt idx="214">
                  <c:v>102.81740547889352</c:v>
                </c:pt>
                <c:pt idx="215">
                  <c:v>102.88674312430054</c:v>
                </c:pt>
                <c:pt idx="216">
                  <c:v>102.69186038432635</c:v>
                </c:pt>
                <c:pt idx="217">
                  <c:v>102.69186038432635</c:v>
                </c:pt>
                <c:pt idx="218">
                  <c:v>102.69186038432635</c:v>
                </c:pt>
                <c:pt idx="219">
                  <c:v>102.59388019419089</c:v>
                </c:pt>
                <c:pt idx="220">
                  <c:v>102.47585022274551</c:v>
                </c:pt>
                <c:pt idx="221">
                  <c:v>102.51858716819677</c:v>
                </c:pt>
                <c:pt idx="222">
                  <c:v>102.43027738177658</c:v>
                </c:pt>
                <c:pt idx="223">
                  <c:v>102.37690582813406</c:v>
                </c:pt>
                <c:pt idx="224">
                  <c:v>102.37690582813406</c:v>
                </c:pt>
                <c:pt idx="225">
                  <c:v>102.37690582813406</c:v>
                </c:pt>
                <c:pt idx="226">
                  <c:v>102.37690582813406</c:v>
                </c:pt>
                <c:pt idx="227">
                  <c:v>102.58040969048196</c:v>
                </c:pt>
                <c:pt idx="228">
                  <c:v>102.64577708216422</c:v>
                </c:pt>
                <c:pt idx="229">
                  <c:v>102.65751768960736</c:v>
                </c:pt>
                <c:pt idx="230">
                  <c:v>102.66239542989776</c:v>
                </c:pt>
                <c:pt idx="231">
                  <c:v>102.66239542989776</c:v>
                </c:pt>
                <c:pt idx="232">
                  <c:v>102.66239542989776</c:v>
                </c:pt>
                <c:pt idx="233">
                  <c:v>102.69324997312998</c:v>
                </c:pt>
                <c:pt idx="234">
                  <c:v>102.78235381029512</c:v>
                </c:pt>
                <c:pt idx="235">
                  <c:v>102.75399485511844</c:v>
                </c:pt>
                <c:pt idx="236">
                  <c:v>102.63919780456322</c:v>
                </c:pt>
                <c:pt idx="237">
                  <c:v>102.47219191752772</c:v>
                </c:pt>
                <c:pt idx="238">
                  <c:v>102.47219191752772</c:v>
                </c:pt>
                <c:pt idx="239">
                  <c:v>102.47219191752772</c:v>
                </c:pt>
                <c:pt idx="240">
                  <c:v>102.45072418845898</c:v>
                </c:pt>
                <c:pt idx="241">
                  <c:v>102.32041478942209</c:v>
                </c:pt>
                <c:pt idx="242">
                  <c:v>102.39823176242692</c:v>
                </c:pt>
                <c:pt idx="243">
                  <c:v>102.48030257870823</c:v>
                </c:pt>
                <c:pt idx="244">
                  <c:v>102.47687114513187</c:v>
                </c:pt>
                <c:pt idx="245">
                  <c:v>102.47687114513187</c:v>
                </c:pt>
                <c:pt idx="246">
                  <c:v>102.47687114513187</c:v>
                </c:pt>
                <c:pt idx="247">
                  <c:v>102.56770487856281</c:v>
                </c:pt>
                <c:pt idx="248">
                  <c:v>102.5899666583765</c:v>
                </c:pt>
                <c:pt idx="249">
                  <c:v>102.6076059284964</c:v>
                </c:pt>
                <c:pt idx="250">
                  <c:v>102.62754227398561</c:v>
                </c:pt>
                <c:pt idx="251">
                  <c:v>102.57482297631213</c:v>
                </c:pt>
                <c:pt idx="252">
                  <c:v>102.57482297631213</c:v>
                </c:pt>
                <c:pt idx="253">
                  <c:v>102.57482297631213</c:v>
                </c:pt>
                <c:pt idx="254">
                  <c:v>102.75810690361907</c:v>
                </c:pt>
                <c:pt idx="255">
                  <c:v>102.72878374396636</c:v>
                </c:pt>
                <c:pt idx="256">
                  <c:v>102.59867285761572</c:v>
                </c:pt>
                <c:pt idx="257">
                  <c:v>102.62283468742625</c:v>
                </c:pt>
                <c:pt idx="258">
                  <c:v>102.52340819057679</c:v>
                </c:pt>
                <c:pt idx="259">
                  <c:v>102.52340819057679</c:v>
                </c:pt>
                <c:pt idx="260">
                  <c:v>102.52340819057679</c:v>
                </c:pt>
                <c:pt idx="261">
                  <c:v>102.52340819057679</c:v>
                </c:pt>
                <c:pt idx="262">
                  <c:v>102.52340819057679</c:v>
                </c:pt>
                <c:pt idx="263">
                  <c:v>102.38096115872428</c:v>
                </c:pt>
                <c:pt idx="264">
                  <c:v>102.33700477820041</c:v>
                </c:pt>
                <c:pt idx="265">
                  <c:v>102.43472973773927</c:v>
                </c:pt>
                <c:pt idx="266">
                  <c:v>102.43472973773927</c:v>
                </c:pt>
                <c:pt idx="267">
                  <c:v>102.43472973773927</c:v>
                </c:pt>
                <c:pt idx="268">
                  <c:v>102.62175704712952</c:v>
                </c:pt>
                <c:pt idx="269">
                  <c:v>102.70845037310464</c:v>
                </c:pt>
                <c:pt idx="270">
                  <c:v>102.80884107443012</c:v>
                </c:pt>
                <c:pt idx="271">
                  <c:v>102.79664672370414</c:v>
                </c:pt>
                <c:pt idx="272">
                  <c:v>102.75067685736273</c:v>
                </c:pt>
                <c:pt idx="273">
                  <c:v>102.75067685736273</c:v>
                </c:pt>
                <c:pt idx="274">
                  <c:v>102.75067685736273</c:v>
                </c:pt>
                <c:pt idx="275">
                  <c:v>102.52933521220868</c:v>
                </c:pt>
                <c:pt idx="276">
                  <c:v>102.39219130497422</c:v>
                </c:pt>
                <c:pt idx="277">
                  <c:v>102.19521000231697</c:v>
                </c:pt>
                <c:pt idx="278">
                  <c:v>101.97242205044893</c:v>
                </c:pt>
                <c:pt idx="279">
                  <c:v>101.97242205044893</c:v>
                </c:pt>
                <c:pt idx="280">
                  <c:v>101.97242205044893</c:v>
                </c:pt>
                <c:pt idx="281">
                  <c:v>101.97242205044893</c:v>
                </c:pt>
                <c:pt idx="282">
                  <c:v>101.71449735311697</c:v>
                </c:pt>
                <c:pt idx="283">
                  <c:v>101.20627651739557</c:v>
                </c:pt>
                <c:pt idx="284">
                  <c:v>100.86333167244392</c:v>
                </c:pt>
                <c:pt idx="285">
                  <c:v>100.74740026368161</c:v>
                </c:pt>
                <c:pt idx="286">
                  <c:v>100.61141907360941</c:v>
                </c:pt>
                <c:pt idx="287">
                  <c:v>100.61141907360941</c:v>
                </c:pt>
                <c:pt idx="288">
                  <c:v>100.61141907360941</c:v>
                </c:pt>
                <c:pt idx="289">
                  <c:v>100.64298259072105</c:v>
                </c:pt>
                <c:pt idx="290">
                  <c:v>100.60092626019402</c:v>
                </c:pt>
                <c:pt idx="291">
                  <c:v>100.55056075580023</c:v>
                </c:pt>
                <c:pt idx="292">
                  <c:v>100.58274816992576</c:v>
                </c:pt>
                <c:pt idx="293">
                  <c:v>100.71129931374169</c:v>
                </c:pt>
                <c:pt idx="294">
                  <c:v>100.71129931374169</c:v>
                </c:pt>
                <c:pt idx="295">
                  <c:v>100.71129931374169</c:v>
                </c:pt>
                <c:pt idx="296">
                  <c:v>101.09079885191611</c:v>
                </c:pt>
                <c:pt idx="297">
                  <c:v>101.55857981755554</c:v>
                </c:pt>
                <c:pt idx="298">
                  <c:v>101.75595814558527</c:v>
                </c:pt>
                <c:pt idx="299">
                  <c:v>101.75595814558527</c:v>
                </c:pt>
                <c:pt idx="300">
                  <c:v>101.37787655516969</c:v>
                </c:pt>
                <c:pt idx="301">
                  <c:v>101.37787655516969</c:v>
                </c:pt>
                <c:pt idx="302">
                  <c:v>101.37787655516969</c:v>
                </c:pt>
                <c:pt idx="303">
                  <c:v>101.55795592054164</c:v>
                </c:pt>
                <c:pt idx="304">
                  <c:v>101.55795592054164</c:v>
                </c:pt>
                <c:pt idx="305">
                  <c:v>101.75437004409538</c:v>
                </c:pt>
                <c:pt idx="306">
                  <c:v>101.8191986156293</c:v>
                </c:pt>
                <c:pt idx="307">
                  <c:v>101.86499832823965</c:v>
                </c:pt>
                <c:pt idx="308">
                  <c:v>101.86499832823965</c:v>
                </c:pt>
                <c:pt idx="309">
                  <c:v>101.86499832823965</c:v>
                </c:pt>
                <c:pt idx="310">
                  <c:v>101.83295270888999</c:v>
                </c:pt>
                <c:pt idx="311">
                  <c:v>101.91096819458107</c:v>
                </c:pt>
                <c:pt idx="312">
                  <c:v>101.91417275651604</c:v>
                </c:pt>
                <c:pt idx="313">
                  <c:v>102.05125994584014</c:v>
                </c:pt>
                <c:pt idx="314">
                  <c:v>102.13301881361451</c:v>
                </c:pt>
                <c:pt idx="315">
                  <c:v>102.13301881361451</c:v>
                </c:pt>
                <c:pt idx="316">
                  <c:v>102.13301881361451</c:v>
                </c:pt>
                <c:pt idx="317">
                  <c:v>102.17932898741806</c:v>
                </c:pt>
                <c:pt idx="318">
                  <c:v>102.19957728141421</c:v>
                </c:pt>
                <c:pt idx="319">
                  <c:v>102.19657123216548</c:v>
                </c:pt>
                <c:pt idx="320">
                  <c:v>102.16679432922996</c:v>
                </c:pt>
                <c:pt idx="321">
                  <c:v>102.01598140560034</c:v>
                </c:pt>
                <c:pt idx="322">
                  <c:v>102.01598140560034</c:v>
                </c:pt>
                <c:pt idx="323">
                  <c:v>102.01598140560034</c:v>
                </c:pt>
                <c:pt idx="324">
                  <c:v>101.98220588998491</c:v>
                </c:pt>
                <c:pt idx="325">
                  <c:v>102.07227393162607</c:v>
                </c:pt>
                <c:pt idx="326">
                  <c:v>101.77997818061996</c:v>
                </c:pt>
                <c:pt idx="327">
                  <c:v>101.60029584062048</c:v>
                </c:pt>
                <c:pt idx="328">
                  <c:v>101.38896490664382</c:v>
                </c:pt>
                <c:pt idx="329">
                  <c:v>101.38896490664382</c:v>
                </c:pt>
                <c:pt idx="330">
                  <c:v>101.38896490664382</c:v>
                </c:pt>
                <c:pt idx="331">
                  <c:v>101.43238246701932</c:v>
                </c:pt>
                <c:pt idx="332">
                  <c:v>101.53526875640034</c:v>
                </c:pt>
                <c:pt idx="333">
                  <c:v>101.48257781768206</c:v>
                </c:pt>
                <c:pt idx="334">
                  <c:v>101.47616869381214</c:v>
                </c:pt>
                <c:pt idx="335">
                  <c:v>101.4388766677548</c:v>
                </c:pt>
                <c:pt idx="336">
                  <c:v>101.4388766677548</c:v>
                </c:pt>
                <c:pt idx="337">
                  <c:v>101.4388766677548</c:v>
                </c:pt>
                <c:pt idx="338">
                  <c:v>101.51785635792186</c:v>
                </c:pt>
                <c:pt idx="339">
                  <c:v>101.48198227962335</c:v>
                </c:pt>
                <c:pt idx="340">
                  <c:v>101.47262382441505</c:v>
                </c:pt>
                <c:pt idx="341">
                  <c:v>101.47262382441505</c:v>
                </c:pt>
                <c:pt idx="342">
                  <c:v>101.40949679019175</c:v>
                </c:pt>
                <c:pt idx="343">
                  <c:v>101.40949679019175</c:v>
                </c:pt>
                <c:pt idx="344">
                  <c:v>101.40949679019175</c:v>
                </c:pt>
                <c:pt idx="345">
                  <c:v>101.37932286188376</c:v>
                </c:pt>
                <c:pt idx="346">
                  <c:v>101.25902417402426</c:v>
                </c:pt>
                <c:pt idx="347">
                  <c:v>101.24626264419476</c:v>
                </c:pt>
                <c:pt idx="348">
                  <c:v>101.17570556371514</c:v>
                </c:pt>
                <c:pt idx="349">
                  <c:v>101.07707311761062</c:v>
                </c:pt>
                <c:pt idx="350">
                  <c:v>101.07707311761062</c:v>
                </c:pt>
                <c:pt idx="351">
                  <c:v>101.07707311761062</c:v>
                </c:pt>
                <c:pt idx="352">
                  <c:v>101.13881056303028</c:v>
                </c:pt>
                <c:pt idx="353">
                  <c:v>101.56201125113196</c:v>
                </c:pt>
                <c:pt idx="354">
                  <c:v>101.57945200856562</c:v>
                </c:pt>
                <c:pt idx="355">
                  <c:v>101.77779454107137</c:v>
                </c:pt>
                <c:pt idx="356">
                  <c:v>101.77779454107137</c:v>
                </c:pt>
                <c:pt idx="357">
                  <c:v>101.77779454107137</c:v>
                </c:pt>
                <c:pt idx="358">
                  <c:v>101.77779454107137</c:v>
                </c:pt>
                <c:pt idx="359">
                  <c:v>102.08449664130723</c:v>
                </c:pt>
                <c:pt idx="360">
                  <c:v>102.13605322181844</c:v>
                </c:pt>
                <c:pt idx="361">
                  <c:v>102.28394517306488</c:v>
                </c:pt>
                <c:pt idx="362">
                  <c:v>102.31970581554268</c:v>
                </c:pt>
                <c:pt idx="363">
                  <c:v>102.31970581554268</c:v>
                </c:pt>
                <c:pt idx="364">
                  <c:v>102.31970581554268</c:v>
                </c:pt>
                <c:pt idx="365">
                  <c:v>102.31970581554268</c:v>
                </c:pt>
                <c:pt idx="366">
                  <c:v>102.37276542067826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A-40E7-B3AE-E6ECDB6C2EBC}"/>
            </c:ext>
          </c:extLst>
        </c:ser>
        <c:ser>
          <c:idx val="1"/>
          <c:order val="1"/>
          <c:tx>
            <c:strRef>
              <c:f>YTD!$BB$4</c:f>
              <c:strCache>
                <c:ptCount val="1"/>
                <c:pt idx="0">
                  <c:v>HABITAT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YTD!$B$3:$B$369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  <c:pt idx="360">
                  <c:v>43095</c:v>
                </c:pt>
                <c:pt idx="361">
                  <c:v>43096</c:v>
                </c:pt>
                <c:pt idx="362">
                  <c:v>43097</c:v>
                </c:pt>
                <c:pt idx="363">
                  <c:v>43098</c:v>
                </c:pt>
                <c:pt idx="364">
                  <c:v>43099</c:v>
                </c:pt>
                <c:pt idx="365">
                  <c:v>43100</c:v>
                </c:pt>
                <c:pt idx="366">
                  <c:v>43101</c:v>
                </c:pt>
              </c:numCache>
            </c:numRef>
          </c:cat>
          <c:val>
            <c:numRef>
              <c:f>YTD!$J$3:$J$369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100.30230837336025</c:v>
                </c:pt>
                <c:pt idx="5">
                  <c:v>100.59438012098609</c:v>
                </c:pt>
                <c:pt idx="6">
                  <c:v>100.67068432841036</c:v>
                </c:pt>
                <c:pt idx="7">
                  <c:v>100.67068432841036</c:v>
                </c:pt>
                <c:pt idx="8">
                  <c:v>100.67068432841036</c:v>
                </c:pt>
                <c:pt idx="9">
                  <c:v>100.61294291584154</c:v>
                </c:pt>
                <c:pt idx="10">
                  <c:v>100.64108650804175</c:v>
                </c:pt>
                <c:pt idx="11">
                  <c:v>100.55457418916086</c:v>
                </c:pt>
                <c:pt idx="12">
                  <c:v>100.62192491335225</c:v>
                </c:pt>
                <c:pt idx="13">
                  <c:v>100.67265181357936</c:v>
                </c:pt>
                <c:pt idx="14">
                  <c:v>100.67265181357936</c:v>
                </c:pt>
                <c:pt idx="15">
                  <c:v>100.67265181357936</c:v>
                </c:pt>
                <c:pt idx="16">
                  <c:v>100.6065842318895</c:v>
                </c:pt>
                <c:pt idx="17">
                  <c:v>100.57832658257806</c:v>
                </c:pt>
                <c:pt idx="18">
                  <c:v>100.53752265102943</c:v>
                </c:pt>
                <c:pt idx="19">
                  <c:v>100.48206238068555</c:v>
                </c:pt>
                <c:pt idx="20">
                  <c:v>100.45879472999117</c:v>
                </c:pt>
                <c:pt idx="21">
                  <c:v>100.45879472999117</c:v>
                </c:pt>
                <c:pt idx="22">
                  <c:v>100.45879472999117</c:v>
                </c:pt>
                <c:pt idx="23">
                  <c:v>100.52885431057466</c:v>
                </c:pt>
                <c:pt idx="24">
                  <c:v>100.44054559219164</c:v>
                </c:pt>
                <c:pt idx="25">
                  <c:v>100.51679277106028</c:v>
                </c:pt>
                <c:pt idx="26">
                  <c:v>100.56663572867525</c:v>
                </c:pt>
                <c:pt idx="27">
                  <c:v>100.48662466513545</c:v>
                </c:pt>
                <c:pt idx="28">
                  <c:v>100.48662466513545</c:v>
                </c:pt>
                <c:pt idx="29">
                  <c:v>100.48662466513545</c:v>
                </c:pt>
                <c:pt idx="30">
                  <c:v>100.52229602667796</c:v>
                </c:pt>
                <c:pt idx="31">
                  <c:v>100.52759968235094</c:v>
                </c:pt>
                <c:pt idx="32">
                  <c:v>100.59734560587849</c:v>
                </c:pt>
                <c:pt idx="33">
                  <c:v>100.75291950561943</c:v>
                </c:pt>
                <c:pt idx="34">
                  <c:v>100.83934628166688</c:v>
                </c:pt>
                <c:pt idx="35">
                  <c:v>100.83934628166688</c:v>
                </c:pt>
                <c:pt idx="36">
                  <c:v>100.83934628166688</c:v>
                </c:pt>
                <c:pt idx="37">
                  <c:v>100.87812569949085</c:v>
                </c:pt>
                <c:pt idx="38">
                  <c:v>100.84111416689119</c:v>
                </c:pt>
                <c:pt idx="39">
                  <c:v>101.06249901982167</c:v>
                </c:pt>
                <c:pt idx="40">
                  <c:v>101.14530448258702</c:v>
                </c:pt>
                <c:pt idx="41">
                  <c:v>101.26503593511859</c:v>
                </c:pt>
                <c:pt idx="42">
                  <c:v>101.26503593511859</c:v>
                </c:pt>
                <c:pt idx="43">
                  <c:v>101.26503593511859</c:v>
                </c:pt>
                <c:pt idx="44">
                  <c:v>101.25408645243887</c:v>
                </c:pt>
                <c:pt idx="45">
                  <c:v>101.30552620961129</c:v>
                </c:pt>
                <c:pt idx="46">
                  <c:v>101.41459332224125</c:v>
                </c:pt>
                <c:pt idx="47">
                  <c:v>101.37641270425129</c:v>
                </c:pt>
                <c:pt idx="48">
                  <c:v>101.27798141724509</c:v>
                </c:pt>
                <c:pt idx="49">
                  <c:v>101.27798141724509</c:v>
                </c:pt>
                <c:pt idx="50">
                  <c:v>101.27798141724509</c:v>
                </c:pt>
                <c:pt idx="51">
                  <c:v>101.42902154681396</c:v>
                </c:pt>
                <c:pt idx="52">
                  <c:v>101.37396047635946</c:v>
                </c:pt>
                <c:pt idx="53">
                  <c:v>101.34253774221091</c:v>
                </c:pt>
                <c:pt idx="54">
                  <c:v>101.4348954880432</c:v>
                </c:pt>
                <c:pt idx="55">
                  <c:v>101.57373150670863</c:v>
                </c:pt>
                <c:pt idx="56">
                  <c:v>101.57373150670863</c:v>
                </c:pt>
                <c:pt idx="57">
                  <c:v>101.57373150670863</c:v>
                </c:pt>
                <c:pt idx="58">
                  <c:v>101.73269860550917</c:v>
                </c:pt>
                <c:pt idx="59">
                  <c:v>101.7067791269783</c:v>
                </c:pt>
                <c:pt idx="60">
                  <c:v>101.83834400480174</c:v>
                </c:pt>
                <c:pt idx="61">
                  <c:v>101.87187679550837</c:v>
                </c:pt>
                <c:pt idx="62">
                  <c:v>101.8830829066884</c:v>
                </c:pt>
                <c:pt idx="63">
                  <c:v>101.8830829066884</c:v>
                </c:pt>
                <c:pt idx="64">
                  <c:v>101.8830829066884</c:v>
                </c:pt>
                <c:pt idx="65">
                  <c:v>101.94036809081221</c:v>
                </c:pt>
                <c:pt idx="66">
                  <c:v>101.95185934477034</c:v>
                </c:pt>
                <c:pt idx="67">
                  <c:v>101.9027577583785</c:v>
                </c:pt>
                <c:pt idx="68">
                  <c:v>101.8615261126627</c:v>
                </c:pt>
                <c:pt idx="69">
                  <c:v>101.70777712670171</c:v>
                </c:pt>
                <c:pt idx="70">
                  <c:v>101.70777712670171</c:v>
                </c:pt>
                <c:pt idx="71">
                  <c:v>101.70777712670171</c:v>
                </c:pt>
                <c:pt idx="72">
                  <c:v>101.59953692812829</c:v>
                </c:pt>
                <c:pt idx="73">
                  <c:v>101.55779202541187</c:v>
                </c:pt>
                <c:pt idx="74">
                  <c:v>101.37855127508716</c:v>
                </c:pt>
                <c:pt idx="75">
                  <c:v>101.34017105715253</c:v>
                </c:pt>
                <c:pt idx="76">
                  <c:v>101.60005018512889</c:v>
                </c:pt>
                <c:pt idx="77">
                  <c:v>101.60005018512889</c:v>
                </c:pt>
                <c:pt idx="78">
                  <c:v>101.60005018512889</c:v>
                </c:pt>
                <c:pt idx="79">
                  <c:v>101.81678721077606</c:v>
                </c:pt>
                <c:pt idx="80">
                  <c:v>101.92363020973669</c:v>
                </c:pt>
                <c:pt idx="81">
                  <c:v>101.78405281984814</c:v>
                </c:pt>
                <c:pt idx="82">
                  <c:v>101.99771030349163</c:v>
                </c:pt>
                <c:pt idx="83">
                  <c:v>102.14159334932975</c:v>
                </c:pt>
                <c:pt idx="84">
                  <c:v>102.14159334932975</c:v>
                </c:pt>
                <c:pt idx="85">
                  <c:v>102.14159334932975</c:v>
                </c:pt>
                <c:pt idx="86">
                  <c:v>102.21507464325066</c:v>
                </c:pt>
                <c:pt idx="87">
                  <c:v>102.34410175034887</c:v>
                </c:pt>
                <c:pt idx="88">
                  <c:v>102.41444647371047</c:v>
                </c:pt>
                <c:pt idx="89">
                  <c:v>102.42511081361205</c:v>
                </c:pt>
                <c:pt idx="90">
                  <c:v>102.50651907676463</c:v>
                </c:pt>
                <c:pt idx="91">
                  <c:v>102.50651907676463</c:v>
                </c:pt>
                <c:pt idx="92">
                  <c:v>102.50651907676463</c:v>
                </c:pt>
                <c:pt idx="93">
                  <c:v>102.77749025880976</c:v>
                </c:pt>
                <c:pt idx="94">
                  <c:v>102.74812055266365</c:v>
                </c:pt>
                <c:pt idx="95">
                  <c:v>102.91783753419925</c:v>
                </c:pt>
                <c:pt idx="96">
                  <c:v>102.91461542080651</c:v>
                </c:pt>
                <c:pt idx="97">
                  <c:v>102.91495759214025</c:v>
                </c:pt>
                <c:pt idx="98">
                  <c:v>102.91495759214025</c:v>
                </c:pt>
                <c:pt idx="99">
                  <c:v>102.91495759214025</c:v>
                </c:pt>
                <c:pt idx="100">
                  <c:v>103.01592664987167</c:v>
                </c:pt>
                <c:pt idx="101">
                  <c:v>103.09094771479441</c:v>
                </c:pt>
                <c:pt idx="102">
                  <c:v>103.17323992055914</c:v>
                </c:pt>
                <c:pt idx="103">
                  <c:v>103.17323992055914</c:v>
                </c:pt>
                <c:pt idx="104">
                  <c:v>103.25821246843816</c:v>
                </c:pt>
                <c:pt idx="105">
                  <c:v>103.25821246843816</c:v>
                </c:pt>
                <c:pt idx="106">
                  <c:v>103.25821246843816</c:v>
                </c:pt>
                <c:pt idx="107">
                  <c:v>103.34635010115431</c:v>
                </c:pt>
                <c:pt idx="108">
                  <c:v>103.77332289710755</c:v>
                </c:pt>
                <c:pt idx="109">
                  <c:v>103.77332289710755</c:v>
                </c:pt>
                <c:pt idx="110">
                  <c:v>103.62587556654296</c:v>
                </c:pt>
                <c:pt idx="111">
                  <c:v>103.6170076261435</c:v>
                </c:pt>
                <c:pt idx="112">
                  <c:v>103.6170076261435</c:v>
                </c:pt>
                <c:pt idx="113">
                  <c:v>103.6170076261435</c:v>
                </c:pt>
                <c:pt idx="114">
                  <c:v>103.65367698740943</c:v>
                </c:pt>
                <c:pt idx="115">
                  <c:v>103.60135328762486</c:v>
                </c:pt>
                <c:pt idx="116">
                  <c:v>103.5417869612761</c:v>
                </c:pt>
                <c:pt idx="117">
                  <c:v>103.43080939203273</c:v>
                </c:pt>
                <c:pt idx="118">
                  <c:v>103.53385999204444</c:v>
                </c:pt>
                <c:pt idx="119">
                  <c:v>103.53385999204444</c:v>
                </c:pt>
                <c:pt idx="120">
                  <c:v>103.53385999204444</c:v>
                </c:pt>
                <c:pt idx="121">
                  <c:v>103.53385999204444</c:v>
                </c:pt>
                <c:pt idx="122">
                  <c:v>103.70945091480922</c:v>
                </c:pt>
                <c:pt idx="123">
                  <c:v>103.81498225699055</c:v>
                </c:pt>
                <c:pt idx="124">
                  <c:v>103.81914534155106</c:v>
                </c:pt>
                <c:pt idx="125">
                  <c:v>103.63742384905674</c:v>
                </c:pt>
                <c:pt idx="126">
                  <c:v>103.63742384905674</c:v>
                </c:pt>
                <c:pt idx="127">
                  <c:v>103.63742384905674</c:v>
                </c:pt>
                <c:pt idx="128">
                  <c:v>103.66322927047638</c:v>
                </c:pt>
                <c:pt idx="129">
                  <c:v>103.47760132192184</c:v>
                </c:pt>
                <c:pt idx="130">
                  <c:v>103.23420344652068</c:v>
                </c:pt>
                <c:pt idx="131">
                  <c:v>103.24666418592443</c:v>
                </c:pt>
                <c:pt idx="132">
                  <c:v>103.03397618772652</c:v>
                </c:pt>
                <c:pt idx="133">
                  <c:v>103.03397618772652</c:v>
                </c:pt>
                <c:pt idx="134">
                  <c:v>103.03397618772652</c:v>
                </c:pt>
                <c:pt idx="135">
                  <c:v>103.085102287843</c:v>
                </c:pt>
                <c:pt idx="136">
                  <c:v>103.31230405344708</c:v>
                </c:pt>
                <c:pt idx="137">
                  <c:v>103.40560277044715</c:v>
                </c:pt>
                <c:pt idx="138">
                  <c:v>103.60403362973915</c:v>
                </c:pt>
                <c:pt idx="139">
                  <c:v>103.71703571270716</c:v>
                </c:pt>
                <c:pt idx="140">
                  <c:v>103.71703571270716</c:v>
                </c:pt>
                <c:pt idx="141">
                  <c:v>103.71703571270716</c:v>
                </c:pt>
                <c:pt idx="142">
                  <c:v>103.60811117146623</c:v>
                </c:pt>
                <c:pt idx="143">
                  <c:v>103.55618667157103</c:v>
                </c:pt>
                <c:pt idx="144">
                  <c:v>103.55498907190294</c:v>
                </c:pt>
                <c:pt idx="145">
                  <c:v>103.64811670323616</c:v>
                </c:pt>
                <c:pt idx="146">
                  <c:v>103.45188144333564</c:v>
                </c:pt>
                <c:pt idx="147">
                  <c:v>103.45188144333564</c:v>
                </c:pt>
                <c:pt idx="148">
                  <c:v>103.45188144333564</c:v>
                </c:pt>
                <c:pt idx="149">
                  <c:v>103.31986033706718</c:v>
                </c:pt>
                <c:pt idx="150">
                  <c:v>103.36194741111736</c:v>
                </c:pt>
                <c:pt idx="151">
                  <c:v>103.54948581628527</c:v>
                </c:pt>
                <c:pt idx="152">
                  <c:v>103.7409306775134</c:v>
                </c:pt>
                <c:pt idx="153">
                  <c:v>103.80408980286644</c:v>
                </c:pt>
                <c:pt idx="154">
                  <c:v>103.80408980286644</c:v>
                </c:pt>
                <c:pt idx="155">
                  <c:v>103.80408980286644</c:v>
                </c:pt>
                <c:pt idx="156">
                  <c:v>103.96131753072046</c:v>
                </c:pt>
                <c:pt idx="157">
                  <c:v>104.02635859840908</c:v>
                </c:pt>
                <c:pt idx="158">
                  <c:v>104.03032208302491</c:v>
                </c:pt>
                <c:pt idx="159">
                  <c:v>104.03833459509002</c:v>
                </c:pt>
                <c:pt idx="160">
                  <c:v>104.00882231755486</c:v>
                </c:pt>
                <c:pt idx="161">
                  <c:v>104.00882231755486</c:v>
                </c:pt>
                <c:pt idx="162">
                  <c:v>104.00882231755486</c:v>
                </c:pt>
                <c:pt idx="163">
                  <c:v>103.96485330116911</c:v>
                </c:pt>
                <c:pt idx="164">
                  <c:v>103.86177418687963</c:v>
                </c:pt>
                <c:pt idx="165">
                  <c:v>103.97568872673759</c:v>
                </c:pt>
                <c:pt idx="166">
                  <c:v>104.01848865773303</c:v>
                </c:pt>
                <c:pt idx="167">
                  <c:v>104.03944665192468</c:v>
                </c:pt>
                <c:pt idx="168">
                  <c:v>104.03944665192468</c:v>
                </c:pt>
                <c:pt idx="169">
                  <c:v>104.03944665192468</c:v>
                </c:pt>
                <c:pt idx="170">
                  <c:v>103.92242405578523</c:v>
                </c:pt>
                <c:pt idx="171">
                  <c:v>103.94740256314834</c:v>
                </c:pt>
                <c:pt idx="172">
                  <c:v>103.84517887719319</c:v>
                </c:pt>
                <c:pt idx="173">
                  <c:v>103.73482862206168</c:v>
                </c:pt>
                <c:pt idx="174">
                  <c:v>103.77030038365952</c:v>
                </c:pt>
                <c:pt idx="175">
                  <c:v>103.77030038365952</c:v>
                </c:pt>
                <c:pt idx="176">
                  <c:v>103.77030038365952</c:v>
                </c:pt>
                <c:pt idx="177">
                  <c:v>103.77030038365952</c:v>
                </c:pt>
                <c:pt idx="178">
                  <c:v>103.67226829654268</c:v>
                </c:pt>
                <c:pt idx="179">
                  <c:v>103.473181608861</c:v>
                </c:pt>
                <c:pt idx="180">
                  <c:v>103.48199252070484</c:v>
                </c:pt>
                <c:pt idx="181">
                  <c:v>103.34520953004183</c:v>
                </c:pt>
                <c:pt idx="182">
                  <c:v>103.34520953004183</c:v>
                </c:pt>
                <c:pt idx="183">
                  <c:v>103.34520953004183</c:v>
                </c:pt>
                <c:pt idx="184">
                  <c:v>103.37018803740493</c:v>
                </c:pt>
                <c:pt idx="185">
                  <c:v>103.34130307398161</c:v>
                </c:pt>
                <c:pt idx="186">
                  <c:v>103.23865167385928</c:v>
                </c:pt>
                <c:pt idx="187">
                  <c:v>103.25969521088437</c:v>
                </c:pt>
                <c:pt idx="188">
                  <c:v>103.00791413780655</c:v>
                </c:pt>
                <c:pt idx="189">
                  <c:v>103.00791413780655</c:v>
                </c:pt>
                <c:pt idx="190">
                  <c:v>103.00791413780655</c:v>
                </c:pt>
                <c:pt idx="191">
                  <c:v>102.93950838533615</c:v>
                </c:pt>
                <c:pt idx="192">
                  <c:v>102.9279886171002</c:v>
                </c:pt>
                <c:pt idx="193">
                  <c:v>103.11706679326994</c:v>
                </c:pt>
                <c:pt idx="194">
                  <c:v>103.22889979084765</c:v>
                </c:pt>
                <c:pt idx="195">
                  <c:v>102.92704764593239</c:v>
                </c:pt>
                <c:pt idx="196">
                  <c:v>102.92704764593239</c:v>
                </c:pt>
                <c:pt idx="197">
                  <c:v>102.92704764593239</c:v>
                </c:pt>
                <c:pt idx="198">
                  <c:v>102.71527210462447</c:v>
                </c:pt>
                <c:pt idx="199">
                  <c:v>102.57797585696086</c:v>
                </c:pt>
                <c:pt idx="200">
                  <c:v>102.54002335319342</c:v>
                </c:pt>
                <c:pt idx="201">
                  <c:v>102.45784520453994</c:v>
                </c:pt>
                <c:pt idx="202">
                  <c:v>102.48467713996078</c:v>
                </c:pt>
                <c:pt idx="203">
                  <c:v>102.48467713996078</c:v>
                </c:pt>
                <c:pt idx="204">
                  <c:v>102.48467713996078</c:v>
                </c:pt>
                <c:pt idx="205">
                  <c:v>102.64538360970785</c:v>
                </c:pt>
                <c:pt idx="206">
                  <c:v>102.7915192834931</c:v>
                </c:pt>
                <c:pt idx="207">
                  <c:v>102.7156142759582</c:v>
                </c:pt>
                <c:pt idx="208">
                  <c:v>102.83289350059798</c:v>
                </c:pt>
                <c:pt idx="209">
                  <c:v>102.86297606368936</c:v>
                </c:pt>
                <c:pt idx="210">
                  <c:v>102.86297606368936</c:v>
                </c:pt>
                <c:pt idx="211">
                  <c:v>102.86297606368936</c:v>
                </c:pt>
                <c:pt idx="212">
                  <c:v>103.05864103803366</c:v>
                </c:pt>
                <c:pt idx="213">
                  <c:v>103.11772262165961</c:v>
                </c:pt>
                <c:pt idx="214">
                  <c:v>103.19804734225532</c:v>
                </c:pt>
                <c:pt idx="215">
                  <c:v>103.23657013157903</c:v>
                </c:pt>
                <c:pt idx="216">
                  <c:v>103.04190315695816</c:v>
                </c:pt>
                <c:pt idx="217">
                  <c:v>103.04190315695816</c:v>
                </c:pt>
                <c:pt idx="218">
                  <c:v>103.04190315695816</c:v>
                </c:pt>
                <c:pt idx="219">
                  <c:v>102.91515719208491</c:v>
                </c:pt>
                <c:pt idx="220">
                  <c:v>102.84044978421811</c:v>
                </c:pt>
                <c:pt idx="221">
                  <c:v>102.91872147681137</c:v>
                </c:pt>
                <c:pt idx="222">
                  <c:v>102.83873892754939</c:v>
                </c:pt>
                <c:pt idx="223">
                  <c:v>102.76557129068442</c:v>
                </c:pt>
                <c:pt idx="224">
                  <c:v>102.76557129068442</c:v>
                </c:pt>
                <c:pt idx="225">
                  <c:v>102.76557129068442</c:v>
                </c:pt>
                <c:pt idx="226">
                  <c:v>102.76557129068442</c:v>
                </c:pt>
                <c:pt idx="227">
                  <c:v>102.96870700581538</c:v>
                </c:pt>
                <c:pt idx="228">
                  <c:v>102.96870700581538</c:v>
                </c:pt>
                <c:pt idx="229">
                  <c:v>102.96870700581538</c:v>
                </c:pt>
                <c:pt idx="230">
                  <c:v>103.1131033086541</c:v>
                </c:pt>
                <c:pt idx="231">
                  <c:v>103.1131033086541</c:v>
                </c:pt>
                <c:pt idx="232">
                  <c:v>103.1131033086541</c:v>
                </c:pt>
                <c:pt idx="233">
                  <c:v>103.16437198015964</c:v>
                </c:pt>
                <c:pt idx="234">
                  <c:v>103.16437198015964</c:v>
                </c:pt>
                <c:pt idx="235">
                  <c:v>103.2030658551502</c:v>
                </c:pt>
                <c:pt idx="236">
                  <c:v>103.02673356116229</c:v>
                </c:pt>
                <c:pt idx="237">
                  <c:v>102.89970245351093</c:v>
                </c:pt>
                <c:pt idx="238">
                  <c:v>102.89970245351093</c:v>
                </c:pt>
                <c:pt idx="239">
                  <c:v>102.89970245351093</c:v>
                </c:pt>
                <c:pt idx="240">
                  <c:v>102.92017570497975</c:v>
                </c:pt>
                <c:pt idx="241">
                  <c:v>102.8271621307578</c:v>
                </c:pt>
                <c:pt idx="242">
                  <c:v>102.88099708726638</c:v>
                </c:pt>
                <c:pt idx="243">
                  <c:v>102.93622924338777</c:v>
                </c:pt>
                <c:pt idx="244">
                  <c:v>102.97041786248406</c:v>
                </c:pt>
                <c:pt idx="245">
                  <c:v>102.97041786248406</c:v>
                </c:pt>
                <c:pt idx="246">
                  <c:v>102.97041786248406</c:v>
                </c:pt>
                <c:pt idx="247">
                  <c:v>103.06998972060272</c:v>
                </c:pt>
                <c:pt idx="248">
                  <c:v>103.0764909759438</c:v>
                </c:pt>
                <c:pt idx="249">
                  <c:v>103.04367104218247</c:v>
                </c:pt>
                <c:pt idx="250">
                  <c:v>103.04486864185057</c:v>
                </c:pt>
                <c:pt idx="251">
                  <c:v>103.00218276796636</c:v>
                </c:pt>
                <c:pt idx="252">
                  <c:v>103.00218276796636</c:v>
                </c:pt>
                <c:pt idx="253">
                  <c:v>103.00218276796636</c:v>
                </c:pt>
                <c:pt idx="254">
                  <c:v>103.17446603450502</c:v>
                </c:pt>
                <c:pt idx="255">
                  <c:v>103.19528145730759</c:v>
                </c:pt>
                <c:pt idx="256">
                  <c:v>103.07406726232982</c:v>
                </c:pt>
                <c:pt idx="257">
                  <c:v>103.12616284789189</c:v>
                </c:pt>
                <c:pt idx="258">
                  <c:v>102.97837334599355</c:v>
                </c:pt>
                <c:pt idx="259">
                  <c:v>102.97837334599355</c:v>
                </c:pt>
                <c:pt idx="260">
                  <c:v>102.97837334599355</c:v>
                </c:pt>
                <c:pt idx="261">
                  <c:v>102.97837334599355</c:v>
                </c:pt>
                <c:pt idx="262">
                  <c:v>102.97837334599355</c:v>
                </c:pt>
                <c:pt idx="263">
                  <c:v>102.88256537254604</c:v>
                </c:pt>
                <c:pt idx="264">
                  <c:v>102.83215212937485</c:v>
                </c:pt>
                <c:pt idx="265">
                  <c:v>102.89545382611695</c:v>
                </c:pt>
                <c:pt idx="266">
                  <c:v>102.89545382611695</c:v>
                </c:pt>
                <c:pt idx="267">
                  <c:v>102.89545382611695</c:v>
                </c:pt>
                <c:pt idx="268">
                  <c:v>103.11492822243405</c:v>
                </c:pt>
                <c:pt idx="269">
                  <c:v>103.16870615038702</c:v>
                </c:pt>
                <c:pt idx="270">
                  <c:v>103.26536955216889</c:v>
                </c:pt>
                <c:pt idx="271">
                  <c:v>103.26596835200293</c:v>
                </c:pt>
                <c:pt idx="272">
                  <c:v>103.24643607170188</c:v>
                </c:pt>
                <c:pt idx="273">
                  <c:v>103.24643607170188</c:v>
                </c:pt>
                <c:pt idx="274">
                  <c:v>103.24643607170188</c:v>
                </c:pt>
                <c:pt idx="275">
                  <c:v>103.04398469923841</c:v>
                </c:pt>
                <c:pt idx="276">
                  <c:v>102.87284200381225</c:v>
                </c:pt>
                <c:pt idx="277">
                  <c:v>102.69844868071553</c:v>
                </c:pt>
                <c:pt idx="278">
                  <c:v>102.42836144128256</c:v>
                </c:pt>
                <c:pt idx="279">
                  <c:v>102.42836144128256</c:v>
                </c:pt>
                <c:pt idx="280">
                  <c:v>102.42836144128256</c:v>
                </c:pt>
                <c:pt idx="281">
                  <c:v>102.42836144128256</c:v>
                </c:pt>
                <c:pt idx="282">
                  <c:v>102.1929475636687</c:v>
                </c:pt>
                <c:pt idx="283">
                  <c:v>101.64396217295894</c:v>
                </c:pt>
                <c:pt idx="284">
                  <c:v>101.34815505493975</c:v>
                </c:pt>
                <c:pt idx="285">
                  <c:v>101.27638461768757</c:v>
                </c:pt>
                <c:pt idx="286">
                  <c:v>101.19269521231007</c:v>
                </c:pt>
                <c:pt idx="287">
                  <c:v>101.19269521231007</c:v>
                </c:pt>
                <c:pt idx="288">
                  <c:v>101.19269521231007</c:v>
                </c:pt>
                <c:pt idx="289">
                  <c:v>101.19229601242071</c:v>
                </c:pt>
                <c:pt idx="290">
                  <c:v>101.14510488264224</c:v>
                </c:pt>
                <c:pt idx="291">
                  <c:v>101.11188574899154</c:v>
                </c:pt>
                <c:pt idx="292">
                  <c:v>101.09269564002423</c:v>
                </c:pt>
                <c:pt idx="293">
                  <c:v>101.17379024612087</c:v>
                </c:pt>
                <c:pt idx="294">
                  <c:v>101.17379024612087</c:v>
                </c:pt>
                <c:pt idx="295">
                  <c:v>101.17379024612087</c:v>
                </c:pt>
                <c:pt idx="296">
                  <c:v>101.59138184467406</c:v>
                </c:pt>
                <c:pt idx="297">
                  <c:v>101.96035659955821</c:v>
                </c:pt>
                <c:pt idx="298">
                  <c:v>102.17315865486735</c:v>
                </c:pt>
                <c:pt idx="299">
                  <c:v>102.17315865486735</c:v>
                </c:pt>
                <c:pt idx="300">
                  <c:v>101.93158569324613</c:v>
                </c:pt>
                <c:pt idx="301">
                  <c:v>101.93158569324613</c:v>
                </c:pt>
                <c:pt idx="302">
                  <c:v>101.93158569324613</c:v>
                </c:pt>
                <c:pt idx="303">
                  <c:v>102.05562280172728</c:v>
                </c:pt>
                <c:pt idx="304">
                  <c:v>102.05562280172728</c:v>
                </c:pt>
                <c:pt idx="305">
                  <c:v>102.23865595100096</c:v>
                </c:pt>
                <c:pt idx="306">
                  <c:v>102.33232535361259</c:v>
                </c:pt>
                <c:pt idx="307">
                  <c:v>102.39537042185438</c:v>
                </c:pt>
                <c:pt idx="308">
                  <c:v>102.39537042185438</c:v>
                </c:pt>
                <c:pt idx="309">
                  <c:v>102.39537042185438</c:v>
                </c:pt>
                <c:pt idx="310">
                  <c:v>102.36611477281951</c:v>
                </c:pt>
                <c:pt idx="311">
                  <c:v>102.46719788766221</c:v>
                </c:pt>
                <c:pt idx="312">
                  <c:v>102.48909685302164</c:v>
                </c:pt>
                <c:pt idx="313">
                  <c:v>102.65063023682524</c:v>
                </c:pt>
                <c:pt idx="314">
                  <c:v>102.73343569959054</c:v>
                </c:pt>
                <c:pt idx="315">
                  <c:v>102.73343569959054</c:v>
                </c:pt>
                <c:pt idx="316">
                  <c:v>102.73343569959054</c:v>
                </c:pt>
                <c:pt idx="317">
                  <c:v>102.81641224802277</c:v>
                </c:pt>
                <c:pt idx="318">
                  <c:v>102.83488950004478</c:v>
                </c:pt>
                <c:pt idx="319">
                  <c:v>102.83300755770922</c:v>
                </c:pt>
                <c:pt idx="320">
                  <c:v>102.82137373236202</c:v>
                </c:pt>
                <c:pt idx="321">
                  <c:v>102.67207297373966</c:v>
                </c:pt>
                <c:pt idx="322">
                  <c:v>102.67207297373966</c:v>
                </c:pt>
                <c:pt idx="323">
                  <c:v>102.67207297373966</c:v>
                </c:pt>
                <c:pt idx="324">
                  <c:v>102.62816098590955</c:v>
                </c:pt>
                <c:pt idx="325">
                  <c:v>102.74193295437846</c:v>
                </c:pt>
                <c:pt idx="326">
                  <c:v>102.42017784355059</c:v>
                </c:pt>
                <c:pt idx="327">
                  <c:v>102.26275051575186</c:v>
                </c:pt>
                <c:pt idx="328">
                  <c:v>102.03432263620188</c:v>
                </c:pt>
                <c:pt idx="329">
                  <c:v>102.03432263620188</c:v>
                </c:pt>
                <c:pt idx="330">
                  <c:v>102.03432263620188</c:v>
                </c:pt>
                <c:pt idx="331">
                  <c:v>102.032184065366</c:v>
                </c:pt>
                <c:pt idx="332">
                  <c:v>102.15094603245197</c:v>
                </c:pt>
                <c:pt idx="333">
                  <c:v>102.14458734849995</c:v>
                </c:pt>
                <c:pt idx="334">
                  <c:v>102.12380043997518</c:v>
                </c:pt>
                <c:pt idx="335">
                  <c:v>102.0649184562939</c:v>
                </c:pt>
                <c:pt idx="336">
                  <c:v>102.0649184562939</c:v>
                </c:pt>
                <c:pt idx="337">
                  <c:v>102.0649184562939</c:v>
                </c:pt>
                <c:pt idx="338">
                  <c:v>102.14997654700637</c:v>
                </c:pt>
                <c:pt idx="339">
                  <c:v>102.13734472193576</c:v>
                </c:pt>
                <c:pt idx="340">
                  <c:v>102.12394301136422</c:v>
                </c:pt>
                <c:pt idx="341">
                  <c:v>102.12394301136422</c:v>
                </c:pt>
                <c:pt idx="342">
                  <c:v>102.06548874185012</c:v>
                </c:pt>
                <c:pt idx="343">
                  <c:v>102.06548874185012</c:v>
                </c:pt>
                <c:pt idx="344">
                  <c:v>102.06548874185012</c:v>
                </c:pt>
                <c:pt idx="345">
                  <c:v>102.04840868944088</c:v>
                </c:pt>
                <c:pt idx="346">
                  <c:v>101.89853764526228</c:v>
                </c:pt>
                <c:pt idx="347">
                  <c:v>101.89066770458624</c:v>
                </c:pt>
                <c:pt idx="348">
                  <c:v>101.80997229837897</c:v>
                </c:pt>
                <c:pt idx="349">
                  <c:v>101.73862957529394</c:v>
                </c:pt>
                <c:pt idx="350">
                  <c:v>101.73862957529394</c:v>
                </c:pt>
                <c:pt idx="351">
                  <c:v>101.73862957529394</c:v>
                </c:pt>
                <c:pt idx="352">
                  <c:v>101.81327995460512</c:v>
                </c:pt>
                <c:pt idx="353">
                  <c:v>102.27216022742974</c:v>
                </c:pt>
                <c:pt idx="354">
                  <c:v>102.27940285399393</c:v>
                </c:pt>
                <c:pt idx="355">
                  <c:v>102.48966713857783</c:v>
                </c:pt>
                <c:pt idx="356">
                  <c:v>102.48966713857783</c:v>
                </c:pt>
                <c:pt idx="357">
                  <c:v>102.48966713857783</c:v>
                </c:pt>
                <c:pt idx="358">
                  <c:v>102.48966713857783</c:v>
                </c:pt>
                <c:pt idx="359">
                  <c:v>102.81213510635099</c:v>
                </c:pt>
                <c:pt idx="360">
                  <c:v>102.82961435864959</c:v>
                </c:pt>
                <c:pt idx="361">
                  <c:v>102.96876403437096</c:v>
                </c:pt>
                <c:pt idx="362">
                  <c:v>103.01430133603631</c:v>
                </c:pt>
                <c:pt idx="363">
                  <c:v>103.01430133603631</c:v>
                </c:pt>
                <c:pt idx="364">
                  <c:v>103.01430133603631</c:v>
                </c:pt>
                <c:pt idx="365">
                  <c:v>103.01430133603631</c:v>
                </c:pt>
                <c:pt idx="366">
                  <c:v>103.10001525513847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EA-40E7-B3AE-E6ECDB6C2EBC}"/>
            </c:ext>
          </c:extLst>
        </c:ser>
        <c:ser>
          <c:idx val="2"/>
          <c:order val="2"/>
          <c:tx>
            <c:strRef>
              <c:f>YTD!$BC$4</c:f>
              <c:strCache>
                <c:ptCount val="1"/>
                <c:pt idx="0">
                  <c:v>CUPRUM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cat>
            <c:numRef>
              <c:f>YTD!$B$3:$B$369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  <c:pt idx="360">
                  <c:v>43095</c:v>
                </c:pt>
                <c:pt idx="361">
                  <c:v>43096</c:v>
                </c:pt>
                <c:pt idx="362">
                  <c:v>43097</c:v>
                </c:pt>
                <c:pt idx="363">
                  <c:v>43098</c:v>
                </c:pt>
                <c:pt idx="364">
                  <c:v>43099</c:v>
                </c:pt>
                <c:pt idx="365">
                  <c:v>43100</c:v>
                </c:pt>
                <c:pt idx="366">
                  <c:v>43101</c:v>
                </c:pt>
              </c:numCache>
            </c:numRef>
          </c:cat>
          <c:val>
            <c:numRef>
              <c:f>YTD!$O$3:$O$369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100.25375580652691</c:v>
                </c:pt>
                <c:pt idx="5">
                  <c:v>100.5703285513116</c:v>
                </c:pt>
                <c:pt idx="6">
                  <c:v>100.65674352272462</c:v>
                </c:pt>
                <c:pt idx="7">
                  <c:v>100.65674352272462</c:v>
                </c:pt>
                <c:pt idx="8">
                  <c:v>100.65674352272462</c:v>
                </c:pt>
                <c:pt idx="9">
                  <c:v>100.49137774038572</c:v>
                </c:pt>
                <c:pt idx="10">
                  <c:v>100.5401384588945</c:v>
                </c:pt>
                <c:pt idx="11">
                  <c:v>100.45844309411252</c:v>
                </c:pt>
                <c:pt idx="12">
                  <c:v>100.55080887388645</c:v>
                </c:pt>
                <c:pt idx="13">
                  <c:v>100.60539215057595</c:v>
                </c:pt>
                <c:pt idx="14">
                  <c:v>100.60539215057595</c:v>
                </c:pt>
                <c:pt idx="15">
                  <c:v>100.60539215057595</c:v>
                </c:pt>
                <c:pt idx="16">
                  <c:v>100.52564618853289</c:v>
                </c:pt>
                <c:pt idx="17">
                  <c:v>100.50404885818863</c:v>
                </c:pt>
                <c:pt idx="18">
                  <c:v>100.4541338880581</c:v>
                </c:pt>
                <c:pt idx="19">
                  <c:v>100.38834154561985</c:v>
                </c:pt>
                <c:pt idx="20">
                  <c:v>100.33665672300269</c:v>
                </c:pt>
                <c:pt idx="21">
                  <c:v>100.33665672300269</c:v>
                </c:pt>
                <c:pt idx="22">
                  <c:v>100.33665672300269</c:v>
                </c:pt>
                <c:pt idx="23">
                  <c:v>100.4295611535334</c:v>
                </c:pt>
                <c:pt idx="24">
                  <c:v>100.37043782046513</c:v>
                </c:pt>
                <c:pt idx="25">
                  <c:v>100.43653796333582</c:v>
                </c:pt>
                <c:pt idx="26">
                  <c:v>100.48896663699811</c:v>
                </c:pt>
                <c:pt idx="27">
                  <c:v>100.42745785057826</c:v>
                </c:pt>
                <c:pt idx="28">
                  <c:v>100.42745785057826</c:v>
                </c:pt>
                <c:pt idx="29">
                  <c:v>100.42745785057826</c:v>
                </c:pt>
                <c:pt idx="30">
                  <c:v>100.43610191272319</c:v>
                </c:pt>
                <c:pt idx="31">
                  <c:v>100.44754182879628</c:v>
                </c:pt>
                <c:pt idx="32">
                  <c:v>100.5135137214868</c:v>
                </c:pt>
                <c:pt idx="33">
                  <c:v>100.66938899049154</c:v>
                </c:pt>
                <c:pt idx="34">
                  <c:v>100.74656994893081</c:v>
                </c:pt>
                <c:pt idx="35">
                  <c:v>100.74656994893081</c:v>
                </c:pt>
                <c:pt idx="36">
                  <c:v>100.74656994893081</c:v>
                </c:pt>
                <c:pt idx="37">
                  <c:v>100.77322033637459</c:v>
                </c:pt>
                <c:pt idx="38">
                  <c:v>100.74969925332748</c:v>
                </c:pt>
                <c:pt idx="39">
                  <c:v>100.96795540997738</c:v>
                </c:pt>
                <c:pt idx="40">
                  <c:v>101.08994698137555</c:v>
                </c:pt>
                <c:pt idx="41">
                  <c:v>101.19906223468246</c:v>
                </c:pt>
                <c:pt idx="42">
                  <c:v>101.19906223468246</c:v>
                </c:pt>
                <c:pt idx="43">
                  <c:v>101.19906223468246</c:v>
                </c:pt>
                <c:pt idx="44">
                  <c:v>101.16546068747229</c:v>
                </c:pt>
                <c:pt idx="45">
                  <c:v>101.19359877700632</c:v>
                </c:pt>
                <c:pt idx="46">
                  <c:v>101.27072843537348</c:v>
                </c:pt>
                <c:pt idx="47">
                  <c:v>101.19662548125883</c:v>
                </c:pt>
                <c:pt idx="48">
                  <c:v>101.09012653162782</c:v>
                </c:pt>
                <c:pt idx="49">
                  <c:v>101.09012653162782</c:v>
                </c:pt>
                <c:pt idx="50">
                  <c:v>101.09012653162782</c:v>
                </c:pt>
                <c:pt idx="51">
                  <c:v>101.24238514555118</c:v>
                </c:pt>
                <c:pt idx="52">
                  <c:v>101.18998212192493</c:v>
                </c:pt>
                <c:pt idx="53">
                  <c:v>101.16525548718398</c:v>
                </c:pt>
                <c:pt idx="54">
                  <c:v>101.23861459025353</c:v>
                </c:pt>
                <c:pt idx="55">
                  <c:v>101.38599969732959</c:v>
                </c:pt>
                <c:pt idx="56">
                  <c:v>101.38599969732959</c:v>
                </c:pt>
                <c:pt idx="57">
                  <c:v>101.38599969732959</c:v>
                </c:pt>
                <c:pt idx="58">
                  <c:v>101.56793540294926</c:v>
                </c:pt>
                <c:pt idx="59">
                  <c:v>101.58848108181593</c:v>
                </c:pt>
                <c:pt idx="60">
                  <c:v>101.68354011537389</c:v>
                </c:pt>
                <c:pt idx="61">
                  <c:v>101.69415923029375</c:v>
                </c:pt>
                <c:pt idx="62">
                  <c:v>101.6902347747799</c:v>
                </c:pt>
                <c:pt idx="63">
                  <c:v>101.6902347747799</c:v>
                </c:pt>
                <c:pt idx="64">
                  <c:v>101.6902347747799</c:v>
                </c:pt>
                <c:pt idx="65">
                  <c:v>101.73289078471159</c:v>
                </c:pt>
                <c:pt idx="66">
                  <c:v>101.72155346878266</c:v>
                </c:pt>
                <c:pt idx="67">
                  <c:v>101.67097159771512</c:v>
                </c:pt>
                <c:pt idx="68">
                  <c:v>101.64057630500973</c:v>
                </c:pt>
                <c:pt idx="69">
                  <c:v>101.45589604553396</c:v>
                </c:pt>
                <c:pt idx="70">
                  <c:v>101.45589604553396</c:v>
                </c:pt>
                <c:pt idx="71">
                  <c:v>101.45589604553396</c:v>
                </c:pt>
                <c:pt idx="72">
                  <c:v>101.33841888047853</c:v>
                </c:pt>
                <c:pt idx="73">
                  <c:v>101.30899828914259</c:v>
                </c:pt>
                <c:pt idx="74">
                  <c:v>101.11062091042238</c:v>
                </c:pt>
                <c:pt idx="75">
                  <c:v>101.07522386068952</c:v>
                </c:pt>
                <c:pt idx="76">
                  <c:v>101.38876990122172</c:v>
                </c:pt>
                <c:pt idx="77">
                  <c:v>101.38876990122172</c:v>
                </c:pt>
                <c:pt idx="78">
                  <c:v>101.38876990122172</c:v>
                </c:pt>
                <c:pt idx="79">
                  <c:v>101.60943716125922</c:v>
                </c:pt>
                <c:pt idx="80">
                  <c:v>101.73291643474759</c:v>
                </c:pt>
                <c:pt idx="81">
                  <c:v>101.61336161677308</c:v>
                </c:pt>
                <c:pt idx="82">
                  <c:v>101.83815853261275</c:v>
                </c:pt>
                <c:pt idx="83">
                  <c:v>102.02340309288137</c:v>
                </c:pt>
                <c:pt idx="84">
                  <c:v>102.02340309288137</c:v>
                </c:pt>
                <c:pt idx="85">
                  <c:v>102.02340309288137</c:v>
                </c:pt>
                <c:pt idx="86">
                  <c:v>102.09176043892343</c:v>
                </c:pt>
                <c:pt idx="87">
                  <c:v>102.20975060469961</c:v>
                </c:pt>
                <c:pt idx="88">
                  <c:v>102.30350148641959</c:v>
                </c:pt>
                <c:pt idx="89">
                  <c:v>102.31068349651031</c:v>
                </c:pt>
                <c:pt idx="90">
                  <c:v>102.39230191118418</c:v>
                </c:pt>
                <c:pt idx="91">
                  <c:v>102.39230191118418</c:v>
                </c:pt>
                <c:pt idx="92">
                  <c:v>102.39230191118418</c:v>
                </c:pt>
                <c:pt idx="93">
                  <c:v>102.64380051453969</c:v>
                </c:pt>
                <c:pt idx="94">
                  <c:v>102.6214336831143</c:v>
                </c:pt>
                <c:pt idx="95">
                  <c:v>102.8303275766102</c:v>
                </c:pt>
                <c:pt idx="96">
                  <c:v>102.80596004237381</c:v>
                </c:pt>
                <c:pt idx="97">
                  <c:v>102.80065048491389</c:v>
                </c:pt>
                <c:pt idx="98">
                  <c:v>102.80065048491389</c:v>
                </c:pt>
                <c:pt idx="99">
                  <c:v>102.80065048491389</c:v>
                </c:pt>
                <c:pt idx="100">
                  <c:v>102.9111508401669</c:v>
                </c:pt>
                <c:pt idx="101">
                  <c:v>102.97550678058698</c:v>
                </c:pt>
                <c:pt idx="102">
                  <c:v>103.0568173948284</c:v>
                </c:pt>
                <c:pt idx="103">
                  <c:v>103.0568173948284</c:v>
                </c:pt>
                <c:pt idx="104">
                  <c:v>103.12576469169935</c:v>
                </c:pt>
                <c:pt idx="105">
                  <c:v>103.12576469169935</c:v>
                </c:pt>
                <c:pt idx="106">
                  <c:v>103.12576469169935</c:v>
                </c:pt>
                <c:pt idx="107">
                  <c:v>103.23100678956449</c:v>
                </c:pt>
                <c:pt idx="108">
                  <c:v>103.6622351954404</c:v>
                </c:pt>
                <c:pt idx="109">
                  <c:v>103.6622351954404</c:v>
                </c:pt>
                <c:pt idx="110">
                  <c:v>103.51372148677864</c:v>
                </c:pt>
                <c:pt idx="111">
                  <c:v>103.4789400379107</c:v>
                </c:pt>
                <c:pt idx="112">
                  <c:v>103.4789400379107</c:v>
                </c:pt>
                <c:pt idx="113">
                  <c:v>103.4789400379107</c:v>
                </c:pt>
                <c:pt idx="114">
                  <c:v>103.4900465035153</c:v>
                </c:pt>
                <c:pt idx="115">
                  <c:v>103.45393125277336</c:v>
                </c:pt>
                <c:pt idx="116">
                  <c:v>103.37500609188349</c:v>
                </c:pt>
                <c:pt idx="117">
                  <c:v>103.26401838594577</c:v>
                </c:pt>
                <c:pt idx="118">
                  <c:v>103.39529527038979</c:v>
                </c:pt>
                <c:pt idx="119">
                  <c:v>103.39529527038979</c:v>
                </c:pt>
                <c:pt idx="120">
                  <c:v>103.39529527038979</c:v>
                </c:pt>
                <c:pt idx="121">
                  <c:v>103.39529527038979</c:v>
                </c:pt>
                <c:pt idx="122">
                  <c:v>103.52272464942807</c:v>
                </c:pt>
                <c:pt idx="123">
                  <c:v>103.63276330403239</c:v>
                </c:pt>
                <c:pt idx="124">
                  <c:v>103.62535044361734</c:v>
                </c:pt>
                <c:pt idx="125">
                  <c:v>103.43128227095154</c:v>
                </c:pt>
                <c:pt idx="126">
                  <c:v>103.43128227095154</c:v>
                </c:pt>
                <c:pt idx="127">
                  <c:v>103.43128227095154</c:v>
                </c:pt>
                <c:pt idx="128">
                  <c:v>103.47265577908132</c:v>
                </c:pt>
                <c:pt idx="129">
                  <c:v>103.28166561074012</c:v>
                </c:pt>
                <c:pt idx="130">
                  <c:v>103.01739328943751</c:v>
                </c:pt>
                <c:pt idx="131">
                  <c:v>103.02798675432133</c:v>
                </c:pt>
                <c:pt idx="132">
                  <c:v>102.81006404813992</c:v>
                </c:pt>
                <c:pt idx="133">
                  <c:v>102.81006404813992</c:v>
                </c:pt>
                <c:pt idx="134">
                  <c:v>102.81006404813992</c:v>
                </c:pt>
                <c:pt idx="135">
                  <c:v>102.86490382518981</c:v>
                </c:pt>
                <c:pt idx="136">
                  <c:v>103.09752400202116</c:v>
                </c:pt>
                <c:pt idx="137">
                  <c:v>103.159032788441</c:v>
                </c:pt>
                <c:pt idx="138">
                  <c:v>103.40714558703949</c:v>
                </c:pt>
                <c:pt idx="139">
                  <c:v>103.52172429802256</c:v>
                </c:pt>
                <c:pt idx="140">
                  <c:v>103.52172429802256</c:v>
                </c:pt>
                <c:pt idx="141">
                  <c:v>103.52172429802256</c:v>
                </c:pt>
                <c:pt idx="142">
                  <c:v>103.39937362611987</c:v>
                </c:pt>
                <c:pt idx="143">
                  <c:v>103.34802225397119</c:v>
                </c:pt>
                <c:pt idx="144">
                  <c:v>103.33422253458259</c:v>
                </c:pt>
                <c:pt idx="145">
                  <c:v>103.41414804687793</c:v>
                </c:pt>
                <c:pt idx="146">
                  <c:v>103.21518071732883</c:v>
                </c:pt>
                <c:pt idx="147">
                  <c:v>103.21518071732883</c:v>
                </c:pt>
                <c:pt idx="148">
                  <c:v>103.21518071732883</c:v>
                </c:pt>
                <c:pt idx="149">
                  <c:v>103.06407635502721</c:v>
                </c:pt>
                <c:pt idx="150">
                  <c:v>103.06620530801838</c:v>
                </c:pt>
                <c:pt idx="151">
                  <c:v>103.29143827447071</c:v>
                </c:pt>
                <c:pt idx="152">
                  <c:v>103.50615472614733</c:v>
                </c:pt>
                <c:pt idx="153">
                  <c:v>103.57523027319847</c:v>
                </c:pt>
                <c:pt idx="154">
                  <c:v>103.57523027319847</c:v>
                </c:pt>
                <c:pt idx="155">
                  <c:v>103.57523027319847</c:v>
                </c:pt>
                <c:pt idx="156">
                  <c:v>103.76568179078285</c:v>
                </c:pt>
                <c:pt idx="157">
                  <c:v>103.79682093453333</c:v>
                </c:pt>
                <c:pt idx="158">
                  <c:v>103.81972641671554</c:v>
                </c:pt>
                <c:pt idx="159">
                  <c:v>103.81859781512985</c:v>
                </c:pt>
                <c:pt idx="160">
                  <c:v>103.75465227528636</c:v>
                </c:pt>
                <c:pt idx="161">
                  <c:v>103.75465227528636</c:v>
                </c:pt>
                <c:pt idx="162">
                  <c:v>103.75465227528636</c:v>
                </c:pt>
                <c:pt idx="163">
                  <c:v>103.69050153515457</c:v>
                </c:pt>
                <c:pt idx="164">
                  <c:v>103.5721779189099</c:v>
                </c:pt>
                <c:pt idx="165">
                  <c:v>103.6752397637118</c:v>
                </c:pt>
                <c:pt idx="166">
                  <c:v>103.7082513600931</c:v>
                </c:pt>
                <c:pt idx="167">
                  <c:v>103.72797623780653</c:v>
                </c:pt>
                <c:pt idx="168">
                  <c:v>103.72797623780653</c:v>
                </c:pt>
                <c:pt idx="169">
                  <c:v>103.72797623780653</c:v>
                </c:pt>
                <c:pt idx="170">
                  <c:v>103.60842141983201</c:v>
                </c:pt>
                <c:pt idx="171">
                  <c:v>103.62681249567149</c:v>
                </c:pt>
                <c:pt idx="172">
                  <c:v>103.50710377748072</c:v>
                </c:pt>
                <c:pt idx="173">
                  <c:v>103.40188732965161</c:v>
                </c:pt>
                <c:pt idx="174">
                  <c:v>103.50561607539051</c:v>
                </c:pt>
                <c:pt idx="175">
                  <c:v>103.50561607539051</c:v>
                </c:pt>
                <c:pt idx="176">
                  <c:v>103.50561607539051</c:v>
                </c:pt>
                <c:pt idx="177">
                  <c:v>103.50561607539051</c:v>
                </c:pt>
                <c:pt idx="178">
                  <c:v>103.38339365366801</c:v>
                </c:pt>
                <c:pt idx="179">
                  <c:v>103.14900362435003</c:v>
                </c:pt>
                <c:pt idx="180">
                  <c:v>103.14538696926861</c:v>
                </c:pt>
                <c:pt idx="181">
                  <c:v>102.98374044215525</c:v>
                </c:pt>
                <c:pt idx="182">
                  <c:v>102.98374044215525</c:v>
                </c:pt>
                <c:pt idx="183">
                  <c:v>102.98374044215525</c:v>
                </c:pt>
                <c:pt idx="184">
                  <c:v>102.998976563562</c:v>
                </c:pt>
                <c:pt idx="185">
                  <c:v>102.95013889494507</c:v>
                </c:pt>
                <c:pt idx="186">
                  <c:v>102.83532933363765</c:v>
                </c:pt>
                <c:pt idx="187">
                  <c:v>102.84789785129639</c:v>
                </c:pt>
                <c:pt idx="188">
                  <c:v>102.58983283871507</c:v>
                </c:pt>
                <c:pt idx="189">
                  <c:v>102.58983283871507</c:v>
                </c:pt>
                <c:pt idx="190">
                  <c:v>102.58983283871507</c:v>
                </c:pt>
                <c:pt idx="191">
                  <c:v>102.53450571098045</c:v>
                </c:pt>
                <c:pt idx="192">
                  <c:v>102.58065012581335</c:v>
                </c:pt>
                <c:pt idx="193">
                  <c:v>102.76079032891033</c:v>
                </c:pt>
                <c:pt idx="194">
                  <c:v>102.89891577297659</c:v>
                </c:pt>
                <c:pt idx="195">
                  <c:v>102.54602257716165</c:v>
                </c:pt>
                <c:pt idx="196">
                  <c:v>102.54602257716165</c:v>
                </c:pt>
                <c:pt idx="197">
                  <c:v>102.54602257716165</c:v>
                </c:pt>
                <c:pt idx="198">
                  <c:v>102.30006438159039</c:v>
                </c:pt>
                <c:pt idx="199">
                  <c:v>102.17553345662444</c:v>
                </c:pt>
                <c:pt idx="200">
                  <c:v>102.1177182753941</c:v>
                </c:pt>
                <c:pt idx="201">
                  <c:v>102.02496774507961</c:v>
                </c:pt>
                <c:pt idx="202">
                  <c:v>102.04366662135153</c:v>
                </c:pt>
                <c:pt idx="203">
                  <c:v>102.04366662135153</c:v>
                </c:pt>
                <c:pt idx="204">
                  <c:v>102.04366662135153</c:v>
                </c:pt>
                <c:pt idx="205">
                  <c:v>102.2259357774397</c:v>
                </c:pt>
                <c:pt idx="206">
                  <c:v>102.38547900159791</c:v>
                </c:pt>
                <c:pt idx="207">
                  <c:v>102.28149375549864</c:v>
                </c:pt>
                <c:pt idx="208">
                  <c:v>102.40358792704097</c:v>
                </c:pt>
                <c:pt idx="209">
                  <c:v>102.42949446343965</c:v>
                </c:pt>
                <c:pt idx="210">
                  <c:v>102.42949446343965</c:v>
                </c:pt>
                <c:pt idx="211">
                  <c:v>102.42949446343965</c:v>
                </c:pt>
                <c:pt idx="212">
                  <c:v>102.594475495238</c:v>
                </c:pt>
                <c:pt idx="213">
                  <c:v>102.66473094394689</c:v>
                </c:pt>
                <c:pt idx="214">
                  <c:v>102.73947514896251</c:v>
                </c:pt>
                <c:pt idx="215">
                  <c:v>102.77035779235263</c:v>
                </c:pt>
                <c:pt idx="216">
                  <c:v>102.57282686482168</c:v>
                </c:pt>
                <c:pt idx="217">
                  <c:v>102.57282686482168</c:v>
                </c:pt>
                <c:pt idx="218">
                  <c:v>102.57282686482168</c:v>
                </c:pt>
                <c:pt idx="219">
                  <c:v>102.43929277720629</c:v>
                </c:pt>
                <c:pt idx="220">
                  <c:v>102.33843683550369</c:v>
                </c:pt>
                <c:pt idx="221">
                  <c:v>102.43852327612512</c:v>
                </c:pt>
                <c:pt idx="222">
                  <c:v>102.32709951957476</c:v>
                </c:pt>
                <c:pt idx="223">
                  <c:v>102.25230401448707</c:v>
                </c:pt>
                <c:pt idx="224">
                  <c:v>102.25230401448707</c:v>
                </c:pt>
                <c:pt idx="225">
                  <c:v>102.25230401448707</c:v>
                </c:pt>
                <c:pt idx="226">
                  <c:v>102.25230401448707</c:v>
                </c:pt>
                <c:pt idx="227">
                  <c:v>102.45788905333404</c:v>
                </c:pt>
                <c:pt idx="228">
                  <c:v>102.53232545791717</c:v>
                </c:pt>
                <c:pt idx="229">
                  <c:v>102.56292595091085</c:v>
                </c:pt>
                <c:pt idx="230">
                  <c:v>102.57195476359635</c:v>
                </c:pt>
                <c:pt idx="231">
                  <c:v>102.57195476359635</c:v>
                </c:pt>
                <c:pt idx="232">
                  <c:v>102.57195476359635</c:v>
                </c:pt>
                <c:pt idx="233">
                  <c:v>102.63741365556608</c:v>
                </c:pt>
                <c:pt idx="234">
                  <c:v>102.67727381156959</c:v>
                </c:pt>
                <c:pt idx="235">
                  <c:v>102.67216945439797</c:v>
                </c:pt>
                <c:pt idx="236">
                  <c:v>102.49167015079645</c:v>
                </c:pt>
                <c:pt idx="237">
                  <c:v>102.35413465755909</c:v>
                </c:pt>
                <c:pt idx="238">
                  <c:v>102.35413465755909</c:v>
                </c:pt>
                <c:pt idx="239">
                  <c:v>102.35413465755909</c:v>
                </c:pt>
                <c:pt idx="240">
                  <c:v>102.366113224389</c:v>
                </c:pt>
                <c:pt idx="241">
                  <c:v>102.21688131471817</c:v>
                </c:pt>
                <c:pt idx="242">
                  <c:v>102.25084196243287</c:v>
                </c:pt>
                <c:pt idx="243">
                  <c:v>102.33700043348554</c:v>
                </c:pt>
                <c:pt idx="244">
                  <c:v>102.37165363217326</c:v>
                </c:pt>
                <c:pt idx="245">
                  <c:v>102.37165363217326</c:v>
                </c:pt>
                <c:pt idx="246">
                  <c:v>102.37165363217326</c:v>
                </c:pt>
                <c:pt idx="247">
                  <c:v>102.46219825938847</c:v>
                </c:pt>
                <c:pt idx="248">
                  <c:v>102.46961111980353</c:v>
                </c:pt>
                <c:pt idx="249">
                  <c:v>102.46743086674027</c:v>
                </c:pt>
                <c:pt idx="250">
                  <c:v>102.47130402218204</c:v>
                </c:pt>
                <c:pt idx="251">
                  <c:v>102.44137043012535</c:v>
                </c:pt>
                <c:pt idx="252">
                  <c:v>102.44137043012535</c:v>
                </c:pt>
                <c:pt idx="253">
                  <c:v>102.44137043012535</c:v>
                </c:pt>
                <c:pt idx="254">
                  <c:v>102.61309742140178</c:v>
                </c:pt>
                <c:pt idx="255">
                  <c:v>102.63710585513363</c:v>
                </c:pt>
                <c:pt idx="256">
                  <c:v>102.47330472499304</c:v>
                </c:pt>
                <c:pt idx="257">
                  <c:v>102.53784021566538</c:v>
                </c:pt>
                <c:pt idx="258">
                  <c:v>102.3791947427685</c:v>
                </c:pt>
                <c:pt idx="259">
                  <c:v>102.3791947427685</c:v>
                </c:pt>
                <c:pt idx="260">
                  <c:v>102.3791947427685</c:v>
                </c:pt>
                <c:pt idx="261">
                  <c:v>102.3791947427685</c:v>
                </c:pt>
                <c:pt idx="262">
                  <c:v>102.3791947427685</c:v>
                </c:pt>
                <c:pt idx="263">
                  <c:v>102.25453556762237</c:v>
                </c:pt>
                <c:pt idx="264">
                  <c:v>102.23781174412539</c:v>
                </c:pt>
                <c:pt idx="265">
                  <c:v>102.31124779730305</c:v>
                </c:pt>
                <c:pt idx="266">
                  <c:v>102.31124779730305</c:v>
                </c:pt>
                <c:pt idx="267">
                  <c:v>102.31124779730305</c:v>
                </c:pt>
                <c:pt idx="268">
                  <c:v>102.54171337110718</c:v>
                </c:pt>
                <c:pt idx="269">
                  <c:v>102.59950290230145</c:v>
                </c:pt>
                <c:pt idx="270">
                  <c:v>102.66480789405496</c:v>
                </c:pt>
                <c:pt idx="271">
                  <c:v>102.64346706407109</c:v>
                </c:pt>
                <c:pt idx="272">
                  <c:v>102.62461428758294</c:v>
                </c:pt>
                <c:pt idx="273">
                  <c:v>102.62461428758294</c:v>
                </c:pt>
                <c:pt idx="274">
                  <c:v>102.62461428758294</c:v>
                </c:pt>
                <c:pt idx="275">
                  <c:v>102.43141821614246</c:v>
                </c:pt>
                <c:pt idx="276">
                  <c:v>102.27538904692148</c:v>
                </c:pt>
                <c:pt idx="277">
                  <c:v>102.12379733393513</c:v>
                </c:pt>
                <c:pt idx="278">
                  <c:v>101.90028291989738</c:v>
                </c:pt>
                <c:pt idx="279">
                  <c:v>101.90028291989738</c:v>
                </c:pt>
                <c:pt idx="280">
                  <c:v>101.90028291989738</c:v>
                </c:pt>
                <c:pt idx="281">
                  <c:v>101.90028291989738</c:v>
                </c:pt>
                <c:pt idx="282">
                  <c:v>101.62534018360283</c:v>
                </c:pt>
                <c:pt idx="283">
                  <c:v>101.03903165983935</c:v>
                </c:pt>
                <c:pt idx="284">
                  <c:v>100.80846348589107</c:v>
                </c:pt>
                <c:pt idx="285">
                  <c:v>100.77670874127566</c:v>
                </c:pt>
                <c:pt idx="286">
                  <c:v>100.67526284874417</c:v>
                </c:pt>
                <c:pt idx="287">
                  <c:v>100.67526284874417</c:v>
                </c:pt>
                <c:pt idx="288">
                  <c:v>100.67526284874417</c:v>
                </c:pt>
                <c:pt idx="289">
                  <c:v>100.65371681847202</c:v>
                </c:pt>
                <c:pt idx="290">
                  <c:v>100.598133190377</c:v>
                </c:pt>
                <c:pt idx="291">
                  <c:v>100.52400458622631</c:v>
                </c:pt>
                <c:pt idx="292">
                  <c:v>100.49899580108897</c:v>
                </c:pt>
                <c:pt idx="293">
                  <c:v>100.55263002644506</c:v>
                </c:pt>
                <c:pt idx="294">
                  <c:v>100.55263002644506</c:v>
                </c:pt>
                <c:pt idx="295">
                  <c:v>100.55263002644506</c:v>
                </c:pt>
                <c:pt idx="296">
                  <c:v>100.92050284330635</c:v>
                </c:pt>
                <c:pt idx="297">
                  <c:v>101.32869751681987</c:v>
                </c:pt>
                <c:pt idx="298">
                  <c:v>101.47110651690453</c:v>
                </c:pt>
                <c:pt idx="299">
                  <c:v>101.47110651690453</c:v>
                </c:pt>
                <c:pt idx="300">
                  <c:v>101.16392168530983</c:v>
                </c:pt>
                <c:pt idx="301">
                  <c:v>101.16392168530983</c:v>
                </c:pt>
                <c:pt idx="302">
                  <c:v>101.16392168530983</c:v>
                </c:pt>
                <c:pt idx="303">
                  <c:v>101.33911143145143</c:v>
                </c:pt>
                <c:pt idx="304">
                  <c:v>101.33911143145143</c:v>
                </c:pt>
                <c:pt idx="305">
                  <c:v>101.53487250649573</c:v>
                </c:pt>
                <c:pt idx="306">
                  <c:v>101.63149619225202</c:v>
                </c:pt>
                <c:pt idx="307">
                  <c:v>101.66514903953427</c:v>
                </c:pt>
                <c:pt idx="308">
                  <c:v>101.66514903953427</c:v>
                </c:pt>
                <c:pt idx="309">
                  <c:v>101.66514903953427</c:v>
                </c:pt>
                <c:pt idx="310">
                  <c:v>101.62544278374698</c:v>
                </c:pt>
                <c:pt idx="311">
                  <c:v>101.70480399524949</c:v>
                </c:pt>
                <c:pt idx="312">
                  <c:v>101.69277412834752</c:v>
                </c:pt>
                <c:pt idx="313">
                  <c:v>101.88271264521114</c:v>
                </c:pt>
                <c:pt idx="314">
                  <c:v>101.94858193775751</c:v>
                </c:pt>
                <c:pt idx="315">
                  <c:v>101.94858193775751</c:v>
                </c:pt>
                <c:pt idx="316">
                  <c:v>101.94858193775751</c:v>
                </c:pt>
                <c:pt idx="317">
                  <c:v>102.00144666203244</c:v>
                </c:pt>
                <c:pt idx="318">
                  <c:v>102.00175446246489</c:v>
                </c:pt>
                <c:pt idx="319">
                  <c:v>102.00719227010502</c:v>
                </c:pt>
                <c:pt idx="320">
                  <c:v>101.96984581763326</c:v>
                </c:pt>
                <c:pt idx="321">
                  <c:v>101.82451271344026</c:v>
                </c:pt>
                <c:pt idx="322">
                  <c:v>101.82451271344026</c:v>
                </c:pt>
                <c:pt idx="323">
                  <c:v>101.82451271344026</c:v>
                </c:pt>
                <c:pt idx="324">
                  <c:v>101.78216450394102</c:v>
                </c:pt>
                <c:pt idx="325">
                  <c:v>101.877249187535</c:v>
                </c:pt>
                <c:pt idx="326">
                  <c:v>101.56172809422787</c:v>
                </c:pt>
                <c:pt idx="327">
                  <c:v>101.3799975888965</c:v>
                </c:pt>
                <c:pt idx="328">
                  <c:v>101.17361739893234</c:v>
                </c:pt>
                <c:pt idx="329">
                  <c:v>101.17361739893234</c:v>
                </c:pt>
                <c:pt idx="330">
                  <c:v>101.17361739893234</c:v>
                </c:pt>
                <c:pt idx="331">
                  <c:v>101.20937354916974</c:v>
                </c:pt>
                <c:pt idx="332">
                  <c:v>101.30786968755682</c:v>
                </c:pt>
                <c:pt idx="333">
                  <c:v>101.2830917527438</c:v>
                </c:pt>
                <c:pt idx="334">
                  <c:v>101.25641571526397</c:v>
                </c:pt>
                <c:pt idx="335">
                  <c:v>101.245719650236</c:v>
                </c:pt>
                <c:pt idx="336">
                  <c:v>101.245719650236</c:v>
                </c:pt>
                <c:pt idx="337">
                  <c:v>101.245719650236</c:v>
                </c:pt>
                <c:pt idx="338">
                  <c:v>101.29114586405981</c:v>
                </c:pt>
                <c:pt idx="339">
                  <c:v>101.28024459874354</c:v>
                </c:pt>
                <c:pt idx="340">
                  <c:v>101.23545963582066</c:v>
                </c:pt>
                <c:pt idx="341">
                  <c:v>101.23545963582066</c:v>
                </c:pt>
                <c:pt idx="342">
                  <c:v>101.20560299387208</c:v>
                </c:pt>
                <c:pt idx="343">
                  <c:v>101.20560299387208</c:v>
                </c:pt>
                <c:pt idx="344">
                  <c:v>101.20560299387208</c:v>
                </c:pt>
                <c:pt idx="345">
                  <c:v>101.20460264246658</c:v>
                </c:pt>
                <c:pt idx="346">
                  <c:v>101.07347965823878</c:v>
                </c:pt>
                <c:pt idx="347">
                  <c:v>101.08053341814932</c:v>
                </c:pt>
                <c:pt idx="348">
                  <c:v>100.96574950687791</c:v>
                </c:pt>
                <c:pt idx="349">
                  <c:v>100.86479096503116</c:v>
                </c:pt>
                <c:pt idx="350">
                  <c:v>100.86479096503116</c:v>
                </c:pt>
                <c:pt idx="351">
                  <c:v>100.86479096503116</c:v>
                </c:pt>
                <c:pt idx="352">
                  <c:v>100.90336861923277</c:v>
                </c:pt>
                <c:pt idx="353">
                  <c:v>101.28624670717649</c:v>
                </c:pt>
                <c:pt idx="354">
                  <c:v>101.22858542616238</c:v>
                </c:pt>
                <c:pt idx="355">
                  <c:v>101.41167538340378</c:v>
                </c:pt>
                <c:pt idx="356">
                  <c:v>101.41167538340378</c:v>
                </c:pt>
                <c:pt idx="357">
                  <c:v>101.41167538340378</c:v>
                </c:pt>
                <c:pt idx="358">
                  <c:v>101.41167538340378</c:v>
                </c:pt>
                <c:pt idx="359">
                  <c:v>101.69292802856373</c:v>
                </c:pt>
                <c:pt idx="360">
                  <c:v>101.73668699004509</c:v>
                </c:pt>
                <c:pt idx="361">
                  <c:v>101.85785776029</c:v>
                </c:pt>
                <c:pt idx="362">
                  <c:v>101.88332824607603</c:v>
                </c:pt>
                <c:pt idx="363">
                  <c:v>101.88332824607603</c:v>
                </c:pt>
                <c:pt idx="364">
                  <c:v>101.88332824607603</c:v>
                </c:pt>
                <c:pt idx="365">
                  <c:v>101.88332824607603</c:v>
                </c:pt>
                <c:pt idx="366">
                  <c:v>101.92680505716095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EA-40E7-B3AE-E6ECDB6C2EBC}"/>
            </c:ext>
          </c:extLst>
        </c:ser>
        <c:ser>
          <c:idx val="5"/>
          <c:order val="4"/>
          <c:tx>
            <c:strRef>
              <c:f>YTD!$AC$2</c:f>
              <c:strCache>
                <c:ptCount val="1"/>
                <c:pt idx="0">
                  <c:v>E Plus</c:v>
                </c:pt>
              </c:strCache>
            </c:strRef>
          </c:tx>
          <c:spPr>
            <a:ln w="25400">
              <a:solidFill>
                <a:schemeClr val="bg2"/>
              </a:solidFill>
              <a:prstDash val="sysDash"/>
            </a:ln>
          </c:spPr>
          <c:marker>
            <c:symbol val="none"/>
          </c:marker>
          <c:cat>
            <c:numRef>
              <c:f>YTD!$B$3:$B$369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  <c:pt idx="360">
                  <c:v>43095</c:v>
                </c:pt>
                <c:pt idx="361">
                  <c:v>43096</c:v>
                </c:pt>
                <c:pt idx="362">
                  <c:v>43097</c:v>
                </c:pt>
                <c:pt idx="363">
                  <c:v>43098</c:v>
                </c:pt>
                <c:pt idx="364">
                  <c:v>43099</c:v>
                </c:pt>
                <c:pt idx="365">
                  <c:v>43100</c:v>
                </c:pt>
                <c:pt idx="366">
                  <c:v>43101</c:v>
                </c:pt>
              </c:numCache>
            </c:numRef>
          </c:cat>
          <c:val>
            <c:numRef>
              <c:f>YTD!$AC$3:$AC$369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100.00359284238908</c:v>
                </c:pt>
                <c:pt idx="3">
                  <c:v>100.08536407549195</c:v>
                </c:pt>
                <c:pt idx="4">
                  <c:v>100.32758220190324</c:v>
                </c:pt>
                <c:pt idx="5">
                  <c:v>100.52426698094673</c:v>
                </c:pt>
                <c:pt idx="6">
                  <c:v>100.55575390845817</c:v>
                </c:pt>
                <c:pt idx="7">
                  <c:v>100.50429412620822</c:v>
                </c:pt>
                <c:pt idx="8">
                  <c:v>100.51470441693695</c:v>
                </c:pt>
                <c:pt idx="9">
                  <c:v>100.52375541113986</c:v>
                </c:pt>
                <c:pt idx="10">
                  <c:v>100.56340610877631</c:v>
                </c:pt>
                <c:pt idx="11">
                  <c:v>100.51805874257219</c:v>
                </c:pt>
                <c:pt idx="12">
                  <c:v>100.50534946105692</c:v>
                </c:pt>
                <c:pt idx="13">
                  <c:v>100.54840365810142</c:v>
                </c:pt>
                <c:pt idx="14">
                  <c:v>100.47584729238962</c:v>
                </c:pt>
                <c:pt idx="15">
                  <c:v>100.47809702318474</c:v>
                </c:pt>
                <c:pt idx="16">
                  <c:v>100.48306729975435</c:v>
                </c:pt>
                <c:pt idx="17">
                  <c:v>100.47103398152909</c:v>
                </c:pt>
                <c:pt idx="18">
                  <c:v>100.43655381693335</c:v>
                </c:pt>
                <c:pt idx="19">
                  <c:v>100.35445692008504</c:v>
                </c:pt>
                <c:pt idx="20">
                  <c:v>100.35806249755261</c:v>
                </c:pt>
                <c:pt idx="21">
                  <c:v>100.40452399715799</c:v>
                </c:pt>
                <c:pt idx="22">
                  <c:v>100.40949192366877</c:v>
                </c:pt>
                <c:pt idx="23">
                  <c:v>100.41173887936347</c:v>
                </c:pt>
                <c:pt idx="24">
                  <c:v>100.38813355530883</c:v>
                </c:pt>
                <c:pt idx="25">
                  <c:v>100.44888961159349</c:v>
                </c:pt>
                <c:pt idx="26">
                  <c:v>100.42052105704276</c:v>
                </c:pt>
                <c:pt idx="27">
                  <c:v>100.40439748577116</c:v>
                </c:pt>
                <c:pt idx="28">
                  <c:v>100.41616991878577</c:v>
                </c:pt>
                <c:pt idx="29">
                  <c:v>100.4197777135041</c:v>
                </c:pt>
                <c:pt idx="30">
                  <c:v>100.42338563784482</c:v>
                </c:pt>
                <c:pt idx="31">
                  <c:v>100.45625498162262</c:v>
                </c:pt>
                <c:pt idx="32">
                  <c:v>100.52859669147358</c:v>
                </c:pt>
                <c:pt idx="33">
                  <c:v>100.65933429645163</c:v>
                </c:pt>
                <c:pt idx="34">
                  <c:v>100.69752363810488</c:v>
                </c:pt>
                <c:pt idx="35">
                  <c:v>100.72754840774424</c:v>
                </c:pt>
                <c:pt idx="36">
                  <c:v>100.73035055155093</c:v>
                </c:pt>
                <c:pt idx="37">
                  <c:v>100.73519468292191</c:v>
                </c:pt>
                <c:pt idx="38">
                  <c:v>100.74616498328277</c:v>
                </c:pt>
                <c:pt idx="39">
                  <c:v>100.88238198691187</c:v>
                </c:pt>
                <c:pt idx="40">
                  <c:v>101.01996970102715</c:v>
                </c:pt>
                <c:pt idx="41">
                  <c:v>101.10855408835916</c:v>
                </c:pt>
                <c:pt idx="42">
                  <c:v>101.10864624205034</c:v>
                </c:pt>
                <c:pt idx="43">
                  <c:v>101.12916165728268</c:v>
                </c:pt>
                <c:pt idx="44">
                  <c:v>101.1496783702235</c:v>
                </c:pt>
                <c:pt idx="45">
                  <c:v>101.15453737668736</c:v>
                </c:pt>
                <c:pt idx="46">
                  <c:v>101.27582191603994</c:v>
                </c:pt>
                <c:pt idx="47">
                  <c:v>101.24187559860479</c:v>
                </c:pt>
                <c:pt idx="48">
                  <c:v>101.16162582458837</c:v>
                </c:pt>
                <c:pt idx="49">
                  <c:v>101.25364324857279</c:v>
                </c:pt>
                <c:pt idx="50">
                  <c:v>101.2748487401756</c:v>
                </c:pt>
                <c:pt idx="51">
                  <c:v>101.2953746095244</c:v>
                </c:pt>
                <c:pt idx="52">
                  <c:v>101.25256961014678</c:v>
                </c:pt>
                <c:pt idx="53">
                  <c:v>101.2424502296512</c:v>
                </c:pt>
                <c:pt idx="54">
                  <c:v>101.24595079125376</c:v>
                </c:pt>
                <c:pt idx="55">
                  <c:v>101.46330484670111</c:v>
                </c:pt>
                <c:pt idx="56">
                  <c:v>101.55944063118262</c:v>
                </c:pt>
                <c:pt idx="57">
                  <c:v>101.58066097986088</c:v>
                </c:pt>
                <c:pt idx="58">
                  <c:v>101.6012015421793</c:v>
                </c:pt>
                <c:pt idx="59">
                  <c:v>101.62651149409453</c:v>
                </c:pt>
                <c:pt idx="60">
                  <c:v>101.7090421410936</c:v>
                </c:pt>
                <c:pt idx="61">
                  <c:v>101.76808707402162</c:v>
                </c:pt>
                <c:pt idx="62">
                  <c:v>101.78626215209606</c:v>
                </c:pt>
                <c:pt idx="63">
                  <c:v>101.86302538745764</c:v>
                </c:pt>
                <c:pt idx="64">
                  <c:v>101.88256691211134</c:v>
                </c:pt>
                <c:pt idx="65">
                  <c:v>101.90210956108918</c:v>
                </c:pt>
                <c:pt idx="66">
                  <c:v>101.90666452393251</c:v>
                </c:pt>
                <c:pt idx="67">
                  <c:v>101.89623039209225</c:v>
                </c:pt>
                <c:pt idx="68">
                  <c:v>101.86535493864872</c:v>
                </c:pt>
                <c:pt idx="69">
                  <c:v>101.76770283640121</c:v>
                </c:pt>
                <c:pt idx="70">
                  <c:v>101.69048636200462</c:v>
                </c:pt>
                <c:pt idx="71">
                  <c:v>101.70253048851802</c:v>
                </c:pt>
                <c:pt idx="72">
                  <c:v>101.71525670751974</c:v>
                </c:pt>
                <c:pt idx="73">
                  <c:v>101.66120063882082</c:v>
                </c:pt>
                <c:pt idx="74">
                  <c:v>101.55330413132384</c:v>
                </c:pt>
                <c:pt idx="75">
                  <c:v>101.54012950542985</c:v>
                </c:pt>
                <c:pt idx="76">
                  <c:v>101.54331050918664</c:v>
                </c:pt>
                <c:pt idx="77">
                  <c:v>101.9104363593037</c:v>
                </c:pt>
                <c:pt idx="78">
                  <c:v>101.92317088428899</c:v>
                </c:pt>
                <c:pt idx="79">
                  <c:v>101.93590610711279</c:v>
                </c:pt>
                <c:pt idx="80">
                  <c:v>102.08223728294834</c:v>
                </c:pt>
                <c:pt idx="81">
                  <c:v>101.94024812907701</c:v>
                </c:pt>
                <c:pt idx="82">
                  <c:v>102.11589940902475</c:v>
                </c:pt>
                <c:pt idx="83">
                  <c:v>102.31405677677445</c:v>
                </c:pt>
                <c:pt idx="84">
                  <c:v>102.54426605612524</c:v>
                </c:pt>
                <c:pt idx="85">
                  <c:v>102.36955087765955</c:v>
                </c:pt>
                <c:pt idx="86">
                  <c:v>102.3816204394882</c:v>
                </c:pt>
                <c:pt idx="87">
                  <c:v>102.55390374996678</c:v>
                </c:pt>
                <c:pt idx="88">
                  <c:v>102.51620976290098</c:v>
                </c:pt>
                <c:pt idx="89">
                  <c:v>102.56578378102631</c:v>
                </c:pt>
                <c:pt idx="90">
                  <c:v>102.64127003543852</c:v>
                </c:pt>
                <c:pt idx="91">
                  <c:v>102.87631223209483</c:v>
                </c:pt>
                <c:pt idx="92">
                  <c:v>102.89805687862336</c:v>
                </c:pt>
                <c:pt idx="93">
                  <c:v>102.91093830025564</c:v>
                </c:pt>
                <c:pt idx="94">
                  <c:v>102.90336318678311</c:v>
                </c:pt>
                <c:pt idx="95">
                  <c:v>103.08536424660956</c:v>
                </c:pt>
                <c:pt idx="96">
                  <c:v>103.09552485514347</c:v>
                </c:pt>
                <c:pt idx="97">
                  <c:v>103.0736331889544</c:v>
                </c:pt>
                <c:pt idx="98">
                  <c:v>103.18677542295393</c:v>
                </c:pt>
                <c:pt idx="99">
                  <c:v>103.19898603878163</c:v>
                </c:pt>
                <c:pt idx="100">
                  <c:v>103.21051529640957</c:v>
                </c:pt>
                <c:pt idx="101">
                  <c:v>103.27456407452352</c:v>
                </c:pt>
                <c:pt idx="102">
                  <c:v>103.36590031441615</c:v>
                </c:pt>
                <c:pt idx="103">
                  <c:v>103.44905707301713</c:v>
                </c:pt>
                <c:pt idx="104">
                  <c:v>103.48992707192126</c:v>
                </c:pt>
                <c:pt idx="105">
                  <c:v>103.50624214727978</c:v>
                </c:pt>
                <c:pt idx="106">
                  <c:v>103.52324034531868</c:v>
                </c:pt>
                <c:pt idx="107">
                  <c:v>103.53887514445563</c:v>
                </c:pt>
                <c:pt idx="108">
                  <c:v>103.84581797287372</c:v>
                </c:pt>
                <c:pt idx="109">
                  <c:v>103.76936160329704</c:v>
                </c:pt>
                <c:pt idx="110">
                  <c:v>103.78637009705591</c:v>
                </c:pt>
                <c:pt idx="111">
                  <c:v>103.72969287169117</c:v>
                </c:pt>
                <c:pt idx="112">
                  <c:v>103.70780949386487</c:v>
                </c:pt>
                <c:pt idx="113">
                  <c:v>103.72277033391484</c:v>
                </c:pt>
                <c:pt idx="114">
                  <c:v>103.73977908696878</c:v>
                </c:pt>
                <c:pt idx="115">
                  <c:v>103.62440850134806</c:v>
                </c:pt>
                <c:pt idx="116">
                  <c:v>103.52745498851137</c:v>
                </c:pt>
                <c:pt idx="117">
                  <c:v>103.46052143254822</c:v>
                </c:pt>
                <c:pt idx="118">
                  <c:v>103.66382937413813</c:v>
                </c:pt>
                <c:pt idx="119">
                  <c:v>103.73338795167032</c:v>
                </c:pt>
                <c:pt idx="120">
                  <c:v>103.74903473609174</c:v>
                </c:pt>
                <c:pt idx="121">
                  <c:v>103.76536493130502</c:v>
                </c:pt>
                <c:pt idx="122">
                  <c:v>103.78078019387701</c:v>
                </c:pt>
                <c:pt idx="123">
                  <c:v>103.89380149197088</c:v>
                </c:pt>
                <c:pt idx="124">
                  <c:v>103.90103139176188</c:v>
                </c:pt>
                <c:pt idx="125">
                  <c:v>103.64136395848789</c:v>
                </c:pt>
                <c:pt idx="126">
                  <c:v>103.68408149182581</c:v>
                </c:pt>
                <c:pt idx="127">
                  <c:v>103.7008612062656</c:v>
                </c:pt>
                <c:pt idx="128">
                  <c:v>103.71764201365171</c:v>
                </c:pt>
                <c:pt idx="129">
                  <c:v>103.6156335498393</c:v>
                </c:pt>
                <c:pt idx="130">
                  <c:v>103.43920005638036</c:v>
                </c:pt>
                <c:pt idx="131">
                  <c:v>103.45460717444428</c:v>
                </c:pt>
                <c:pt idx="132">
                  <c:v>103.26040226749936</c:v>
                </c:pt>
                <c:pt idx="133">
                  <c:v>103.30652983637557</c:v>
                </c:pt>
                <c:pt idx="134">
                  <c:v>103.31851921628933</c:v>
                </c:pt>
                <c:pt idx="135">
                  <c:v>103.33050933770537</c:v>
                </c:pt>
                <c:pt idx="136">
                  <c:v>103.48317326182909</c:v>
                </c:pt>
                <c:pt idx="137">
                  <c:v>103.58531336093519</c:v>
                </c:pt>
                <c:pt idx="138">
                  <c:v>103.83702228536264</c:v>
                </c:pt>
                <c:pt idx="139">
                  <c:v>103.94942690989527</c:v>
                </c:pt>
                <c:pt idx="140">
                  <c:v>103.8774352784941</c:v>
                </c:pt>
                <c:pt idx="141">
                  <c:v>103.89354576473231</c:v>
                </c:pt>
                <c:pt idx="142">
                  <c:v>103.9069251770766</c:v>
                </c:pt>
                <c:pt idx="143">
                  <c:v>103.76047069220874</c:v>
                </c:pt>
                <c:pt idx="144">
                  <c:v>103.74310733763689</c:v>
                </c:pt>
                <c:pt idx="145">
                  <c:v>103.80361650021679</c:v>
                </c:pt>
                <c:pt idx="146">
                  <c:v>103.59907562070349</c:v>
                </c:pt>
                <c:pt idx="147">
                  <c:v>103.42936045655654</c:v>
                </c:pt>
                <c:pt idx="148">
                  <c:v>103.44272492470256</c:v>
                </c:pt>
                <c:pt idx="149">
                  <c:v>103.45677344036385</c:v>
                </c:pt>
                <c:pt idx="150">
                  <c:v>103.44964271102796</c:v>
                </c:pt>
                <c:pt idx="151">
                  <c:v>103.70488137227636</c:v>
                </c:pt>
                <c:pt idx="152">
                  <c:v>103.97038783206229</c:v>
                </c:pt>
                <c:pt idx="153">
                  <c:v>104.04557015854282</c:v>
                </c:pt>
                <c:pt idx="154">
                  <c:v>104.21779305515922</c:v>
                </c:pt>
                <c:pt idx="155">
                  <c:v>104.23217350728972</c:v>
                </c:pt>
                <c:pt idx="156">
                  <c:v>104.24587166536273</c:v>
                </c:pt>
                <c:pt idx="157">
                  <c:v>104.27050577190528</c:v>
                </c:pt>
                <c:pt idx="158">
                  <c:v>104.30471041552467</c:v>
                </c:pt>
                <c:pt idx="159">
                  <c:v>104.29995879728371</c:v>
                </c:pt>
                <c:pt idx="160">
                  <c:v>104.21181631128403</c:v>
                </c:pt>
                <c:pt idx="161">
                  <c:v>104.18245143478475</c:v>
                </c:pt>
                <c:pt idx="162">
                  <c:v>104.19546616947993</c:v>
                </c:pt>
                <c:pt idx="163">
                  <c:v>104.20779826306102</c:v>
                </c:pt>
                <c:pt idx="164">
                  <c:v>104.1080122473459</c:v>
                </c:pt>
                <c:pt idx="165">
                  <c:v>104.13811678613628</c:v>
                </c:pt>
                <c:pt idx="166">
                  <c:v>104.22975830288016</c:v>
                </c:pt>
                <c:pt idx="167">
                  <c:v>104.15525745936915</c:v>
                </c:pt>
                <c:pt idx="168">
                  <c:v>104.05818480452324</c:v>
                </c:pt>
                <c:pt idx="169">
                  <c:v>104.07188026346105</c:v>
                </c:pt>
                <c:pt idx="170" formatCode="0.0000">
                  <c:v>104.08489292333368</c:v>
                </c:pt>
                <c:pt idx="171">
                  <c:v>104.09448719467527</c:v>
                </c:pt>
                <c:pt idx="172">
                  <c:v>104.02543302289926</c:v>
                </c:pt>
                <c:pt idx="173">
                  <c:v>103.87566769517163</c:v>
                </c:pt>
                <c:pt idx="174">
                  <c:v>104.025466514686</c:v>
                </c:pt>
                <c:pt idx="175">
                  <c:v>103.86132290846079</c:v>
                </c:pt>
                <c:pt idx="176">
                  <c:v>103.87501215059191</c:v>
                </c:pt>
                <c:pt idx="177">
                  <c:v>103.89007056222104</c:v>
                </c:pt>
                <c:pt idx="178">
                  <c:v>103.89965738405186</c:v>
                </c:pt>
                <c:pt idx="179">
                  <c:v>103.72658309856503</c:v>
                </c:pt>
                <c:pt idx="180">
                  <c:v>103.71358559400261</c:v>
                </c:pt>
                <c:pt idx="181">
                  <c:v>103.64585148844326</c:v>
                </c:pt>
                <c:pt idx="182">
                  <c:v>103.67321767164732</c:v>
                </c:pt>
                <c:pt idx="183">
                  <c:v>103.68631396501469</c:v>
                </c:pt>
                <c:pt idx="184">
                  <c:v>103.69804258812992</c:v>
                </c:pt>
                <c:pt idx="185">
                  <c:v>103.60986296453906</c:v>
                </c:pt>
                <c:pt idx="186">
                  <c:v>103.50730496166467</c:v>
                </c:pt>
                <c:pt idx="187">
                  <c:v>103.49918069309118</c:v>
                </c:pt>
                <c:pt idx="188">
                  <c:v>103.33980504107167</c:v>
                </c:pt>
                <c:pt idx="189">
                  <c:v>103.30429620880113</c:v>
                </c:pt>
                <c:pt idx="190">
                  <c:v>103.31532673621618</c:v>
                </c:pt>
                <c:pt idx="191">
                  <c:v>103.32772693774778</c:v>
                </c:pt>
                <c:pt idx="192">
                  <c:v>103.39899520155669</c:v>
                </c:pt>
                <c:pt idx="193">
                  <c:v>103.53393039309914</c:v>
                </c:pt>
                <c:pt idx="194">
                  <c:v>103.62848741810001</c:v>
                </c:pt>
                <c:pt idx="195">
                  <c:v>103.28970913622472</c:v>
                </c:pt>
                <c:pt idx="196">
                  <c:v>102.99608768060274</c:v>
                </c:pt>
                <c:pt idx="197">
                  <c:v>102.99478411573558</c:v>
                </c:pt>
                <c:pt idx="198">
                  <c:v>102.99348027609194</c:v>
                </c:pt>
                <c:pt idx="199">
                  <c:v>102.81415496214773</c:v>
                </c:pt>
                <c:pt idx="200">
                  <c:v>102.73136111763294</c:v>
                </c:pt>
                <c:pt idx="201">
                  <c:v>102.66362494611317</c:v>
                </c:pt>
                <c:pt idx="202">
                  <c:v>102.67257850253976</c:v>
                </c:pt>
                <c:pt idx="203">
                  <c:v>102.82945114382201</c:v>
                </c:pt>
                <c:pt idx="204">
                  <c:v>102.82813927236818</c:v>
                </c:pt>
                <c:pt idx="205">
                  <c:v>102.82819685265738</c:v>
                </c:pt>
                <c:pt idx="206">
                  <c:v>102.98783392126009</c:v>
                </c:pt>
                <c:pt idx="207">
                  <c:v>102.88584472025848</c:v>
                </c:pt>
                <c:pt idx="208">
                  <c:v>103.01261928001061</c:v>
                </c:pt>
                <c:pt idx="209">
                  <c:v>103.05515208446108</c:v>
                </c:pt>
                <c:pt idx="210">
                  <c:v>103.23126359013312</c:v>
                </c:pt>
                <c:pt idx="211">
                  <c:v>103.23065147722643</c:v>
                </c:pt>
                <c:pt idx="212">
                  <c:v>103.22866902990721</c:v>
                </c:pt>
                <c:pt idx="213">
                  <c:v>103.33081923417073</c:v>
                </c:pt>
                <c:pt idx="214">
                  <c:v>103.35368697221595</c:v>
                </c:pt>
                <c:pt idx="215">
                  <c:v>103.42177528894288</c:v>
                </c:pt>
                <c:pt idx="216">
                  <c:v>103.26307971275459</c:v>
                </c:pt>
                <c:pt idx="217">
                  <c:v>103.11396528874681</c:v>
                </c:pt>
                <c:pt idx="218">
                  <c:v>103.11216043891272</c:v>
                </c:pt>
                <c:pt idx="219">
                  <c:v>103.11104056459941</c:v>
                </c:pt>
                <c:pt idx="220">
                  <c:v>102.95505176682192</c:v>
                </c:pt>
                <c:pt idx="221">
                  <c:v>102.97448447585026</c:v>
                </c:pt>
                <c:pt idx="222">
                  <c:v>102.9089401615977</c:v>
                </c:pt>
                <c:pt idx="223">
                  <c:v>102.89273502704745</c:v>
                </c:pt>
                <c:pt idx="224">
                  <c:v>103.06431658556068</c:v>
                </c:pt>
                <c:pt idx="225">
                  <c:v>103.07621623658001</c:v>
                </c:pt>
                <c:pt idx="226">
                  <c:v>103.09017282444486</c:v>
                </c:pt>
                <c:pt idx="227">
                  <c:v>103.1212660481433</c:v>
                </c:pt>
                <c:pt idx="228">
                  <c:v>103.13385406488244</c:v>
                </c:pt>
                <c:pt idx="229">
                  <c:v>103.11696721944512</c:v>
                </c:pt>
                <c:pt idx="230">
                  <c:v>103.18028302821881</c:v>
                </c:pt>
                <c:pt idx="231">
                  <c:v>103.2477163917758</c:v>
                </c:pt>
                <c:pt idx="232">
                  <c:v>103.26099574123242</c:v>
                </c:pt>
                <c:pt idx="233">
                  <c:v>103.27359032892001</c:v>
                </c:pt>
                <c:pt idx="234">
                  <c:v>103.41027963330178</c:v>
                </c:pt>
                <c:pt idx="235">
                  <c:v>103.35911692892643</c:v>
                </c:pt>
                <c:pt idx="236">
                  <c:v>103.20578847269297</c:v>
                </c:pt>
                <c:pt idx="237">
                  <c:v>103.03736408524564</c:v>
                </c:pt>
                <c:pt idx="238">
                  <c:v>103.00881030137043</c:v>
                </c:pt>
                <c:pt idx="239">
                  <c:v>103.02276925294883</c:v>
                </c:pt>
                <c:pt idx="240">
                  <c:v>103.03672906901218</c:v>
                </c:pt>
                <c:pt idx="241">
                  <c:v>102.89776233855746</c:v>
                </c:pt>
                <c:pt idx="242">
                  <c:v>102.99058515873628</c:v>
                </c:pt>
                <c:pt idx="243">
                  <c:v>103.0710696679308</c:v>
                </c:pt>
                <c:pt idx="244">
                  <c:v>103.09051944540096</c:v>
                </c:pt>
                <c:pt idx="245">
                  <c:v>103.19907793767723</c:v>
                </c:pt>
                <c:pt idx="246">
                  <c:v>103.21161862160092</c:v>
                </c:pt>
                <c:pt idx="247">
                  <c:v>103.22553189721303</c:v>
                </c:pt>
                <c:pt idx="248">
                  <c:v>103.26208214775922</c:v>
                </c:pt>
                <c:pt idx="249">
                  <c:v>103.315098052059</c:v>
                </c:pt>
                <c:pt idx="250">
                  <c:v>103.33656194997762</c:v>
                </c:pt>
                <c:pt idx="251">
                  <c:v>103.31686630220366</c:v>
                </c:pt>
                <c:pt idx="252">
                  <c:v>103.47142318264467</c:v>
                </c:pt>
                <c:pt idx="253">
                  <c:v>103.48397562189932</c:v>
                </c:pt>
                <c:pt idx="254">
                  <c:v>103.49790099047721</c:v>
                </c:pt>
                <c:pt idx="255">
                  <c:v>103.41645767449415</c:v>
                </c:pt>
                <c:pt idx="256">
                  <c:v>103.26296424131303</c:v>
                </c:pt>
                <c:pt idx="257">
                  <c:v>103.27413829363974</c:v>
                </c:pt>
                <c:pt idx="258">
                  <c:v>103.20708801575742</c:v>
                </c:pt>
                <c:pt idx="259">
                  <c:v>103.04190512479369</c:v>
                </c:pt>
                <c:pt idx="260">
                  <c:v>103.05513090702047</c:v>
                </c:pt>
                <c:pt idx="261">
                  <c:v>103.06904374749369</c:v>
                </c:pt>
                <c:pt idx="262">
                  <c:v>103.08295743799866</c:v>
                </c:pt>
                <c:pt idx="263">
                  <c:v>103.09687197857787</c:v>
                </c:pt>
                <c:pt idx="264">
                  <c:v>103.0201919753307</c:v>
                </c:pt>
                <c:pt idx="265">
                  <c:v>103.09793585128438</c:v>
                </c:pt>
                <c:pt idx="266">
                  <c:v>103.36718422708657</c:v>
                </c:pt>
                <c:pt idx="267">
                  <c:v>103.37973739209032</c:v>
                </c:pt>
                <c:pt idx="268">
                  <c:v>103.39366416143821</c:v>
                </c:pt>
                <c:pt idx="269">
                  <c:v>103.39386279750101</c:v>
                </c:pt>
                <c:pt idx="270">
                  <c:v>103.45584391715113</c:v>
                </c:pt>
                <c:pt idx="271">
                  <c:v>103.42171962603562</c:v>
                </c:pt>
                <c:pt idx="272">
                  <c:v>103.38827933167507</c:v>
                </c:pt>
                <c:pt idx="273">
                  <c:v>103.0980684954874</c:v>
                </c:pt>
                <c:pt idx="274">
                  <c:v>103.11267411398335</c:v>
                </c:pt>
                <c:pt idx="275">
                  <c:v>103.12596322027437</c:v>
                </c:pt>
                <c:pt idx="276">
                  <c:v>102.97377810995461</c:v>
                </c:pt>
                <c:pt idx="277">
                  <c:v>102.75017114365295</c:v>
                </c:pt>
                <c:pt idx="278">
                  <c:v>102.52242807701668</c:v>
                </c:pt>
                <c:pt idx="279">
                  <c:v>102.1511499925487</c:v>
                </c:pt>
                <c:pt idx="280">
                  <c:v>101.64662223593341</c:v>
                </c:pt>
                <c:pt idx="281">
                  <c:v>101.66054786863988</c:v>
                </c:pt>
                <c:pt idx="282">
                  <c:v>101.67584789651669</c:v>
                </c:pt>
                <c:pt idx="283">
                  <c:v>101.68977530591984</c:v>
                </c:pt>
                <c:pt idx="284">
                  <c:v>101.34312589428984</c:v>
                </c:pt>
                <c:pt idx="285">
                  <c:v>101.27599514827823</c:v>
                </c:pt>
                <c:pt idx="286">
                  <c:v>101.09003206032691</c:v>
                </c:pt>
                <c:pt idx="287">
                  <c:v>101.0434938854921</c:v>
                </c:pt>
                <c:pt idx="288">
                  <c:v>101.04503615585872</c:v>
                </c:pt>
                <c:pt idx="289">
                  <c:v>101.0486392195142</c:v>
                </c:pt>
                <c:pt idx="290">
                  <c:v>100.98766800676221</c:v>
                </c:pt>
                <c:pt idx="291">
                  <c:v>100.89165601629475</c:v>
                </c:pt>
                <c:pt idx="292">
                  <c:v>100.84441481254373</c:v>
                </c:pt>
                <c:pt idx="293">
                  <c:v>101.07885458188856</c:v>
                </c:pt>
                <c:pt idx="294">
                  <c:v>101.37239806101165</c:v>
                </c:pt>
                <c:pt idx="295">
                  <c:v>101.37532571356972</c:v>
                </c:pt>
                <c:pt idx="296">
                  <c:v>101.37825344602182</c:v>
                </c:pt>
                <c:pt idx="297">
                  <c:v>101.99685257753944</c:v>
                </c:pt>
                <c:pt idx="298">
                  <c:v>102.17846337946042</c:v>
                </c:pt>
                <c:pt idx="299">
                  <c:v>101.79522340257135</c:v>
                </c:pt>
                <c:pt idx="300">
                  <c:v>102.00295357048894</c:v>
                </c:pt>
                <c:pt idx="301">
                  <c:v>102.00590356052648</c:v>
                </c:pt>
                <c:pt idx="302">
                  <c:v>102.00954088678955</c:v>
                </c:pt>
                <c:pt idx="303">
                  <c:v>102.01249106270599</c:v>
                </c:pt>
                <c:pt idx="304">
                  <c:v>102.19826433056875</c:v>
                </c:pt>
                <c:pt idx="305">
                  <c:v>102.24727223120779</c:v>
                </c:pt>
                <c:pt idx="306">
                  <c:v>102.2502031576048</c:v>
                </c:pt>
                <c:pt idx="307">
                  <c:v>102.32805834791679</c:v>
                </c:pt>
                <c:pt idx="308">
                  <c:v>102.27599991277684</c:v>
                </c:pt>
                <c:pt idx="309">
                  <c:v>102.27893178280637</c:v>
                </c:pt>
                <c:pt idx="310">
                  <c:v>102.28186373226107</c:v>
                </c:pt>
                <c:pt idx="311">
                  <c:v>102.30542001531835</c:v>
                </c:pt>
                <c:pt idx="312">
                  <c:v>102.29666536261344</c:v>
                </c:pt>
                <c:pt idx="313">
                  <c:v>102.44879053000925</c:v>
                </c:pt>
                <c:pt idx="314">
                  <c:v>102.6050516168887</c:v>
                </c:pt>
                <c:pt idx="315">
                  <c:v>102.60593226820217</c:v>
                </c:pt>
                <c:pt idx="316">
                  <c:v>102.63225393182324</c:v>
                </c:pt>
                <c:pt idx="317">
                  <c:v>102.65857732969371</c:v>
                </c:pt>
                <c:pt idx="318">
                  <c:v>102.72134766652839</c:v>
                </c:pt>
                <c:pt idx="319">
                  <c:v>102.78412231617733</c:v>
                </c:pt>
                <c:pt idx="320">
                  <c:v>102.74030870711707</c:v>
                </c:pt>
                <c:pt idx="321">
                  <c:v>102.54932013897057</c:v>
                </c:pt>
                <c:pt idx="322">
                  <c:v>102.43259412790873</c:v>
                </c:pt>
                <c:pt idx="323">
                  <c:v>102.45822751334244</c:v>
                </c:pt>
                <c:pt idx="324">
                  <c:v>102.48386258453985</c:v>
                </c:pt>
                <c:pt idx="325">
                  <c:v>102.56727586664616</c:v>
                </c:pt>
                <c:pt idx="326">
                  <c:v>102.28132479042246</c:v>
                </c:pt>
                <c:pt idx="327">
                  <c:v>101.97678097687871</c:v>
                </c:pt>
                <c:pt idx="328">
                  <c:v>101.79878700963623</c:v>
                </c:pt>
                <c:pt idx="329">
                  <c:v>101.87186866277415</c:v>
                </c:pt>
                <c:pt idx="330">
                  <c:v>101.89611178709779</c:v>
                </c:pt>
                <c:pt idx="331">
                  <c:v>101.92379630937856</c:v>
                </c:pt>
                <c:pt idx="332">
                  <c:v>102.03541699342537</c:v>
                </c:pt>
                <c:pt idx="333">
                  <c:v>101.86702511793956</c:v>
                </c:pt>
                <c:pt idx="334">
                  <c:v>101.91810435832865</c:v>
                </c:pt>
                <c:pt idx="335">
                  <c:v>101.85290505398918</c:v>
                </c:pt>
                <c:pt idx="336">
                  <c:v>101.82009603100292</c:v>
                </c:pt>
                <c:pt idx="337">
                  <c:v>101.84577373709831</c:v>
                </c:pt>
                <c:pt idx="338">
                  <c:v>101.87214128987823</c:v>
                </c:pt>
                <c:pt idx="339">
                  <c:v>101.79046981708879</c:v>
                </c:pt>
                <c:pt idx="340">
                  <c:v>101.69089959307875</c:v>
                </c:pt>
                <c:pt idx="341">
                  <c:v>101.66771309881793</c:v>
                </c:pt>
                <c:pt idx="342">
                  <c:v>101.53991352506071</c:v>
                </c:pt>
                <c:pt idx="343">
                  <c:v>101.56627417104495</c:v>
                </c:pt>
                <c:pt idx="344">
                  <c:v>101.59263657996664</c:v>
                </c:pt>
                <c:pt idx="345">
                  <c:v>101.60385801282474</c:v>
                </c:pt>
                <c:pt idx="346">
                  <c:v>101.34663101121734</c:v>
                </c:pt>
                <c:pt idx="347">
                  <c:v>101.25459077352667</c:v>
                </c:pt>
                <c:pt idx="348">
                  <c:v>101.12812475806335</c:v>
                </c:pt>
                <c:pt idx="349">
                  <c:v>101.02092486861955</c:v>
                </c:pt>
                <c:pt idx="350">
                  <c:v>101.04933787570454</c:v>
                </c:pt>
                <c:pt idx="351">
                  <c:v>101.06054142252641</c:v>
                </c:pt>
                <c:pt idx="352">
                  <c:v>101.07243412352543</c:v>
                </c:pt>
                <c:pt idx="353">
                  <c:v>101.54975646869639</c:v>
                </c:pt>
                <c:pt idx="354">
                  <c:v>101.62294641444646</c:v>
                </c:pt>
                <c:pt idx="355">
                  <c:v>101.99772799053663</c:v>
                </c:pt>
                <c:pt idx="356">
                  <c:v>102.35187896823223</c:v>
                </c:pt>
                <c:pt idx="357">
                  <c:v>102.47950484369792</c:v>
                </c:pt>
                <c:pt idx="358">
                  <c:v>102.49007304754701</c:v>
                </c:pt>
                <c:pt idx="359">
                  <c:v>102.50201918332256</c:v>
                </c:pt>
                <c:pt idx="360">
                  <c:v>102.5132773680306</c:v>
                </c:pt>
                <c:pt idx="361">
                  <c:v>102.62784151393087</c:v>
                </c:pt>
                <c:pt idx="362">
                  <c:v>102.7520559280151</c:v>
                </c:pt>
                <c:pt idx="363">
                  <c:v>102.75988015541657</c:v>
                </c:pt>
                <c:pt idx="364">
                  <c:v>102.86137835857502</c:v>
                </c:pt>
                <c:pt idx="365">
                  <c:v>102.87265081455597</c:v>
                </c:pt>
                <c:pt idx="366">
                  <c:v>102.88323512219759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EA-40E7-B3AE-E6ECDB6C2EBC}"/>
            </c:ext>
          </c:extLst>
        </c:ser>
        <c:ser>
          <c:idx val="4"/>
          <c:order val="5"/>
          <c:tx>
            <c:strRef>
              <c:f>YTD!$BE$4</c:f>
              <c:strCache>
                <c:ptCount val="1"/>
                <c:pt idx="0">
                  <c:v>PLANVITAL</c:v>
                </c:pt>
              </c:strCache>
            </c:strRef>
          </c:tx>
          <c:spPr>
            <a:ln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none"/>
          </c:marker>
          <c:dPt>
            <c:idx val="12"/>
            <c:bubble3D val="0"/>
            <c:spPr>
              <a:ln w="22225">
                <a:solidFill>
                  <a:schemeClr val="accent5">
                    <a:lumMod val="40000"/>
                    <a:lumOff val="60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0-6B41-4BF6-9A09-1E0F86CC19CA}"/>
              </c:ext>
            </c:extLst>
          </c:dPt>
          <c:cat>
            <c:numRef>
              <c:f>YTD!$B$3:$B$369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  <c:pt idx="360">
                  <c:v>43095</c:v>
                </c:pt>
                <c:pt idx="361">
                  <c:v>43096</c:v>
                </c:pt>
                <c:pt idx="362">
                  <c:v>43097</c:v>
                </c:pt>
                <c:pt idx="363">
                  <c:v>43098</c:v>
                </c:pt>
                <c:pt idx="364">
                  <c:v>43099</c:v>
                </c:pt>
                <c:pt idx="365">
                  <c:v>43100</c:v>
                </c:pt>
                <c:pt idx="366">
                  <c:v>43101</c:v>
                </c:pt>
              </c:numCache>
            </c:numRef>
          </c:cat>
          <c:val>
            <c:numRef>
              <c:f>YTD!$AH$3:$AH$369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100.30435527908132</c:v>
                </c:pt>
                <c:pt idx="5">
                  <c:v>100.57879077459015</c:v>
                </c:pt>
                <c:pt idx="6">
                  <c:v>100.70427203265587</c:v>
                </c:pt>
                <c:pt idx="7">
                  <c:v>100.70427203265587</c:v>
                </c:pt>
                <c:pt idx="8">
                  <c:v>100.70427203265587</c:v>
                </c:pt>
                <c:pt idx="9">
                  <c:v>100.59432922572724</c:v>
                </c:pt>
                <c:pt idx="10">
                  <c:v>100.60752037892661</c:v>
                </c:pt>
                <c:pt idx="11">
                  <c:v>100.56831058520615</c:v>
                </c:pt>
                <c:pt idx="12">
                  <c:v>100.61800056831055</c:v>
                </c:pt>
                <c:pt idx="13">
                  <c:v>100.68774176548871</c:v>
                </c:pt>
                <c:pt idx="14">
                  <c:v>100.68774176548871</c:v>
                </c:pt>
                <c:pt idx="15">
                  <c:v>100.68774176548871</c:v>
                </c:pt>
                <c:pt idx="16">
                  <c:v>100.62767077460333</c:v>
                </c:pt>
                <c:pt idx="17">
                  <c:v>100.61295883682457</c:v>
                </c:pt>
                <c:pt idx="18">
                  <c:v>100.56477310803237</c:v>
                </c:pt>
                <c:pt idx="19">
                  <c:v>100.4908166927266</c:v>
                </c:pt>
                <c:pt idx="20">
                  <c:v>100.45714453850712</c:v>
                </c:pt>
                <c:pt idx="21">
                  <c:v>100.45714453850712</c:v>
                </c:pt>
                <c:pt idx="22">
                  <c:v>100.45714453850712</c:v>
                </c:pt>
                <c:pt idx="23">
                  <c:v>100.52673696328077</c:v>
                </c:pt>
                <c:pt idx="24">
                  <c:v>100.45202015568532</c:v>
                </c:pt>
                <c:pt idx="25">
                  <c:v>100.51691798458351</c:v>
                </c:pt>
                <c:pt idx="26">
                  <c:v>100.57437719325648</c:v>
                </c:pt>
                <c:pt idx="27">
                  <c:v>100.5316133920951</c:v>
                </c:pt>
                <c:pt idx="28">
                  <c:v>100.5316133920951</c:v>
                </c:pt>
                <c:pt idx="29">
                  <c:v>100.5316133920951</c:v>
                </c:pt>
                <c:pt idx="30">
                  <c:v>100.5492677174296</c:v>
                </c:pt>
                <c:pt idx="31">
                  <c:v>100.54253989869258</c:v>
                </c:pt>
                <c:pt idx="32">
                  <c:v>100.62757159300031</c:v>
                </c:pt>
                <c:pt idx="33">
                  <c:v>100.78983269551294</c:v>
                </c:pt>
                <c:pt idx="34">
                  <c:v>100.84570499853785</c:v>
                </c:pt>
                <c:pt idx="35">
                  <c:v>100.84570499853785</c:v>
                </c:pt>
                <c:pt idx="36">
                  <c:v>100.84570499853785</c:v>
                </c:pt>
                <c:pt idx="37">
                  <c:v>100.89275013889554</c:v>
                </c:pt>
                <c:pt idx="38">
                  <c:v>100.8516228341837</c:v>
                </c:pt>
                <c:pt idx="39">
                  <c:v>101.05940829247463</c:v>
                </c:pt>
                <c:pt idx="40">
                  <c:v>101.16801214776272</c:v>
                </c:pt>
                <c:pt idx="41">
                  <c:v>101.2781863784317</c:v>
                </c:pt>
                <c:pt idx="42">
                  <c:v>101.2781863784317</c:v>
                </c:pt>
                <c:pt idx="43">
                  <c:v>101.2781863784317</c:v>
                </c:pt>
                <c:pt idx="44">
                  <c:v>101.28380666926851</c:v>
                </c:pt>
                <c:pt idx="45">
                  <c:v>101.30084937471783</c:v>
                </c:pt>
                <c:pt idx="46">
                  <c:v>101.38164932063079</c:v>
                </c:pt>
                <c:pt idx="47">
                  <c:v>101.30923022017157</c:v>
                </c:pt>
                <c:pt idx="48">
                  <c:v>101.2059987017128</c:v>
                </c:pt>
                <c:pt idx="49">
                  <c:v>101.2059987017128</c:v>
                </c:pt>
                <c:pt idx="50">
                  <c:v>101.2059987017128</c:v>
                </c:pt>
                <c:pt idx="51">
                  <c:v>101.35777961484145</c:v>
                </c:pt>
                <c:pt idx="52">
                  <c:v>101.28855085594547</c:v>
                </c:pt>
                <c:pt idx="53">
                  <c:v>101.25560603348137</c:v>
                </c:pt>
                <c:pt idx="54">
                  <c:v>101.32828961821528</c:v>
                </c:pt>
                <c:pt idx="55">
                  <c:v>101.4682679205866</c:v>
                </c:pt>
                <c:pt idx="56">
                  <c:v>101.4682679205866</c:v>
                </c:pt>
                <c:pt idx="57">
                  <c:v>101.4682679205866</c:v>
                </c:pt>
                <c:pt idx="58">
                  <c:v>101.61485832982477</c:v>
                </c:pt>
                <c:pt idx="59">
                  <c:v>101.56235820130193</c:v>
                </c:pt>
                <c:pt idx="60">
                  <c:v>101.67211917529173</c:v>
                </c:pt>
                <c:pt idx="61">
                  <c:v>101.66995371029284</c:v>
                </c:pt>
                <c:pt idx="62">
                  <c:v>101.67869822162426</c:v>
                </c:pt>
                <c:pt idx="63">
                  <c:v>101.67869822162426</c:v>
                </c:pt>
                <c:pt idx="64">
                  <c:v>101.67869822162426</c:v>
                </c:pt>
                <c:pt idx="65">
                  <c:v>101.72470195515039</c:v>
                </c:pt>
                <c:pt idx="66">
                  <c:v>101.71050245565382</c:v>
                </c:pt>
                <c:pt idx="67">
                  <c:v>101.65505993957524</c:v>
                </c:pt>
                <c:pt idx="68">
                  <c:v>101.61484179955758</c:v>
                </c:pt>
                <c:pt idx="69">
                  <c:v>101.45692815730993</c:v>
                </c:pt>
                <c:pt idx="70">
                  <c:v>101.45692815730993</c:v>
                </c:pt>
                <c:pt idx="71">
                  <c:v>101.45692815730993</c:v>
                </c:pt>
                <c:pt idx="72">
                  <c:v>101.36006079171051</c:v>
                </c:pt>
                <c:pt idx="73">
                  <c:v>101.31809044337315</c:v>
                </c:pt>
                <c:pt idx="74">
                  <c:v>101.09539468409747</c:v>
                </c:pt>
                <c:pt idx="75">
                  <c:v>101.08579059887337</c:v>
                </c:pt>
                <c:pt idx="76">
                  <c:v>101.3469853503813</c:v>
                </c:pt>
                <c:pt idx="77">
                  <c:v>101.3469853503813</c:v>
                </c:pt>
                <c:pt idx="78">
                  <c:v>101.3469853503813</c:v>
                </c:pt>
                <c:pt idx="79">
                  <c:v>101.56999518473316</c:v>
                </c:pt>
                <c:pt idx="80">
                  <c:v>101.69203814722813</c:v>
                </c:pt>
                <c:pt idx="81">
                  <c:v>101.58391366968789</c:v>
                </c:pt>
                <c:pt idx="82">
                  <c:v>101.81089076815984</c:v>
                </c:pt>
                <c:pt idx="83">
                  <c:v>101.97249065998577</c:v>
                </c:pt>
                <c:pt idx="84">
                  <c:v>101.97249065998577</c:v>
                </c:pt>
                <c:pt idx="85">
                  <c:v>101.97249065998577</c:v>
                </c:pt>
                <c:pt idx="86">
                  <c:v>102.0334873458325</c:v>
                </c:pt>
                <c:pt idx="87">
                  <c:v>102.17801147167476</c:v>
                </c:pt>
                <c:pt idx="88">
                  <c:v>102.2154690570755</c:v>
                </c:pt>
                <c:pt idx="89">
                  <c:v>102.23880979431549</c:v>
                </c:pt>
                <c:pt idx="90">
                  <c:v>102.31098094076722</c:v>
                </c:pt>
                <c:pt idx="91">
                  <c:v>102.31098094076722</c:v>
                </c:pt>
                <c:pt idx="92">
                  <c:v>102.31098094076722</c:v>
                </c:pt>
                <c:pt idx="93">
                  <c:v>102.58173018669777</c:v>
                </c:pt>
                <c:pt idx="94">
                  <c:v>102.55756293609942</c:v>
                </c:pt>
                <c:pt idx="95">
                  <c:v>102.77348128583655</c:v>
                </c:pt>
                <c:pt idx="96">
                  <c:v>102.74994218539055</c:v>
                </c:pt>
                <c:pt idx="97">
                  <c:v>102.75090094088625</c:v>
                </c:pt>
                <c:pt idx="98">
                  <c:v>102.75090094088625</c:v>
                </c:pt>
                <c:pt idx="99">
                  <c:v>102.75090094088625</c:v>
                </c:pt>
                <c:pt idx="100">
                  <c:v>102.84451184385375</c:v>
                </c:pt>
                <c:pt idx="101">
                  <c:v>102.90630198252452</c:v>
                </c:pt>
                <c:pt idx="102">
                  <c:v>103.01321975056156</c:v>
                </c:pt>
                <c:pt idx="103">
                  <c:v>103.01321975056156</c:v>
                </c:pt>
                <c:pt idx="104">
                  <c:v>103.08873001098104</c:v>
                </c:pt>
                <c:pt idx="105">
                  <c:v>103.08873001098104</c:v>
                </c:pt>
                <c:pt idx="106">
                  <c:v>103.08873001098104</c:v>
                </c:pt>
                <c:pt idx="107">
                  <c:v>103.17657185070721</c:v>
                </c:pt>
                <c:pt idx="108">
                  <c:v>103.58458843519364</c:v>
                </c:pt>
                <c:pt idx="109">
                  <c:v>103.58458843519364</c:v>
                </c:pt>
                <c:pt idx="110">
                  <c:v>103.42609623359513</c:v>
                </c:pt>
                <c:pt idx="111">
                  <c:v>103.41191326436572</c:v>
                </c:pt>
                <c:pt idx="112">
                  <c:v>103.41191326436572</c:v>
                </c:pt>
                <c:pt idx="113">
                  <c:v>103.41191326436572</c:v>
                </c:pt>
                <c:pt idx="114">
                  <c:v>103.4590079955249</c:v>
                </c:pt>
                <c:pt idx="115">
                  <c:v>103.3728357127826</c:v>
                </c:pt>
                <c:pt idx="116">
                  <c:v>103.27363757951262</c:v>
                </c:pt>
                <c:pt idx="117">
                  <c:v>103.17397659876195</c:v>
                </c:pt>
                <c:pt idx="118">
                  <c:v>103.28701056565085</c:v>
                </c:pt>
                <c:pt idx="119">
                  <c:v>103.28701056565085</c:v>
                </c:pt>
                <c:pt idx="120">
                  <c:v>103.28701056565085</c:v>
                </c:pt>
                <c:pt idx="121">
                  <c:v>103.28701056565085</c:v>
                </c:pt>
                <c:pt idx="122">
                  <c:v>103.4067888815439</c:v>
                </c:pt>
                <c:pt idx="123">
                  <c:v>103.51459928400796</c:v>
                </c:pt>
                <c:pt idx="124">
                  <c:v>103.52737718052815</c:v>
                </c:pt>
                <c:pt idx="125">
                  <c:v>103.33331184398595</c:v>
                </c:pt>
                <c:pt idx="126">
                  <c:v>103.33331184398595</c:v>
                </c:pt>
                <c:pt idx="127">
                  <c:v>103.33331184398595</c:v>
                </c:pt>
                <c:pt idx="128">
                  <c:v>103.38566320010426</c:v>
                </c:pt>
                <c:pt idx="129">
                  <c:v>103.21161601710148</c:v>
                </c:pt>
                <c:pt idx="130">
                  <c:v>102.95202470150876</c:v>
                </c:pt>
                <c:pt idx="131">
                  <c:v>102.96493484016629</c:v>
                </c:pt>
                <c:pt idx="132">
                  <c:v>102.73723040993899</c:v>
                </c:pt>
                <c:pt idx="133">
                  <c:v>102.73723040993899</c:v>
                </c:pt>
                <c:pt idx="134">
                  <c:v>102.73723040993899</c:v>
                </c:pt>
                <c:pt idx="135">
                  <c:v>102.80903789051301</c:v>
                </c:pt>
                <c:pt idx="136">
                  <c:v>103.05041285168755</c:v>
                </c:pt>
                <c:pt idx="137">
                  <c:v>103.14063504988579</c:v>
                </c:pt>
                <c:pt idx="138">
                  <c:v>103.43064205706604</c:v>
                </c:pt>
                <c:pt idx="139">
                  <c:v>103.5782904034029</c:v>
                </c:pt>
                <c:pt idx="140">
                  <c:v>103.5782904034029</c:v>
                </c:pt>
                <c:pt idx="141">
                  <c:v>103.5782904034029</c:v>
                </c:pt>
                <c:pt idx="142">
                  <c:v>103.46376871246898</c:v>
                </c:pt>
                <c:pt idx="143">
                  <c:v>103.40336711624025</c:v>
                </c:pt>
                <c:pt idx="144">
                  <c:v>103.35534669011972</c:v>
                </c:pt>
                <c:pt idx="145">
                  <c:v>103.4343778974458</c:v>
                </c:pt>
                <c:pt idx="146">
                  <c:v>103.21249212126131</c:v>
                </c:pt>
                <c:pt idx="147">
                  <c:v>103.21249212126131</c:v>
                </c:pt>
                <c:pt idx="148">
                  <c:v>103.21249212126131</c:v>
                </c:pt>
                <c:pt idx="149">
                  <c:v>103.05287586149544</c:v>
                </c:pt>
                <c:pt idx="150">
                  <c:v>103.05428093420464</c:v>
                </c:pt>
                <c:pt idx="151">
                  <c:v>103.29507733602831</c:v>
                </c:pt>
                <c:pt idx="152">
                  <c:v>103.50921041691142</c:v>
                </c:pt>
                <c:pt idx="153">
                  <c:v>103.55194115753847</c:v>
                </c:pt>
                <c:pt idx="154">
                  <c:v>103.55194115753847</c:v>
                </c:pt>
                <c:pt idx="155">
                  <c:v>103.55194115753847</c:v>
                </c:pt>
                <c:pt idx="156">
                  <c:v>103.72815380554016</c:v>
                </c:pt>
                <c:pt idx="157">
                  <c:v>103.77582709605018</c:v>
                </c:pt>
                <c:pt idx="158">
                  <c:v>103.77571138418001</c:v>
                </c:pt>
                <c:pt idx="159">
                  <c:v>103.77519894589784</c:v>
                </c:pt>
                <c:pt idx="160">
                  <c:v>103.70241617956094</c:v>
                </c:pt>
                <c:pt idx="161">
                  <c:v>103.70241617956094</c:v>
                </c:pt>
                <c:pt idx="162">
                  <c:v>103.70241617956094</c:v>
                </c:pt>
                <c:pt idx="163">
                  <c:v>103.66783486064729</c:v>
                </c:pt>
                <c:pt idx="164">
                  <c:v>103.55275114062968</c:v>
                </c:pt>
                <c:pt idx="165">
                  <c:v>103.64861015993191</c:v>
                </c:pt>
                <c:pt idx="166">
                  <c:v>103.68838198273603</c:v>
                </c:pt>
                <c:pt idx="167">
                  <c:v>103.71033417753401</c:v>
                </c:pt>
                <c:pt idx="168">
                  <c:v>103.71033417753401</c:v>
                </c:pt>
                <c:pt idx="169">
                  <c:v>103.71033417753401</c:v>
                </c:pt>
                <c:pt idx="170">
                  <c:v>103.58625799217748</c:v>
                </c:pt>
                <c:pt idx="171">
                  <c:v>103.61303702498824</c:v>
                </c:pt>
                <c:pt idx="172">
                  <c:v>103.52851776896266</c:v>
                </c:pt>
                <c:pt idx="173">
                  <c:v>103.41713682879049</c:v>
                </c:pt>
                <c:pt idx="174">
                  <c:v>103.46932288223714</c:v>
                </c:pt>
                <c:pt idx="175">
                  <c:v>103.46932288223714</c:v>
                </c:pt>
                <c:pt idx="176">
                  <c:v>103.46932288223714</c:v>
                </c:pt>
                <c:pt idx="177">
                  <c:v>103.46932288223714</c:v>
                </c:pt>
                <c:pt idx="178">
                  <c:v>103.36478547267217</c:v>
                </c:pt>
                <c:pt idx="179">
                  <c:v>103.16842242899374</c:v>
                </c:pt>
                <c:pt idx="180">
                  <c:v>103.16962913849693</c:v>
                </c:pt>
                <c:pt idx="181">
                  <c:v>103.02502236131882</c:v>
                </c:pt>
                <c:pt idx="182">
                  <c:v>103.02502236131882</c:v>
                </c:pt>
                <c:pt idx="183">
                  <c:v>103.02502236131882</c:v>
                </c:pt>
                <c:pt idx="184">
                  <c:v>103.05489255408983</c:v>
                </c:pt>
                <c:pt idx="185">
                  <c:v>102.98979636198564</c:v>
                </c:pt>
                <c:pt idx="186">
                  <c:v>102.89884683203206</c:v>
                </c:pt>
                <c:pt idx="187">
                  <c:v>102.9222206298064</c:v>
                </c:pt>
                <c:pt idx="188">
                  <c:v>102.71372437002731</c:v>
                </c:pt>
                <c:pt idx="189">
                  <c:v>102.71372437002731</c:v>
                </c:pt>
                <c:pt idx="190">
                  <c:v>102.71372437002731</c:v>
                </c:pt>
                <c:pt idx="191">
                  <c:v>102.63322196892334</c:v>
                </c:pt>
                <c:pt idx="192">
                  <c:v>102.65046303757866</c:v>
                </c:pt>
                <c:pt idx="193">
                  <c:v>102.81796423478328</c:v>
                </c:pt>
                <c:pt idx="194">
                  <c:v>102.91458364637519</c:v>
                </c:pt>
                <c:pt idx="195">
                  <c:v>102.58344933448311</c:v>
                </c:pt>
                <c:pt idx="196">
                  <c:v>102.58344933448311</c:v>
                </c:pt>
                <c:pt idx="197">
                  <c:v>102.58344933448311</c:v>
                </c:pt>
                <c:pt idx="198">
                  <c:v>102.3666052897846</c:v>
                </c:pt>
                <c:pt idx="199">
                  <c:v>102.24107444091737</c:v>
                </c:pt>
                <c:pt idx="200">
                  <c:v>102.1940788913612</c:v>
                </c:pt>
                <c:pt idx="201">
                  <c:v>102.11951085617025</c:v>
                </c:pt>
                <c:pt idx="202">
                  <c:v>102.1428681236774</c:v>
                </c:pt>
                <c:pt idx="203">
                  <c:v>102.1428681236774</c:v>
                </c:pt>
                <c:pt idx="204">
                  <c:v>102.1428681236774</c:v>
                </c:pt>
                <c:pt idx="205">
                  <c:v>102.30769141760092</c:v>
                </c:pt>
                <c:pt idx="206">
                  <c:v>102.45390163069425</c:v>
                </c:pt>
                <c:pt idx="207">
                  <c:v>102.37105193165256</c:v>
                </c:pt>
                <c:pt idx="208">
                  <c:v>102.51088146161936</c:v>
                </c:pt>
                <c:pt idx="209">
                  <c:v>102.54045410958136</c:v>
                </c:pt>
                <c:pt idx="210">
                  <c:v>102.54045410958136</c:v>
                </c:pt>
                <c:pt idx="211">
                  <c:v>102.54045410958136</c:v>
                </c:pt>
                <c:pt idx="212">
                  <c:v>102.71861732910877</c:v>
                </c:pt>
                <c:pt idx="213">
                  <c:v>102.79925197235005</c:v>
                </c:pt>
                <c:pt idx="214">
                  <c:v>102.85276044717008</c:v>
                </c:pt>
                <c:pt idx="215">
                  <c:v>102.89039986550964</c:v>
                </c:pt>
                <c:pt idx="216">
                  <c:v>102.71012077178484</c:v>
                </c:pt>
                <c:pt idx="217">
                  <c:v>102.71012077178484</c:v>
                </c:pt>
                <c:pt idx="218">
                  <c:v>102.71012077178484</c:v>
                </c:pt>
                <c:pt idx="219">
                  <c:v>102.57903575314944</c:v>
                </c:pt>
                <c:pt idx="220">
                  <c:v>102.47636626377435</c:v>
                </c:pt>
                <c:pt idx="221">
                  <c:v>102.5468678532422</c:v>
                </c:pt>
                <c:pt idx="222">
                  <c:v>102.48016822522281</c:v>
                </c:pt>
                <c:pt idx="223">
                  <c:v>102.42178332158849</c:v>
                </c:pt>
                <c:pt idx="224">
                  <c:v>102.42178332158849</c:v>
                </c:pt>
                <c:pt idx="225">
                  <c:v>102.42178332158849</c:v>
                </c:pt>
                <c:pt idx="226">
                  <c:v>102.42178332158849</c:v>
                </c:pt>
                <c:pt idx="227">
                  <c:v>102.61978286171646</c:v>
                </c:pt>
                <c:pt idx="228">
                  <c:v>102.69193747790102</c:v>
                </c:pt>
                <c:pt idx="229">
                  <c:v>102.69805367675286</c:v>
                </c:pt>
                <c:pt idx="230">
                  <c:v>102.72086544544352</c:v>
                </c:pt>
                <c:pt idx="231">
                  <c:v>102.72086544544352</c:v>
                </c:pt>
                <c:pt idx="232">
                  <c:v>102.72086544544352</c:v>
                </c:pt>
                <c:pt idx="233">
                  <c:v>102.79328454590275</c:v>
                </c:pt>
                <c:pt idx="234">
                  <c:v>102.85348777892547</c:v>
                </c:pt>
                <c:pt idx="235">
                  <c:v>102.83077519183783</c:v>
                </c:pt>
                <c:pt idx="236">
                  <c:v>102.64692556040492</c:v>
                </c:pt>
                <c:pt idx="237">
                  <c:v>102.52607277714598</c:v>
                </c:pt>
                <c:pt idx="238">
                  <c:v>102.52607277714598</c:v>
                </c:pt>
                <c:pt idx="239">
                  <c:v>102.52607277714598</c:v>
                </c:pt>
                <c:pt idx="240">
                  <c:v>102.52686622997003</c:v>
                </c:pt>
                <c:pt idx="241">
                  <c:v>102.43765237806899</c:v>
                </c:pt>
                <c:pt idx="242">
                  <c:v>102.49203695704888</c:v>
                </c:pt>
                <c:pt idx="243">
                  <c:v>102.55133102537738</c:v>
                </c:pt>
                <c:pt idx="244">
                  <c:v>102.58442462024598</c:v>
                </c:pt>
                <c:pt idx="245">
                  <c:v>102.58442462024598</c:v>
                </c:pt>
                <c:pt idx="246">
                  <c:v>102.58442462024598</c:v>
                </c:pt>
                <c:pt idx="247">
                  <c:v>102.68195319653209</c:v>
                </c:pt>
                <c:pt idx="248">
                  <c:v>102.67796940214481</c:v>
                </c:pt>
                <c:pt idx="249">
                  <c:v>102.69038363278733</c:v>
                </c:pt>
                <c:pt idx="250">
                  <c:v>102.70562453911543</c:v>
                </c:pt>
                <c:pt idx="251">
                  <c:v>102.6516697470819</c:v>
                </c:pt>
                <c:pt idx="252">
                  <c:v>102.6516697470819</c:v>
                </c:pt>
                <c:pt idx="253">
                  <c:v>102.6516697470819</c:v>
                </c:pt>
                <c:pt idx="254">
                  <c:v>102.82770056214474</c:v>
                </c:pt>
                <c:pt idx="255">
                  <c:v>102.83467633488928</c:v>
                </c:pt>
                <c:pt idx="256">
                  <c:v>102.67930835378536</c:v>
                </c:pt>
                <c:pt idx="257">
                  <c:v>102.74804120466629</c:v>
                </c:pt>
                <c:pt idx="258">
                  <c:v>102.59568173218679</c:v>
                </c:pt>
                <c:pt idx="259">
                  <c:v>102.59568173218679</c:v>
                </c:pt>
                <c:pt idx="260">
                  <c:v>102.59568173218679</c:v>
                </c:pt>
                <c:pt idx="261">
                  <c:v>102.59568173218679</c:v>
                </c:pt>
                <c:pt idx="262">
                  <c:v>102.59568173218679</c:v>
                </c:pt>
                <c:pt idx="263">
                  <c:v>102.48972271964544</c:v>
                </c:pt>
                <c:pt idx="264">
                  <c:v>102.45018232058165</c:v>
                </c:pt>
                <c:pt idx="265">
                  <c:v>102.53194102199031</c:v>
                </c:pt>
                <c:pt idx="266">
                  <c:v>102.53194102199031</c:v>
                </c:pt>
                <c:pt idx="267">
                  <c:v>102.53194102199031</c:v>
                </c:pt>
                <c:pt idx="268">
                  <c:v>102.74050340283809</c:v>
                </c:pt>
                <c:pt idx="269">
                  <c:v>102.84127191148895</c:v>
                </c:pt>
                <c:pt idx="270">
                  <c:v>102.91760868526677</c:v>
                </c:pt>
                <c:pt idx="271">
                  <c:v>102.9011445391683</c:v>
                </c:pt>
                <c:pt idx="272">
                  <c:v>102.88150658177375</c:v>
                </c:pt>
                <c:pt idx="273">
                  <c:v>102.88150658177375</c:v>
                </c:pt>
                <c:pt idx="274">
                  <c:v>102.88150658177375</c:v>
                </c:pt>
                <c:pt idx="275">
                  <c:v>102.69947527972923</c:v>
                </c:pt>
                <c:pt idx="276">
                  <c:v>102.53509830301921</c:v>
                </c:pt>
                <c:pt idx="277">
                  <c:v>102.37123376459139</c:v>
                </c:pt>
                <c:pt idx="278">
                  <c:v>102.12924718353169</c:v>
                </c:pt>
                <c:pt idx="279">
                  <c:v>102.12924718353169</c:v>
                </c:pt>
                <c:pt idx="280">
                  <c:v>102.12924718353169</c:v>
                </c:pt>
                <c:pt idx="281">
                  <c:v>102.12924718353169</c:v>
                </c:pt>
                <c:pt idx="282">
                  <c:v>101.87585471812665</c:v>
                </c:pt>
                <c:pt idx="283">
                  <c:v>101.30020469429827</c:v>
                </c:pt>
                <c:pt idx="284">
                  <c:v>101.02543859344613</c:v>
                </c:pt>
                <c:pt idx="285">
                  <c:v>100.97943485991998</c:v>
                </c:pt>
                <c:pt idx="286">
                  <c:v>100.86726046692378</c:v>
                </c:pt>
                <c:pt idx="287">
                  <c:v>100.86726046692378</c:v>
                </c:pt>
                <c:pt idx="288">
                  <c:v>100.86726046692378</c:v>
                </c:pt>
                <c:pt idx="289">
                  <c:v>100.863425444941</c:v>
                </c:pt>
                <c:pt idx="290">
                  <c:v>100.79619684837226</c:v>
                </c:pt>
                <c:pt idx="291">
                  <c:v>100.72900131233784</c:v>
                </c:pt>
                <c:pt idx="292">
                  <c:v>100.6887831723202</c:v>
                </c:pt>
                <c:pt idx="293">
                  <c:v>100.79115511688627</c:v>
                </c:pt>
                <c:pt idx="294">
                  <c:v>100.79115511688627</c:v>
                </c:pt>
                <c:pt idx="295">
                  <c:v>100.79115511688627</c:v>
                </c:pt>
                <c:pt idx="296">
                  <c:v>101.11301594889761</c:v>
                </c:pt>
                <c:pt idx="297">
                  <c:v>101.52794218505991</c:v>
                </c:pt>
                <c:pt idx="298">
                  <c:v>101.72344565484566</c:v>
                </c:pt>
                <c:pt idx="299">
                  <c:v>101.72344565484566</c:v>
                </c:pt>
                <c:pt idx="300">
                  <c:v>101.4167430778266</c:v>
                </c:pt>
                <c:pt idx="301">
                  <c:v>101.4167430778266</c:v>
                </c:pt>
                <c:pt idx="302">
                  <c:v>101.4167430778266</c:v>
                </c:pt>
                <c:pt idx="303">
                  <c:v>101.56824297641342</c:v>
                </c:pt>
                <c:pt idx="304">
                  <c:v>101.56824297641342</c:v>
                </c:pt>
                <c:pt idx="305">
                  <c:v>101.75974612154469</c:v>
                </c:pt>
                <c:pt idx="306">
                  <c:v>101.83831448139009</c:v>
                </c:pt>
                <c:pt idx="307">
                  <c:v>101.91594061600696</c:v>
                </c:pt>
                <c:pt idx="308">
                  <c:v>101.91594061600696</c:v>
                </c:pt>
                <c:pt idx="309">
                  <c:v>101.91594061600696</c:v>
                </c:pt>
                <c:pt idx="310">
                  <c:v>101.86846568870294</c:v>
                </c:pt>
                <c:pt idx="311">
                  <c:v>101.9518939470955</c:v>
                </c:pt>
                <c:pt idx="312">
                  <c:v>101.95923338571771</c:v>
                </c:pt>
                <c:pt idx="313">
                  <c:v>102.13995879665602</c:v>
                </c:pt>
                <c:pt idx="314">
                  <c:v>102.20484009528703</c:v>
                </c:pt>
                <c:pt idx="315">
                  <c:v>102.20484009528703</c:v>
                </c:pt>
                <c:pt idx="316">
                  <c:v>102.20484009528703</c:v>
                </c:pt>
                <c:pt idx="317">
                  <c:v>102.26335724105867</c:v>
                </c:pt>
                <c:pt idx="318">
                  <c:v>102.27011812033003</c:v>
                </c:pt>
                <c:pt idx="319">
                  <c:v>102.28494576997895</c:v>
                </c:pt>
                <c:pt idx="320">
                  <c:v>102.23639637530906</c:v>
                </c:pt>
                <c:pt idx="321">
                  <c:v>102.11111348044933</c:v>
                </c:pt>
                <c:pt idx="322">
                  <c:v>102.11111348044933</c:v>
                </c:pt>
                <c:pt idx="323">
                  <c:v>102.11111348044933</c:v>
                </c:pt>
                <c:pt idx="324">
                  <c:v>102.07190368672889</c:v>
                </c:pt>
                <c:pt idx="325">
                  <c:v>102.13865290554979</c:v>
                </c:pt>
                <c:pt idx="326">
                  <c:v>101.83545474517015</c:v>
                </c:pt>
                <c:pt idx="327">
                  <c:v>101.64457975019124</c:v>
                </c:pt>
                <c:pt idx="328">
                  <c:v>101.42681001053137</c:v>
                </c:pt>
                <c:pt idx="329">
                  <c:v>101.42681001053137</c:v>
                </c:pt>
                <c:pt idx="330">
                  <c:v>101.42681001053137</c:v>
                </c:pt>
                <c:pt idx="331">
                  <c:v>101.46620163719065</c:v>
                </c:pt>
                <c:pt idx="332">
                  <c:v>101.5409184447861</c:v>
                </c:pt>
                <c:pt idx="333">
                  <c:v>101.48760833317209</c:v>
                </c:pt>
                <c:pt idx="334">
                  <c:v>101.4995266557996</c:v>
                </c:pt>
                <c:pt idx="335">
                  <c:v>101.45674632437104</c:v>
                </c:pt>
                <c:pt idx="336">
                  <c:v>101.45674632437104</c:v>
                </c:pt>
                <c:pt idx="337">
                  <c:v>101.45674632437104</c:v>
                </c:pt>
                <c:pt idx="338">
                  <c:v>101.51088294934341</c:v>
                </c:pt>
                <c:pt idx="339">
                  <c:v>101.49043500885767</c:v>
                </c:pt>
                <c:pt idx="340">
                  <c:v>101.45729182318756</c:v>
                </c:pt>
                <c:pt idx="341">
                  <c:v>101.45729182318756</c:v>
                </c:pt>
                <c:pt idx="342">
                  <c:v>101.41166828580627</c:v>
                </c:pt>
                <c:pt idx="343">
                  <c:v>101.41166828580627</c:v>
                </c:pt>
                <c:pt idx="344">
                  <c:v>101.41166828580627</c:v>
                </c:pt>
                <c:pt idx="345">
                  <c:v>101.35930039942077</c:v>
                </c:pt>
                <c:pt idx="346">
                  <c:v>101.24677887081407</c:v>
                </c:pt>
                <c:pt idx="347">
                  <c:v>101.21674337537138</c:v>
                </c:pt>
                <c:pt idx="348">
                  <c:v>101.16374733883353</c:v>
                </c:pt>
                <c:pt idx="349">
                  <c:v>101.07777341929724</c:v>
                </c:pt>
                <c:pt idx="350">
                  <c:v>101.07777341929724</c:v>
                </c:pt>
                <c:pt idx="351">
                  <c:v>101.07777341929724</c:v>
                </c:pt>
                <c:pt idx="352">
                  <c:v>101.16025945246128</c:v>
                </c:pt>
                <c:pt idx="353">
                  <c:v>101.54802645966798</c:v>
                </c:pt>
                <c:pt idx="354">
                  <c:v>101.53503366967462</c:v>
                </c:pt>
                <c:pt idx="355">
                  <c:v>101.74680292235281</c:v>
                </c:pt>
                <c:pt idx="356">
                  <c:v>101.74680292235281</c:v>
                </c:pt>
                <c:pt idx="357">
                  <c:v>101.74680292235281</c:v>
                </c:pt>
                <c:pt idx="358">
                  <c:v>101.74680292235281</c:v>
                </c:pt>
                <c:pt idx="359">
                  <c:v>102.01637851931449</c:v>
                </c:pt>
                <c:pt idx="360">
                  <c:v>102.05410058898988</c:v>
                </c:pt>
                <c:pt idx="361">
                  <c:v>102.19366563468202</c:v>
                </c:pt>
                <c:pt idx="362">
                  <c:v>102.24781878992155</c:v>
                </c:pt>
                <c:pt idx="363">
                  <c:v>102.24781878992155</c:v>
                </c:pt>
                <c:pt idx="364">
                  <c:v>102.24781878992155</c:v>
                </c:pt>
                <c:pt idx="365">
                  <c:v>102.24781878992155</c:v>
                </c:pt>
                <c:pt idx="366">
                  <c:v>102.29106196883079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EA-40E7-B3AE-E6ECDB6C2EBC}"/>
            </c:ext>
          </c:extLst>
        </c:ser>
        <c:ser>
          <c:idx val="6"/>
          <c:order val="6"/>
          <c:tx>
            <c:strRef>
              <c:f>YTD!$BF$4</c:f>
              <c:strCache>
                <c:ptCount val="1"/>
                <c:pt idx="0">
                  <c:v>MODELO</c:v>
                </c:pt>
              </c:strCache>
            </c:strRef>
          </c:tx>
          <c:spPr>
            <a:ln w="254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YTD!$B$3:$B$369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  <c:pt idx="360">
                  <c:v>43095</c:v>
                </c:pt>
                <c:pt idx="361">
                  <c:v>43096</c:v>
                </c:pt>
                <c:pt idx="362">
                  <c:v>43097</c:v>
                </c:pt>
                <c:pt idx="363">
                  <c:v>43098</c:v>
                </c:pt>
                <c:pt idx="364">
                  <c:v>43099</c:v>
                </c:pt>
                <c:pt idx="365">
                  <c:v>43100</c:v>
                </c:pt>
                <c:pt idx="366">
                  <c:v>43101</c:v>
                </c:pt>
              </c:numCache>
            </c:numRef>
          </c:cat>
          <c:val>
            <c:numRef>
              <c:f>YTD!$AN$3:$AN$369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100.19614128121361</c:v>
                </c:pt>
                <c:pt idx="5">
                  <c:v>100.44505531137973</c:v>
                </c:pt>
                <c:pt idx="6">
                  <c:v>100.49303286885791</c:v>
                </c:pt>
                <c:pt idx="7">
                  <c:v>100.49303286885791</c:v>
                </c:pt>
                <c:pt idx="8">
                  <c:v>100.49303286885791</c:v>
                </c:pt>
                <c:pt idx="9">
                  <c:v>100.38989778805765</c:v>
                </c:pt>
                <c:pt idx="10">
                  <c:v>100.41115561550255</c:v>
                </c:pt>
                <c:pt idx="11">
                  <c:v>100.32789365444874</c:v>
                </c:pt>
                <c:pt idx="12">
                  <c:v>100.36563976059941</c:v>
                </c:pt>
                <c:pt idx="13">
                  <c:v>100.42005364460192</c:v>
                </c:pt>
                <c:pt idx="14">
                  <c:v>100.42005364460192</c:v>
                </c:pt>
                <c:pt idx="15">
                  <c:v>100.42005364460192</c:v>
                </c:pt>
                <c:pt idx="16">
                  <c:v>100.33515054849808</c:v>
                </c:pt>
                <c:pt idx="17">
                  <c:v>100.31402093472896</c:v>
                </c:pt>
                <c:pt idx="18">
                  <c:v>100.26188925415538</c:v>
                </c:pt>
                <c:pt idx="19">
                  <c:v>100.19208972905884</c:v>
                </c:pt>
                <c:pt idx="20">
                  <c:v>100.18437126577668</c:v>
                </c:pt>
                <c:pt idx="21">
                  <c:v>100.18437126577668</c:v>
                </c:pt>
                <c:pt idx="22">
                  <c:v>100.18437126577668</c:v>
                </c:pt>
                <c:pt idx="23">
                  <c:v>100.26137639945225</c:v>
                </c:pt>
                <c:pt idx="24">
                  <c:v>100.16649827937245</c:v>
                </c:pt>
                <c:pt idx="25">
                  <c:v>100.23606701985258</c:v>
                </c:pt>
                <c:pt idx="26">
                  <c:v>100.29848143722401</c:v>
                </c:pt>
                <c:pt idx="27">
                  <c:v>100.28342915168703</c:v>
                </c:pt>
                <c:pt idx="28">
                  <c:v>100.28342915168703</c:v>
                </c:pt>
                <c:pt idx="29">
                  <c:v>100.28342915168703</c:v>
                </c:pt>
                <c:pt idx="30">
                  <c:v>100.28181365937216</c:v>
                </c:pt>
                <c:pt idx="31">
                  <c:v>100.3099180971039</c:v>
                </c:pt>
                <c:pt idx="32">
                  <c:v>100.34309979639666</c:v>
                </c:pt>
                <c:pt idx="33">
                  <c:v>100.44977357464856</c:v>
                </c:pt>
                <c:pt idx="34">
                  <c:v>100.49259694236025</c:v>
                </c:pt>
                <c:pt idx="35">
                  <c:v>100.49259694236025</c:v>
                </c:pt>
                <c:pt idx="36">
                  <c:v>100.49259694236025</c:v>
                </c:pt>
                <c:pt idx="37">
                  <c:v>100.53177904167968</c:v>
                </c:pt>
                <c:pt idx="38">
                  <c:v>100.47169811320754</c:v>
                </c:pt>
                <c:pt idx="39">
                  <c:v>100.65137675845054</c:v>
                </c:pt>
                <c:pt idx="40">
                  <c:v>100.77702616071838</c:v>
                </c:pt>
                <c:pt idx="41">
                  <c:v>100.86918615087158</c:v>
                </c:pt>
                <c:pt idx="42">
                  <c:v>100.86918615087158</c:v>
                </c:pt>
                <c:pt idx="43">
                  <c:v>100.86918615087158</c:v>
                </c:pt>
                <c:pt idx="44">
                  <c:v>100.8658013098309</c:v>
                </c:pt>
                <c:pt idx="45">
                  <c:v>100.91098380917701</c:v>
                </c:pt>
                <c:pt idx="46">
                  <c:v>100.93731889818294</c:v>
                </c:pt>
                <c:pt idx="47">
                  <c:v>100.90449619718235</c:v>
                </c:pt>
                <c:pt idx="48">
                  <c:v>100.88298194238588</c:v>
                </c:pt>
                <c:pt idx="49">
                  <c:v>100.88298194238588</c:v>
                </c:pt>
                <c:pt idx="50">
                  <c:v>100.88298194238588</c:v>
                </c:pt>
                <c:pt idx="51">
                  <c:v>100.99704082836291</c:v>
                </c:pt>
                <c:pt idx="52">
                  <c:v>100.95101211875662</c:v>
                </c:pt>
                <c:pt idx="53">
                  <c:v>100.94544764522762</c:v>
                </c:pt>
                <c:pt idx="54">
                  <c:v>101.01450353100462</c:v>
                </c:pt>
                <c:pt idx="55">
                  <c:v>101.08427741336601</c:v>
                </c:pt>
                <c:pt idx="56">
                  <c:v>101.08427741336601</c:v>
                </c:pt>
                <c:pt idx="57">
                  <c:v>101.08427741336601</c:v>
                </c:pt>
                <c:pt idx="58">
                  <c:v>101.22018390969654</c:v>
                </c:pt>
                <c:pt idx="59">
                  <c:v>101.23197956786862</c:v>
                </c:pt>
                <c:pt idx="60">
                  <c:v>101.32724232897577</c:v>
                </c:pt>
                <c:pt idx="61">
                  <c:v>101.34514095811517</c:v>
                </c:pt>
                <c:pt idx="62">
                  <c:v>101.38719504377217</c:v>
                </c:pt>
                <c:pt idx="63">
                  <c:v>101.38719504377217</c:v>
                </c:pt>
                <c:pt idx="64">
                  <c:v>101.38719504377217</c:v>
                </c:pt>
                <c:pt idx="65">
                  <c:v>101.44884017908888</c:v>
                </c:pt>
                <c:pt idx="66">
                  <c:v>101.44491684060988</c:v>
                </c:pt>
                <c:pt idx="67">
                  <c:v>101.46207183042971</c:v>
                </c:pt>
                <c:pt idx="68">
                  <c:v>101.4220435208501</c:v>
                </c:pt>
                <c:pt idx="69">
                  <c:v>101.3396021273213</c:v>
                </c:pt>
                <c:pt idx="70">
                  <c:v>101.3396021273213</c:v>
                </c:pt>
                <c:pt idx="71">
                  <c:v>101.3396021273213</c:v>
                </c:pt>
                <c:pt idx="72">
                  <c:v>101.28603445357895</c:v>
                </c:pt>
                <c:pt idx="73">
                  <c:v>101.29016293393917</c:v>
                </c:pt>
                <c:pt idx="74">
                  <c:v>101.19764394549378</c:v>
                </c:pt>
                <c:pt idx="75">
                  <c:v>101.18782277792877</c:v>
                </c:pt>
                <c:pt idx="76">
                  <c:v>101.35334663336528</c:v>
                </c:pt>
                <c:pt idx="77">
                  <c:v>101.35334663336528</c:v>
                </c:pt>
                <c:pt idx="78">
                  <c:v>101.35334663336528</c:v>
                </c:pt>
                <c:pt idx="79">
                  <c:v>101.49671516562641</c:v>
                </c:pt>
                <c:pt idx="80">
                  <c:v>101.56889946509253</c:v>
                </c:pt>
                <c:pt idx="81">
                  <c:v>101.47486755527288</c:v>
                </c:pt>
                <c:pt idx="82">
                  <c:v>101.63310887392488</c:v>
                </c:pt>
                <c:pt idx="83">
                  <c:v>101.73437203505871</c:v>
                </c:pt>
                <c:pt idx="84">
                  <c:v>101.73437203505871</c:v>
                </c:pt>
                <c:pt idx="85">
                  <c:v>101.73437203505871</c:v>
                </c:pt>
                <c:pt idx="86">
                  <c:v>101.78806792247683</c:v>
                </c:pt>
                <c:pt idx="87">
                  <c:v>101.87404801345727</c:v>
                </c:pt>
                <c:pt idx="88">
                  <c:v>101.9443860359921</c:v>
                </c:pt>
                <c:pt idx="89">
                  <c:v>101.95413027535163</c:v>
                </c:pt>
                <c:pt idx="90">
                  <c:v>102.00228733197591</c:v>
                </c:pt>
                <c:pt idx="91">
                  <c:v>102.00228733197591</c:v>
                </c:pt>
                <c:pt idx="92">
                  <c:v>102.00228733197591</c:v>
                </c:pt>
                <c:pt idx="93">
                  <c:v>102.11370501623178</c:v>
                </c:pt>
                <c:pt idx="94">
                  <c:v>102.07883089641865</c:v>
                </c:pt>
                <c:pt idx="95">
                  <c:v>102.19122300461048</c:v>
                </c:pt>
                <c:pt idx="96">
                  <c:v>102.1604260796873</c:v>
                </c:pt>
                <c:pt idx="97">
                  <c:v>102.17817085241573</c:v>
                </c:pt>
                <c:pt idx="98">
                  <c:v>102.17817085241573</c:v>
                </c:pt>
                <c:pt idx="99">
                  <c:v>102.17817085241573</c:v>
                </c:pt>
                <c:pt idx="100">
                  <c:v>102.24545738946691</c:v>
                </c:pt>
                <c:pt idx="101">
                  <c:v>102.27951094175501</c:v>
                </c:pt>
                <c:pt idx="102">
                  <c:v>102.29540943755217</c:v>
                </c:pt>
                <c:pt idx="103">
                  <c:v>102.29540943755217</c:v>
                </c:pt>
                <c:pt idx="104">
                  <c:v>102.35861877971342</c:v>
                </c:pt>
                <c:pt idx="105">
                  <c:v>102.35861877971342</c:v>
                </c:pt>
                <c:pt idx="106">
                  <c:v>102.35861877971342</c:v>
                </c:pt>
                <c:pt idx="107">
                  <c:v>102.39751880894615</c:v>
                </c:pt>
                <c:pt idx="108">
                  <c:v>102.62122603045322</c:v>
                </c:pt>
                <c:pt idx="109">
                  <c:v>102.62122603045322</c:v>
                </c:pt>
                <c:pt idx="110">
                  <c:v>102.55468313272158</c:v>
                </c:pt>
                <c:pt idx="111">
                  <c:v>102.56694036012648</c:v>
                </c:pt>
                <c:pt idx="112">
                  <c:v>102.56694036012648</c:v>
                </c:pt>
                <c:pt idx="113">
                  <c:v>102.56694036012648</c:v>
                </c:pt>
                <c:pt idx="114">
                  <c:v>102.59807064060672</c:v>
                </c:pt>
                <c:pt idx="115">
                  <c:v>102.62066189027978</c:v>
                </c:pt>
                <c:pt idx="116">
                  <c:v>102.62227738259465</c:v>
                </c:pt>
                <c:pt idx="117">
                  <c:v>102.56642750542335</c:v>
                </c:pt>
                <c:pt idx="118">
                  <c:v>102.64176586131374</c:v>
                </c:pt>
                <c:pt idx="119">
                  <c:v>102.64176586131374</c:v>
                </c:pt>
                <c:pt idx="120">
                  <c:v>102.64176586131374</c:v>
                </c:pt>
                <c:pt idx="121">
                  <c:v>102.64176586131374</c:v>
                </c:pt>
                <c:pt idx="122">
                  <c:v>102.72143783944561</c:v>
                </c:pt>
                <c:pt idx="123">
                  <c:v>102.79210921753747</c:v>
                </c:pt>
                <c:pt idx="124">
                  <c:v>102.78039048757086</c:v>
                </c:pt>
                <c:pt idx="125">
                  <c:v>102.71351423428216</c:v>
                </c:pt>
                <c:pt idx="126">
                  <c:v>102.71351423428216</c:v>
                </c:pt>
                <c:pt idx="127">
                  <c:v>102.71351423428216</c:v>
                </c:pt>
                <c:pt idx="128">
                  <c:v>102.76585105673699</c:v>
                </c:pt>
                <c:pt idx="129">
                  <c:v>102.65484365624363</c:v>
                </c:pt>
                <c:pt idx="130">
                  <c:v>102.51309061629738</c:v>
                </c:pt>
                <c:pt idx="131">
                  <c:v>102.48575546062033</c:v>
                </c:pt>
                <c:pt idx="132">
                  <c:v>102.34589998307567</c:v>
                </c:pt>
                <c:pt idx="133">
                  <c:v>102.34589998307567</c:v>
                </c:pt>
                <c:pt idx="134">
                  <c:v>102.34589998307567</c:v>
                </c:pt>
                <c:pt idx="135">
                  <c:v>102.41764835604414</c:v>
                </c:pt>
                <c:pt idx="136">
                  <c:v>102.52491191720462</c:v>
                </c:pt>
                <c:pt idx="137">
                  <c:v>102.52378363685771</c:v>
                </c:pt>
                <c:pt idx="138">
                  <c:v>102.61232800135382</c:v>
                </c:pt>
                <c:pt idx="139">
                  <c:v>102.72589967536287</c:v>
                </c:pt>
                <c:pt idx="140">
                  <c:v>102.72589967536287</c:v>
                </c:pt>
                <c:pt idx="141">
                  <c:v>102.72589967536287</c:v>
                </c:pt>
                <c:pt idx="142">
                  <c:v>102.67040879648377</c:v>
                </c:pt>
                <c:pt idx="143">
                  <c:v>102.65851056737107</c:v>
                </c:pt>
                <c:pt idx="144">
                  <c:v>102.66420325457585</c:v>
                </c:pt>
                <c:pt idx="145">
                  <c:v>102.71633493514942</c:v>
                </c:pt>
                <c:pt idx="146">
                  <c:v>102.64904839809823</c:v>
                </c:pt>
                <c:pt idx="147">
                  <c:v>102.64904839809823</c:v>
                </c:pt>
                <c:pt idx="148">
                  <c:v>102.64904839809823</c:v>
                </c:pt>
                <c:pt idx="149">
                  <c:v>102.55860647120055</c:v>
                </c:pt>
                <c:pt idx="150">
                  <c:v>102.57286383194766</c:v>
                </c:pt>
                <c:pt idx="151">
                  <c:v>102.70641119664377</c:v>
                </c:pt>
                <c:pt idx="152">
                  <c:v>102.80085339022591</c:v>
                </c:pt>
                <c:pt idx="153">
                  <c:v>102.86439608794421</c:v>
                </c:pt>
                <c:pt idx="154">
                  <c:v>102.86439608794421</c:v>
                </c:pt>
                <c:pt idx="155">
                  <c:v>102.86439608794421</c:v>
                </c:pt>
                <c:pt idx="156">
                  <c:v>102.99335340304727</c:v>
                </c:pt>
                <c:pt idx="157">
                  <c:v>103.01827814161956</c:v>
                </c:pt>
                <c:pt idx="158">
                  <c:v>103.03325349895107</c:v>
                </c:pt>
                <c:pt idx="159">
                  <c:v>103.05361383066551</c:v>
                </c:pt>
                <c:pt idx="160">
                  <c:v>103.03315092801046</c:v>
                </c:pt>
                <c:pt idx="161">
                  <c:v>103.03315092801046</c:v>
                </c:pt>
                <c:pt idx="162">
                  <c:v>103.03315092801046</c:v>
                </c:pt>
                <c:pt idx="163">
                  <c:v>103.0149958715195</c:v>
                </c:pt>
                <c:pt idx="164">
                  <c:v>102.9484273310527</c:v>
                </c:pt>
                <c:pt idx="165">
                  <c:v>103.01245724073898</c:v>
                </c:pt>
                <c:pt idx="166">
                  <c:v>103.01935513649615</c:v>
                </c:pt>
                <c:pt idx="167">
                  <c:v>103.03527927502846</c:v>
                </c:pt>
                <c:pt idx="168">
                  <c:v>103.03527927502846</c:v>
                </c:pt>
                <c:pt idx="169">
                  <c:v>103.03527927502846</c:v>
                </c:pt>
                <c:pt idx="170">
                  <c:v>102.99168662526206</c:v>
                </c:pt>
                <c:pt idx="171">
                  <c:v>103.01756014503518</c:v>
                </c:pt>
                <c:pt idx="172">
                  <c:v>102.93655474467516</c:v>
                </c:pt>
                <c:pt idx="173">
                  <c:v>102.8892182555759</c:v>
                </c:pt>
                <c:pt idx="174">
                  <c:v>102.94029858400805</c:v>
                </c:pt>
                <c:pt idx="175">
                  <c:v>102.94029858400805</c:v>
                </c:pt>
                <c:pt idx="176">
                  <c:v>102.94029858400805</c:v>
                </c:pt>
                <c:pt idx="177">
                  <c:v>102.94029858400805</c:v>
                </c:pt>
                <c:pt idx="178">
                  <c:v>102.88044844015229</c:v>
                </c:pt>
                <c:pt idx="179">
                  <c:v>102.74308030791784</c:v>
                </c:pt>
                <c:pt idx="180">
                  <c:v>102.73813126003259</c:v>
                </c:pt>
                <c:pt idx="181">
                  <c:v>102.63479103735109</c:v>
                </c:pt>
                <c:pt idx="182">
                  <c:v>102.63479103735109</c:v>
                </c:pt>
                <c:pt idx="183">
                  <c:v>102.63479103735109</c:v>
                </c:pt>
                <c:pt idx="184">
                  <c:v>102.66794709390871</c:v>
                </c:pt>
                <c:pt idx="185">
                  <c:v>102.65245888187405</c:v>
                </c:pt>
                <c:pt idx="186">
                  <c:v>102.57909501659073</c:v>
                </c:pt>
                <c:pt idx="187">
                  <c:v>102.61581541333513</c:v>
                </c:pt>
                <c:pt idx="188">
                  <c:v>102.45077876986659</c:v>
                </c:pt>
                <c:pt idx="189">
                  <c:v>102.45077876986659</c:v>
                </c:pt>
                <c:pt idx="190">
                  <c:v>102.45077876986659</c:v>
                </c:pt>
                <c:pt idx="191">
                  <c:v>102.39505710637108</c:v>
                </c:pt>
                <c:pt idx="192">
                  <c:v>102.41659700390271</c:v>
                </c:pt>
                <c:pt idx="193">
                  <c:v>102.53088667449613</c:v>
                </c:pt>
                <c:pt idx="194">
                  <c:v>102.63630395872534</c:v>
                </c:pt>
                <c:pt idx="195">
                  <c:v>102.41357116115421</c:v>
                </c:pt>
                <c:pt idx="196">
                  <c:v>102.41357116115421</c:v>
                </c:pt>
                <c:pt idx="197">
                  <c:v>102.41357116115421</c:v>
                </c:pt>
                <c:pt idx="198">
                  <c:v>102.27925451440341</c:v>
                </c:pt>
                <c:pt idx="199">
                  <c:v>102.22927682358299</c:v>
                </c:pt>
                <c:pt idx="200">
                  <c:v>102.20550600809273</c:v>
                </c:pt>
                <c:pt idx="201">
                  <c:v>102.21481432095462</c:v>
                </c:pt>
                <c:pt idx="202">
                  <c:v>102.23789278259564</c:v>
                </c:pt>
                <c:pt idx="203">
                  <c:v>102.23789278259564</c:v>
                </c:pt>
                <c:pt idx="204">
                  <c:v>102.23789278259564</c:v>
                </c:pt>
                <c:pt idx="205">
                  <c:v>102.38446665675134</c:v>
                </c:pt>
                <c:pt idx="206">
                  <c:v>102.51180847953954</c:v>
                </c:pt>
                <c:pt idx="207">
                  <c:v>102.45285583141427</c:v>
                </c:pt>
                <c:pt idx="208">
                  <c:v>102.53647679076029</c:v>
                </c:pt>
                <c:pt idx="209">
                  <c:v>102.55009308312852</c:v>
                </c:pt>
                <c:pt idx="210">
                  <c:v>102.55009308312852</c:v>
                </c:pt>
                <c:pt idx="211">
                  <c:v>102.55009308312852</c:v>
                </c:pt>
                <c:pt idx="212">
                  <c:v>102.65643350582336</c:v>
                </c:pt>
                <c:pt idx="213">
                  <c:v>102.69907737438896</c:v>
                </c:pt>
                <c:pt idx="214">
                  <c:v>102.74238795406862</c:v>
                </c:pt>
                <c:pt idx="215">
                  <c:v>102.77828778328801</c:v>
                </c:pt>
                <c:pt idx="216">
                  <c:v>102.62838035356194</c:v>
                </c:pt>
                <c:pt idx="217">
                  <c:v>102.62838035356194</c:v>
                </c:pt>
                <c:pt idx="218">
                  <c:v>102.62838035356194</c:v>
                </c:pt>
                <c:pt idx="219">
                  <c:v>102.50850056670436</c:v>
                </c:pt>
                <c:pt idx="220">
                  <c:v>102.45213783482991</c:v>
                </c:pt>
                <c:pt idx="221">
                  <c:v>102.57150476698438</c:v>
                </c:pt>
                <c:pt idx="222">
                  <c:v>102.50480801284178</c:v>
                </c:pt>
                <c:pt idx="223">
                  <c:v>102.43095693559049</c:v>
                </c:pt>
                <c:pt idx="224">
                  <c:v>102.43095693559049</c:v>
                </c:pt>
                <c:pt idx="225">
                  <c:v>102.43095693559049</c:v>
                </c:pt>
                <c:pt idx="226">
                  <c:v>102.43095693559049</c:v>
                </c:pt>
                <c:pt idx="227">
                  <c:v>102.62404673132045</c:v>
                </c:pt>
                <c:pt idx="228">
                  <c:v>102.70087236584993</c:v>
                </c:pt>
                <c:pt idx="229">
                  <c:v>102.74254181047958</c:v>
                </c:pt>
                <c:pt idx="230">
                  <c:v>102.71110381717747</c:v>
                </c:pt>
                <c:pt idx="231">
                  <c:v>102.71110381717747</c:v>
                </c:pt>
                <c:pt idx="232">
                  <c:v>102.71110381717747</c:v>
                </c:pt>
                <c:pt idx="233">
                  <c:v>102.74400344638352</c:v>
                </c:pt>
                <c:pt idx="234">
                  <c:v>102.77359516275435</c:v>
                </c:pt>
                <c:pt idx="235">
                  <c:v>102.78400611322797</c:v>
                </c:pt>
                <c:pt idx="236">
                  <c:v>102.66579310415558</c:v>
                </c:pt>
                <c:pt idx="237">
                  <c:v>102.57555631913915</c:v>
                </c:pt>
                <c:pt idx="238">
                  <c:v>102.57555631913915</c:v>
                </c:pt>
                <c:pt idx="239">
                  <c:v>102.57555631913915</c:v>
                </c:pt>
                <c:pt idx="240">
                  <c:v>102.60440439619045</c:v>
                </c:pt>
                <c:pt idx="241">
                  <c:v>102.56204259771155</c:v>
                </c:pt>
                <c:pt idx="242">
                  <c:v>102.59068553288159</c:v>
                </c:pt>
                <c:pt idx="243">
                  <c:v>102.62630329201426</c:v>
                </c:pt>
                <c:pt idx="244">
                  <c:v>102.66089534174067</c:v>
                </c:pt>
                <c:pt idx="245">
                  <c:v>102.66089534174067</c:v>
                </c:pt>
                <c:pt idx="246">
                  <c:v>102.66089534174067</c:v>
                </c:pt>
                <c:pt idx="247">
                  <c:v>102.74090067542957</c:v>
                </c:pt>
                <c:pt idx="248">
                  <c:v>102.76195336099322</c:v>
                </c:pt>
                <c:pt idx="249">
                  <c:v>102.75079877120005</c:v>
                </c:pt>
                <c:pt idx="250">
                  <c:v>102.74284952330147</c:v>
                </c:pt>
                <c:pt idx="251">
                  <c:v>102.71125767358841</c:v>
                </c:pt>
                <c:pt idx="252">
                  <c:v>102.71125767358841</c:v>
                </c:pt>
                <c:pt idx="253">
                  <c:v>102.71125767358841</c:v>
                </c:pt>
                <c:pt idx="254">
                  <c:v>102.80970013385497</c:v>
                </c:pt>
                <c:pt idx="255">
                  <c:v>102.82395749460208</c:v>
                </c:pt>
                <c:pt idx="256">
                  <c:v>102.69948765815145</c:v>
                </c:pt>
                <c:pt idx="257">
                  <c:v>102.73056665316139</c:v>
                </c:pt>
                <c:pt idx="258">
                  <c:v>102.63812459292147</c:v>
                </c:pt>
                <c:pt idx="259">
                  <c:v>102.63812459292147</c:v>
                </c:pt>
                <c:pt idx="260">
                  <c:v>102.63812459292147</c:v>
                </c:pt>
                <c:pt idx="261">
                  <c:v>102.63812459292147</c:v>
                </c:pt>
                <c:pt idx="262">
                  <c:v>102.63812459292147</c:v>
                </c:pt>
                <c:pt idx="263">
                  <c:v>102.62109781677742</c:v>
                </c:pt>
                <c:pt idx="264">
                  <c:v>102.60660967141391</c:v>
                </c:pt>
                <c:pt idx="265">
                  <c:v>102.66925487340171</c:v>
                </c:pt>
                <c:pt idx="266">
                  <c:v>102.66925487340171</c:v>
                </c:pt>
                <c:pt idx="267">
                  <c:v>102.66925487340171</c:v>
                </c:pt>
                <c:pt idx="268">
                  <c:v>102.84780523829785</c:v>
                </c:pt>
                <c:pt idx="269">
                  <c:v>102.88457692051256</c:v>
                </c:pt>
                <c:pt idx="270">
                  <c:v>102.92763107284065</c:v>
                </c:pt>
                <c:pt idx="271">
                  <c:v>102.92704128993206</c:v>
                </c:pt>
                <c:pt idx="272">
                  <c:v>102.90101391374802</c:v>
                </c:pt>
                <c:pt idx="273">
                  <c:v>102.90101391374802</c:v>
                </c:pt>
                <c:pt idx="274">
                  <c:v>102.90101391374802</c:v>
                </c:pt>
                <c:pt idx="275">
                  <c:v>102.7484652823008</c:v>
                </c:pt>
                <c:pt idx="276">
                  <c:v>102.63335504418234</c:v>
                </c:pt>
                <c:pt idx="277">
                  <c:v>102.53609214973298</c:v>
                </c:pt>
                <c:pt idx="278">
                  <c:v>102.34677183607104</c:v>
                </c:pt>
                <c:pt idx="279">
                  <c:v>102.34677183607104</c:v>
                </c:pt>
                <c:pt idx="280">
                  <c:v>102.34677183607104</c:v>
                </c:pt>
                <c:pt idx="281">
                  <c:v>102.34677183607104</c:v>
                </c:pt>
                <c:pt idx="282">
                  <c:v>102.10621733756601</c:v>
                </c:pt>
                <c:pt idx="283">
                  <c:v>101.56797632662683</c:v>
                </c:pt>
                <c:pt idx="284">
                  <c:v>101.34967972223781</c:v>
                </c:pt>
                <c:pt idx="285">
                  <c:v>101.3175237323513</c:v>
                </c:pt>
                <c:pt idx="286">
                  <c:v>101.18554057449977</c:v>
                </c:pt>
                <c:pt idx="287">
                  <c:v>101.18554057449977</c:v>
                </c:pt>
                <c:pt idx="288">
                  <c:v>101.18554057449977</c:v>
                </c:pt>
                <c:pt idx="289">
                  <c:v>101.19887479678124</c:v>
                </c:pt>
                <c:pt idx="290">
                  <c:v>101.14271720678806</c:v>
                </c:pt>
                <c:pt idx="291">
                  <c:v>101.071686830404</c:v>
                </c:pt>
                <c:pt idx="292">
                  <c:v>101.02496576694848</c:v>
                </c:pt>
                <c:pt idx="293">
                  <c:v>101.11538205111101</c:v>
                </c:pt>
                <c:pt idx="294">
                  <c:v>101.11538205111101</c:v>
                </c:pt>
                <c:pt idx="295">
                  <c:v>101.11538205111101</c:v>
                </c:pt>
                <c:pt idx="296">
                  <c:v>101.42304358752112</c:v>
                </c:pt>
                <c:pt idx="297">
                  <c:v>101.77981096175634</c:v>
                </c:pt>
                <c:pt idx="298">
                  <c:v>101.928179827373</c:v>
                </c:pt>
                <c:pt idx="299">
                  <c:v>101.928179827373</c:v>
                </c:pt>
                <c:pt idx="300">
                  <c:v>101.66454686722695</c:v>
                </c:pt>
                <c:pt idx="301">
                  <c:v>101.66454686722695</c:v>
                </c:pt>
                <c:pt idx="302">
                  <c:v>101.66454686722695</c:v>
                </c:pt>
                <c:pt idx="303">
                  <c:v>101.8189161328703</c:v>
                </c:pt>
                <c:pt idx="304">
                  <c:v>101.8189161328703</c:v>
                </c:pt>
                <c:pt idx="305">
                  <c:v>101.96802863780653</c:v>
                </c:pt>
                <c:pt idx="306">
                  <c:v>102.02772492525135</c:v>
                </c:pt>
                <c:pt idx="307">
                  <c:v>102.07090729125522</c:v>
                </c:pt>
                <c:pt idx="308">
                  <c:v>102.07090729125522</c:v>
                </c:pt>
                <c:pt idx="309">
                  <c:v>102.07090729125522</c:v>
                </c:pt>
                <c:pt idx="310">
                  <c:v>102.05972705872689</c:v>
                </c:pt>
                <c:pt idx="311">
                  <c:v>102.10611476662537</c:v>
                </c:pt>
                <c:pt idx="312">
                  <c:v>102.12683409663197</c:v>
                </c:pt>
                <c:pt idx="313">
                  <c:v>102.27638252806585</c:v>
                </c:pt>
                <c:pt idx="314">
                  <c:v>102.32446265648468</c:v>
                </c:pt>
                <c:pt idx="315">
                  <c:v>102.32446265648468</c:v>
                </c:pt>
                <c:pt idx="316">
                  <c:v>102.32446265648468</c:v>
                </c:pt>
                <c:pt idx="317">
                  <c:v>102.37128629088083</c:v>
                </c:pt>
                <c:pt idx="318">
                  <c:v>102.39239026191481</c:v>
                </c:pt>
                <c:pt idx="319">
                  <c:v>102.39392882602421</c:v>
                </c:pt>
                <c:pt idx="320">
                  <c:v>102.35349023268208</c:v>
                </c:pt>
                <c:pt idx="321">
                  <c:v>102.18781252083461</c:v>
                </c:pt>
                <c:pt idx="322">
                  <c:v>102.18781252083461</c:v>
                </c:pt>
                <c:pt idx="323">
                  <c:v>102.18781252083461</c:v>
                </c:pt>
                <c:pt idx="324">
                  <c:v>102.18547903193536</c:v>
                </c:pt>
                <c:pt idx="325">
                  <c:v>102.22307128167506</c:v>
                </c:pt>
                <c:pt idx="326">
                  <c:v>101.96974670106201</c:v>
                </c:pt>
                <c:pt idx="327">
                  <c:v>101.80950524906775</c:v>
                </c:pt>
                <c:pt idx="328">
                  <c:v>101.60882520373141</c:v>
                </c:pt>
                <c:pt idx="329">
                  <c:v>101.60882520373141</c:v>
                </c:pt>
                <c:pt idx="330">
                  <c:v>101.60882520373141</c:v>
                </c:pt>
                <c:pt idx="331">
                  <c:v>101.67329103991537</c:v>
                </c:pt>
                <c:pt idx="332">
                  <c:v>101.75750178216998</c:v>
                </c:pt>
                <c:pt idx="333">
                  <c:v>101.68334299209681</c:v>
                </c:pt>
                <c:pt idx="334">
                  <c:v>101.70036976824086</c:v>
                </c:pt>
                <c:pt idx="335">
                  <c:v>101.71311420761374</c:v>
                </c:pt>
                <c:pt idx="336">
                  <c:v>101.71311420761374</c:v>
                </c:pt>
                <c:pt idx="337">
                  <c:v>101.71311420761374</c:v>
                </c:pt>
                <c:pt idx="338">
                  <c:v>101.80147907296374</c:v>
                </c:pt>
                <c:pt idx="339">
                  <c:v>101.7898372712026</c:v>
                </c:pt>
                <c:pt idx="340">
                  <c:v>101.71411427428485</c:v>
                </c:pt>
                <c:pt idx="341">
                  <c:v>101.71411427428485</c:v>
                </c:pt>
                <c:pt idx="342">
                  <c:v>101.65595655094945</c:v>
                </c:pt>
                <c:pt idx="343">
                  <c:v>101.65595655094945</c:v>
                </c:pt>
                <c:pt idx="344">
                  <c:v>101.65595655094945</c:v>
                </c:pt>
                <c:pt idx="345">
                  <c:v>101.6431351833711</c:v>
                </c:pt>
                <c:pt idx="346">
                  <c:v>101.55300096929528</c:v>
                </c:pt>
                <c:pt idx="347">
                  <c:v>101.54320544446541</c:v>
                </c:pt>
                <c:pt idx="348">
                  <c:v>101.49453553313801</c:v>
                </c:pt>
                <c:pt idx="349">
                  <c:v>101.45499443552636</c:v>
                </c:pt>
                <c:pt idx="350">
                  <c:v>101.45499443552636</c:v>
                </c:pt>
                <c:pt idx="351">
                  <c:v>101.45499443552636</c:v>
                </c:pt>
                <c:pt idx="352">
                  <c:v>101.55548831460548</c:v>
                </c:pt>
                <c:pt idx="353">
                  <c:v>102.08249780754603</c:v>
                </c:pt>
                <c:pt idx="354">
                  <c:v>102.05377794417053</c:v>
                </c:pt>
                <c:pt idx="355">
                  <c:v>102.26240723740547</c:v>
                </c:pt>
                <c:pt idx="356">
                  <c:v>102.26240723740547</c:v>
                </c:pt>
                <c:pt idx="357">
                  <c:v>102.26240723740547</c:v>
                </c:pt>
                <c:pt idx="358">
                  <c:v>102.26240723740547</c:v>
                </c:pt>
                <c:pt idx="359">
                  <c:v>102.56488894131394</c:v>
                </c:pt>
                <c:pt idx="360">
                  <c:v>102.62261073815166</c:v>
                </c:pt>
                <c:pt idx="361">
                  <c:v>102.71279623769777</c:v>
                </c:pt>
                <c:pt idx="362">
                  <c:v>102.75061927205392</c:v>
                </c:pt>
                <c:pt idx="363">
                  <c:v>102.75061927205392</c:v>
                </c:pt>
                <c:pt idx="364">
                  <c:v>102.75061927205392</c:v>
                </c:pt>
                <c:pt idx="365">
                  <c:v>102.75061927205392</c:v>
                </c:pt>
                <c:pt idx="366">
                  <c:v>102.77885192346146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EA-40E7-B3AE-E6ECDB6C2EBC}"/>
            </c:ext>
          </c:extLst>
        </c:ser>
        <c:ser>
          <c:idx val="7"/>
          <c:order val="7"/>
          <c:tx>
            <c:strRef>
              <c:f>YTD!$AB$2</c:f>
              <c:strCache>
                <c:ptCount val="1"/>
                <c:pt idx="0">
                  <c:v>E - Plus (Valor Cuota)</c:v>
                </c:pt>
              </c:strCache>
            </c:strRef>
          </c:tx>
          <c:spPr>
            <a:ln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YTD!$B$3:$B$369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  <c:pt idx="360">
                  <c:v>43095</c:v>
                </c:pt>
                <c:pt idx="361">
                  <c:v>43096</c:v>
                </c:pt>
                <c:pt idx="362">
                  <c:v>43097</c:v>
                </c:pt>
                <c:pt idx="363">
                  <c:v>43098</c:v>
                </c:pt>
                <c:pt idx="364">
                  <c:v>43099</c:v>
                </c:pt>
                <c:pt idx="365">
                  <c:v>43100</c:v>
                </c:pt>
                <c:pt idx="366">
                  <c:v>43101</c:v>
                </c:pt>
              </c:numCache>
            </c:numRef>
          </c:cat>
          <c:val>
            <c:numRef>
              <c:f>YTD!$AB$3:$AB$369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100.0781754529078</c:v>
                </c:pt>
                <c:pt idx="4">
                  <c:v>100.31678053091329</c:v>
                </c:pt>
                <c:pt idx="5">
                  <c:v>100.50983991026817</c:v>
                </c:pt>
                <c:pt idx="6">
                  <c:v>100.53771115869618</c:v>
                </c:pt>
                <c:pt idx="7">
                  <c:v>100.48264844838722</c:v>
                </c:pt>
                <c:pt idx="8">
                  <c:v>100.48944631385746</c:v>
                </c:pt>
                <c:pt idx="9">
                  <c:v>100.49488460623364</c:v>
                </c:pt>
                <c:pt idx="10">
                  <c:v>100.53091329322591</c:v>
                </c:pt>
                <c:pt idx="11">
                  <c:v>100.48196866184017</c:v>
                </c:pt>
                <c:pt idx="12">
                  <c:v>100.46565378471158</c:v>
                </c:pt>
                <c:pt idx="13">
                  <c:v>100.50508140443897</c:v>
                </c:pt>
                <c:pt idx="14">
                  <c:v>100.42894531117224</c:v>
                </c:pt>
                <c:pt idx="15">
                  <c:v>100.42758573807819</c:v>
                </c:pt>
                <c:pt idx="16">
                  <c:v>100.42894531117224</c:v>
                </c:pt>
                <c:pt idx="17">
                  <c:v>100.4133102205907</c:v>
                </c:pt>
                <c:pt idx="18">
                  <c:v>100.37524217395733</c:v>
                </c:pt>
                <c:pt idx="19">
                  <c:v>100.28958906903227</c:v>
                </c:pt>
                <c:pt idx="20">
                  <c:v>100.28958906903227</c:v>
                </c:pt>
                <c:pt idx="21">
                  <c:v>100.33241562149482</c:v>
                </c:pt>
                <c:pt idx="22">
                  <c:v>100.33377519458888</c:v>
                </c:pt>
                <c:pt idx="23">
                  <c:v>100.33241562149483</c:v>
                </c:pt>
                <c:pt idx="24">
                  <c:v>100.30522415961386</c:v>
                </c:pt>
                <c:pt idx="25">
                  <c:v>100.36232622956391</c:v>
                </c:pt>
                <c:pt idx="26">
                  <c:v>100.33037626185376</c:v>
                </c:pt>
                <c:pt idx="27">
                  <c:v>100.31066245199004</c:v>
                </c:pt>
                <c:pt idx="28">
                  <c:v>100.31881989055434</c:v>
                </c:pt>
                <c:pt idx="29">
                  <c:v>100.31881989055434</c:v>
                </c:pt>
                <c:pt idx="30">
                  <c:v>100.31881989055434</c:v>
                </c:pt>
                <c:pt idx="31">
                  <c:v>100.34805071207639</c:v>
                </c:pt>
                <c:pt idx="32">
                  <c:v>100.41670915332583</c:v>
                </c:pt>
                <c:pt idx="33">
                  <c:v>100.54382923761935</c:v>
                </c:pt>
                <c:pt idx="34">
                  <c:v>100.57849835151758</c:v>
                </c:pt>
                <c:pt idx="35">
                  <c:v>100.60501002685153</c:v>
                </c:pt>
                <c:pt idx="36">
                  <c:v>100.60433024030451</c:v>
                </c:pt>
                <c:pt idx="37">
                  <c:v>100.60568981339856</c:v>
                </c:pt>
                <c:pt idx="38">
                  <c:v>100.6131674654158</c:v>
                </c:pt>
                <c:pt idx="39">
                  <c:v>100.74572584208553</c:v>
                </c:pt>
                <c:pt idx="40">
                  <c:v>100.87964379184932</c:v>
                </c:pt>
                <c:pt idx="41">
                  <c:v>100.96461711022735</c:v>
                </c:pt>
                <c:pt idx="42">
                  <c:v>100.96121817749223</c:v>
                </c:pt>
                <c:pt idx="43">
                  <c:v>100.97821284116785</c:v>
                </c:pt>
                <c:pt idx="44">
                  <c:v>100.99520750484346</c:v>
                </c:pt>
                <c:pt idx="45">
                  <c:v>100.99656707793751</c:v>
                </c:pt>
                <c:pt idx="46">
                  <c:v>101.1141701505727</c:v>
                </c:pt>
                <c:pt idx="47">
                  <c:v>101.07678189048637</c:v>
                </c:pt>
                <c:pt idx="48">
                  <c:v>100.99316814520239</c:v>
                </c:pt>
                <c:pt idx="49">
                  <c:v>101.08154039631555</c:v>
                </c:pt>
                <c:pt idx="50">
                  <c:v>101.09921484653817</c:v>
                </c:pt>
                <c:pt idx="51">
                  <c:v>101.11620951021379</c:v>
                </c:pt>
                <c:pt idx="52">
                  <c:v>101.06998402501614</c:v>
                </c:pt>
                <c:pt idx="53">
                  <c:v>101.05638829407566</c:v>
                </c:pt>
                <c:pt idx="54">
                  <c:v>101.05638829407566</c:v>
                </c:pt>
                <c:pt idx="55">
                  <c:v>101.26984126984127</c:v>
                </c:pt>
                <c:pt idx="56">
                  <c:v>101.36229224023656</c:v>
                </c:pt>
                <c:pt idx="57">
                  <c:v>101.37996669045918</c:v>
                </c:pt>
                <c:pt idx="58">
                  <c:v>101.39696135413479</c:v>
                </c:pt>
                <c:pt idx="59">
                  <c:v>101.41871452363957</c:v>
                </c:pt>
                <c:pt idx="60">
                  <c:v>101.49756976309438</c:v>
                </c:pt>
                <c:pt idx="61">
                  <c:v>101.55331225995039</c:v>
                </c:pt>
                <c:pt idx="62">
                  <c:v>101.5682675639849</c:v>
                </c:pt>
                <c:pt idx="63">
                  <c:v>101.64168451106352</c:v>
                </c:pt>
                <c:pt idx="64">
                  <c:v>101.65799938819211</c:v>
                </c:pt>
                <c:pt idx="65">
                  <c:v>101.6743142653207</c:v>
                </c:pt>
                <c:pt idx="66">
                  <c:v>101.67567383841475</c:v>
                </c:pt>
                <c:pt idx="67">
                  <c:v>101.66207810747427</c:v>
                </c:pt>
                <c:pt idx="68">
                  <c:v>101.62808878012305</c:v>
                </c:pt>
                <c:pt idx="69">
                  <c:v>101.52748037116346</c:v>
                </c:pt>
                <c:pt idx="70">
                  <c:v>101.4472655586146</c:v>
                </c:pt>
                <c:pt idx="71">
                  <c:v>101.45610278372592</c:v>
                </c:pt>
                <c:pt idx="72">
                  <c:v>101.46561979538426</c:v>
                </c:pt>
                <c:pt idx="73">
                  <c:v>101.40851772543422</c:v>
                </c:pt>
                <c:pt idx="74">
                  <c:v>101.29771251826928</c:v>
                </c:pt>
                <c:pt idx="75">
                  <c:v>101.2813976411407</c:v>
                </c:pt>
                <c:pt idx="76">
                  <c:v>101.2813976411407</c:v>
                </c:pt>
                <c:pt idx="77">
                  <c:v>101.64440365725164</c:v>
                </c:pt>
                <c:pt idx="78">
                  <c:v>101.65392066890999</c:v>
                </c:pt>
                <c:pt idx="79">
                  <c:v>101.66343768056832</c:v>
                </c:pt>
                <c:pt idx="80">
                  <c:v>101.80619285544341</c:v>
                </c:pt>
                <c:pt idx="81">
                  <c:v>101.66139832092726</c:v>
                </c:pt>
                <c:pt idx="82">
                  <c:v>101.83338431732439</c:v>
                </c:pt>
                <c:pt idx="83">
                  <c:v>102.02780326977334</c:v>
                </c:pt>
                <c:pt idx="84">
                  <c:v>102.2541721899324</c:v>
                </c:pt>
                <c:pt idx="85">
                  <c:v>102.07674790115908</c:v>
                </c:pt>
                <c:pt idx="86">
                  <c:v>102.0855851262704</c:v>
                </c:pt>
                <c:pt idx="87">
                  <c:v>102.25417218993242</c:v>
                </c:pt>
                <c:pt idx="88">
                  <c:v>102.21338499711095</c:v>
                </c:pt>
                <c:pt idx="89">
                  <c:v>102.25961048230862</c:v>
                </c:pt>
                <c:pt idx="90">
                  <c:v>102.33166785629318</c:v>
                </c:pt>
                <c:pt idx="91">
                  <c:v>102.56279528228143</c:v>
                </c:pt>
                <c:pt idx="92">
                  <c:v>102.58114951905108</c:v>
                </c:pt>
                <c:pt idx="93">
                  <c:v>102.59066653070943</c:v>
                </c:pt>
                <c:pt idx="94">
                  <c:v>102.57978994595703</c:v>
                </c:pt>
                <c:pt idx="95">
                  <c:v>102.75789402127738</c:v>
                </c:pt>
                <c:pt idx="96">
                  <c:v>102.76469188674764</c:v>
                </c:pt>
                <c:pt idx="97">
                  <c:v>102.73953978450774</c:v>
                </c:pt>
                <c:pt idx="98">
                  <c:v>102.84898541857866</c:v>
                </c:pt>
                <c:pt idx="99">
                  <c:v>102.85782264368997</c:v>
                </c:pt>
                <c:pt idx="100">
                  <c:v>102.86598008225427</c:v>
                </c:pt>
                <c:pt idx="101">
                  <c:v>102.92648108493943</c:v>
                </c:pt>
                <c:pt idx="102">
                  <c:v>103.01417354950556</c:v>
                </c:pt>
                <c:pt idx="103">
                  <c:v>103.09370857550738</c:v>
                </c:pt>
                <c:pt idx="104">
                  <c:v>103.13109683559371</c:v>
                </c:pt>
                <c:pt idx="105">
                  <c:v>103.14401277998716</c:v>
                </c:pt>
                <c:pt idx="106">
                  <c:v>103.15760851092764</c:v>
                </c:pt>
                <c:pt idx="107">
                  <c:v>103.16984466877409</c:v>
                </c:pt>
                <c:pt idx="108">
                  <c:v>103.47234968219988</c:v>
                </c:pt>
                <c:pt idx="109">
                  <c:v>103.39281465619803</c:v>
                </c:pt>
                <c:pt idx="110">
                  <c:v>103.40641038713851</c:v>
                </c:pt>
                <c:pt idx="111">
                  <c:v>103.34658917100037</c:v>
                </c:pt>
                <c:pt idx="112">
                  <c:v>103.32143706876049</c:v>
                </c:pt>
                <c:pt idx="113">
                  <c:v>103.33299344005988</c:v>
                </c:pt>
                <c:pt idx="114">
                  <c:v>103.34658917100037</c:v>
                </c:pt>
                <c:pt idx="115">
                  <c:v>103.22830631181816</c:v>
                </c:pt>
                <c:pt idx="116">
                  <c:v>103.1283776894056</c:v>
                </c:pt>
                <c:pt idx="117">
                  <c:v>103.05835967506209</c:v>
                </c:pt>
                <c:pt idx="118">
                  <c:v>103.25753713334019</c:v>
                </c:pt>
                <c:pt idx="119">
                  <c:v>103.32347642840155</c:v>
                </c:pt>
                <c:pt idx="120">
                  <c:v>103.33571258624798</c:v>
                </c:pt>
                <c:pt idx="121">
                  <c:v>103.34862853064145</c:v>
                </c:pt>
                <c:pt idx="122">
                  <c:v>103.36018490194085</c:v>
                </c:pt>
                <c:pt idx="123">
                  <c:v>103.46895074946472</c:v>
                </c:pt>
                <c:pt idx="124">
                  <c:v>103.47234968219985</c:v>
                </c:pt>
                <c:pt idx="125">
                  <c:v>103.20995207504849</c:v>
                </c:pt>
                <c:pt idx="126">
                  <c:v>103.24869990822887</c:v>
                </c:pt>
                <c:pt idx="127">
                  <c:v>103.26161585262234</c:v>
                </c:pt>
                <c:pt idx="128">
                  <c:v>103.27453179701581</c:v>
                </c:pt>
                <c:pt idx="129">
                  <c:v>103.16916488222707</c:v>
                </c:pt>
                <c:pt idx="130">
                  <c:v>102.98970123381265</c:v>
                </c:pt>
                <c:pt idx="131">
                  <c:v>103.00125760511207</c:v>
                </c:pt>
                <c:pt idx="132">
                  <c:v>102.80411950647503</c:v>
                </c:pt>
                <c:pt idx="133">
                  <c:v>102.84626627239055</c:v>
                </c:pt>
                <c:pt idx="134">
                  <c:v>102.85442371095485</c:v>
                </c:pt>
                <c:pt idx="135">
                  <c:v>102.86258114951916</c:v>
                </c:pt>
                <c:pt idx="136">
                  <c:v>103.01077461677043</c:v>
                </c:pt>
                <c:pt idx="137">
                  <c:v>103.10866387954194</c:v>
                </c:pt>
                <c:pt idx="138">
                  <c:v>103.35542639611175</c:v>
                </c:pt>
                <c:pt idx="139">
                  <c:v>103.4635124570886</c:v>
                </c:pt>
                <c:pt idx="140">
                  <c:v>103.38805615036891</c:v>
                </c:pt>
                <c:pt idx="141">
                  <c:v>103.40029230821534</c:v>
                </c:pt>
                <c:pt idx="142">
                  <c:v>103.4098093198737</c:v>
                </c:pt>
                <c:pt idx="143">
                  <c:v>103.26025627952836</c:v>
                </c:pt>
                <c:pt idx="144">
                  <c:v>103.23918289657061</c:v>
                </c:pt>
                <c:pt idx="145">
                  <c:v>103.29560517997362</c:v>
                </c:pt>
                <c:pt idx="146">
                  <c:v>103.08827028313122</c:v>
                </c:pt>
                <c:pt idx="147">
                  <c:v>102.91560450018707</c:v>
                </c:pt>
                <c:pt idx="148">
                  <c:v>102.92512151184542</c:v>
                </c:pt>
                <c:pt idx="149">
                  <c:v>102.93531831005079</c:v>
                </c:pt>
                <c:pt idx="150">
                  <c:v>102.92444172529839</c:v>
                </c:pt>
                <c:pt idx="151">
                  <c:v>103.17460317460331</c:v>
                </c:pt>
                <c:pt idx="152">
                  <c:v>103.43496142211357</c:v>
                </c:pt>
                <c:pt idx="153">
                  <c:v>103.50497943645708</c:v>
                </c:pt>
                <c:pt idx="154">
                  <c:v>103.67152714047803</c:v>
                </c:pt>
                <c:pt idx="155">
                  <c:v>103.68104415213637</c:v>
                </c:pt>
                <c:pt idx="156">
                  <c:v>103.68988137724767</c:v>
                </c:pt>
                <c:pt idx="157">
                  <c:v>103.70959518711138</c:v>
                </c:pt>
                <c:pt idx="158">
                  <c:v>103.73882600863341</c:v>
                </c:pt>
                <c:pt idx="159">
                  <c:v>103.72930899697508</c:v>
                </c:pt>
                <c:pt idx="160">
                  <c:v>103.63685802657977</c:v>
                </c:pt>
                <c:pt idx="161">
                  <c:v>103.60286869922857</c:v>
                </c:pt>
                <c:pt idx="162">
                  <c:v>103.61102613779286</c:v>
                </c:pt>
                <c:pt idx="163">
                  <c:v>103.61850378981013</c:v>
                </c:pt>
                <c:pt idx="164">
                  <c:v>103.51449644811542</c:v>
                </c:pt>
                <c:pt idx="165">
                  <c:v>103.53964855035531</c:v>
                </c:pt>
                <c:pt idx="166">
                  <c:v>103.62598144182741</c:v>
                </c:pt>
                <c:pt idx="167">
                  <c:v>103.5471262023726</c:v>
                </c:pt>
                <c:pt idx="168">
                  <c:v>103.44583800686598</c:v>
                </c:pt>
                <c:pt idx="169">
                  <c:v>103.45467523197729</c:v>
                </c:pt>
                <c:pt idx="170">
                  <c:v>103.4628326705416</c:v>
                </c:pt>
                <c:pt idx="171">
                  <c:v>103.46759117637076</c:v>
                </c:pt>
                <c:pt idx="172">
                  <c:v>103.39417422929215</c:v>
                </c:pt>
                <c:pt idx="173">
                  <c:v>103.24054246966467</c:v>
                </c:pt>
                <c:pt idx="174">
                  <c:v>103.38465721763382</c:v>
                </c:pt>
                <c:pt idx="175">
                  <c:v>103.21674994051882</c:v>
                </c:pt>
                <c:pt idx="176">
                  <c:v>103.22558716563015</c:v>
                </c:pt>
                <c:pt idx="177">
                  <c:v>103.23578396383553</c:v>
                </c:pt>
                <c:pt idx="178">
                  <c:v>103.24054246966469</c:v>
                </c:pt>
                <c:pt idx="179">
                  <c:v>103.06379796743838</c:v>
                </c:pt>
                <c:pt idx="180">
                  <c:v>103.04612351721575</c:v>
                </c:pt>
                <c:pt idx="181">
                  <c:v>102.97406614323118</c:v>
                </c:pt>
                <c:pt idx="182">
                  <c:v>102.996499099283</c:v>
                </c:pt>
                <c:pt idx="183">
                  <c:v>103.00533632439432</c:v>
                </c:pt>
                <c:pt idx="184">
                  <c:v>103.01281397641156</c:v>
                </c:pt>
                <c:pt idx="185">
                  <c:v>102.9210427925633</c:v>
                </c:pt>
                <c:pt idx="186">
                  <c:v>102.81499609122751</c:v>
                </c:pt>
                <c:pt idx="187">
                  <c:v>102.80275993338107</c:v>
                </c:pt>
                <c:pt idx="188">
                  <c:v>102.64029094864229</c:v>
                </c:pt>
                <c:pt idx="189">
                  <c:v>102.60086332891487</c:v>
                </c:pt>
                <c:pt idx="190">
                  <c:v>102.60766119438513</c:v>
                </c:pt>
                <c:pt idx="191">
                  <c:v>102.61581863294941</c:v>
                </c:pt>
                <c:pt idx="192">
                  <c:v>102.68243771455778</c:v>
                </c:pt>
                <c:pt idx="193">
                  <c:v>102.8122769450394</c:v>
                </c:pt>
                <c:pt idx="194">
                  <c:v>102.90200876924661</c:v>
                </c:pt>
                <c:pt idx="195">
                  <c:v>102.56143570918746</c:v>
                </c:pt>
                <c:pt idx="196">
                  <c:v>102.26572856123192</c:v>
                </c:pt>
                <c:pt idx="197">
                  <c:v>102.26029026885573</c:v>
                </c:pt>
                <c:pt idx="198">
                  <c:v>102.25485197647953</c:v>
                </c:pt>
                <c:pt idx="199">
                  <c:v>102.07266918187703</c:v>
                </c:pt>
                <c:pt idx="200">
                  <c:v>101.98633629040495</c:v>
                </c:pt>
                <c:pt idx="201">
                  <c:v>101.91495870296741</c:v>
                </c:pt>
                <c:pt idx="202">
                  <c:v>101.91971720879657</c:v>
                </c:pt>
                <c:pt idx="203">
                  <c:v>102.07130960878298</c:v>
                </c:pt>
                <c:pt idx="204">
                  <c:v>102.0658713164068</c:v>
                </c:pt>
                <c:pt idx="205">
                  <c:v>102.06179259712465</c:v>
                </c:pt>
                <c:pt idx="206">
                  <c:v>102.21610414329916</c:v>
                </c:pt>
                <c:pt idx="207">
                  <c:v>102.1107372285104</c:v>
                </c:pt>
                <c:pt idx="208">
                  <c:v>102.23241902042776</c:v>
                </c:pt>
                <c:pt idx="209">
                  <c:v>102.27048706706113</c:v>
                </c:pt>
                <c:pt idx="210">
                  <c:v>102.4411134903642</c:v>
                </c:pt>
                <c:pt idx="211">
                  <c:v>102.43635498453503</c:v>
                </c:pt>
                <c:pt idx="212">
                  <c:v>102.43023690561179</c:v>
                </c:pt>
                <c:pt idx="213">
                  <c:v>102.52744638183627</c:v>
                </c:pt>
                <c:pt idx="214">
                  <c:v>102.54648040515293</c:v>
                </c:pt>
                <c:pt idx="215">
                  <c:v>102.61038034057322</c:v>
                </c:pt>
                <c:pt idx="216">
                  <c:v>102.44927092892847</c:v>
                </c:pt>
                <c:pt idx="217">
                  <c:v>102.29767852894206</c:v>
                </c:pt>
                <c:pt idx="218">
                  <c:v>102.29224023656587</c:v>
                </c:pt>
                <c:pt idx="219">
                  <c:v>102.2874817307367</c:v>
                </c:pt>
                <c:pt idx="220">
                  <c:v>102.12909146528004</c:v>
                </c:pt>
                <c:pt idx="221">
                  <c:v>102.1447265558616</c:v>
                </c:pt>
                <c:pt idx="222">
                  <c:v>102.07606811461216</c:v>
                </c:pt>
                <c:pt idx="223">
                  <c:v>102.05635430474845</c:v>
                </c:pt>
                <c:pt idx="224">
                  <c:v>102.2229020087694</c:v>
                </c:pt>
                <c:pt idx="225">
                  <c:v>102.23105944733368</c:v>
                </c:pt>
                <c:pt idx="226">
                  <c:v>102.24125624553905</c:v>
                </c:pt>
                <c:pt idx="227">
                  <c:v>102.26844770742002</c:v>
                </c:pt>
                <c:pt idx="228">
                  <c:v>102.27728493253132</c:v>
                </c:pt>
                <c:pt idx="229">
                  <c:v>102.25689133612059</c:v>
                </c:pt>
                <c:pt idx="230">
                  <c:v>102.31603276571168</c:v>
                </c:pt>
                <c:pt idx="231">
                  <c:v>102.37925291458494</c:v>
                </c:pt>
                <c:pt idx="232">
                  <c:v>102.38876992624328</c:v>
                </c:pt>
                <c:pt idx="233">
                  <c:v>102.39760715135459</c:v>
                </c:pt>
                <c:pt idx="234">
                  <c:v>102.5294857414773</c:v>
                </c:pt>
                <c:pt idx="235">
                  <c:v>102.47510281771537</c:v>
                </c:pt>
                <c:pt idx="236">
                  <c:v>102.31943169844682</c:v>
                </c:pt>
                <c:pt idx="237">
                  <c:v>102.14880527514374</c:v>
                </c:pt>
                <c:pt idx="238">
                  <c:v>102.11685530743361</c:v>
                </c:pt>
                <c:pt idx="239">
                  <c:v>102.12705210563897</c:v>
                </c:pt>
                <c:pt idx="240">
                  <c:v>102.13724890384432</c:v>
                </c:pt>
                <c:pt idx="241">
                  <c:v>101.9958533020633</c:v>
                </c:pt>
                <c:pt idx="242">
                  <c:v>102.08422555317644</c:v>
                </c:pt>
                <c:pt idx="243">
                  <c:v>102.16036164644314</c:v>
                </c:pt>
                <c:pt idx="244">
                  <c:v>102.17599673702469</c:v>
                </c:pt>
                <c:pt idx="245">
                  <c:v>102.2800040787194</c:v>
                </c:pt>
                <c:pt idx="246">
                  <c:v>102.28884130383071</c:v>
                </c:pt>
                <c:pt idx="247">
                  <c:v>102.29903810203605</c:v>
                </c:pt>
                <c:pt idx="248">
                  <c:v>102.33166785629321</c:v>
                </c:pt>
                <c:pt idx="249">
                  <c:v>102.38061248767895</c:v>
                </c:pt>
                <c:pt idx="250">
                  <c:v>102.39828693790159</c:v>
                </c:pt>
                <c:pt idx="251">
                  <c:v>102.37517419530278</c:v>
                </c:pt>
                <c:pt idx="252">
                  <c:v>102.52472723564811</c:v>
                </c:pt>
                <c:pt idx="253">
                  <c:v>102.53356446075942</c:v>
                </c:pt>
                <c:pt idx="254">
                  <c:v>102.54376125896479</c:v>
                </c:pt>
                <c:pt idx="255">
                  <c:v>102.45946772713378</c:v>
                </c:pt>
                <c:pt idx="256">
                  <c:v>102.30379660786524</c:v>
                </c:pt>
                <c:pt idx="257">
                  <c:v>102.3112742598825</c:v>
                </c:pt>
                <c:pt idx="258">
                  <c:v>102.24125624553901</c:v>
                </c:pt>
                <c:pt idx="259">
                  <c:v>102.07402875497104</c:v>
                </c:pt>
                <c:pt idx="260">
                  <c:v>102.08354576662938</c:v>
                </c:pt>
                <c:pt idx="261">
                  <c:v>102.09374256483473</c:v>
                </c:pt>
                <c:pt idx="262">
                  <c:v>102.1039393630401</c:v>
                </c:pt>
                <c:pt idx="263">
                  <c:v>102.11413616124547</c:v>
                </c:pt>
                <c:pt idx="264">
                  <c:v>102.03460113524363</c:v>
                </c:pt>
                <c:pt idx="265">
                  <c:v>102.10801808232223</c:v>
                </c:pt>
                <c:pt idx="266">
                  <c:v>102.37109547602063</c:v>
                </c:pt>
                <c:pt idx="267">
                  <c:v>102.37993270113193</c:v>
                </c:pt>
                <c:pt idx="268">
                  <c:v>102.39012949933731</c:v>
                </c:pt>
                <c:pt idx="269">
                  <c:v>102.38673056660218</c:v>
                </c:pt>
                <c:pt idx="270">
                  <c:v>102.44451242309923</c:v>
                </c:pt>
                <c:pt idx="271">
                  <c:v>102.4071241630129</c:v>
                </c:pt>
                <c:pt idx="272">
                  <c:v>102.37041568947359</c:v>
                </c:pt>
                <c:pt idx="273">
                  <c:v>102.07946704734722</c:v>
                </c:pt>
                <c:pt idx="274">
                  <c:v>102.0903436320996</c:v>
                </c:pt>
                <c:pt idx="275">
                  <c:v>102.09986064375796</c:v>
                </c:pt>
                <c:pt idx="276">
                  <c:v>101.94554909758347</c:v>
                </c:pt>
                <c:pt idx="277">
                  <c:v>101.72053975051843</c:v>
                </c:pt>
                <c:pt idx="278">
                  <c:v>101.49145168417127</c:v>
                </c:pt>
                <c:pt idx="279">
                  <c:v>101.12028822949603</c:v>
                </c:pt>
                <c:pt idx="280">
                  <c:v>100.6172461846981</c:v>
                </c:pt>
                <c:pt idx="281">
                  <c:v>100.62744298290346</c:v>
                </c:pt>
                <c:pt idx="282">
                  <c:v>100.63899935420288</c:v>
                </c:pt>
                <c:pt idx="283">
                  <c:v>100.64919615240822</c:v>
                </c:pt>
                <c:pt idx="284">
                  <c:v>100.30250501342587</c:v>
                </c:pt>
                <c:pt idx="285">
                  <c:v>100.23248699908237</c:v>
                </c:pt>
                <c:pt idx="286">
                  <c:v>100.04486591210367</c:v>
                </c:pt>
                <c:pt idx="287">
                  <c:v>99.995241494170898</c:v>
                </c:pt>
                <c:pt idx="288">
                  <c:v>99.993202134529824</c:v>
                </c:pt>
                <c:pt idx="289">
                  <c:v>99.993202134529824</c:v>
                </c:pt>
                <c:pt idx="290">
                  <c:v>99.929302199109543</c:v>
                </c:pt>
                <c:pt idx="291">
                  <c:v>99.83073314979103</c:v>
                </c:pt>
                <c:pt idx="292">
                  <c:v>99.780428945311229</c:v>
                </c:pt>
                <c:pt idx="293">
                  <c:v>100.00883722511138</c:v>
                </c:pt>
                <c:pt idx="294">
                  <c:v>100.29570714795561</c:v>
                </c:pt>
                <c:pt idx="295">
                  <c:v>100.29502736140859</c:v>
                </c:pt>
                <c:pt idx="296">
                  <c:v>100.29434757486156</c:v>
                </c:pt>
                <c:pt idx="297">
                  <c:v>100.90275653444824</c:v>
                </c:pt>
                <c:pt idx="298">
                  <c:v>101.07882125012753</c:v>
                </c:pt>
                <c:pt idx="299">
                  <c:v>100.69610142415289</c:v>
                </c:pt>
                <c:pt idx="300">
                  <c:v>100.8979980286191</c:v>
                </c:pt>
                <c:pt idx="301">
                  <c:v>100.89731824207207</c:v>
                </c:pt>
                <c:pt idx="302">
                  <c:v>100.89731824207207</c:v>
                </c:pt>
                <c:pt idx="303">
                  <c:v>100.89663845552505</c:v>
                </c:pt>
                <c:pt idx="304">
                  <c:v>101.07678189048649</c:v>
                </c:pt>
                <c:pt idx="305">
                  <c:v>101.12164780259008</c:v>
                </c:pt>
                <c:pt idx="306">
                  <c:v>101.12096801604305</c:v>
                </c:pt>
                <c:pt idx="307">
                  <c:v>101.19438496312166</c:v>
                </c:pt>
                <c:pt idx="308">
                  <c:v>101.1393222528127</c:v>
                </c:pt>
                <c:pt idx="309">
                  <c:v>101.13864246626568</c:v>
                </c:pt>
                <c:pt idx="310">
                  <c:v>101.13796267971865</c:v>
                </c:pt>
                <c:pt idx="311">
                  <c:v>101.15767648958234</c:v>
                </c:pt>
                <c:pt idx="312">
                  <c:v>101.14544033173591</c:v>
                </c:pt>
                <c:pt idx="313">
                  <c:v>101.29227422589312</c:v>
                </c:pt>
                <c:pt idx="314">
                  <c:v>101.44318683933251</c:v>
                </c:pt>
                <c:pt idx="315">
                  <c:v>101.44046769314441</c:v>
                </c:pt>
                <c:pt idx="316">
                  <c:v>101.46290064919621</c:v>
                </c:pt>
                <c:pt idx="317">
                  <c:v>101.48533360524803</c:v>
                </c:pt>
                <c:pt idx="318">
                  <c:v>101.5437952482921</c:v>
                </c:pt>
                <c:pt idx="319">
                  <c:v>101.60225689133618</c:v>
                </c:pt>
                <c:pt idx="320">
                  <c:v>101.55535161959152</c:v>
                </c:pt>
                <c:pt idx="321">
                  <c:v>101.36297202678365</c:v>
                </c:pt>
                <c:pt idx="322">
                  <c:v>101.24400938105441</c:v>
                </c:pt>
                <c:pt idx="323">
                  <c:v>101.2657625505592</c:v>
                </c:pt>
                <c:pt idx="324">
                  <c:v>101.28751572006398</c:v>
                </c:pt>
                <c:pt idx="325">
                  <c:v>101.3663709595188</c:v>
                </c:pt>
                <c:pt idx="326">
                  <c:v>101.08018082322161</c:v>
                </c:pt>
                <c:pt idx="327">
                  <c:v>100.77563645015476</c:v>
                </c:pt>
                <c:pt idx="328">
                  <c:v>100.59617280174035</c:v>
                </c:pt>
                <c:pt idx="329">
                  <c:v>100.66483124298981</c:v>
                </c:pt>
                <c:pt idx="330">
                  <c:v>100.68522483940053</c:v>
                </c:pt>
                <c:pt idx="331">
                  <c:v>100.70901736854637</c:v>
                </c:pt>
                <c:pt idx="332">
                  <c:v>100.81574385642917</c:v>
                </c:pt>
                <c:pt idx="333">
                  <c:v>100.64579721967311</c:v>
                </c:pt>
                <c:pt idx="334">
                  <c:v>100.69270249141779</c:v>
                </c:pt>
                <c:pt idx="335">
                  <c:v>100.62472383671538</c:v>
                </c:pt>
                <c:pt idx="336">
                  <c:v>100.58869514972309</c:v>
                </c:pt>
                <c:pt idx="337">
                  <c:v>100.61044831922787</c:v>
                </c:pt>
                <c:pt idx="338">
                  <c:v>100.63288127527967</c:v>
                </c:pt>
                <c:pt idx="339">
                  <c:v>100.54858774344866</c:v>
                </c:pt>
                <c:pt idx="340">
                  <c:v>100.44661976139503</c:v>
                </c:pt>
                <c:pt idx="341">
                  <c:v>100.42010808606109</c:v>
                </c:pt>
                <c:pt idx="342">
                  <c:v>100.29026885557946</c:v>
                </c:pt>
                <c:pt idx="343">
                  <c:v>100.31270181163127</c:v>
                </c:pt>
                <c:pt idx="344">
                  <c:v>100.33513476768306</c:v>
                </c:pt>
                <c:pt idx="345">
                  <c:v>100.34261241970032</c:v>
                </c:pt>
                <c:pt idx="346">
                  <c:v>100.08497331837813</c:v>
                </c:pt>
                <c:pt idx="347">
                  <c:v>99.990482988341768</c:v>
                </c:pt>
                <c:pt idx="348">
                  <c:v>99.862003330954181</c:v>
                </c:pt>
                <c:pt idx="349">
                  <c:v>99.752557696883287</c:v>
                </c:pt>
                <c:pt idx="350">
                  <c:v>99.777030012576148</c:v>
                </c:pt>
                <c:pt idx="351">
                  <c:v>99.78450766459342</c:v>
                </c:pt>
                <c:pt idx="352">
                  <c:v>99.792665103157717</c:v>
                </c:pt>
                <c:pt idx="353">
                  <c:v>100.26035824751041</c:v>
                </c:pt>
                <c:pt idx="354">
                  <c:v>100.32901668875985</c:v>
                </c:pt>
                <c:pt idx="355">
                  <c:v>100.6954216376059</c:v>
                </c:pt>
                <c:pt idx="356">
                  <c:v>101.04143299004123</c:v>
                </c:pt>
                <c:pt idx="357">
                  <c:v>101.16379456850559</c:v>
                </c:pt>
                <c:pt idx="358">
                  <c:v>101.17059243397583</c:v>
                </c:pt>
                <c:pt idx="359">
                  <c:v>101.17874987254012</c:v>
                </c:pt>
                <c:pt idx="360">
                  <c:v>101.18622752455738</c:v>
                </c:pt>
                <c:pt idx="361">
                  <c:v>101.29567315862829</c:v>
                </c:pt>
                <c:pt idx="362">
                  <c:v>101.41463580435753</c:v>
                </c:pt>
                <c:pt idx="363">
                  <c:v>101.41871452363968</c:v>
                </c:pt>
                <c:pt idx="364">
                  <c:v>101.5152442133171</c:v>
                </c:pt>
                <c:pt idx="365">
                  <c:v>101.52272186533438</c:v>
                </c:pt>
                <c:pt idx="366">
                  <c:v>101.52951973080462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EA-40E7-B3AE-E6ECDB6C2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66528"/>
        <c:axId val="183013888"/>
      </c:lineChart>
      <c:lineChart>
        <c:grouping val="standard"/>
        <c:varyColors val="0"/>
        <c:ser>
          <c:idx val="3"/>
          <c:order val="3"/>
          <c:tx>
            <c:strRef>
              <c:f>YTD!$BD$4</c:f>
              <c:strCache>
                <c:ptCount val="1"/>
                <c:pt idx="0">
                  <c:v>CAPITAL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YTD!$B$3:$B$369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  <c:pt idx="360">
                  <c:v>43095</c:v>
                </c:pt>
                <c:pt idx="361">
                  <c:v>43096</c:v>
                </c:pt>
                <c:pt idx="362">
                  <c:v>43097</c:v>
                </c:pt>
                <c:pt idx="363">
                  <c:v>43098</c:v>
                </c:pt>
                <c:pt idx="364">
                  <c:v>43099</c:v>
                </c:pt>
                <c:pt idx="365">
                  <c:v>43100</c:v>
                </c:pt>
                <c:pt idx="366">
                  <c:v>43101</c:v>
                </c:pt>
              </c:numCache>
            </c:numRef>
          </c:cat>
          <c:val>
            <c:numRef>
              <c:f>YTD!$T$3:$T$369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100.26719361218319</c:v>
                </c:pt>
                <c:pt idx="5">
                  <c:v>100.59308596370481</c:v>
                </c:pt>
                <c:pt idx="6">
                  <c:v>100.68502735644402</c:v>
                </c:pt>
                <c:pt idx="7">
                  <c:v>100.68502735644402</c:v>
                </c:pt>
                <c:pt idx="8">
                  <c:v>100.68502735644402</c:v>
                </c:pt>
                <c:pt idx="9">
                  <c:v>100.58970996942003</c:v>
                </c:pt>
                <c:pt idx="10">
                  <c:v>100.63117480244989</c:v>
                </c:pt>
                <c:pt idx="11">
                  <c:v>100.54092140685306</c:v>
                </c:pt>
                <c:pt idx="12">
                  <c:v>100.5966525383121</c:v>
                </c:pt>
                <c:pt idx="13">
                  <c:v>100.64802754811338</c:v>
                </c:pt>
                <c:pt idx="14">
                  <c:v>100.64802754811338</c:v>
                </c:pt>
                <c:pt idx="15">
                  <c:v>100.64802754811338</c:v>
                </c:pt>
                <c:pt idx="16">
                  <c:v>100.57971811536753</c:v>
                </c:pt>
                <c:pt idx="17">
                  <c:v>100.55447983551285</c:v>
                </c:pt>
                <c:pt idx="18">
                  <c:v>100.50236973018183</c:v>
                </c:pt>
                <c:pt idx="19">
                  <c:v>100.43506765056934</c:v>
                </c:pt>
                <c:pt idx="20">
                  <c:v>100.40912150094528</c:v>
                </c:pt>
                <c:pt idx="21">
                  <c:v>100.40912150094528</c:v>
                </c:pt>
                <c:pt idx="22">
                  <c:v>100.40912150094528</c:v>
                </c:pt>
                <c:pt idx="23">
                  <c:v>100.49314019741944</c:v>
                </c:pt>
                <c:pt idx="24">
                  <c:v>100.42325167057264</c:v>
                </c:pt>
                <c:pt idx="25">
                  <c:v>100.48791285143011</c:v>
                </c:pt>
                <c:pt idx="26">
                  <c:v>100.51916802432459</c:v>
                </c:pt>
                <c:pt idx="27">
                  <c:v>100.46817417516836</c:v>
                </c:pt>
                <c:pt idx="28">
                  <c:v>100.46817417516836</c:v>
                </c:pt>
                <c:pt idx="29">
                  <c:v>100.46817417516836</c:v>
                </c:pt>
                <c:pt idx="30">
                  <c:v>100.49343968078341</c:v>
                </c:pt>
                <c:pt idx="31">
                  <c:v>100.50631746543418</c:v>
                </c:pt>
                <c:pt idx="32">
                  <c:v>100.56319207882838</c:v>
                </c:pt>
                <c:pt idx="33">
                  <c:v>100.72679167283785</c:v>
                </c:pt>
                <c:pt idx="34">
                  <c:v>100.79918496963784</c:v>
                </c:pt>
                <c:pt idx="35">
                  <c:v>100.79918496963784</c:v>
                </c:pt>
                <c:pt idx="36">
                  <c:v>100.79918496963784</c:v>
                </c:pt>
                <c:pt idx="37">
                  <c:v>100.84535985921013</c:v>
                </c:pt>
                <c:pt idx="38">
                  <c:v>100.80435786410642</c:v>
                </c:pt>
                <c:pt idx="39">
                  <c:v>101.03397992699138</c:v>
                </c:pt>
                <c:pt idx="40">
                  <c:v>101.14555109295092</c:v>
                </c:pt>
                <c:pt idx="41">
                  <c:v>101.28679833770397</c:v>
                </c:pt>
                <c:pt idx="42">
                  <c:v>101.28679833770397</c:v>
                </c:pt>
                <c:pt idx="43">
                  <c:v>101.28679833770397</c:v>
                </c:pt>
                <c:pt idx="44">
                  <c:v>101.26245850794122</c:v>
                </c:pt>
                <c:pt idx="45">
                  <c:v>101.3038961152107</c:v>
                </c:pt>
                <c:pt idx="46">
                  <c:v>101.3936866728814</c:v>
                </c:pt>
                <c:pt idx="47">
                  <c:v>101.34242056612158</c:v>
                </c:pt>
                <c:pt idx="48">
                  <c:v>101.2372474538469</c:v>
                </c:pt>
                <c:pt idx="49">
                  <c:v>101.2372474538469</c:v>
                </c:pt>
                <c:pt idx="50">
                  <c:v>101.2372474538469</c:v>
                </c:pt>
                <c:pt idx="51">
                  <c:v>101.38230630505049</c:v>
                </c:pt>
                <c:pt idx="52">
                  <c:v>101.32951555571044</c:v>
                </c:pt>
                <c:pt idx="53">
                  <c:v>101.29640903111141</c:v>
                </c:pt>
                <c:pt idx="54">
                  <c:v>101.3817345640829</c:v>
                </c:pt>
                <c:pt idx="55">
                  <c:v>101.52121213441251</c:v>
                </c:pt>
                <c:pt idx="56">
                  <c:v>101.52121213441251</c:v>
                </c:pt>
                <c:pt idx="57">
                  <c:v>101.52121213441251</c:v>
                </c:pt>
                <c:pt idx="58">
                  <c:v>101.69172707155367</c:v>
                </c:pt>
                <c:pt idx="59">
                  <c:v>101.68750707869771</c:v>
                </c:pt>
                <c:pt idx="60">
                  <c:v>101.799513856823</c:v>
                </c:pt>
                <c:pt idx="61">
                  <c:v>101.82584116709212</c:v>
                </c:pt>
                <c:pt idx="62">
                  <c:v>101.8391273381483</c:v>
                </c:pt>
                <c:pt idx="63">
                  <c:v>101.8391273381483</c:v>
                </c:pt>
                <c:pt idx="64">
                  <c:v>101.8391273381483</c:v>
                </c:pt>
                <c:pt idx="65">
                  <c:v>101.89101963739643</c:v>
                </c:pt>
                <c:pt idx="66">
                  <c:v>101.89739046532092</c:v>
                </c:pt>
                <c:pt idx="67">
                  <c:v>101.85186899399727</c:v>
                </c:pt>
                <c:pt idx="68">
                  <c:v>101.81911640428295</c:v>
                </c:pt>
                <c:pt idx="69">
                  <c:v>101.64470818341015</c:v>
                </c:pt>
                <c:pt idx="70">
                  <c:v>101.64470818341015</c:v>
                </c:pt>
                <c:pt idx="71">
                  <c:v>101.64470818341015</c:v>
                </c:pt>
                <c:pt idx="72">
                  <c:v>101.52192000418188</c:v>
                </c:pt>
                <c:pt idx="73">
                  <c:v>101.493196827001</c:v>
                </c:pt>
                <c:pt idx="74">
                  <c:v>101.2980425767331</c:v>
                </c:pt>
                <c:pt idx="75">
                  <c:v>101.25957257734294</c:v>
                </c:pt>
                <c:pt idx="76">
                  <c:v>101.55774910481701</c:v>
                </c:pt>
                <c:pt idx="77">
                  <c:v>101.55774910481701</c:v>
                </c:pt>
                <c:pt idx="78">
                  <c:v>101.55774910481701</c:v>
                </c:pt>
                <c:pt idx="79">
                  <c:v>101.79159116055794</c:v>
                </c:pt>
                <c:pt idx="80">
                  <c:v>101.91209237591589</c:v>
                </c:pt>
                <c:pt idx="81">
                  <c:v>101.78418575373973</c:v>
                </c:pt>
                <c:pt idx="82">
                  <c:v>101.99592049206748</c:v>
                </c:pt>
                <c:pt idx="83">
                  <c:v>102.16224266211306</c:v>
                </c:pt>
                <c:pt idx="84">
                  <c:v>102.16224266211306</c:v>
                </c:pt>
                <c:pt idx="85">
                  <c:v>102.16224266211306</c:v>
                </c:pt>
                <c:pt idx="86">
                  <c:v>102.25132535001437</c:v>
                </c:pt>
                <c:pt idx="87">
                  <c:v>102.3779795872139</c:v>
                </c:pt>
                <c:pt idx="88">
                  <c:v>102.44495495770204</c:v>
                </c:pt>
                <c:pt idx="89">
                  <c:v>102.46346847474756</c:v>
                </c:pt>
                <c:pt idx="90">
                  <c:v>102.54345775868826</c:v>
                </c:pt>
                <c:pt idx="91">
                  <c:v>102.54345775868826</c:v>
                </c:pt>
                <c:pt idx="92">
                  <c:v>102.54345775868826</c:v>
                </c:pt>
                <c:pt idx="93">
                  <c:v>102.78560367133933</c:v>
                </c:pt>
                <c:pt idx="94">
                  <c:v>102.78073026023471</c:v>
                </c:pt>
                <c:pt idx="95">
                  <c:v>102.96679110654203</c:v>
                </c:pt>
                <c:pt idx="96">
                  <c:v>102.96480362603566</c:v>
                </c:pt>
                <c:pt idx="97">
                  <c:v>102.96758065359251</c:v>
                </c:pt>
                <c:pt idx="98">
                  <c:v>102.96758065359251</c:v>
                </c:pt>
                <c:pt idx="99">
                  <c:v>102.96758065359251</c:v>
                </c:pt>
                <c:pt idx="100">
                  <c:v>103.07245428250322</c:v>
                </c:pt>
                <c:pt idx="101">
                  <c:v>103.12962837926139</c:v>
                </c:pt>
                <c:pt idx="102">
                  <c:v>103.19752942560183</c:v>
                </c:pt>
                <c:pt idx="103">
                  <c:v>103.19752942560183</c:v>
                </c:pt>
                <c:pt idx="104">
                  <c:v>103.27444219862176</c:v>
                </c:pt>
                <c:pt idx="105">
                  <c:v>103.27444219862176</c:v>
                </c:pt>
                <c:pt idx="106">
                  <c:v>103.27444219862176</c:v>
                </c:pt>
                <c:pt idx="107">
                  <c:v>103.35851534661663</c:v>
                </c:pt>
                <c:pt idx="108">
                  <c:v>103.77509670590082</c:v>
                </c:pt>
                <c:pt idx="109">
                  <c:v>103.77509670590082</c:v>
                </c:pt>
                <c:pt idx="110">
                  <c:v>103.64675447155891</c:v>
                </c:pt>
                <c:pt idx="111">
                  <c:v>103.61157878917244</c:v>
                </c:pt>
                <c:pt idx="112">
                  <c:v>103.61157878917244</c:v>
                </c:pt>
                <c:pt idx="113">
                  <c:v>103.61157878917244</c:v>
                </c:pt>
                <c:pt idx="114">
                  <c:v>103.65328865404554</c:v>
                </c:pt>
                <c:pt idx="115">
                  <c:v>103.60294822313799</c:v>
                </c:pt>
                <c:pt idx="116">
                  <c:v>103.53444821006963</c:v>
                </c:pt>
                <c:pt idx="117">
                  <c:v>103.406732168216</c:v>
                </c:pt>
                <c:pt idx="118">
                  <c:v>103.51705094919892</c:v>
                </c:pt>
                <c:pt idx="119">
                  <c:v>103.51705094919892</c:v>
                </c:pt>
                <c:pt idx="120">
                  <c:v>103.51705094919892</c:v>
                </c:pt>
                <c:pt idx="121">
                  <c:v>103.51705094919892</c:v>
                </c:pt>
                <c:pt idx="122">
                  <c:v>103.65579342399874</c:v>
                </c:pt>
                <c:pt idx="123">
                  <c:v>103.77196574345928</c:v>
                </c:pt>
                <c:pt idx="124">
                  <c:v>103.78157643686673</c:v>
                </c:pt>
                <c:pt idx="125">
                  <c:v>103.59744861954506</c:v>
                </c:pt>
                <c:pt idx="126">
                  <c:v>103.59744861954506</c:v>
                </c:pt>
                <c:pt idx="127">
                  <c:v>103.59744861954506</c:v>
                </c:pt>
                <c:pt idx="128">
                  <c:v>103.63725268119289</c:v>
                </c:pt>
                <c:pt idx="129">
                  <c:v>103.45056564239728</c:v>
                </c:pt>
                <c:pt idx="130">
                  <c:v>103.18222854827893</c:v>
                </c:pt>
                <c:pt idx="131">
                  <c:v>103.20550657338762</c:v>
                </c:pt>
                <c:pt idx="132">
                  <c:v>102.97536722105578</c:v>
                </c:pt>
                <c:pt idx="133">
                  <c:v>102.97536722105578</c:v>
                </c:pt>
                <c:pt idx="134">
                  <c:v>102.97536722105578</c:v>
                </c:pt>
                <c:pt idx="135">
                  <c:v>103.02783126127149</c:v>
                </c:pt>
                <c:pt idx="136">
                  <c:v>103.26777188733328</c:v>
                </c:pt>
                <c:pt idx="137">
                  <c:v>103.39573296103013</c:v>
                </c:pt>
                <c:pt idx="138">
                  <c:v>103.63055514414405</c:v>
                </c:pt>
                <c:pt idx="139">
                  <c:v>103.72998362098257</c:v>
                </c:pt>
                <c:pt idx="140">
                  <c:v>103.72998362098257</c:v>
                </c:pt>
                <c:pt idx="141">
                  <c:v>103.72998362098257</c:v>
                </c:pt>
                <c:pt idx="142">
                  <c:v>103.60994524355074</c:v>
                </c:pt>
                <c:pt idx="143">
                  <c:v>103.5809770345266</c:v>
                </c:pt>
                <c:pt idx="144">
                  <c:v>103.55688223660708</c:v>
                </c:pt>
                <c:pt idx="145">
                  <c:v>103.64620995635164</c:v>
                </c:pt>
                <c:pt idx="146">
                  <c:v>103.44890487101522</c:v>
                </c:pt>
                <c:pt idx="147">
                  <c:v>103.44890487101522</c:v>
                </c:pt>
                <c:pt idx="148">
                  <c:v>103.44890487101522</c:v>
                </c:pt>
                <c:pt idx="149">
                  <c:v>103.29581442050512</c:v>
                </c:pt>
                <c:pt idx="150">
                  <c:v>103.29913596326918</c:v>
                </c:pt>
                <c:pt idx="151">
                  <c:v>103.51868449482056</c:v>
                </c:pt>
                <c:pt idx="152">
                  <c:v>103.7511108110227</c:v>
                </c:pt>
                <c:pt idx="153">
                  <c:v>103.82227894860644</c:v>
                </c:pt>
                <c:pt idx="154">
                  <c:v>103.82227894860644</c:v>
                </c:pt>
                <c:pt idx="155">
                  <c:v>103.82227894860644</c:v>
                </c:pt>
                <c:pt idx="156">
                  <c:v>104.01882171265275</c:v>
                </c:pt>
                <c:pt idx="157">
                  <c:v>104.07743877471006</c:v>
                </c:pt>
                <c:pt idx="158">
                  <c:v>104.10009060733044</c:v>
                </c:pt>
                <c:pt idx="159">
                  <c:v>104.10776827175225</c:v>
                </c:pt>
                <c:pt idx="160">
                  <c:v>104.05726448628253</c:v>
                </c:pt>
                <c:pt idx="161">
                  <c:v>104.05726448628253</c:v>
                </c:pt>
                <c:pt idx="162">
                  <c:v>104.05726448628253</c:v>
                </c:pt>
                <c:pt idx="163">
                  <c:v>104.0232595115916</c:v>
                </c:pt>
                <c:pt idx="164">
                  <c:v>103.91936601005388</c:v>
                </c:pt>
                <c:pt idx="165">
                  <c:v>104.02777898781153</c:v>
                </c:pt>
                <c:pt idx="166">
                  <c:v>104.07904509457136</c:v>
                </c:pt>
                <c:pt idx="167">
                  <c:v>104.08639604986884</c:v>
                </c:pt>
                <c:pt idx="168">
                  <c:v>104.08639604986884</c:v>
                </c:pt>
                <c:pt idx="169">
                  <c:v>104.08639604986884</c:v>
                </c:pt>
                <c:pt idx="170">
                  <c:v>103.97357249893273</c:v>
                </c:pt>
                <c:pt idx="171">
                  <c:v>103.99469968897289</c:v>
                </c:pt>
                <c:pt idx="172">
                  <c:v>103.8813588485899</c:v>
                </c:pt>
                <c:pt idx="173">
                  <c:v>103.75617480244985</c:v>
                </c:pt>
                <c:pt idx="174">
                  <c:v>103.81879405128022</c:v>
                </c:pt>
                <c:pt idx="175">
                  <c:v>103.81879405128022</c:v>
                </c:pt>
                <c:pt idx="176">
                  <c:v>103.81879405128022</c:v>
                </c:pt>
                <c:pt idx="177">
                  <c:v>103.81879405128022</c:v>
                </c:pt>
                <c:pt idx="178">
                  <c:v>103.7239939537031</c:v>
                </c:pt>
                <c:pt idx="179">
                  <c:v>103.51890230090343</c:v>
                </c:pt>
                <c:pt idx="180">
                  <c:v>103.51068012127439</c:v>
                </c:pt>
                <c:pt idx="181">
                  <c:v>103.35524825537325</c:v>
                </c:pt>
                <c:pt idx="182">
                  <c:v>103.35524825537325</c:v>
                </c:pt>
                <c:pt idx="183">
                  <c:v>103.35524825537325</c:v>
                </c:pt>
                <c:pt idx="184">
                  <c:v>103.36837107186727</c:v>
                </c:pt>
                <c:pt idx="185">
                  <c:v>103.31329335865689</c:v>
                </c:pt>
                <c:pt idx="186">
                  <c:v>103.21549842744005</c:v>
                </c:pt>
                <c:pt idx="187">
                  <c:v>103.22554473301328</c:v>
                </c:pt>
                <c:pt idx="188">
                  <c:v>102.98614862215869</c:v>
                </c:pt>
                <c:pt idx="189">
                  <c:v>102.98614862215869</c:v>
                </c:pt>
                <c:pt idx="190">
                  <c:v>102.98614862215869</c:v>
                </c:pt>
                <c:pt idx="191">
                  <c:v>102.90441688955485</c:v>
                </c:pt>
                <c:pt idx="192">
                  <c:v>102.92339324452649</c:v>
                </c:pt>
                <c:pt idx="193">
                  <c:v>103.09799204572181</c:v>
                </c:pt>
                <c:pt idx="194">
                  <c:v>103.21764926250859</c:v>
                </c:pt>
                <c:pt idx="195">
                  <c:v>102.92189582770665</c:v>
                </c:pt>
                <c:pt idx="196">
                  <c:v>102.92189582770665</c:v>
                </c:pt>
                <c:pt idx="197">
                  <c:v>102.92189582770665</c:v>
                </c:pt>
                <c:pt idx="198">
                  <c:v>102.70977992873384</c:v>
                </c:pt>
                <c:pt idx="199">
                  <c:v>102.57719047577558</c:v>
                </c:pt>
                <c:pt idx="200">
                  <c:v>102.51797444699034</c:v>
                </c:pt>
                <c:pt idx="201">
                  <c:v>102.43956425715056</c:v>
                </c:pt>
                <c:pt idx="202">
                  <c:v>102.47188123469911</c:v>
                </c:pt>
                <c:pt idx="203">
                  <c:v>102.47188123469911</c:v>
                </c:pt>
                <c:pt idx="204">
                  <c:v>102.47188123469911</c:v>
                </c:pt>
                <c:pt idx="205">
                  <c:v>102.63844843658792</c:v>
                </c:pt>
                <c:pt idx="206">
                  <c:v>102.78590315470329</c:v>
                </c:pt>
                <c:pt idx="207">
                  <c:v>102.70074097629397</c:v>
                </c:pt>
                <c:pt idx="208">
                  <c:v>102.83569907040362</c:v>
                </c:pt>
                <c:pt idx="209">
                  <c:v>102.86992185117744</c:v>
                </c:pt>
                <c:pt idx="210">
                  <c:v>102.86992185117744</c:v>
                </c:pt>
                <c:pt idx="211">
                  <c:v>102.86992185117744</c:v>
                </c:pt>
                <c:pt idx="212">
                  <c:v>103.04315936435471</c:v>
                </c:pt>
                <c:pt idx="213">
                  <c:v>103.13003676566679</c:v>
                </c:pt>
                <c:pt idx="214">
                  <c:v>103.20185832149919</c:v>
                </c:pt>
                <c:pt idx="215">
                  <c:v>103.25064688406617</c:v>
                </c:pt>
                <c:pt idx="216">
                  <c:v>103.0714741551302</c:v>
                </c:pt>
                <c:pt idx="217">
                  <c:v>103.0714741551302</c:v>
                </c:pt>
                <c:pt idx="218">
                  <c:v>103.0714741551302</c:v>
                </c:pt>
                <c:pt idx="219">
                  <c:v>102.93847631576655</c:v>
                </c:pt>
                <c:pt idx="220">
                  <c:v>102.84648047150661</c:v>
                </c:pt>
                <c:pt idx="221">
                  <c:v>102.94629010899015</c:v>
                </c:pt>
                <c:pt idx="222">
                  <c:v>102.86303373380612</c:v>
                </c:pt>
                <c:pt idx="223">
                  <c:v>102.81351007570939</c:v>
                </c:pt>
                <c:pt idx="224">
                  <c:v>102.81351007570939</c:v>
                </c:pt>
                <c:pt idx="225">
                  <c:v>102.81351007570939</c:v>
                </c:pt>
                <c:pt idx="226">
                  <c:v>102.81351007570939</c:v>
                </c:pt>
                <c:pt idx="227">
                  <c:v>103.01432728413238</c:v>
                </c:pt>
                <c:pt idx="228">
                  <c:v>103.10654093447519</c:v>
                </c:pt>
                <c:pt idx="229">
                  <c:v>103.12709638354778</c:v>
                </c:pt>
                <c:pt idx="230">
                  <c:v>103.13815004225437</c:v>
                </c:pt>
                <c:pt idx="231">
                  <c:v>103.13815004225437</c:v>
                </c:pt>
                <c:pt idx="232">
                  <c:v>103.13815004225437</c:v>
                </c:pt>
                <c:pt idx="233">
                  <c:v>103.20316515799652</c:v>
                </c:pt>
                <c:pt idx="234">
                  <c:v>103.2478970822697</c:v>
                </c:pt>
                <c:pt idx="235">
                  <c:v>103.25222597816709</c:v>
                </c:pt>
                <c:pt idx="236">
                  <c:v>103.0910222510694</c:v>
                </c:pt>
                <c:pt idx="237">
                  <c:v>102.97977779423422</c:v>
                </c:pt>
                <c:pt idx="238">
                  <c:v>102.97977779423422</c:v>
                </c:pt>
                <c:pt idx="239">
                  <c:v>102.97977779423422</c:v>
                </c:pt>
                <c:pt idx="240">
                  <c:v>102.99932589017344</c:v>
                </c:pt>
                <c:pt idx="241">
                  <c:v>102.89581354928079</c:v>
                </c:pt>
                <c:pt idx="242">
                  <c:v>102.92701427065454</c:v>
                </c:pt>
                <c:pt idx="243">
                  <c:v>103.01808443906219</c:v>
                </c:pt>
                <c:pt idx="244">
                  <c:v>103.04258762338713</c:v>
                </c:pt>
                <c:pt idx="245">
                  <c:v>103.04258762338713</c:v>
                </c:pt>
                <c:pt idx="246">
                  <c:v>103.04258762338713</c:v>
                </c:pt>
                <c:pt idx="247">
                  <c:v>103.15516614248001</c:v>
                </c:pt>
                <c:pt idx="248">
                  <c:v>103.15679968810169</c:v>
                </c:pt>
                <c:pt idx="249">
                  <c:v>103.14212500326707</c:v>
                </c:pt>
                <c:pt idx="250">
                  <c:v>103.18269138620501</c:v>
                </c:pt>
                <c:pt idx="251">
                  <c:v>103.13401172667947</c:v>
                </c:pt>
                <c:pt idx="252">
                  <c:v>103.13401172667947</c:v>
                </c:pt>
                <c:pt idx="253">
                  <c:v>103.13401172667947</c:v>
                </c:pt>
                <c:pt idx="254">
                  <c:v>103.31381064810374</c:v>
                </c:pt>
                <c:pt idx="255">
                  <c:v>103.3269062388374</c:v>
                </c:pt>
                <c:pt idx="256">
                  <c:v>103.16469515860635</c:v>
                </c:pt>
                <c:pt idx="257">
                  <c:v>103.19850955297478</c:v>
                </c:pt>
                <c:pt idx="258">
                  <c:v>103.04422116900878</c:v>
                </c:pt>
                <c:pt idx="259">
                  <c:v>103.04422116900878</c:v>
                </c:pt>
                <c:pt idx="260">
                  <c:v>103.04422116900878</c:v>
                </c:pt>
                <c:pt idx="261">
                  <c:v>103.04422116900878</c:v>
                </c:pt>
                <c:pt idx="262">
                  <c:v>103.04422116900878</c:v>
                </c:pt>
                <c:pt idx="263">
                  <c:v>102.94313192078826</c:v>
                </c:pt>
                <c:pt idx="264">
                  <c:v>102.91310190711003</c:v>
                </c:pt>
                <c:pt idx="265">
                  <c:v>102.96006634373282</c:v>
                </c:pt>
                <c:pt idx="266">
                  <c:v>102.96006634373282</c:v>
                </c:pt>
                <c:pt idx="267">
                  <c:v>102.96006634373282</c:v>
                </c:pt>
                <c:pt idx="268">
                  <c:v>103.18437938334739</c:v>
                </c:pt>
                <c:pt idx="269">
                  <c:v>103.22502744356642</c:v>
                </c:pt>
                <c:pt idx="270">
                  <c:v>103.29181223373203</c:v>
                </c:pt>
                <c:pt idx="271">
                  <c:v>103.27242749235496</c:v>
                </c:pt>
                <c:pt idx="272">
                  <c:v>103.24661747153272</c:v>
                </c:pt>
                <c:pt idx="273">
                  <c:v>103.24661747153272</c:v>
                </c:pt>
                <c:pt idx="274">
                  <c:v>103.24661747153272</c:v>
                </c:pt>
                <c:pt idx="275">
                  <c:v>103.05451250642524</c:v>
                </c:pt>
                <c:pt idx="276">
                  <c:v>102.88799975605716</c:v>
                </c:pt>
                <c:pt idx="277">
                  <c:v>102.72712273808378</c:v>
                </c:pt>
                <c:pt idx="278">
                  <c:v>102.50803704445853</c:v>
                </c:pt>
                <c:pt idx="279">
                  <c:v>102.50803704445853</c:v>
                </c:pt>
                <c:pt idx="280">
                  <c:v>102.50803704445853</c:v>
                </c:pt>
                <c:pt idx="281">
                  <c:v>102.50803704445853</c:v>
                </c:pt>
                <c:pt idx="282">
                  <c:v>102.24710535715836</c:v>
                </c:pt>
                <c:pt idx="283">
                  <c:v>101.62763763166373</c:v>
                </c:pt>
                <c:pt idx="284">
                  <c:v>101.32638459326887</c:v>
                </c:pt>
                <c:pt idx="285">
                  <c:v>101.27394777881351</c:v>
                </c:pt>
                <c:pt idx="286">
                  <c:v>101.1527931452069</c:v>
                </c:pt>
                <c:pt idx="287">
                  <c:v>101.1527931452069</c:v>
                </c:pt>
                <c:pt idx="288">
                  <c:v>101.1527931452069</c:v>
                </c:pt>
                <c:pt idx="289">
                  <c:v>101.16139648548099</c:v>
                </c:pt>
                <c:pt idx="290">
                  <c:v>101.11356082452664</c:v>
                </c:pt>
                <c:pt idx="291">
                  <c:v>101.05921820684601</c:v>
                </c:pt>
                <c:pt idx="292">
                  <c:v>101.05151331666383</c:v>
                </c:pt>
                <c:pt idx="293">
                  <c:v>101.14813754018513</c:v>
                </c:pt>
                <c:pt idx="294">
                  <c:v>101.14813754018513</c:v>
                </c:pt>
                <c:pt idx="295">
                  <c:v>101.14813754018513</c:v>
                </c:pt>
                <c:pt idx="296">
                  <c:v>101.49937707460285</c:v>
                </c:pt>
                <c:pt idx="297">
                  <c:v>101.91927997665111</c:v>
                </c:pt>
                <c:pt idx="298">
                  <c:v>102.11386248595142</c:v>
                </c:pt>
                <c:pt idx="299">
                  <c:v>102.11386248595142</c:v>
                </c:pt>
                <c:pt idx="300">
                  <c:v>101.82804645368128</c:v>
                </c:pt>
                <c:pt idx="301">
                  <c:v>101.82804645368128</c:v>
                </c:pt>
                <c:pt idx="302">
                  <c:v>101.82804645368128</c:v>
                </c:pt>
                <c:pt idx="303">
                  <c:v>101.95796778212414</c:v>
                </c:pt>
                <c:pt idx="304">
                  <c:v>101.95796778212414</c:v>
                </c:pt>
                <c:pt idx="305">
                  <c:v>102.1465878499054</c:v>
                </c:pt>
                <c:pt idx="306">
                  <c:v>102.2177832132495</c:v>
                </c:pt>
                <c:pt idx="307">
                  <c:v>102.26303242696953</c:v>
                </c:pt>
                <c:pt idx="308">
                  <c:v>102.26303242696953</c:v>
                </c:pt>
                <c:pt idx="309">
                  <c:v>102.26303242696953</c:v>
                </c:pt>
                <c:pt idx="310">
                  <c:v>102.22537920039024</c:v>
                </c:pt>
                <c:pt idx="311">
                  <c:v>102.33411888727221</c:v>
                </c:pt>
                <c:pt idx="312">
                  <c:v>102.34525422325987</c:v>
                </c:pt>
                <c:pt idx="313">
                  <c:v>102.52597882053642</c:v>
                </c:pt>
                <c:pt idx="314">
                  <c:v>102.5816827262351</c:v>
                </c:pt>
                <c:pt idx="315">
                  <c:v>102.5816827262351</c:v>
                </c:pt>
                <c:pt idx="316">
                  <c:v>102.5816827262351</c:v>
                </c:pt>
                <c:pt idx="317">
                  <c:v>102.65203409100803</c:v>
                </c:pt>
                <c:pt idx="318">
                  <c:v>102.67190889607159</c:v>
                </c:pt>
                <c:pt idx="319">
                  <c:v>102.67414140842119</c:v>
                </c:pt>
                <c:pt idx="320">
                  <c:v>102.63564418327068</c:v>
                </c:pt>
                <c:pt idx="321">
                  <c:v>102.51996192749665</c:v>
                </c:pt>
                <c:pt idx="322">
                  <c:v>102.51996192749665</c:v>
                </c:pt>
                <c:pt idx="323">
                  <c:v>102.51996192749665</c:v>
                </c:pt>
                <c:pt idx="324">
                  <c:v>102.48731824082378</c:v>
                </c:pt>
                <c:pt idx="325">
                  <c:v>102.56600068826717</c:v>
                </c:pt>
                <c:pt idx="326">
                  <c:v>102.25570869743244</c:v>
                </c:pt>
                <c:pt idx="327">
                  <c:v>102.06948449656295</c:v>
                </c:pt>
                <c:pt idx="328">
                  <c:v>101.85358421689993</c:v>
                </c:pt>
                <c:pt idx="329">
                  <c:v>101.85358421689993</c:v>
                </c:pt>
                <c:pt idx="330">
                  <c:v>101.85358421689993</c:v>
                </c:pt>
                <c:pt idx="331">
                  <c:v>101.8734590219635</c:v>
                </c:pt>
                <c:pt idx="332">
                  <c:v>101.96981098788119</c:v>
                </c:pt>
                <c:pt idx="333">
                  <c:v>101.93553375558663</c:v>
                </c:pt>
                <c:pt idx="334">
                  <c:v>101.94195903503184</c:v>
                </c:pt>
                <c:pt idx="335">
                  <c:v>101.88856931896386</c:v>
                </c:pt>
                <c:pt idx="336">
                  <c:v>101.88856931896386</c:v>
                </c:pt>
                <c:pt idx="337">
                  <c:v>101.88856931896386</c:v>
                </c:pt>
                <c:pt idx="338">
                  <c:v>101.92619531978282</c:v>
                </c:pt>
                <c:pt idx="339">
                  <c:v>101.91996062066015</c:v>
                </c:pt>
                <c:pt idx="340">
                  <c:v>101.86077181763524</c:v>
                </c:pt>
                <c:pt idx="341">
                  <c:v>101.86077181763524</c:v>
                </c:pt>
                <c:pt idx="342">
                  <c:v>101.81688389193326</c:v>
                </c:pt>
                <c:pt idx="343">
                  <c:v>101.81688389193326</c:v>
                </c:pt>
                <c:pt idx="344">
                  <c:v>101.81688389193326</c:v>
                </c:pt>
                <c:pt idx="345">
                  <c:v>101.78230717627473</c:v>
                </c:pt>
                <c:pt idx="346">
                  <c:v>101.65674196948964</c:v>
                </c:pt>
                <c:pt idx="347">
                  <c:v>101.62932562880609</c:v>
                </c:pt>
                <c:pt idx="348">
                  <c:v>101.5565783971214</c:v>
                </c:pt>
                <c:pt idx="349">
                  <c:v>101.48532858225657</c:v>
                </c:pt>
                <c:pt idx="350">
                  <c:v>101.48532858225657</c:v>
                </c:pt>
                <c:pt idx="351">
                  <c:v>101.48532858225657</c:v>
                </c:pt>
                <c:pt idx="352">
                  <c:v>101.57258714421367</c:v>
                </c:pt>
                <c:pt idx="353">
                  <c:v>102.02763850288802</c:v>
                </c:pt>
                <c:pt idx="354">
                  <c:v>101.99690061944041</c:v>
                </c:pt>
                <c:pt idx="355">
                  <c:v>102.2101600003484</c:v>
                </c:pt>
                <c:pt idx="356">
                  <c:v>102.2101600003484</c:v>
                </c:pt>
                <c:pt idx="357">
                  <c:v>102.2101600003484</c:v>
                </c:pt>
                <c:pt idx="358">
                  <c:v>102.2101600003484</c:v>
                </c:pt>
                <c:pt idx="359">
                  <c:v>102.50498775929805</c:v>
                </c:pt>
                <c:pt idx="360">
                  <c:v>102.55048200486135</c:v>
                </c:pt>
                <c:pt idx="361">
                  <c:v>102.68345261846467</c:v>
                </c:pt>
                <c:pt idx="362">
                  <c:v>102.7390476211219</c:v>
                </c:pt>
                <c:pt idx="363">
                  <c:v>102.7390476211219</c:v>
                </c:pt>
                <c:pt idx="364">
                  <c:v>102.7390476211219</c:v>
                </c:pt>
                <c:pt idx="365">
                  <c:v>102.7390476211219</c:v>
                </c:pt>
                <c:pt idx="366">
                  <c:v>102.78756392608527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EA-40E7-B3AE-E6ECDB6C2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69088"/>
        <c:axId val="183014464"/>
      </c:lineChart>
      <c:dateAx>
        <c:axId val="54166528"/>
        <c:scaling>
          <c:orientation val="minMax"/>
          <c:max val="42802"/>
        </c:scaling>
        <c:delete val="0"/>
        <c:axPos val="b"/>
        <c:numFmt formatCode="d\-mmm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s-CL"/>
          </a:p>
        </c:txPr>
        <c:crossAx val="183013888"/>
        <c:crosses val="autoZero"/>
        <c:auto val="1"/>
        <c:lblOffset val="100"/>
        <c:baseTimeUnit val="days"/>
        <c:majorUnit val="5"/>
        <c:majorTimeUnit val="days"/>
        <c:minorUnit val="1"/>
        <c:minorTimeUnit val="months"/>
      </c:dateAx>
      <c:valAx>
        <c:axId val="183013888"/>
        <c:scaling>
          <c:orientation val="minMax"/>
          <c:min val="100"/>
        </c:scaling>
        <c:delete val="0"/>
        <c:axPos val="l"/>
        <c:numFmt formatCode="General" sourceLinked="1"/>
        <c:majorTickMark val="out"/>
        <c:minorTickMark val="none"/>
        <c:tickLblPos val="nextTo"/>
        <c:crossAx val="54166528"/>
        <c:crosses val="autoZero"/>
        <c:crossBetween val="between"/>
      </c:valAx>
      <c:valAx>
        <c:axId val="183014464"/>
        <c:scaling>
          <c:orientation val="minMax"/>
          <c:min val="100"/>
        </c:scaling>
        <c:delete val="0"/>
        <c:axPos val="r"/>
        <c:numFmt formatCode="General" sourceLinked="1"/>
        <c:majorTickMark val="out"/>
        <c:minorTickMark val="none"/>
        <c:tickLblPos val="nextTo"/>
        <c:crossAx val="54169088"/>
        <c:crosses val="max"/>
        <c:crossBetween val="between"/>
      </c:valAx>
      <c:dateAx>
        <c:axId val="54169088"/>
        <c:scaling>
          <c:orientation val="minMax"/>
        </c:scaling>
        <c:delete val="1"/>
        <c:axPos val="b"/>
        <c:numFmt formatCode="dd\-mm\-yyyy" sourceLinked="1"/>
        <c:majorTickMark val="out"/>
        <c:minorTickMark val="none"/>
        <c:tickLblPos val="nextTo"/>
        <c:crossAx val="183014464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0.10111117934627302"/>
          <c:y val="2.470809547017928E-2"/>
          <c:w val="0.82032103928314781"/>
          <c:h val="0.10669547929345084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400934843729652E-2"/>
          <c:y val="4.0674590941555198E-2"/>
          <c:w val="0.88250633216919649"/>
          <c:h val="0.84455279989023535"/>
        </c:manualLayout>
      </c:layout>
      <c:areaChart>
        <c:grouping val="standard"/>
        <c:varyColors val="0"/>
        <c:ser>
          <c:idx val="1"/>
          <c:order val="0"/>
          <c:tx>
            <c:strRef>
              <c:f>YTD!$AT$1</c:f>
              <c:strCache>
                <c:ptCount val="1"/>
                <c:pt idx="0">
                  <c:v>MAX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 w="25400">
              <a:noFill/>
            </a:ln>
          </c:spPr>
          <c:cat>
            <c:numRef>
              <c:f>YTD!$B$3:$B$338</c:f>
              <c:numCache>
                <c:formatCode>m/d/yyyy</c:formatCode>
                <c:ptCount val="336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</c:numCache>
            </c:numRef>
          </c:cat>
          <c:val>
            <c:numRef>
              <c:f>YTD!$AT$3:$AT$365</c:f>
              <c:numCache>
                <c:formatCode>General</c:formatCode>
                <c:ptCount val="36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100.32479511363859</c:v>
                </c:pt>
                <c:pt idx="5">
                  <c:v>100.59438012098609</c:v>
                </c:pt>
                <c:pt idx="6">
                  <c:v>100.70427203265587</c:v>
                </c:pt>
                <c:pt idx="7">
                  <c:v>100.70427203265587</c:v>
                </c:pt>
                <c:pt idx="8">
                  <c:v>100.70427203265587</c:v>
                </c:pt>
                <c:pt idx="9">
                  <c:v>100.61294291584154</c:v>
                </c:pt>
                <c:pt idx="10">
                  <c:v>100.64108650804175</c:v>
                </c:pt>
                <c:pt idx="11">
                  <c:v>100.56831058520615</c:v>
                </c:pt>
                <c:pt idx="12">
                  <c:v>100.62192491335225</c:v>
                </c:pt>
                <c:pt idx="13">
                  <c:v>100.68774176548871</c:v>
                </c:pt>
                <c:pt idx="14">
                  <c:v>100.68774176548871</c:v>
                </c:pt>
                <c:pt idx="15">
                  <c:v>100.68774176548871</c:v>
                </c:pt>
                <c:pt idx="16">
                  <c:v>100.62767077460333</c:v>
                </c:pt>
                <c:pt idx="17">
                  <c:v>100.61295883682457</c:v>
                </c:pt>
                <c:pt idx="18">
                  <c:v>100.56477310803237</c:v>
                </c:pt>
                <c:pt idx="19">
                  <c:v>100.4908166927266</c:v>
                </c:pt>
                <c:pt idx="20">
                  <c:v>100.45879472999117</c:v>
                </c:pt>
                <c:pt idx="21">
                  <c:v>100.45879472999117</c:v>
                </c:pt>
                <c:pt idx="22">
                  <c:v>100.45879472999117</c:v>
                </c:pt>
                <c:pt idx="23">
                  <c:v>100.52885431057466</c:v>
                </c:pt>
                <c:pt idx="24">
                  <c:v>100.45202015568532</c:v>
                </c:pt>
                <c:pt idx="25">
                  <c:v>100.51691798458351</c:v>
                </c:pt>
                <c:pt idx="26">
                  <c:v>100.57437719325648</c:v>
                </c:pt>
                <c:pt idx="27">
                  <c:v>100.5316133920951</c:v>
                </c:pt>
                <c:pt idx="28">
                  <c:v>100.5316133920951</c:v>
                </c:pt>
                <c:pt idx="29">
                  <c:v>100.5316133920951</c:v>
                </c:pt>
                <c:pt idx="30">
                  <c:v>100.5492677174296</c:v>
                </c:pt>
                <c:pt idx="31">
                  <c:v>100.54253989869258</c:v>
                </c:pt>
                <c:pt idx="32">
                  <c:v>100.62757159300031</c:v>
                </c:pt>
                <c:pt idx="33">
                  <c:v>100.78983269551294</c:v>
                </c:pt>
                <c:pt idx="34">
                  <c:v>100.87836191868755</c:v>
                </c:pt>
                <c:pt idx="35">
                  <c:v>100.87836191868755</c:v>
                </c:pt>
                <c:pt idx="36">
                  <c:v>100.87836191868755</c:v>
                </c:pt>
                <c:pt idx="37">
                  <c:v>100.92433178502895</c:v>
                </c:pt>
                <c:pt idx="38">
                  <c:v>100.87061992392432</c:v>
                </c:pt>
                <c:pt idx="39">
                  <c:v>101.11445022053346</c:v>
                </c:pt>
                <c:pt idx="40">
                  <c:v>101.19998082934634</c:v>
                </c:pt>
                <c:pt idx="41">
                  <c:v>101.33377837986994</c:v>
                </c:pt>
                <c:pt idx="42">
                  <c:v>101.33377837986994</c:v>
                </c:pt>
                <c:pt idx="43">
                  <c:v>101.33377837986994</c:v>
                </c:pt>
                <c:pt idx="44">
                  <c:v>101.28380666926851</c:v>
                </c:pt>
                <c:pt idx="45">
                  <c:v>101.30552620961129</c:v>
                </c:pt>
                <c:pt idx="46">
                  <c:v>101.41459332224125</c:v>
                </c:pt>
                <c:pt idx="47">
                  <c:v>101.37641270425129</c:v>
                </c:pt>
                <c:pt idx="48">
                  <c:v>101.27798141724509</c:v>
                </c:pt>
                <c:pt idx="49">
                  <c:v>101.27798141724509</c:v>
                </c:pt>
                <c:pt idx="50">
                  <c:v>101.27798141724509</c:v>
                </c:pt>
                <c:pt idx="51">
                  <c:v>101.42902154681396</c:v>
                </c:pt>
                <c:pt idx="52">
                  <c:v>101.37396047635946</c:v>
                </c:pt>
                <c:pt idx="53">
                  <c:v>101.34253774221091</c:v>
                </c:pt>
                <c:pt idx="54">
                  <c:v>101.4348954880432</c:v>
                </c:pt>
                <c:pt idx="55">
                  <c:v>101.57373150670863</c:v>
                </c:pt>
                <c:pt idx="56">
                  <c:v>101.57373150670863</c:v>
                </c:pt>
                <c:pt idx="57">
                  <c:v>101.57373150670863</c:v>
                </c:pt>
                <c:pt idx="58">
                  <c:v>101.73269860550917</c:v>
                </c:pt>
                <c:pt idx="59">
                  <c:v>101.7067791269783</c:v>
                </c:pt>
                <c:pt idx="60">
                  <c:v>101.83834400480174</c:v>
                </c:pt>
                <c:pt idx="61">
                  <c:v>101.87187679550837</c:v>
                </c:pt>
                <c:pt idx="62">
                  <c:v>101.8830829066884</c:v>
                </c:pt>
                <c:pt idx="63">
                  <c:v>101.8830829066884</c:v>
                </c:pt>
                <c:pt idx="64">
                  <c:v>101.8830829066884</c:v>
                </c:pt>
                <c:pt idx="65">
                  <c:v>101.94036809081221</c:v>
                </c:pt>
                <c:pt idx="66">
                  <c:v>101.95185934477034</c:v>
                </c:pt>
                <c:pt idx="67">
                  <c:v>101.9027577583785</c:v>
                </c:pt>
                <c:pt idx="68">
                  <c:v>101.8615261126627</c:v>
                </c:pt>
                <c:pt idx="69">
                  <c:v>101.70777712670171</c:v>
                </c:pt>
                <c:pt idx="70">
                  <c:v>101.70777712670171</c:v>
                </c:pt>
                <c:pt idx="71">
                  <c:v>101.70777712670171</c:v>
                </c:pt>
                <c:pt idx="72">
                  <c:v>101.59953692812829</c:v>
                </c:pt>
                <c:pt idx="73">
                  <c:v>101.55779202541187</c:v>
                </c:pt>
                <c:pt idx="74">
                  <c:v>101.37855127508716</c:v>
                </c:pt>
                <c:pt idx="75">
                  <c:v>101.34017105715253</c:v>
                </c:pt>
                <c:pt idx="76">
                  <c:v>101.60005018512889</c:v>
                </c:pt>
                <c:pt idx="77">
                  <c:v>101.60005018512889</c:v>
                </c:pt>
                <c:pt idx="78">
                  <c:v>101.60005018512889</c:v>
                </c:pt>
                <c:pt idx="79">
                  <c:v>101.81678721077606</c:v>
                </c:pt>
                <c:pt idx="80">
                  <c:v>101.92363020973669</c:v>
                </c:pt>
                <c:pt idx="81">
                  <c:v>101.78418575373973</c:v>
                </c:pt>
                <c:pt idx="82">
                  <c:v>101.99771030349163</c:v>
                </c:pt>
                <c:pt idx="83">
                  <c:v>102.16224266211306</c:v>
                </c:pt>
                <c:pt idx="84">
                  <c:v>102.16224266211306</c:v>
                </c:pt>
                <c:pt idx="85">
                  <c:v>102.16224266211306</c:v>
                </c:pt>
                <c:pt idx="86">
                  <c:v>102.25132535001437</c:v>
                </c:pt>
                <c:pt idx="87">
                  <c:v>102.3779795872139</c:v>
                </c:pt>
                <c:pt idx="88">
                  <c:v>102.44495495770204</c:v>
                </c:pt>
                <c:pt idx="89">
                  <c:v>102.46346847474756</c:v>
                </c:pt>
                <c:pt idx="90">
                  <c:v>102.54345775868826</c:v>
                </c:pt>
                <c:pt idx="91">
                  <c:v>102.54345775868826</c:v>
                </c:pt>
                <c:pt idx="92">
                  <c:v>102.54345775868826</c:v>
                </c:pt>
                <c:pt idx="93">
                  <c:v>102.78560367133933</c:v>
                </c:pt>
                <c:pt idx="94">
                  <c:v>102.78073026023471</c:v>
                </c:pt>
                <c:pt idx="95">
                  <c:v>102.96679110654203</c:v>
                </c:pt>
                <c:pt idx="96">
                  <c:v>102.96480362603566</c:v>
                </c:pt>
                <c:pt idx="97">
                  <c:v>102.96758065359251</c:v>
                </c:pt>
                <c:pt idx="98">
                  <c:v>102.96758065359251</c:v>
                </c:pt>
                <c:pt idx="99">
                  <c:v>102.96758065359251</c:v>
                </c:pt>
                <c:pt idx="100">
                  <c:v>103.07245428250322</c:v>
                </c:pt>
                <c:pt idx="101">
                  <c:v>103.12962837926139</c:v>
                </c:pt>
                <c:pt idx="102">
                  <c:v>103.19752942560183</c:v>
                </c:pt>
                <c:pt idx="103">
                  <c:v>103.19752942560183</c:v>
                </c:pt>
                <c:pt idx="104">
                  <c:v>103.27444219862176</c:v>
                </c:pt>
                <c:pt idx="105">
                  <c:v>103.27444219862176</c:v>
                </c:pt>
                <c:pt idx="106">
                  <c:v>103.27444219862176</c:v>
                </c:pt>
                <c:pt idx="107">
                  <c:v>103.35851534661663</c:v>
                </c:pt>
                <c:pt idx="108">
                  <c:v>103.77509670590082</c:v>
                </c:pt>
                <c:pt idx="109">
                  <c:v>103.77509670590082</c:v>
                </c:pt>
                <c:pt idx="110">
                  <c:v>103.64675447155891</c:v>
                </c:pt>
                <c:pt idx="111">
                  <c:v>103.6170076261435</c:v>
                </c:pt>
                <c:pt idx="112">
                  <c:v>103.6170076261435</c:v>
                </c:pt>
                <c:pt idx="113">
                  <c:v>103.6170076261435</c:v>
                </c:pt>
                <c:pt idx="114">
                  <c:v>103.65367698740943</c:v>
                </c:pt>
                <c:pt idx="115">
                  <c:v>103.60294822313799</c:v>
                </c:pt>
                <c:pt idx="116">
                  <c:v>103.5417869612761</c:v>
                </c:pt>
                <c:pt idx="117">
                  <c:v>103.43080939203273</c:v>
                </c:pt>
                <c:pt idx="118">
                  <c:v>103.53385999204444</c:v>
                </c:pt>
                <c:pt idx="119">
                  <c:v>103.53385999204444</c:v>
                </c:pt>
                <c:pt idx="120">
                  <c:v>103.53385999204444</c:v>
                </c:pt>
                <c:pt idx="121">
                  <c:v>103.53385999204444</c:v>
                </c:pt>
                <c:pt idx="122">
                  <c:v>103.70945091480922</c:v>
                </c:pt>
                <c:pt idx="123">
                  <c:v>103.81498225699055</c:v>
                </c:pt>
                <c:pt idx="124">
                  <c:v>103.81914534155106</c:v>
                </c:pt>
                <c:pt idx="125">
                  <c:v>103.63742384905674</c:v>
                </c:pt>
                <c:pt idx="126">
                  <c:v>103.63742384905674</c:v>
                </c:pt>
                <c:pt idx="127">
                  <c:v>103.63742384905674</c:v>
                </c:pt>
                <c:pt idx="128">
                  <c:v>103.66322927047638</c:v>
                </c:pt>
                <c:pt idx="129">
                  <c:v>103.47760132192184</c:v>
                </c:pt>
                <c:pt idx="130">
                  <c:v>103.23420344652068</c:v>
                </c:pt>
                <c:pt idx="131">
                  <c:v>103.24666418592443</c:v>
                </c:pt>
                <c:pt idx="132">
                  <c:v>103.03397618772652</c:v>
                </c:pt>
                <c:pt idx="133">
                  <c:v>103.03397618772652</c:v>
                </c:pt>
                <c:pt idx="134">
                  <c:v>103.03397618772652</c:v>
                </c:pt>
                <c:pt idx="135">
                  <c:v>103.085102287843</c:v>
                </c:pt>
                <c:pt idx="136">
                  <c:v>103.31230405344708</c:v>
                </c:pt>
                <c:pt idx="137">
                  <c:v>103.40560277044715</c:v>
                </c:pt>
                <c:pt idx="138">
                  <c:v>103.63055514414405</c:v>
                </c:pt>
                <c:pt idx="139">
                  <c:v>103.72998362098257</c:v>
                </c:pt>
                <c:pt idx="140">
                  <c:v>103.72998362098257</c:v>
                </c:pt>
                <c:pt idx="141">
                  <c:v>103.72998362098257</c:v>
                </c:pt>
                <c:pt idx="142">
                  <c:v>103.60994524355074</c:v>
                </c:pt>
                <c:pt idx="143">
                  <c:v>103.5809770345266</c:v>
                </c:pt>
                <c:pt idx="144">
                  <c:v>103.55688223660708</c:v>
                </c:pt>
                <c:pt idx="145">
                  <c:v>103.64811670323616</c:v>
                </c:pt>
                <c:pt idx="146">
                  <c:v>103.45188144333564</c:v>
                </c:pt>
                <c:pt idx="147">
                  <c:v>103.45188144333564</c:v>
                </c:pt>
                <c:pt idx="148">
                  <c:v>103.45188144333564</c:v>
                </c:pt>
                <c:pt idx="149">
                  <c:v>103.31986033706718</c:v>
                </c:pt>
                <c:pt idx="150">
                  <c:v>103.36194741111736</c:v>
                </c:pt>
                <c:pt idx="151">
                  <c:v>103.54948581628527</c:v>
                </c:pt>
                <c:pt idx="152">
                  <c:v>103.7511108110227</c:v>
                </c:pt>
                <c:pt idx="153">
                  <c:v>103.82227894860644</c:v>
                </c:pt>
                <c:pt idx="154">
                  <c:v>103.82227894860644</c:v>
                </c:pt>
                <c:pt idx="155">
                  <c:v>103.82227894860644</c:v>
                </c:pt>
                <c:pt idx="156">
                  <c:v>104.01882171265275</c:v>
                </c:pt>
                <c:pt idx="157">
                  <c:v>104.07743877471006</c:v>
                </c:pt>
                <c:pt idx="158">
                  <c:v>104.10009060733044</c:v>
                </c:pt>
                <c:pt idx="159">
                  <c:v>104.10776827175225</c:v>
                </c:pt>
                <c:pt idx="160">
                  <c:v>104.05726448628253</c:v>
                </c:pt>
                <c:pt idx="161">
                  <c:v>104.05726448628253</c:v>
                </c:pt>
                <c:pt idx="162">
                  <c:v>104.05726448628253</c:v>
                </c:pt>
                <c:pt idx="163">
                  <c:v>104.0232595115916</c:v>
                </c:pt>
                <c:pt idx="164">
                  <c:v>103.91936601005388</c:v>
                </c:pt>
                <c:pt idx="165">
                  <c:v>104.02777898781153</c:v>
                </c:pt>
                <c:pt idx="166">
                  <c:v>104.07904509457136</c:v>
                </c:pt>
                <c:pt idx="167">
                  <c:v>104.08639604986884</c:v>
                </c:pt>
                <c:pt idx="168">
                  <c:v>104.08639604986884</c:v>
                </c:pt>
                <c:pt idx="169">
                  <c:v>104.08639604986884</c:v>
                </c:pt>
                <c:pt idx="170">
                  <c:v>103.97357249893273</c:v>
                </c:pt>
                <c:pt idx="171">
                  <c:v>103.99469968897289</c:v>
                </c:pt>
                <c:pt idx="172">
                  <c:v>103.8813588485899</c:v>
                </c:pt>
                <c:pt idx="173">
                  <c:v>103.75617480244985</c:v>
                </c:pt>
                <c:pt idx="174">
                  <c:v>103.81879405128022</c:v>
                </c:pt>
                <c:pt idx="175">
                  <c:v>103.81879405128022</c:v>
                </c:pt>
                <c:pt idx="176">
                  <c:v>103.81879405128022</c:v>
                </c:pt>
                <c:pt idx="177">
                  <c:v>103.81879405128022</c:v>
                </c:pt>
                <c:pt idx="178">
                  <c:v>103.7239939537031</c:v>
                </c:pt>
                <c:pt idx="179">
                  <c:v>103.51890230090343</c:v>
                </c:pt>
                <c:pt idx="180">
                  <c:v>103.51068012127439</c:v>
                </c:pt>
                <c:pt idx="181">
                  <c:v>103.35524825537325</c:v>
                </c:pt>
                <c:pt idx="182">
                  <c:v>103.35524825537325</c:v>
                </c:pt>
                <c:pt idx="183">
                  <c:v>103.35524825537325</c:v>
                </c:pt>
                <c:pt idx="184">
                  <c:v>103.37018803740493</c:v>
                </c:pt>
                <c:pt idx="185">
                  <c:v>103.34130307398161</c:v>
                </c:pt>
                <c:pt idx="186">
                  <c:v>103.23865167385928</c:v>
                </c:pt>
                <c:pt idx="187">
                  <c:v>103.25969521088437</c:v>
                </c:pt>
                <c:pt idx="188">
                  <c:v>103.00791413780655</c:v>
                </c:pt>
                <c:pt idx="189">
                  <c:v>103.00791413780655</c:v>
                </c:pt>
                <c:pt idx="190">
                  <c:v>103.00791413780655</c:v>
                </c:pt>
                <c:pt idx="191">
                  <c:v>102.93950838533615</c:v>
                </c:pt>
                <c:pt idx="192">
                  <c:v>102.9279886171002</c:v>
                </c:pt>
                <c:pt idx="193">
                  <c:v>103.11706679326994</c:v>
                </c:pt>
                <c:pt idx="194">
                  <c:v>103.22889979084765</c:v>
                </c:pt>
                <c:pt idx="195">
                  <c:v>102.92704764593239</c:v>
                </c:pt>
                <c:pt idx="196">
                  <c:v>102.92704764593239</c:v>
                </c:pt>
                <c:pt idx="197">
                  <c:v>102.92704764593239</c:v>
                </c:pt>
                <c:pt idx="198">
                  <c:v>102.71527210462447</c:v>
                </c:pt>
                <c:pt idx="199">
                  <c:v>102.57797585696086</c:v>
                </c:pt>
                <c:pt idx="200">
                  <c:v>102.54002335319342</c:v>
                </c:pt>
                <c:pt idx="201">
                  <c:v>102.45784520453994</c:v>
                </c:pt>
                <c:pt idx="202">
                  <c:v>102.48467713996078</c:v>
                </c:pt>
                <c:pt idx="203">
                  <c:v>102.48467713996078</c:v>
                </c:pt>
                <c:pt idx="204">
                  <c:v>102.48467713996078</c:v>
                </c:pt>
                <c:pt idx="205">
                  <c:v>102.64538360970785</c:v>
                </c:pt>
                <c:pt idx="206">
                  <c:v>102.7915192834931</c:v>
                </c:pt>
                <c:pt idx="207">
                  <c:v>102.7156142759582</c:v>
                </c:pt>
                <c:pt idx="208">
                  <c:v>102.83569907040362</c:v>
                </c:pt>
                <c:pt idx="209">
                  <c:v>102.86992185117744</c:v>
                </c:pt>
                <c:pt idx="210">
                  <c:v>102.86992185117744</c:v>
                </c:pt>
                <c:pt idx="211">
                  <c:v>102.86992185117744</c:v>
                </c:pt>
                <c:pt idx="212">
                  <c:v>103.05864103803366</c:v>
                </c:pt>
                <c:pt idx="213">
                  <c:v>103.13003676566679</c:v>
                </c:pt>
                <c:pt idx="214">
                  <c:v>103.20185832149919</c:v>
                </c:pt>
                <c:pt idx="215">
                  <c:v>103.25064688406617</c:v>
                </c:pt>
                <c:pt idx="216">
                  <c:v>103.0714741551302</c:v>
                </c:pt>
                <c:pt idx="217">
                  <c:v>103.0714741551302</c:v>
                </c:pt>
                <c:pt idx="218">
                  <c:v>103.0714741551302</c:v>
                </c:pt>
                <c:pt idx="219">
                  <c:v>102.93847631576655</c:v>
                </c:pt>
                <c:pt idx="220">
                  <c:v>102.84648047150661</c:v>
                </c:pt>
                <c:pt idx="221">
                  <c:v>102.94629010899015</c:v>
                </c:pt>
                <c:pt idx="222">
                  <c:v>102.86303373380612</c:v>
                </c:pt>
                <c:pt idx="223">
                  <c:v>102.81351007570939</c:v>
                </c:pt>
                <c:pt idx="224">
                  <c:v>102.81351007570939</c:v>
                </c:pt>
                <c:pt idx="225">
                  <c:v>102.81351007570939</c:v>
                </c:pt>
                <c:pt idx="226">
                  <c:v>102.81351007570939</c:v>
                </c:pt>
                <c:pt idx="227">
                  <c:v>103.01432728413238</c:v>
                </c:pt>
                <c:pt idx="228">
                  <c:v>103.10654093447519</c:v>
                </c:pt>
                <c:pt idx="229">
                  <c:v>103.12709638354778</c:v>
                </c:pt>
                <c:pt idx="230">
                  <c:v>103.13815004225437</c:v>
                </c:pt>
                <c:pt idx="231">
                  <c:v>103.13815004225437</c:v>
                </c:pt>
                <c:pt idx="232">
                  <c:v>103.13815004225437</c:v>
                </c:pt>
                <c:pt idx="233">
                  <c:v>103.20316515799652</c:v>
                </c:pt>
                <c:pt idx="234">
                  <c:v>103.2478970822697</c:v>
                </c:pt>
                <c:pt idx="235">
                  <c:v>103.25222597816709</c:v>
                </c:pt>
                <c:pt idx="236">
                  <c:v>103.0910222510694</c:v>
                </c:pt>
                <c:pt idx="237">
                  <c:v>102.97977779423422</c:v>
                </c:pt>
                <c:pt idx="238">
                  <c:v>102.97977779423422</c:v>
                </c:pt>
                <c:pt idx="239">
                  <c:v>102.97977779423422</c:v>
                </c:pt>
                <c:pt idx="240">
                  <c:v>102.99932589017344</c:v>
                </c:pt>
                <c:pt idx="241">
                  <c:v>102.89581354928079</c:v>
                </c:pt>
                <c:pt idx="242">
                  <c:v>102.92701427065454</c:v>
                </c:pt>
                <c:pt idx="243">
                  <c:v>103.01808443906219</c:v>
                </c:pt>
                <c:pt idx="244">
                  <c:v>103.04258762338713</c:v>
                </c:pt>
                <c:pt idx="245">
                  <c:v>103.04258762338713</c:v>
                </c:pt>
                <c:pt idx="246">
                  <c:v>103.04258762338713</c:v>
                </c:pt>
                <c:pt idx="247">
                  <c:v>103.15516614248001</c:v>
                </c:pt>
                <c:pt idx="248">
                  <c:v>103.15679968810169</c:v>
                </c:pt>
                <c:pt idx="249">
                  <c:v>103.14212500326707</c:v>
                </c:pt>
                <c:pt idx="250">
                  <c:v>103.18269138620501</c:v>
                </c:pt>
                <c:pt idx="251">
                  <c:v>103.13401172667947</c:v>
                </c:pt>
                <c:pt idx="252">
                  <c:v>103.13401172667947</c:v>
                </c:pt>
                <c:pt idx="253">
                  <c:v>103.13401172667947</c:v>
                </c:pt>
                <c:pt idx="254">
                  <c:v>103.31381064810374</c:v>
                </c:pt>
                <c:pt idx="255">
                  <c:v>103.3269062388374</c:v>
                </c:pt>
                <c:pt idx="256">
                  <c:v>103.16469515860635</c:v>
                </c:pt>
                <c:pt idx="257">
                  <c:v>103.19850955297478</c:v>
                </c:pt>
                <c:pt idx="258">
                  <c:v>103.04422116900878</c:v>
                </c:pt>
                <c:pt idx="259">
                  <c:v>103.04422116900878</c:v>
                </c:pt>
                <c:pt idx="260">
                  <c:v>103.04422116900878</c:v>
                </c:pt>
                <c:pt idx="261">
                  <c:v>103.04422116900878</c:v>
                </c:pt>
                <c:pt idx="262">
                  <c:v>103.04422116900878</c:v>
                </c:pt>
                <c:pt idx="263">
                  <c:v>102.94313192078826</c:v>
                </c:pt>
                <c:pt idx="264">
                  <c:v>102.91310190711003</c:v>
                </c:pt>
                <c:pt idx="265">
                  <c:v>102.96006634373282</c:v>
                </c:pt>
                <c:pt idx="266">
                  <c:v>102.96006634373282</c:v>
                </c:pt>
                <c:pt idx="267">
                  <c:v>102.96006634373282</c:v>
                </c:pt>
                <c:pt idx="268">
                  <c:v>103.18437938334739</c:v>
                </c:pt>
                <c:pt idx="269">
                  <c:v>103.22502744356642</c:v>
                </c:pt>
                <c:pt idx="270">
                  <c:v>103.29181223373203</c:v>
                </c:pt>
                <c:pt idx="271">
                  <c:v>103.27242749235496</c:v>
                </c:pt>
                <c:pt idx="272">
                  <c:v>103.24661747153272</c:v>
                </c:pt>
                <c:pt idx="273">
                  <c:v>103.24661747153272</c:v>
                </c:pt>
                <c:pt idx="274">
                  <c:v>103.24661747153272</c:v>
                </c:pt>
                <c:pt idx="275">
                  <c:v>103.05451250642524</c:v>
                </c:pt>
                <c:pt idx="276">
                  <c:v>102.88799975605716</c:v>
                </c:pt>
                <c:pt idx="277">
                  <c:v>102.72712273808378</c:v>
                </c:pt>
                <c:pt idx="278">
                  <c:v>102.50803704445853</c:v>
                </c:pt>
                <c:pt idx="279">
                  <c:v>102.50803704445853</c:v>
                </c:pt>
                <c:pt idx="280">
                  <c:v>102.50803704445853</c:v>
                </c:pt>
                <c:pt idx="281">
                  <c:v>102.50803704445853</c:v>
                </c:pt>
                <c:pt idx="282">
                  <c:v>102.24710535715836</c:v>
                </c:pt>
                <c:pt idx="283">
                  <c:v>101.64396217295894</c:v>
                </c:pt>
                <c:pt idx="284">
                  <c:v>101.34967972223781</c:v>
                </c:pt>
                <c:pt idx="285">
                  <c:v>101.3175237323513</c:v>
                </c:pt>
                <c:pt idx="286">
                  <c:v>101.19269521231007</c:v>
                </c:pt>
                <c:pt idx="287">
                  <c:v>101.19269521231007</c:v>
                </c:pt>
                <c:pt idx="288">
                  <c:v>101.19269521231007</c:v>
                </c:pt>
                <c:pt idx="289">
                  <c:v>101.19887479678124</c:v>
                </c:pt>
                <c:pt idx="290">
                  <c:v>101.14510488264224</c:v>
                </c:pt>
                <c:pt idx="291">
                  <c:v>101.11188574899154</c:v>
                </c:pt>
                <c:pt idx="292">
                  <c:v>101.09269564002423</c:v>
                </c:pt>
                <c:pt idx="293">
                  <c:v>101.17379024612087</c:v>
                </c:pt>
                <c:pt idx="294">
                  <c:v>101.17379024612087</c:v>
                </c:pt>
                <c:pt idx="295">
                  <c:v>101.17379024612087</c:v>
                </c:pt>
                <c:pt idx="296">
                  <c:v>101.59138184467406</c:v>
                </c:pt>
                <c:pt idx="297">
                  <c:v>101.96035659955821</c:v>
                </c:pt>
                <c:pt idx="298">
                  <c:v>102.17315865486735</c:v>
                </c:pt>
                <c:pt idx="299">
                  <c:v>102.17315865486735</c:v>
                </c:pt>
                <c:pt idx="300">
                  <c:v>101.93158569324613</c:v>
                </c:pt>
                <c:pt idx="301">
                  <c:v>101.93158569324613</c:v>
                </c:pt>
                <c:pt idx="302">
                  <c:v>101.93158569324613</c:v>
                </c:pt>
                <c:pt idx="303">
                  <c:v>102.05562280172728</c:v>
                </c:pt>
                <c:pt idx="304">
                  <c:v>102.05562280172728</c:v>
                </c:pt>
                <c:pt idx="305">
                  <c:v>102.23865595100096</c:v>
                </c:pt>
                <c:pt idx="306">
                  <c:v>102.33232535361259</c:v>
                </c:pt>
                <c:pt idx="307">
                  <c:v>102.39537042185438</c:v>
                </c:pt>
                <c:pt idx="308">
                  <c:v>102.39537042185438</c:v>
                </c:pt>
                <c:pt idx="309">
                  <c:v>102.39537042185438</c:v>
                </c:pt>
                <c:pt idx="310">
                  <c:v>102.36611477281951</c:v>
                </c:pt>
                <c:pt idx="311">
                  <c:v>102.46719788766221</c:v>
                </c:pt>
                <c:pt idx="312">
                  <c:v>102.48909685302164</c:v>
                </c:pt>
                <c:pt idx="313">
                  <c:v>102.65063023682524</c:v>
                </c:pt>
                <c:pt idx="314">
                  <c:v>102.73343569959054</c:v>
                </c:pt>
                <c:pt idx="315">
                  <c:v>102.73343569959054</c:v>
                </c:pt>
                <c:pt idx="316">
                  <c:v>102.73343569959054</c:v>
                </c:pt>
                <c:pt idx="317">
                  <c:v>102.81641224802277</c:v>
                </c:pt>
                <c:pt idx="318">
                  <c:v>102.83488950004478</c:v>
                </c:pt>
                <c:pt idx="319" formatCode="0.00">
                  <c:v>102.83300755770922</c:v>
                </c:pt>
                <c:pt idx="320">
                  <c:v>102.82137373236202</c:v>
                </c:pt>
                <c:pt idx="321">
                  <c:v>102.67207297373966</c:v>
                </c:pt>
                <c:pt idx="322">
                  <c:v>102.67207297373966</c:v>
                </c:pt>
                <c:pt idx="323">
                  <c:v>102.67207297373966</c:v>
                </c:pt>
                <c:pt idx="324">
                  <c:v>102.62816098590955</c:v>
                </c:pt>
                <c:pt idx="325">
                  <c:v>102.74193295437846</c:v>
                </c:pt>
                <c:pt idx="326">
                  <c:v>102.42017784355059</c:v>
                </c:pt>
                <c:pt idx="327">
                  <c:v>102.26275051575186</c:v>
                </c:pt>
                <c:pt idx="328">
                  <c:v>102.03432263620188</c:v>
                </c:pt>
                <c:pt idx="329">
                  <c:v>102.03432263620188</c:v>
                </c:pt>
                <c:pt idx="330">
                  <c:v>102.03432263620188</c:v>
                </c:pt>
                <c:pt idx="331">
                  <c:v>102.032184065366</c:v>
                </c:pt>
                <c:pt idx="332">
                  <c:v>102.15094603245197</c:v>
                </c:pt>
                <c:pt idx="333">
                  <c:v>102.14458734849995</c:v>
                </c:pt>
                <c:pt idx="334">
                  <c:v>102.12380043997518</c:v>
                </c:pt>
                <c:pt idx="335">
                  <c:v>102.0649184562939</c:v>
                </c:pt>
                <c:pt idx="336">
                  <c:v>102.0649184562939</c:v>
                </c:pt>
                <c:pt idx="337">
                  <c:v>102.0649184562939</c:v>
                </c:pt>
                <c:pt idx="338">
                  <c:v>102.14997654700637</c:v>
                </c:pt>
                <c:pt idx="339">
                  <c:v>102.13734472193576</c:v>
                </c:pt>
                <c:pt idx="340">
                  <c:v>102.12394301136422</c:v>
                </c:pt>
                <c:pt idx="341">
                  <c:v>102.12394301136422</c:v>
                </c:pt>
                <c:pt idx="342">
                  <c:v>102.06548874185012</c:v>
                </c:pt>
                <c:pt idx="343">
                  <c:v>102.06548874185012</c:v>
                </c:pt>
                <c:pt idx="344">
                  <c:v>102.06548874185012</c:v>
                </c:pt>
                <c:pt idx="345">
                  <c:v>102.04840868944088</c:v>
                </c:pt>
                <c:pt idx="346">
                  <c:v>101.89853764526228</c:v>
                </c:pt>
                <c:pt idx="347">
                  <c:v>101.89066770458624</c:v>
                </c:pt>
                <c:pt idx="348">
                  <c:v>101.80997229837897</c:v>
                </c:pt>
                <c:pt idx="349">
                  <c:v>101.73862957529394</c:v>
                </c:pt>
                <c:pt idx="350">
                  <c:v>101.73862957529394</c:v>
                </c:pt>
                <c:pt idx="351">
                  <c:v>101.73862957529394</c:v>
                </c:pt>
                <c:pt idx="352">
                  <c:v>101.81327995460512</c:v>
                </c:pt>
                <c:pt idx="353">
                  <c:v>102.27216022742974</c:v>
                </c:pt>
                <c:pt idx="354">
                  <c:v>102.27940285399393</c:v>
                </c:pt>
                <c:pt idx="355">
                  <c:v>102.48966713857783</c:v>
                </c:pt>
                <c:pt idx="356">
                  <c:v>102.48966713857783</c:v>
                </c:pt>
                <c:pt idx="357">
                  <c:v>102.48966713857783</c:v>
                </c:pt>
                <c:pt idx="358">
                  <c:v>102.48966713857783</c:v>
                </c:pt>
                <c:pt idx="359">
                  <c:v>102.81213510635099</c:v>
                </c:pt>
                <c:pt idx="360">
                  <c:v>102.82961435864959</c:v>
                </c:pt>
                <c:pt idx="361">
                  <c:v>102.96876403437096</c:v>
                </c:pt>
                <c:pt idx="362">
                  <c:v>103.01430133603631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17-4D9E-9568-B1F31C51B00D}"/>
            </c:ext>
          </c:extLst>
        </c:ser>
        <c:ser>
          <c:idx val="6"/>
          <c:order val="2"/>
          <c:tx>
            <c:strRef>
              <c:f>YTD!$AS$1</c:f>
              <c:strCache>
                <c:ptCount val="1"/>
                <c:pt idx="0">
                  <c:v>MIN</c:v>
                </c:pt>
              </c:strCache>
            </c:strRef>
          </c:tx>
          <c:spPr>
            <a:solidFill>
              <a:schemeClr val="bg1"/>
            </a:solidFill>
            <a:ln w="25400">
              <a:noFill/>
            </a:ln>
          </c:spPr>
          <c:cat>
            <c:numRef>
              <c:f>YTD!$B$3:$B$338</c:f>
              <c:numCache>
                <c:formatCode>m/d/yyyy</c:formatCode>
                <c:ptCount val="336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</c:numCache>
            </c:numRef>
          </c:cat>
          <c:val>
            <c:numRef>
              <c:f>YTD!$AS$3:$AS$365</c:f>
              <c:numCache>
                <c:formatCode>General</c:formatCode>
                <c:ptCount val="36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100.19614128121361</c:v>
                </c:pt>
                <c:pt idx="5">
                  <c:v>100.44505531137973</c:v>
                </c:pt>
                <c:pt idx="6">
                  <c:v>100.49303286885791</c:v>
                </c:pt>
                <c:pt idx="7">
                  <c:v>100.49303286885791</c:v>
                </c:pt>
                <c:pt idx="8">
                  <c:v>100.49303286885791</c:v>
                </c:pt>
                <c:pt idx="9">
                  <c:v>100.38989778805765</c:v>
                </c:pt>
                <c:pt idx="10">
                  <c:v>100.41115561550255</c:v>
                </c:pt>
                <c:pt idx="11">
                  <c:v>100.32789365444874</c:v>
                </c:pt>
                <c:pt idx="12">
                  <c:v>100.36563976059941</c:v>
                </c:pt>
                <c:pt idx="13">
                  <c:v>100.42005364460192</c:v>
                </c:pt>
                <c:pt idx="14">
                  <c:v>100.42005364460192</c:v>
                </c:pt>
                <c:pt idx="15">
                  <c:v>100.42005364460192</c:v>
                </c:pt>
                <c:pt idx="16">
                  <c:v>100.33515054849808</c:v>
                </c:pt>
                <c:pt idx="17">
                  <c:v>100.31402093472896</c:v>
                </c:pt>
                <c:pt idx="18">
                  <c:v>100.26188925415538</c:v>
                </c:pt>
                <c:pt idx="19">
                  <c:v>100.19208972905884</c:v>
                </c:pt>
                <c:pt idx="20">
                  <c:v>100.18437126577668</c:v>
                </c:pt>
                <c:pt idx="21">
                  <c:v>100.18437126577668</c:v>
                </c:pt>
                <c:pt idx="22">
                  <c:v>100.18437126577668</c:v>
                </c:pt>
                <c:pt idx="23">
                  <c:v>100.26137639945225</c:v>
                </c:pt>
                <c:pt idx="24">
                  <c:v>100.16649827937245</c:v>
                </c:pt>
                <c:pt idx="25">
                  <c:v>100.23606701985258</c:v>
                </c:pt>
                <c:pt idx="26">
                  <c:v>100.29848143722401</c:v>
                </c:pt>
                <c:pt idx="27">
                  <c:v>100.28342915168703</c:v>
                </c:pt>
                <c:pt idx="28">
                  <c:v>100.28342915168703</c:v>
                </c:pt>
                <c:pt idx="29">
                  <c:v>100.28342915168703</c:v>
                </c:pt>
                <c:pt idx="30">
                  <c:v>100.28181365937216</c:v>
                </c:pt>
                <c:pt idx="31">
                  <c:v>100.3099180971039</c:v>
                </c:pt>
                <c:pt idx="32">
                  <c:v>100.34309979639666</c:v>
                </c:pt>
                <c:pt idx="33">
                  <c:v>100.44977357464856</c:v>
                </c:pt>
                <c:pt idx="34">
                  <c:v>100.49259694236025</c:v>
                </c:pt>
                <c:pt idx="35">
                  <c:v>100.49259694236025</c:v>
                </c:pt>
                <c:pt idx="36">
                  <c:v>100.49259694236025</c:v>
                </c:pt>
                <c:pt idx="37">
                  <c:v>100.53177904167968</c:v>
                </c:pt>
                <c:pt idx="38">
                  <c:v>100.47169811320754</c:v>
                </c:pt>
                <c:pt idx="39">
                  <c:v>100.65137675845054</c:v>
                </c:pt>
                <c:pt idx="40">
                  <c:v>100.77702616071838</c:v>
                </c:pt>
                <c:pt idx="41">
                  <c:v>100.86918615087158</c:v>
                </c:pt>
                <c:pt idx="42">
                  <c:v>100.86918615087158</c:v>
                </c:pt>
                <c:pt idx="43">
                  <c:v>100.86918615087158</c:v>
                </c:pt>
                <c:pt idx="44">
                  <c:v>100.8658013098309</c:v>
                </c:pt>
                <c:pt idx="45">
                  <c:v>100.91098380917701</c:v>
                </c:pt>
                <c:pt idx="46">
                  <c:v>100.93731889818294</c:v>
                </c:pt>
                <c:pt idx="47">
                  <c:v>100.90449619718235</c:v>
                </c:pt>
                <c:pt idx="48">
                  <c:v>100.88298194238588</c:v>
                </c:pt>
                <c:pt idx="49">
                  <c:v>100.88298194238588</c:v>
                </c:pt>
                <c:pt idx="50">
                  <c:v>100.88298194238588</c:v>
                </c:pt>
                <c:pt idx="51">
                  <c:v>100.99704082836291</c:v>
                </c:pt>
                <c:pt idx="52">
                  <c:v>100.95101211875662</c:v>
                </c:pt>
                <c:pt idx="53">
                  <c:v>100.94544764522762</c:v>
                </c:pt>
                <c:pt idx="54">
                  <c:v>101.01450353100462</c:v>
                </c:pt>
                <c:pt idx="55">
                  <c:v>101.08427741336601</c:v>
                </c:pt>
                <c:pt idx="56">
                  <c:v>101.08427741336601</c:v>
                </c:pt>
                <c:pt idx="57">
                  <c:v>101.08427741336601</c:v>
                </c:pt>
                <c:pt idx="58">
                  <c:v>101.22018390969654</c:v>
                </c:pt>
                <c:pt idx="59">
                  <c:v>101.23197956786862</c:v>
                </c:pt>
                <c:pt idx="60">
                  <c:v>101.32724232897577</c:v>
                </c:pt>
                <c:pt idx="61">
                  <c:v>101.34514095811517</c:v>
                </c:pt>
                <c:pt idx="62">
                  <c:v>101.38719504377217</c:v>
                </c:pt>
                <c:pt idx="63">
                  <c:v>101.38719504377217</c:v>
                </c:pt>
                <c:pt idx="64">
                  <c:v>101.38719504377217</c:v>
                </c:pt>
                <c:pt idx="65">
                  <c:v>101.44884017908888</c:v>
                </c:pt>
                <c:pt idx="66">
                  <c:v>101.44491684060988</c:v>
                </c:pt>
                <c:pt idx="67">
                  <c:v>101.46207183042971</c:v>
                </c:pt>
                <c:pt idx="68">
                  <c:v>101.4220435208501</c:v>
                </c:pt>
                <c:pt idx="69">
                  <c:v>101.3396021273213</c:v>
                </c:pt>
                <c:pt idx="70">
                  <c:v>101.3396021273213</c:v>
                </c:pt>
                <c:pt idx="71">
                  <c:v>101.3396021273213</c:v>
                </c:pt>
                <c:pt idx="72">
                  <c:v>101.28603445357895</c:v>
                </c:pt>
                <c:pt idx="73">
                  <c:v>101.29016293393917</c:v>
                </c:pt>
                <c:pt idx="74">
                  <c:v>101.09539468409747</c:v>
                </c:pt>
                <c:pt idx="75">
                  <c:v>101.06280856315674</c:v>
                </c:pt>
                <c:pt idx="76">
                  <c:v>101.3469853503813</c:v>
                </c:pt>
                <c:pt idx="77">
                  <c:v>101.3469853503813</c:v>
                </c:pt>
                <c:pt idx="78">
                  <c:v>101.3469853503813</c:v>
                </c:pt>
                <c:pt idx="79">
                  <c:v>101.49671516562641</c:v>
                </c:pt>
                <c:pt idx="80">
                  <c:v>101.56889946509253</c:v>
                </c:pt>
                <c:pt idx="81">
                  <c:v>101.47486755527288</c:v>
                </c:pt>
                <c:pt idx="82">
                  <c:v>101.63310887392488</c:v>
                </c:pt>
                <c:pt idx="83">
                  <c:v>101.73437203505871</c:v>
                </c:pt>
                <c:pt idx="84">
                  <c:v>101.73437203505871</c:v>
                </c:pt>
                <c:pt idx="85">
                  <c:v>101.73437203505871</c:v>
                </c:pt>
                <c:pt idx="86">
                  <c:v>101.78806792247683</c:v>
                </c:pt>
                <c:pt idx="87">
                  <c:v>101.87404801345727</c:v>
                </c:pt>
                <c:pt idx="88">
                  <c:v>101.9443860359921</c:v>
                </c:pt>
                <c:pt idx="89">
                  <c:v>101.95413027535163</c:v>
                </c:pt>
                <c:pt idx="90">
                  <c:v>102.00228733197591</c:v>
                </c:pt>
                <c:pt idx="91">
                  <c:v>102.00228733197591</c:v>
                </c:pt>
                <c:pt idx="92">
                  <c:v>102.00228733197591</c:v>
                </c:pt>
                <c:pt idx="93">
                  <c:v>102.11370501623178</c:v>
                </c:pt>
                <c:pt idx="94">
                  <c:v>102.07883089641865</c:v>
                </c:pt>
                <c:pt idx="95">
                  <c:v>102.19122300461048</c:v>
                </c:pt>
                <c:pt idx="96">
                  <c:v>102.1604260796873</c:v>
                </c:pt>
                <c:pt idx="97">
                  <c:v>102.17817085241573</c:v>
                </c:pt>
                <c:pt idx="98">
                  <c:v>102.17817085241573</c:v>
                </c:pt>
                <c:pt idx="99">
                  <c:v>102.17817085241573</c:v>
                </c:pt>
                <c:pt idx="100">
                  <c:v>102.24545738946691</c:v>
                </c:pt>
                <c:pt idx="101">
                  <c:v>102.27951094175501</c:v>
                </c:pt>
                <c:pt idx="102">
                  <c:v>102.29540943755217</c:v>
                </c:pt>
                <c:pt idx="103">
                  <c:v>102.29540943755217</c:v>
                </c:pt>
                <c:pt idx="104">
                  <c:v>102.35861877971342</c:v>
                </c:pt>
                <c:pt idx="105">
                  <c:v>102.35861877971342</c:v>
                </c:pt>
                <c:pt idx="106">
                  <c:v>102.35861877971342</c:v>
                </c:pt>
                <c:pt idx="107">
                  <c:v>102.39751880894615</c:v>
                </c:pt>
                <c:pt idx="108">
                  <c:v>102.62122603045322</c:v>
                </c:pt>
                <c:pt idx="109">
                  <c:v>102.62122603045322</c:v>
                </c:pt>
                <c:pt idx="110">
                  <c:v>102.55468313272158</c:v>
                </c:pt>
                <c:pt idx="111">
                  <c:v>102.56694036012648</c:v>
                </c:pt>
                <c:pt idx="112">
                  <c:v>102.56694036012648</c:v>
                </c:pt>
                <c:pt idx="113">
                  <c:v>102.56694036012648</c:v>
                </c:pt>
                <c:pt idx="114">
                  <c:v>102.59807064060672</c:v>
                </c:pt>
                <c:pt idx="115">
                  <c:v>102.62066189027978</c:v>
                </c:pt>
                <c:pt idx="116">
                  <c:v>102.62227738259465</c:v>
                </c:pt>
                <c:pt idx="117">
                  <c:v>102.56642750542335</c:v>
                </c:pt>
                <c:pt idx="118">
                  <c:v>102.64176586131374</c:v>
                </c:pt>
                <c:pt idx="119">
                  <c:v>102.64176586131374</c:v>
                </c:pt>
                <c:pt idx="120">
                  <c:v>102.64176586131374</c:v>
                </c:pt>
                <c:pt idx="121">
                  <c:v>102.64176586131374</c:v>
                </c:pt>
                <c:pt idx="122">
                  <c:v>102.72143783944561</c:v>
                </c:pt>
                <c:pt idx="123">
                  <c:v>102.79210921753747</c:v>
                </c:pt>
                <c:pt idx="124">
                  <c:v>102.78039048757086</c:v>
                </c:pt>
                <c:pt idx="125">
                  <c:v>102.71351423428216</c:v>
                </c:pt>
                <c:pt idx="126">
                  <c:v>102.71351423428216</c:v>
                </c:pt>
                <c:pt idx="127">
                  <c:v>102.71351423428216</c:v>
                </c:pt>
                <c:pt idx="128">
                  <c:v>102.76585105673699</c:v>
                </c:pt>
                <c:pt idx="129">
                  <c:v>102.65484365624363</c:v>
                </c:pt>
                <c:pt idx="130">
                  <c:v>102.51309061629738</c:v>
                </c:pt>
                <c:pt idx="131">
                  <c:v>102.48575546062033</c:v>
                </c:pt>
                <c:pt idx="132">
                  <c:v>102.34589998307567</c:v>
                </c:pt>
                <c:pt idx="133">
                  <c:v>102.34589998307567</c:v>
                </c:pt>
                <c:pt idx="134">
                  <c:v>102.34589998307567</c:v>
                </c:pt>
                <c:pt idx="135">
                  <c:v>102.41764835604414</c:v>
                </c:pt>
                <c:pt idx="136">
                  <c:v>102.52491191720462</c:v>
                </c:pt>
                <c:pt idx="137">
                  <c:v>102.52378363685771</c:v>
                </c:pt>
                <c:pt idx="138">
                  <c:v>102.61232800135382</c:v>
                </c:pt>
                <c:pt idx="139">
                  <c:v>102.72589967536287</c:v>
                </c:pt>
                <c:pt idx="140">
                  <c:v>102.72589967536287</c:v>
                </c:pt>
                <c:pt idx="141">
                  <c:v>102.72589967536287</c:v>
                </c:pt>
                <c:pt idx="142">
                  <c:v>102.67040879648377</c:v>
                </c:pt>
                <c:pt idx="143">
                  <c:v>102.65851056737107</c:v>
                </c:pt>
                <c:pt idx="144">
                  <c:v>102.66420325457585</c:v>
                </c:pt>
                <c:pt idx="145">
                  <c:v>102.71633493514942</c:v>
                </c:pt>
                <c:pt idx="146">
                  <c:v>102.64904839809823</c:v>
                </c:pt>
                <c:pt idx="147">
                  <c:v>102.64904839809823</c:v>
                </c:pt>
                <c:pt idx="148">
                  <c:v>102.64904839809823</c:v>
                </c:pt>
                <c:pt idx="149">
                  <c:v>102.55860647120055</c:v>
                </c:pt>
                <c:pt idx="150">
                  <c:v>102.57286383194766</c:v>
                </c:pt>
                <c:pt idx="151">
                  <c:v>102.70641119664377</c:v>
                </c:pt>
                <c:pt idx="152">
                  <c:v>102.80085339022591</c:v>
                </c:pt>
                <c:pt idx="153">
                  <c:v>102.86439608794421</c:v>
                </c:pt>
                <c:pt idx="154">
                  <c:v>102.86439608794421</c:v>
                </c:pt>
                <c:pt idx="155">
                  <c:v>102.86439608794421</c:v>
                </c:pt>
                <c:pt idx="156">
                  <c:v>102.99335340304727</c:v>
                </c:pt>
                <c:pt idx="157">
                  <c:v>103.01827814161956</c:v>
                </c:pt>
                <c:pt idx="158">
                  <c:v>103.03325349895107</c:v>
                </c:pt>
                <c:pt idx="159">
                  <c:v>103.05361383066551</c:v>
                </c:pt>
                <c:pt idx="160">
                  <c:v>103.03315092801046</c:v>
                </c:pt>
                <c:pt idx="161">
                  <c:v>103.03315092801046</c:v>
                </c:pt>
                <c:pt idx="162">
                  <c:v>103.03315092801046</c:v>
                </c:pt>
                <c:pt idx="163">
                  <c:v>103.0149958715195</c:v>
                </c:pt>
                <c:pt idx="164">
                  <c:v>102.9484273310527</c:v>
                </c:pt>
                <c:pt idx="165">
                  <c:v>103.01245724073898</c:v>
                </c:pt>
                <c:pt idx="166">
                  <c:v>103.01935513649615</c:v>
                </c:pt>
                <c:pt idx="167">
                  <c:v>103.03527927502846</c:v>
                </c:pt>
                <c:pt idx="168">
                  <c:v>103.03527927502846</c:v>
                </c:pt>
                <c:pt idx="169">
                  <c:v>103.03527927502846</c:v>
                </c:pt>
                <c:pt idx="170">
                  <c:v>102.99168662526206</c:v>
                </c:pt>
                <c:pt idx="171">
                  <c:v>103.01756014503518</c:v>
                </c:pt>
                <c:pt idx="172">
                  <c:v>102.93655474467516</c:v>
                </c:pt>
                <c:pt idx="173">
                  <c:v>102.8892182555759</c:v>
                </c:pt>
                <c:pt idx="174">
                  <c:v>102.94029858400805</c:v>
                </c:pt>
                <c:pt idx="175">
                  <c:v>102.94029858400805</c:v>
                </c:pt>
                <c:pt idx="176">
                  <c:v>102.94029858400805</c:v>
                </c:pt>
                <c:pt idx="177">
                  <c:v>102.94029858400805</c:v>
                </c:pt>
                <c:pt idx="178">
                  <c:v>102.88044844015229</c:v>
                </c:pt>
                <c:pt idx="179">
                  <c:v>102.74308030791784</c:v>
                </c:pt>
                <c:pt idx="180">
                  <c:v>102.73813126003259</c:v>
                </c:pt>
                <c:pt idx="181">
                  <c:v>102.63479103735109</c:v>
                </c:pt>
                <c:pt idx="182">
                  <c:v>102.63479103735109</c:v>
                </c:pt>
                <c:pt idx="183">
                  <c:v>102.63479103735109</c:v>
                </c:pt>
                <c:pt idx="184">
                  <c:v>102.66794709390871</c:v>
                </c:pt>
                <c:pt idx="185">
                  <c:v>102.65245888187405</c:v>
                </c:pt>
                <c:pt idx="186">
                  <c:v>102.57909501659073</c:v>
                </c:pt>
                <c:pt idx="187">
                  <c:v>102.61581541333513</c:v>
                </c:pt>
                <c:pt idx="188">
                  <c:v>102.45077876986659</c:v>
                </c:pt>
                <c:pt idx="189">
                  <c:v>102.45077876986659</c:v>
                </c:pt>
                <c:pt idx="190">
                  <c:v>102.45077876986659</c:v>
                </c:pt>
                <c:pt idx="191">
                  <c:v>102.39505710637108</c:v>
                </c:pt>
                <c:pt idx="192">
                  <c:v>102.41659700390271</c:v>
                </c:pt>
                <c:pt idx="193">
                  <c:v>102.53088667449613</c:v>
                </c:pt>
                <c:pt idx="194">
                  <c:v>102.63630395872534</c:v>
                </c:pt>
                <c:pt idx="195">
                  <c:v>102.41357116115421</c:v>
                </c:pt>
                <c:pt idx="196">
                  <c:v>102.41357116115421</c:v>
                </c:pt>
                <c:pt idx="197">
                  <c:v>102.41357116115421</c:v>
                </c:pt>
                <c:pt idx="198">
                  <c:v>102.27925451440341</c:v>
                </c:pt>
                <c:pt idx="199">
                  <c:v>102.17553345662444</c:v>
                </c:pt>
                <c:pt idx="200">
                  <c:v>102.1177182753941</c:v>
                </c:pt>
                <c:pt idx="201">
                  <c:v>102.02496774507961</c:v>
                </c:pt>
                <c:pt idx="202">
                  <c:v>102.04366662135153</c:v>
                </c:pt>
                <c:pt idx="203">
                  <c:v>102.04366662135153</c:v>
                </c:pt>
                <c:pt idx="204">
                  <c:v>102.04366662135153</c:v>
                </c:pt>
                <c:pt idx="205">
                  <c:v>102.2259357774397</c:v>
                </c:pt>
                <c:pt idx="206">
                  <c:v>102.38547900159791</c:v>
                </c:pt>
                <c:pt idx="207">
                  <c:v>102.28149375549864</c:v>
                </c:pt>
                <c:pt idx="208">
                  <c:v>102.40358792704097</c:v>
                </c:pt>
                <c:pt idx="209">
                  <c:v>102.42949446343965</c:v>
                </c:pt>
                <c:pt idx="210">
                  <c:v>102.42949446343965</c:v>
                </c:pt>
                <c:pt idx="211">
                  <c:v>102.42949446343965</c:v>
                </c:pt>
                <c:pt idx="212">
                  <c:v>102.594475495238</c:v>
                </c:pt>
                <c:pt idx="213">
                  <c:v>102.66473094394689</c:v>
                </c:pt>
                <c:pt idx="214">
                  <c:v>102.73947514896251</c:v>
                </c:pt>
                <c:pt idx="215">
                  <c:v>102.77035779235263</c:v>
                </c:pt>
                <c:pt idx="216">
                  <c:v>102.57282686482168</c:v>
                </c:pt>
                <c:pt idx="217">
                  <c:v>102.57282686482168</c:v>
                </c:pt>
                <c:pt idx="218">
                  <c:v>102.57282686482168</c:v>
                </c:pt>
                <c:pt idx="219">
                  <c:v>102.43929277720629</c:v>
                </c:pt>
                <c:pt idx="220">
                  <c:v>102.33843683550369</c:v>
                </c:pt>
                <c:pt idx="221">
                  <c:v>102.43852327612512</c:v>
                </c:pt>
                <c:pt idx="222">
                  <c:v>102.32709951957476</c:v>
                </c:pt>
                <c:pt idx="223">
                  <c:v>102.25230401448707</c:v>
                </c:pt>
                <c:pt idx="224">
                  <c:v>102.25230401448707</c:v>
                </c:pt>
                <c:pt idx="225">
                  <c:v>102.25230401448707</c:v>
                </c:pt>
                <c:pt idx="226">
                  <c:v>102.25230401448707</c:v>
                </c:pt>
                <c:pt idx="227">
                  <c:v>102.45788905333404</c:v>
                </c:pt>
                <c:pt idx="228">
                  <c:v>102.53232545791717</c:v>
                </c:pt>
                <c:pt idx="229">
                  <c:v>102.56292595091085</c:v>
                </c:pt>
                <c:pt idx="230">
                  <c:v>102.57195476359635</c:v>
                </c:pt>
                <c:pt idx="231">
                  <c:v>102.57195476359635</c:v>
                </c:pt>
                <c:pt idx="232">
                  <c:v>102.57195476359635</c:v>
                </c:pt>
                <c:pt idx="233">
                  <c:v>102.63741365556608</c:v>
                </c:pt>
                <c:pt idx="234">
                  <c:v>102.67727381156959</c:v>
                </c:pt>
                <c:pt idx="235">
                  <c:v>102.67216945439797</c:v>
                </c:pt>
                <c:pt idx="236">
                  <c:v>102.49167015079645</c:v>
                </c:pt>
                <c:pt idx="237">
                  <c:v>102.35413465755909</c:v>
                </c:pt>
                <c:pt idx="238">
                  <c:v>102.35413465755909</c:v>
                </c:pt>
                <c:pt idx="239">
                  <c:v>102.35413465755909</c:v>
                </c:pt>
                <c:pt idx="240">
                  <c:v>102.366113224389</c:v>
                </c:pt>
                <c:pt idx="241">
                  <c:v>102.21688131471817</c:v>
                </c:pt>
                <c:pt idx="242">
                  <c:v>102.25084196243287</c:v>
                </c:pt>
                <c:pt idx="243">
                  <c:v>102.33700043348554</c:v>
                </c:pt>
                <c:pt idx="244">
                  <c:v>102.37165363217326</c:v>
                </c:pt>
                <c:pt idx="245">
                  <c:v>102.37165363217326</c:v>
                </c:pt>
                <c:pt idx="246">
                  <c:v>102.37165363217326</c:v>
                </c:pt>
                <c:pt idx="247">
                  <c:v>102.46219825938847</c:v>
                </c:pt>
                <c:pt idx="248">
                  <c:v>102.46961111980353</c:v>
                </c:pt>
                <c:pt idx="249">
                  <c:v>102.46743086674027</c:v>
                </c:pt>
                <c:pt idx="250">
                  <c:v>102.47130402218204</c:v>
                </c:pt>
                <c:pt idx="251">
                  <c:v>102.44137043012535</c:v>
                </c:pt>
                <c:pt idx="252">
                  <c:v>102.44137043012535</c:v>
                </c:pt>
                <c:pt idx="253">
                  <c:v>102.44137043012535</c:v>
                </c:pt>
                <c:pt idx="254">
                  <c:v>102.61309742140178</c:v>
                </c:pt>
                <c:pt idx="255">
                  <c:v>102.63710585513363</c:v>
                </c:pt>
                <c:pt idx="256">
                  <c:v>102.47330472499304</c:v>
                </c:pt>
                <c:pt idx="257">
                  <c:v>102.53784021566538</c:v>
                </c:pt>
                <c:pt idx="258">
                  <c:v>102.3791947427685</c:v>
                </c:pt>
                <c:pt idx="259">
                  <c:v>102.3791947427685</c:v>
                </c:pt>
                <c:pt idx="260">
                  <c:v>102.3791947427685</c:v>
                </c:pt>
                <c:pt idx="261">
                  <c:v>102.3791947427685</c:v>
                </c:pt>
                <c:pt idx="262">
                  <c:v>102.3791947427685</c:v>
                </c:pt>
                <c:pt idx="263">
                  <c:v>102.25453556762237</c:v>
                </c:pt>
                <c:pt idx="264">
                  <c:v>102.23781174412539</c:v>
                </c:pt>
                <c:pt idx="265">
                  <c:v>102.31124779730305</c:v>
                </c:pt>
                <c:pt idx="266">
                  <c:v>102.31124779730305</c:v>
                </c:pt>
                <c:pt idx="267">
                  <c:v>102.31124779730305</c:v>
                </c:pt>
                <c:pt idx="268">
                  <c:v>102.54171337110718</c:v>
                </c:pt>
                <c:pt idx="269">
                  <c:v>102.59950290230145</c:v>
                </c:pt>
                <c:pt idx="270">
                  <c:v>102.66480789405496</c:v>
                </c:pt>
                <c:pt idx="271">
                  <c:v>102.64346706407109</c:v>
                </c:pt>
                <c:pt idx="272">
                  <c:v>102.62461428758294</c:v>
                </c:pt>
                <c:pt idx="273">
                  <c:v>102.62461428758294</c:v>
                </c:pt>
                <c:pt idx="274">
                  <c:v>102.62461428758294</c:v>
                </c:pt>
                <c:pt idx="275">
                  <c:v>102.43141821614246</c:v>
                </c:pt>
                <c:pt idx="276">
                  <c:v>102.27538904692148</c:v>
                </c:pt>
                <c:pt idx="277">
                  <c:v>102.12379733393513</c:v>
                </c:pt>
                <c:pt idx="278">
                  <c:v>101.90028291989738</c:v>
                </c:pt>
                <c:pt idx="279">
                  <c:v>101.90028291989738</c:v>
                </c:pt>
                <c:pt idx="280">
                  <c:v>101.90028291989738</c:v>
                </c:pt>
                <c:pt idx="281">
                  <c:v>101.90028291989738</c:v>
                </c:pt>
                <c:pt idx="282">
                  <c:v>101.62534018360283</c:v>
                </c:pt>
                <c:pt idx="283">
                  <c:v>101.03903165983935</c:v>
                </c:pt>
                <c:pt idx="284">
                  <c:v>100.80846348589107</c:v>
                </c:pt>
                <c:pt idx="285">
                  <c:v>100.74740026368161</c:v>
                </c:pt>
                <c:pt idx="286">
                  <c:v>100.61141907360941</c:v>
                </c:pt>
                <c:pt idx="287">
                  <c:v>100.61141907360941</c:v>
                </c:pt>
                <c:pt idx="288">
                  <c:v>100.61141907360941</c:v>
                </c:pt>
                <c:pt idx="289">
                  <c:v>100.64298259072105</c:v>
                </c:pt>
                <c:pt idx="290">
                  <c:v>100.598133190377</c:v>
                </c:pt>
                <c:pt idx="291">
                  <c:v>100.52400458622631</c:v>
                </c:pt>
                <c:pt idx="292">
                  <c:v>100.49899580108897</c:v>
                </c:pt>
                <c:pt idx="293">
                  <c:v>100.55263002644506</c:v>
                </c:pt>
                <c:pt idx="294">
                  <c:v>100.55263002644506</c:v>
                </c:pt>
                <c:pt idx="295">
                  <c:v>100.55263002644506</c:v>
                </c:pt>
                <c:pt idx="296">
                  <c:v>100.92050284330635</c:v>
                </c:pt>
                <c:pt idx="297">
                  <c:v>101.32869751681987</c:v>
                </c:pt>
                <c:pt idx="298">
                  <c:v>101.47110651690453</c:v>
                </c:pt>
                <c:pt idx="299">
                  <c:v>101.47110651690453</c:v>
                </c:pt>
                <c:pt idx="300">
                  <c:v>101.16392168530983</c:v>
                </c:pt>
                <c:pt idx="301">
                  <c:v>101.16392168530983</c:v>
                </c:pt>
                <c:pt idx="302">
                  <c:v>101.16392168530983</c:v>
                </c:pt>
                <c:pt idx="303">
                  <c:v>101.33911143145143</c:v>
                </c:pt>
                <c:pt idx="304">
                  <c:v>101.33911143145143</c:v>
                </c:pt>
                <c:pt idx="305">
                  <c:v>101.53487250649573</c:v>
                </c:pt>
                <c:pt idx="306">
                  <c:v>101.63149619225202</c:v>
                </c:pt>
                <c:pt idx="307">
                  <c:v>101.66514903953427</c:v>
                </c:pt>
                <c:pt idx="308">
                  <c:v>101.66514903953427</c:v>
                </c:pt>
                <c:pt idx="309">
                  <c:v>101.66514903953427</c:v>
                </c:pt>
                <c:pt idx="310">
                  <c:v>101.62544278374698</c:v>
                </c:pt>
                <c:pt idx="311">
                  <c:v>101.70480399524949</c:v>
                </c:pt>
                <c:pt idx="312">
                  <c:v>101.69277412834752</c:v>
                </c:pt>
                <c:pt idx="313">
                  <c:v>101.88271264521114</c:v>
                </c:pt>
                <c:pt idx="314">
                  <c:v>101.94858193775751</c:v>
                </c:pt>
                <c:pt idx="315">
                  <c:v>101.94858193775751</c:v>
                </c:pt>
                <c:pt idx="316">
                  <c:v>101.94858193775751</c:v>
                </c:pt>
                <c:pt idx="317">
                  <c:v>102.00144666203244</c:v>
                </c:pt>
                <c:pt idx="318">
                  <c:v>102.00175446246489</c:v>
                </c:pt>
                <c:pt idx="319">
                  <c:v>102.00719227010502</c:v>
                </c:pt>
                <c:pt idx="320">
                  <c:v>101.96984581763326</c:v>
                </c:pt>
                <c:pt idx="321">
                  <c:v>101.82451271344026</c:v>
                </c:pt>
                <c:pt idx="322">
                  <c:v>101.82451271344026</c:v>
                </c:pt>
                <c:pt idx="323">
                  <c:v>101.82451271344026</c:v>
                </c:pt>
                <c:pt idx="324">
                  <c:v>101.78216450394102</c:v>
                </c:pt>
                <c:pt idx="325">
                  <c:v>101.877249187535</c:v>
                </c:pt>
                <c:pt idx="326">
                  <c:v>101.56172809422787</c:v>
                </c:pt>
                <c:pt idx="327">
                  <c:v>101.3799975888965</c:v>
                </c:pt>
                <c:pt idx="328">
                  <c:v>101.17361739893234</c:v>
                </c:pt>
                <c:pt idx="329">
                  <c:v>101.17361739893234</c:v>
                </c:pt>
                <c:pt idx="330">
                  <c:v>101.17361739893234</c:v>
                </c:pt>
                <c:pt idx="331">
                  <c:v>101.20937354916974</c:v>
                </c:pt>
                <c:pt idx="332">
                  <c:v>101.30786968755682</c:v>
                </c:pt>
                <c:pt idx="333">
                  <c:v>101.2830917527438</c:v>
                </c:pt>
                <c:pt idx="334">
                  <c:v>101.25641571526397</c:v>
                </c:pt>
                <c:pt idx="335">
                  <c:v>101.245719650236</c:v>
                </c:pt>
                <c:pt idx="336">
                  <c:v>101.245719650236</c:v>
                </c:pt>
                <c:pt idx="337">
                  <c:v>101.245719650236</c:v>
                </c:pt>
                <c:pt idx="338">
                  <c:v>101.29114586405981</c:v>
                </c:pt>
                <c:pt idx="339">
                  <c:v>101.28024459874354</c:v>
                </c:pt>
                <c:pt idx="340">
                  <c:v>101.23545963582066</c:v>
                </c:pt>
                <c:pt idx="341">
                  <c:v>101.23545963582066</c:v>
                </c:pt>
                <c:pt idx="342">
                  <c:v>101.20560299387208</c:v>
                </c:pt>
                <c:pt idx="343">
                  <c:v>101.20560299387208</c:v>
                </c:pt>
                <c:pt idx="344">
                  <c:v>101.20560299387208</c:v>
                </c:pt>
                <c:pt idx="345">
                  <c:v>101.20460264246658</c:v>
                </c:pt>
                <c:pt idx="346">
                  <c:v>101.07347965823878</c:v>
                </c:pt>
                <c:pt idx="347">
                  <c:v>101.08053341814932</c:v>
                </c:pt>
                <c:pt idx="348">
                  <c:v>100.96574950687791</c:v>
                </c:pt>
                <c:pt idx="349">
                  <c:v>100.86479096503116</c:v>
                </c:pt>
                <c:pt idx="350">
                  <c:v>100.86479096503116</c:v>
                </c:pt>
                <c:pt idx="351">
                  <c:v>100.86479096503116</c:v>
                </c:pt>
                <c:pt idx="352">
                  <c:v>100.90336861923277</c:v>
                </c:pt>
                <c:pt idx="353">
                  <c:v>101.28624670717649</c:v>
                </c:pt>
                <c:pt idx="354">
                  <c:v>101.22858542616238</c:v>
                </c:pt>
                <c:pt idx="355">
                  <c:v>101.41167538340378</c:v>
                </c:pt>
                <c:pt idx="356">
                  <c:v>101.41167538340378</c:v>
                </c:pt>
                <c:pt idx="357">
                  <c:v>101.41167538340378</c:v>
                </c:pt>
                <c:pt idx="358">
                  <c:v>101.41167538340378</c:v>
                </c:pt>
                <c:pt idx="359">
                  <c:v>101.69292802856373</c:v>
                </c:pt>
                <c:pt idx="360">
                  <c:v>101.73668699004509</c:v>
                </c:pt>
                <c:pt idx="361">
                  <c:v>101.85785776029</c:v>
                </c:pt>
                <c:pt idx="362">
                  <c:v>101.88332824607603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17-4D9E-9568-B1F31C51B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57952"/>
        <c:axId val="183016768"/>
      </c:areaChart>
      <c:lineChart>
        <c:grouping val="standard"/>
        <c:varyColors val="0"/>
        <c:ser>
          <c:idx val="5"/>
          <c:order val="1"/>
          <c:tx>
            <c:strRef>
              <c:f>YTD!$AB$2</c:f>
              <c:strCache>
                <c:ptCount val="1"/>
                <c:pt idx="0">
                  <c:v>E - Plus (Valor Cuota)</c:v>
                </c:pt>
              </c:strCache>
            </c:strRef>
          </c:tx>
          <c:spPr>
            <a:ln w="22225">
              <a:solidFill>
                <a:schemeClr val="bg2"/>
              </a:solidFill>
              <a:prstDash val="sysDash"/>
            </a:ln>
          </c:spPr>
          <c:marker>
            <c:symbol val="none"/>
          </c:marker>
          <c:cat>
            <c:numRef>
              <c:f>YTD!$B$3:$B$362</c:f>
              <c:numCache>
                <c:formatCode>m/d/yyyy</c:formatCode>
                <c:ptCount val="360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</c:numCache>
            </c:numRef>
          </c:cat>
          <c:val>
            <c:numRef>
              <c:f>YTD!$AB$3:$AB$363</c:f>
              <c:numCache>
                <c:formatCode>0.00</c:formatCode>
                <c:ptCount val="361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100.0781754529078</c:v>
                </c:pt>
                <c:pt idx="4">
                  <c:v>100.31678053091329</c:v>
                </c:pt>
                <c:pt idx="5">
                  <c:v>100.50983991026817</c:v>
                </c:pt>
                <c:pt idx="6">
                  <c:v>100.53771115869618</c:v>
                </c:pt>
                <c:pt idx="7">
                  <c:v>100.48264844838722</c:v>
                </c:pt>
                <c:pt idx="8">
                  <c:v>100.48944631385746</c:v>
                </c:pt>
                <c:pt idx="9">
                  <c:v>100.49488460623364</c:v>
                </c:pt>
                <c:pt idx="10">
                  <c:v>100.53091329322591</c:v>
                </c:pt>
                <c:pt idx="11">
                  <c:v>100.48196866184017</c:v>
                </c:pt>
                <c:pt idx="12">
                  <c:v>100.46565378471158</c:v>
                </c:pt>
                <c:pt idx="13">
                  <c:v>100.50508140443897</c:v>
                </c:pt>
                <c:pt idx="14">
                  <c:v>100.42894531117224</c:v>
                </c:pt>
                <c:pt idx="15">
                  <c:v>100.42758573807819</c:v>
                </c:pt>
                <c:pt idx="16">
                  <c:v>100.42894531117224</c:v>
                </c:pt>
                <c:pt idx="17">
                  <c:v>100.4133102205907</c:v>
                </c:pt>
                <c:pt idx="18">
                  <c:v>100.37524217395733</c:v>
                </c:pt>
                <c:pt idx="19">
                  <c:v>100.28958906903227</c:v>
                </c:pt>
                <c:pt idx="20">
                  <c:v>100.28958906903227</c:v>
                </c:pt>
                <c:pt idx="21">
                  <c:v>100.33241562149482</c:v>
                </c:pt>
                <c:pt idx="22">
                  <c:v>100.33377519458888</c:v>
                </c:pt>
                <c:pt idx="23">
                  <c:v>100.33241562149483</c:v>
                </c:pt>
                <c:pt idx="24">
                  <c:v>100.30522415961386</c:v>
                </c:pt>
                <c:pt idx="25">
                  <c:v>100.36232622956391</c:v>
                </c:pt>
                <c:pt idx="26">
                  <c:v>100.33037626185376</c:v>
                </c:pt>
                <c:pt idx="27">
                  <c:v>100.31066245199004</c:v>
                </c:pt>
                <c:pt idx="28">
                  <c:v>100.31881989055434</c:v>
                </c:pt>
                <c:pt idx="29">
                  <c:v>100.31881989055434</c:v>
                </c:pt>
                <c:pt idx="30">
                  <c:v>100.31881989055434</c:v>
                </c:pt>
                <c:pt idx="31">
                  <c:v>100.34805071207639</c:v>
                </c:pt>
                <c:pt idx="32">
                  <c:v>100.41670915332583</c:v>
                </c:pt>
                <c:pt idx="33">
                  <c:v>100.54382923761935</c:v>
                </c:pt>
                <c:pt idx="34">
                  <c:v>100.57849835151758</c:v>
                </c:pt>
                <c:pt idx="35">
                  <c:v>100.60501002685153</c:v>
                </c:pt>
                <c:pt idx="36">
                  <c:v>100.60433024030451</c:v>
                </c:pt>
                <c:pt idx="37">
                  <c:v>100.60568981339856</c:v>
                </c:pt>
                <c:pt idx="38">
                  <c:v>100.6131674654158</c:v>
                </c:pt>
                <c:pt idx="39">
                  <c:v>100.74572584208553</c:v>
                </c:pt>
                <c:pt idx="40">
                  <c:v>100.87964379184932</c:v>
                </c:pt>
                <c:pt idx="41">
                  <c:v>100.96461711022735</c:v>
                </c:pt>
                <c:pt idx="42">
                  <c:v>100.96121817749223</c:v>
                </c:pt>
                <c:pt idx="43">
                  <c:v>100.97821284116785</c:v>
                </c:pt>
                <c:pt idx="44">
                  <c:v>100.99520750484346</c:v>
                </c:pt>
                <c:pt idx="45">
                  <c:v>100.99656707793751</c:v>
                </c:pt>
                <c:pt idx="46">
                  <c:v>101.1141701505727</c:v>
                </c:pt>
                <c:pt idx="47">
                  <c:v>101.07678189048637</c:v>
                </c:pt>
                <c:pt idx="48">
                  <c:v>100.99316814520239</c:v>
                </c:pt>
                <c:pt idx="49">
                  <c:v>101.08154039631555</c:v>
                </c:pt>
                <c:pt idx="50">
                  <c:v>101.09921484653817</c:v>
                </c:pt>
                <c:pt idx="51">
                  <c:v>101.11620951021379</c:v>
                </c:pt>
                <c:pt idx="52">
                  <c:v>101.06998402501614</c:v>
                </c:pt>
                <c:pt idx="53">
                  <c:v>101.05638829407566</c:v>
                </c:pt>
                <c:pt idx="54">
                  <c:v>101.05638829407566</c:v>
                </c:pt>
                <c:pt idx="55">
                  <c:v>101.26984126984127</c:v>
                </c:pt>
                <c:pt idx="56">
                  <c:v>101.36229224023656</c:v>
                </c:pt>
                <c:pt idx="57">
                  <c:v>101.37996669045918</c:v>
                </c:pt>
                <c:pt idx="58">
                  <c:v>101.39696135413479</c:v>
                </c:pt>
                <c:pt idx="59">
                  <c:v>101.41871452363957</c:v>
                </c:pt>
                <c:pt idx="60">
                  <c:v>101.49756976309438</c:v>
                </c:pt>
                <c:pt idx="61">
                  <c:v>101.55331225995039</c:v>
                </c:pt>
                <c:pt idx="62">
                  <c:v>101.5682675639849</c:v>
                </c:pt>
                <c:pt idx="63">
                  <c:v>101.64168451106352</c:v>
                </c:pt>
                <c:pt idx="64">
                  <c:v>101.65799938819211</c:v>
                </c:pt>
                <c:pt idx="65">
                  <c:v>101.6743142653207</c:v>
                </c:pt>
                <c:pt idx="66">
                  <c:v>101.67567383841475</c:v>
                </c:pt>
                <c:pt idx="67">
                  <c:v>101.66207810747427</c:v>
                </c:pt>
                <c:pt idx="68">
                  <c:v>101.62808878012305</c:v>
                </c:pt>
                <c:pt idx="69">
                  <c:v>101.52748037116346</c:v>
                </c:pt>
                <c:pt idx="70">
                  <c:v>101.4472655586146</c:v>
                </c:pt>
                <c:pt idx="71">
                  <c:v>101.45610278372592</c:v>
                </c:pt>
                <c:pt idx="72">
                  <c:v>101.46561979538426</c:v>
                </c:pt>
                <c:pt idx="73">
                  <c:v>101.40851772543422</c:v>
                </c:pt>
                <c:pt idx="74">
                  <c:v>101.29771251826928</c:v>
                </c:pt>
                <c:pt idx="75">
                  <c:v>101.2813976411407</c:v>
                </c:pt>
                <c:pt idx="76">
                  <c:v>101.2813976411407</c:v>
                </c:pt>
                <c:pt idx="77">
                  <c:v>101.64440365725164</c:v>
                </c:pt>
                <c:pt idx="78">
                  <c:v>101.65392066890999</c:v>
                </c:pt>
                <c:pt idx="79">
                  <c:v>101.66343768056832</c:v>
                </c:pt>
                <c:pt idx="80">
                  <c:v>101.80619285544341</c:v>
                </c:pt>
                <c:pt idx="81">
                  <c:v>101.66139832092726</c:v>
                </c:pt>
                <c:pt idx="82">
                  <c:v>101.83338431732439</c:v>
                </c:pt>
                <c:pt idx="83">
                  <c:v>102.02780326977334</c:v>
                </c:pt>
                <c:pt idx="84">
                  <c:v>102.2541721899324</c:v>
                </c:pt>
                <c:pt idx="85">
                  <c:v>102.07674790115908</c:v>
                </c:pt>
                <c:pt idx="86">
                  <c:v>102.0855851262704</c:v>
                </c:pt>
                <c:pt idx="87">
                  <c:v>102.25417218993242</c:v>
                </c:pt>
                <c:pt idx="88">
                  <c:v>102.21338499711095</c:v>
                </c:pt>
                <c:pt idx="89">
                  <c:v>102.25961048230862</c:v>
                </c:pt>
                <c:pt idx="90">
                  <c:v>102.33166785629318</c:v>
                </c:pt>
                <c:pt idx="91">
                  <c:v>102.56279528228143</c:v>
                </c:pt>
                <c:pt idx="92">
                  <c:v>102.58114951905108</c:v>
                </c:pt>
                <c:pt idx="93">
                  <c:v>102.59066653070943</c:v>
                </c:pt>
                <c:pt idx="94">
                  <c:v>102.57978994595703</c:v>
                </c:pt>
                <c:pt idx="95">
                  <c:v>102.75789402127738</c:v>
                </c:pt>
                <c:pt idx="96">
                  <c:v>102.76469188674764</c:v>
                </c:pt>
                <c:pt idx="97">
                  <c:v>102.73953978450774</c:v>
                </c:pt>
                <c:pt idx="98">
                  <c:v>102.84898541857866</c:v>
                </c:pt>
                <c:pt idx="99">
                  <c:v>102.85782264368997</c:v>
                </c:pt>
                <c:pt idx="100">
                  <c:v>102.86598008225427</c:v>
                </c:pt>
                <c:pt idx="101">
                  <c:v>102.92648108493943</c:v>
                </c:pt>
                <c:pt idx="102">
                  <c:v>103.01417354950556</c:v>
                </c:pt>
                <c:pt idx="103">
                  <c:v>103.09370857550738</c:v>
                </c:pt>
                <c:pt idx="104">
                  <c:v>103.13109683559371</c:v>
                </c:pt>
                <c:pt idx="105">
                  <c:v>103.14401277998716</c:v>
                </c:pt>
                <c:pt idx="106">
                  <c:v>103.15760851092764</c:v>
                </c:pt>
                <c:pt idx="107">
                  <c:v>103.16984466877409</c:v>
                </c:pt>
                <c:pt idx="108">
                  <c:v>103.47234968219988</c:v>
                </c:pt>
                <c:pt idx="109">
                  <c:v>103.39281465619803</c:v>
                </c:pt>
                <c:pt idx="110">
                  <c:v>103.40641038713851</c:v>
                </c:pt>
                <c:pt idx="111">
                  <c:v>103.34658917100037</c:v>
                </c:pt>
                <c:pt idx="112">
                  <c:v>103.32143706876049</c:v>
                </c:pt>
                <c:pt idx="113">
                  <c:v>103.33299344005988</c:v>
                </c:pt>
                <c:pt idx="114">
                  <c:v>103.34658917100037</c:v>
                </c:pt>
                <c:pt idx="115">
                  <c:v>103.22830631181816</c:v>
                </c:pt>
                <c:pt idx="116">
                  <c:v>103.1283776894056</c:v>
                </c:pt>
                <c:pt idx="117">
                  <c:v>103.05835967506209</c:v>
                </c:pt>
                <c:pt idx="118">
                  <c:v>103.25753713334019</c:v>
                </c:pt>
                <c:pt idx="119">
                  <c:v>103.32347642840155</c:v>
                </c:pt>
                <c:pt idx="120">
                  <c:v>103.33571258624798</c:v>
                </c:pt>
                <c:pt idx="121">
                  <c:v>103.34862853064145</c:v>
                </c:pt>
                <c:pt idx="122">
                  <c:v>103.36018490194085</c:v>
                </c:pt>
                <c:pt idx="123">
                  <c:v>103.46895074946472</c:v>
                </c:pt>
                <c:pt idx="124">
                  <c:v>103.47234968219985</c:v>
                </c:pt>
                <c:pt idx="125">
                  <c:v>103.20995207504849</c:v>
                </c:pt>
                <c:pt idx="126">
                  <c:v>103.24869990822887</c:v>
                </c:pt>
                <c:pt idx="127">
                  <c:v>103.26161585262234</c:v>
                </c:pt>
                <c:pt idx="128">
                  <c:v>103.27453179701581</c:v>
                </c:pt>
                <c:pt idx="129">
                  <c:v>103.16916488222707</c:v>
                </c:pt>
                <c:pt idx="130">
                  <c:v>102.98970123381265</c:v>
                </c:pt>
                <c:pt idx="131">
                  <c:v>103.00125760511207</c:v>
                </c:pt>
                <c:pt idx="132">
                  <c:v>102.80411950647503</c:v>
                </c:pt>
                <c:pt idx="133">
                  <c:v>102.84626627239055</c:v>
                </c:pt>
                <c:pt idx="134">
                  <c:v>102.85442371095485</c:v>
                </c:pt>
                <c:pt idx="135">
                  <c:v>102.86258114951916</c:v>
                </c:pt>
                <c:pt idx="136">
                  <c:v>103.01077461677043</c:v>
                </c:pt>
                <c:pt idx="137">
                  <c:v>103.10866387954194</c:v>
                </c:pt>
                <c:pt idx="138">
                  <c:v>103.35542639611175</c:v>
                </c:pt>
                <c:pt idx="139">
                  <c:v>103.4635124570886</c:v>
                </c:pt>
                <c:pt idx="140">
                  <c:v>103.38805615036891</c:v>
                </c:pt>
                <c:pt idx="141">
                  <c:v>103.40029230821534</c:v>
                </c:pt>
                <c:pt idx="142">
                  <c:v>103.4098093198737</c:v>
                </c:pt>
                <c:pt idx="143">
                  <c:v>103.26025627952836</c:v>
                </c:pt>
                <c:pt idx="144">
                  <c:v>103.23918289657061</c:v>
                </c:pt>
                <c:pt idx="145">
                  <c:v>103.29560517997362</c:v>
                </c:pt>
                <c:pt idx="146">
                  <c:v>103.08827028313122</c:v>
                </c:pt>
                <c:pt idx="147">
                  <c:v>102.91560450018707</c:v>
                </c:pt>
                <c:pt idx="148">
                  <c:v>102.92512151184542</c:v>
                </c:pt>
                <c:pt idx="149">
                  <c:v>102.93531831005079</c:v>
                </c:pt>
                <c:pt idx="150">
                  <c:v>102.92444172529839</c:v>
                </c:pt>
                <c:pt idx="151">
                  <c:v>103.17460317460331</c:v>
                </c:pt>
                <c:pt idx="152">
                  <c:v>103.43496142211357</c:v>
                </c:pt>
                <c:pt idx="153">
                  <c:v>103.50497943645708</c:v>
                </c:pt>
                <c:pt idx="154">
                  <c:v>103.67152714047803</c:v>
                </c:pt>
                <c:pt idx="155">
                  <c:v>103.68104415213637</c:v>
                </c:pt>
                <c:pt idx="156">
                  <c:v>103.68988137724767</c:v>
                </c:pt>
                <c:pt idx="157">
                  <c:v>103.70959518711138</c:v>
                </c:pt>
                <c:pt idx="158">
                  <c:v>103.73882600863341</c:v>
                </c:pt>
                <c:pt idx="159">
                  <c:v>103.72930899697508</c:v>
                </c:pt>
                <c:pt idx="160">
                  <c:v>103.63685802657977</c:v>
                </c:pt>
                <c:pt idx="161">
                  <c:v>103.60286869922857</c:v>
                </c:pt>
                <c:pt idx="162">
                  <c:v>103.61102613779286</c:v>
                </c:pt>
                <c:pt idx="163">
                  <c:v>103.61850378981013</c:v>
                </c:pt>
                <c:pt idx="164">
                  <c:v>103.51449644811542</c:v>
                </c:pt>
                <c:pt idx="165">
                  <c:v>103.53964855035531</c:v>
                </c:pt>
                <c:pt idx="166">
                  <c:v>103.62598144182741</c:v>
                </c:pt>
                <c:pt idx="167">
                  <c:v>103.5471262023726</c:v>
                </c:pt>
                <c:pt idx="168">
                  <c:v>103.44583800686598</c:v>
                </c:pt>
                <c:pt idx="169">
                  <c:v>103.45467523197729</c:v>
                </c:pt>
                <c:pt idx="170">
                  <c:v>103.4628326705416</c:v>
                </c:pt>
                <c:pt idx="171">
                  <c:v>103.46759117637076</c:v>
                </c:pt>
                <c:pt idx="172">
                  <c:v>103.39417422929215</c:v>
                </c:pt>
                <c:pt idx="173">
                  <c:v>103.24054246966467</c:v>
                </c:pt>
                <c:pt idx="174">
                  <c:v>103.38465721763382</c:v>
                </c:pt>
                <c:pt idx="175">
                  <c:v>103.21674994051882</c:v>
                </c:pt>
                <c:pt idx="176">
                  <c:v>103.22558716563015</c:v>
                </c:pt>
                <c:pt idx="177">
                  <c:v>103.23578396383553</c:v>
                </c:pt>
                <c:pt idx="178">
                  <c:v>103.24054246966469</c:v>
                </c:pt>
                <c:pt idx="179">
                  <c:v>103.06379796743838</c:v>
                </c:pt>
                <c:pt idx="180">
                  <c:v>103.04612351721575</c:v>
                </c:pt>
                <c:pt idx="181">
                  <c:v>102.97406614323118</c:v>
                </c:pt>
                <c:pt idx="182">
                  <c:v>102.996499099283</c:v>
                </c:pt>
                <c:pt idx="183">
                  <c:v>103.00533632439432</c:v>
                </c:pt>
                <c:pt idx="184">
                  <c:v>103.01281397641156</c:v>
                </c:pt>
                <c:pt idx="185">
                  <c:v>102.9210427925633</c:v>
                </c:pt>
                <c:pt idx="186">
                  <c:v>102.81499609122751</c:v>
                </c:pt>
                <c:pt idx="187">
                  <c:v>102.80275993338107</c:v>
                </c:pt>
                <c:pt idx="188">
                  <c:v>102.64029094864229</c:v>
                </c:pt>
                <c:pt idx="189">
                  <c:v>102.60086332891487</c:v>
                </c:pt>
                <c:pt idx="190">
                  <c:v>102.60766119438513</c:v>
                </c:pt>
                <c:pt idx="191">
                  <c:v>102.61581863294941</c:v>
                </c:pt>
                <c:pt idx="192">
                  <c:v>102.68243771455778</c:v>
                </c:pt>
                <c:pt idx="193">
                  <c:v>102.8122769450394</c:v>
                </c:pt>
                <c:pt idx="194">
                  <c:v>102.90200876924661</c:v>
                </c:pt>
                <c:pt idx="195">
                  <c:v>102.56143570918746</c:v>
                </c:pt>
                <c:pt idx="196">
                  <c:v>102.26572856123192</c:v>
                </c:pt>
                <c:pt idx="197">
                  <c:v>102.26029026885573</c:v>
                </c:pt>
                <c:pt idx="198">
                  <c:v>102.25485197647953</c:v>
                </c:pt>
                <c:pt idx="199">
                  <c:v>102.07266918187703</c:v>
                </c:pt>
                <c:pt idx="200">
                  <c:v>101.98633629040495</c:v>
                </c:pt>
                <c:pt idx="201">
                  <c:v>101.91495870296741</c:v>
                </c:pt>
                <c:pt idx="202">
                  <c:v>101.91971720879657</c:v>
                </c:pt>
                <c:pt idx="203">
                  <c:v>102.07130960878298</c:v>
                </c:pt>
                <c:pt idx="204">
                  <c:v>102.0658713164068</c:v>
                </c:pt>
                <c:pt idx="205">
                  <c:v>102.06179259712465</c:v>
                </c:pt>
                <c:pt idx="206">
                  <c:v>102.21610414329916</c:v>
                </c:pt>
                <c:pt idx="207">
                  <c:v>102.1107372285104</c:v>
                </c:pt>
                <c:pt idx="208">
                  <c:v>102.23241902042776</c:v>
                </c:pt>
                <c:pt idx="209">
                  <c:v>102.27048706706113</c:v>
                </c:pt>
                <c:pt idx="210">
                  <c:v>102.4411134903642</c:v>
                </c:pt>
                <c:pt idx="211">
                  <c:v>102.43635498453503</c:v>
                </c:pt>
                <c:pt idx="212">
                  <c:v>102.43023690561179</c:v>
                </c:pt>
                <c:pt idx="213">
                  <c:v>102.52744638183627</c:v>
                </c:pt>
                <c:pt idx="214">
                  <c:v>102.54648040515293</c:v>
                </c:pt>
                <c:pt idx="215">
                  <c:v>102.61038034057322</c:v>
                </c:pt>
                <c:pt idx="216">
                  <c:v>102.44927092892847</c:v>
                </c:pt>
                <c:pt idx="217">
                  <c:v>102.29767852894206</c:v>
                </c:pt>
                <c:pt idx="218">
                  <c:v>102.29224023656587</c:v>
                </c:pt>
                <c:pt idx="219">
                  <c:v>102.2874817307367</c:v>
                </c:pt>
                <c:pt idx="220">
                  <c:v>102.12909146528004</c:v>
                </c:pt>
                <c:pt idx="221">
                  <c:v>102.1447265558616</c:v>
                </c:pt>
                <c:pt idx="222">
                  <c:v>102.07606811461216</c:v>
                </c:pt>
                <c:pt idx="223">
                  <c:v>102.05635430474845</c:v>
                </c:pt>
                <c:pt idx="224">
                  <c:v>102.2229020087694</c:v>
                </c:pt>
                <c:pt idx="225">
                  <c:v>102.23105944733368</c:v>
                </c:pt>
                <c:pt idx="226">
                  <c:v>102.24125624553905</c:v>
                </c:pt>
                <c:pt idx="227">
                  <c:v>102.26844770742002</c:v>
                </c:pt>
                <c:pt idx="228">
                  <c:v>102.27728493253132</c:v>
                </c:pt>
                <c:pt idx="229">
                  <c:v>102.25689133612059</c:v>
                </c:pt>
                <c:pt idx="230">
                  <c:v>102.31603276571168</c:v>
                </c:pt>
                <c:pt idx="231">
                  <c:v>102.37925291458494</c:v>
                </c:pt>
                <c:pt idx="232">
                  <c:v>102.38876992624328</c:v>
                </c:pt>
                <c:pt idx="233">
                  <c:v>102.39760715135459</c:v>
                </c:pt>
                <c:pt idx="234">
                  <c:v>102.5294857414773</c:v>
                </c:pt>
                <c:pt idx="235">
                  <c:v>102.47510281771537</c:v>
                </c:pt>
                <c:pt idx="236">
                  <c:v>102.31943169844682</c:v>
                </c:pt>
                <c:pt idx="237">
                  <c:v>102.14880527514374</c:v>
                </c:pt>
                <c:pt idx="238">
                  <c:v>102.11685530743361</c:v>
                </c:pt>
                <c:pt idx="239">
                  <c:v>102.12705210563897</c:v>
                </c:pt>
                <c:pt idx="240">
                  <c:v>102.13724890384432</c:v>
                </c:pt>
                <c:pt idx="241">
                  <c:v>101.9958533020633</c:v>
                </c:pt>
                <c:pt idx="242">
                  <c:v>102.08422555317644</c:v>
                </c:pt>
                <c:pt idx="243">
                  <c:v>102.16036164644314</c:v>
                </c:pt>
                <c:pt idx="244">
                  <c:v>102.17599673702469</c:v>
                </c:pt>
                <c:pt idx="245">
                  <c:v>102.2800040787194</c:v>
                </c:pt>
                <c:pt idx="246">
                  <c:v>102.28884130383071</c:v>
                </c:pt>
                <c:pt idx="247">
                  <c:v>102.29903810203605</c:v>
                </c:pt>
                <c:pt idx="248">
                  <c:v>102.33166785629321</c:v>
                </c:pt>
                <c:pt idx="249">
                  <c:v>102.38061248767895</c:v>
                </c:pt>
                <c:pt idx="250">
                  <c:v>102.39828693790159</c:v>
                </c:pt>
                <c:pt idx="251">
                  <c:v>102.37517419530278</c:v>
                </c:pt>
                <c:pt idx="252">
                  <c:v>102.52472723564811</c:v>
                </c:pt>
                <c:pt idx="253">
                  <c:v>102.53356446075942</c:v>
                </c:pt>
                <c:pt idx="254">
                  <c:v>102.54376125896479</c:v>
                </c:pt>
                <c:pt idx="255">
                  <c:v>102.45946772713378</c:v>
                </c:pt>
                <c:pt idx="256">
                  <c:v>102.30379660786524</c:v>
                </c:pt>
                <c:pt idx="257">
                  <c:v>102.3112742598825</c:v>
                </c:pt>
                <c:pt idx="258">
                  <c:v>102.24125624553901</c:v>
                </c:pt>
                <c:pt idx="259">
                  <c:v>102.07402875497104</c:v>
                </c:pt>
                <c:pt idx="260">
                  <c:v>102.08354576662938</c:v>
                </c:pt>
                <c:pt idx="261">
                  <c:v>102.09374256483473</c:v>
                </c:pt>
                <c:pt idx="262">
                  <c:v>102.1039393630401</c:v>
                </c:pt>
                <c:pt idx="263">
                  <c:v>102.11413616124547</c:v>
                </c:pt>
                <c:pt idx="264">
                  <c:v>102.03460113524363</c:v>
                </c:pt>
                <c:pt idx="265">
                  <c:v>102.10801808232223</c:v>
                </c:pt>
                <c:pt idx="266">
                  <c:v>102.37109547602063</c:v>
                </c:pt>
                <c:pt idx="267">
                  <c:v>102.37993270113193</c:v>
                </c:pt>
                <c:pt idx="268">
                  <c:v>102.39012949933731</c:v>
                </c:pt>
                <c:pt idx="269">
                  <c:v>102.38673056660218</c:v>
                </c:pt>
                <c:pt idx="270">
                  <c:v>102.44451242309923</c:v>
                </c:pt>
                <c:pt idx="271">
                  <c:v>102.4071241630129</c:v>
                </c:pt>
                <c:pt idx="272">
                  <c:v>102.37041568947359</c:v>
                </c:pt>
                <c:pt idx="273">
                  <c:v>102.07946704734722</c:v>
                </c:pt>
                <c:pt idx="274">
                  <c:v>102.0903436320996</c:v>
                </c:pt>
                <c:pt idx="275">
                  <c:v>102.09986064375796</c:v>
                </c:pt>
                <c:pt idx="276">
                  <c:v>101.94554909758347</c:v>
                </c:pt>
                <c:pt idx="277">
                  <c:v>101.72053975051843</c:v>
                </c:pt>
                <c:pt idx="278">
                  <c:v>101.49145168417127</c:v>
                </c:pt>
                <c:pt idx="279">
                  <c:v>101.12028822949603</c:v>
                </c:pt>
                <c:pt idx="280">
                  <c:v>100.6172461846981</c:v>
                </c:pt>
                <c:pt idx="281">
                  <c:v>100.62744298290346</c:v>
                </c:pt>
                <c:pt idx="282">
                  <c:v>100.63899935420288</c:v>
                </c:pt>
                <c:pt idx="283">
                  <c:v>100.64919615240822</c:v>
                </c:pt>
                <c:pt idx="284">
                  <c:v>100.30250501342587</c:v>
                </c:pt>
                <c:pt idx="285">
                  <c:v>100.23248699908237</c:v>
                </c:pt>
                <c:pt idx="286">
                  <c:v>100.04486591210367</c:v>
                </c:pt>
                <c:pt idx="287">
                  <c:v>99.995241494170898</c:v>
                </c:pt>
                <c:pt idx="288">
                  <c:v>99.993202134529824</c:v>
                </c:pt>
                <c:pt idx="289">
                  <c:v>99.993202134529824</c:v>
                </c:pt>
                <c:pt idx="290">
                  <c:v>99.929302199109543</c:v>
                </c:pt>
                <c:pt idx="291">
                  <c:v>99.83073314979103</c:v>
                </c:pt>
                <c:pt idx="292">
                  <c:v>99.780428945311229</c:v>
                </c:pt>
                <c:pt idx="293">
                  <c:v>100.00883722511138</c:v>
                </c:pt>
                <c:pt idx="294">
                  <c:v>100.29570714795561</c:v>
                </c:pt>
                <c:pt idx="295">
                  <c:v>100.29502736140859</c:v>
                </c:pt>
                <c:pt idx="296">
                  <c:v>100.29434757486156</c:v>
                </c:pt>
                <c:pt idx="297">
                  <c:v>100.90275653444824</c:v>
                </c:pt>
                <c:pt idx="298">
                  <c:v>101.07882125012753</c:v>
                </c:pt>
                <c:pt idx="299">
                  <c:v>100.69610142415289</c:v>
                </c:pt>
                <c:pt idx="300">
                  <c:v>100.8979980286191</c:v>
                </c:pt>
                <c:pt idx="301">
                  <c:v>100.89731824207207</c:v>
                </c:pt>
                <c:pt idx="302">
                  <c:v>100.89731824207207</c:v>
                </c:pt>
                <c:pt idx="303">
                  <c:v>100.89663845552505</c:v>
                </c:pt>
                <c:pt idx="304">
                  <c:v>101.07678189048649</c:v>
                </c:pt>
                <c:pt idx="305">
                  <c:v>101.12164780259008</c:v>
                </c:pt>
                <c:pt idx="306">
                  <c:v>101.12096801604305</c:v>
                </c:pt>
                <c:pt idx="307">
                  <c:v>101.19438496312166</c:v>
                </c:pt>
                <c:pt idx="308">
                  <c:v>101.1393222528127</c:v>
                </c:pt>
                <c:pt idx="309">
                  <c:v>101.13864246626568</c:v>
                </c:pt>
                <c:pt idx="310">
                  <c:v>101.13796267971865</c:v>
                </c:pt>
                <c:pt idx="311">
                  <c:v>101.15767648958234</c:v>
                </c:pt>
                <c:pt idx="312">
                  <c:v>101.14544033173591</c:v>
                </c:pt>
                <c:pt idx="313">
                  <c:v>101.29227422589312</c:v>
                </c:pt>
                <c:pt idx="314">
                  <c:v>101.44318683933251</c:v>
                </c:pt>
                <c:pt idx="315">
                  <c:v>101.44046769314441</c:v>
                </c:pt>
                <c:pt idx="316">
                  <c:v>101.46290064919621</c:v>
                </c:pt>
                <c:pt idx="317">
                  <c:v>101.48533360524803</c:v>
                </c:pt>
                <c:pt idx="318">
                  <c:v>101.5437952482921</c:v>
                </c:pt>
                <c:pt idx="319">
                  <c:v>101.60225689133618</c:v>
                </c:pt>
                <c:pt idx="320">
                  <c:v>101.55535161959152</c:v>
                </c:pt>
                <c:pt idx="321">
                  <c:v>101.36297202678365</c:v>
                </c:pt>
                <c:pt idx="322">
                  <c:v>101.24400938105441</c:v>
                </c:pt>
                <c:pt idx="323">
                  <c:v>101.2657625505592</c:v>
                </c:pt>
                <c:pt idx="324">
                  <c:v>101.28751572006398</c:v>
                </c:pt>
                <c:pt idx="325">
                  <c:v>101.3663709595188</c:v>
                </c:pt>
                <c:pt idx="326">
                  <c:v>101.08018082322161</c:v>
                </c:pt>
                <c:pt idx="327">
                  <c:v>100.77563645015476</c:v>
                </c:pt>
                <c:pt idx="328">
                  <c:v>100.59617280174035</c:v>
                </c:pt>
                <c:pt idx="329">
                  <c:v>100.66483124298981</c:v>
                </c:pt>
                <c:pt idx="330">
                  <c:v>100.68522483940053</c:v>
                </c:pt>
                <c:pt idx="331">
                  <c:v>100.70901736854637</c:v>
                </c:pt>
                <c:pt idx="332">
                  <c:v>100.81574385642917</c:v>
                </c:pt>
                <c:pt idx="333">
                  <c:v>100.64579721967311</c:v>
                </c:pt>
                <c:pt idx="334">
                  <c:v>100.69270249141779</c:v>
                </c:pt>
                <c:pt idx="335">
                  <c:v>100.62472383671538</c:v>
                </c:pt>
                <c:pt idx="336">
                  <c:v>100.58869514972309</c:v>
                </c:pt>
                <c:pt idx="337">
                  <c:v>100.61044831922787</c:v>
                </c:pt>
                <c:pt idx="338">
                  <c:v>100.63288127527967</c:v>
                </c:pt>
                <c:pt idx="339">
                  <c:v>100.54858774344866</c:v>
                </c:pt>
                <c:pt idx="340">
                  <c:v>100.44661976139503</c:v>
                </c:pt>
                <c:pt idx="341">
                  <c:v>100.42010808606109</c:v>
                </c:pt>
                <c:pt idx="342">
                  <c:v>100.29026885557946</c:v>
                </c:pt>
                <c:pt idx="343">
                  <c:v>100.31270181163127</c:v>
                </c:pt>
                <c:pt idx="344">
                  <c:v>100.33513476768306</c:v>
                </c:pt>
                <c:pt idx="345">
                  <c:v>100.34261241970032</c:v>
                </c:pt>
                <c:pt idx="346">
                  <c:v>100.08497331837813</c:v>
                </c:pt>
                <c:pt idx="347">
                  <c:v>99.990482988341768</c:v>
                </c:pt>
                <c:pt idx="348">
                  <c:v>99.862003330954181</c:v>
                </c:pt>
                <c:pt idx="349">
                  <c:v>99.752557696883287</c:v>
                </c:pt>
                <c:pt idx="350">
                  <c:v>99.777030012576148</c:v>
                </c:pt>
                <c:pt idx="351">
                  <c:v>99.78450766459342</c:v>
                </c:pt>
                <c:pt idx="352">
                  <c:v>99.792665103157717</c:v>
                </c:pt>
                <c:pt idx="353">
                  <c:v>100.26035824751041</c:v>
                </c:pt>
                <c:pt idx="354">
                  <c:v>100.32901668875985</c:v>
                </c:pt>
                <c:pt idx="355">
                  <c:v>100.6954216376059</c:v>
                </c:pt>
                <c:pt idx="356">
                  <c:v>101.04143299004123</c:v>
                </c:pt>
                <c:pt idx="357">
                  <c:v>101.16379456850559</c:v>
                </c:pt>
                <c:pt idx="358">
                  <c:v>101.17059243397583</c:v>
                </c:pt>
                <c:pt idx="359">
                  <c:v>101.17874987254012</c:v>
                </c:pt>
                <c:pt idx="360">
                  <c:v>101.18622752455738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17-4D9E-9568-B1F31C51B00D}"/>
            </c:ext>
          </c:extLst>
        </c:ser>
        <c:ser>
          <c:idx val="7"/>
          <c:order val="3"/>
          <c:tx>
            <c:strRef>
              <c:f>YTD!$AC$2</c:f>
              <c:strCache>
                <c:ptCount val="1"/>
                <c:pt idx="0">
                  <c:v>E Plus</c:v>
                </c:pt>
              </c:strCache>
            </c:strRef>
          </c:tx>
          <c:spPr>
            <a:ln w="22225"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YTD!$B$3:$B$362</c:f>
              <c:numCache>
                <c:formatCode>m/d/yyyy</c:formatCode>
                <c:ptCount val="360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</c:numCache>
            </c:numRef>
          </c:cat>
          <c:val>
            <c:numRef>
              <c:f>YTD!$AC$3:$AC$363</c:f>
              <c:numCache>
                <c:formatCode>0.00</c:formatCode>
                <c:ptCount val="361"/>
                <c:pt idx="0" formatCode="General">
                  <c:v>100</c:v>
                </c:pt>
                <c:pt idx="1">
                  <c:v>100</c:v>
                </c:pt>
                <c:pt idx="2">
                  <c:v>100.00359284238908</c:v>
                </c:pt>
                <c:pt idx="3">
                  <c:v>100.08536407549195</c:v>
                </c:pt>
                <c:pt idx="4">
                  <c:v>100.32758220190324</c:v>
                </c:pt>
                <c:pt idx="5">
                  <c:v>100.52426698094673</c:v>
                </c:pt>
                <c:pt idx="6">
                  <c:v>100.55575390845817</c:v>
                </c:pt>
                <c:pt idx="7">
                  <c:v>100.50429412620822</c:v>
                </c:pt>
                <c:pt idx="8">
                  <c:v>100.51470441693695</c:v>
                </c:pt>
                <c:pt idx="9">
                  <c:v>100.52375541113986</c:v>
                </c:pt>
                <c:pt idx="10">
                  <c:v>100.56340610877631</c:v>
                </c:pt>
                <c:pt idx="11">
                  <c:v>100.51805874257219</c:v>
                </c:pt>
                <c:pt idx="12">
                  <c:v>100.50534946105692</c:v>
                </c:pt>
                <c:pt idx="13">
                  <c:v>100.54840365810142</c:v>
                </c:pt>
                <c:pt idx="14">
                  <c:v>100.47584729238962</c:v>
                </c:pt>
                <c:pt idx="15">
                  <c:v>100.47809702318474</c:v>
                </c:pt>
                <c:pt idx="16">
                  <c:v>100.48306729975435</c:v>
                </c:pt>
                <c:pt idx="17">
                  <c:v>100.47103398152909</c:v>
                </c:pt>
                <c:pt idx="18">
                  <c:v>100.43655381693335</c:v>
                </c:pt>
                <c:pt idx="19">
                  <c:v>100.35445692008504</c:v>
                </c:pt>
                <c:pt idx="20">
                  <c:v>100.35806249755261</c:v>
                </c:pt>
                <c:pt idx="21">
                  <c:v>100.40452399715799</c:v>
                </c:pt>
                <c:pt idx="22">
                  <c:v>100.40949192366877</c:v>
                </c:pt>
                <c:pt idx="23">
                  <c:v>100.41173887936347</c:v>
                </c:pt>
                <c:pt idx="24">
                  <c:v>100.38813355530883</c:v>
                </c:pt>
                <c:pt idx="25">
                  <c:v>100.44888961159349</c:v>
                </c:pt>
                <c:pt idx="26">
                  <c:v>100.42052105704276</c:v>
                </c:pt>
                <c:pt idx="27">
                  <c:v>100.40439748577116</c:v>
                </c:pt>
                <c:pt idx="28">
                  <c:v>100.41616991878577</c:v>
                </c:pt>
                <c:pt idx="29">
                  <c:v>100.4197777135041</c:v>
                </c:pt>
                <c:pt idx="30">
                  <c:v>100.42338563784482</c:v>
                </c:pt>
                <c:pt idx="31">
                  <c:v>100.45625498162262</c:v>
                </c:pt>
                <c:pt idx="32">
                  <c:v>100.52859669147358</c:v>
                </c:pt>
                <c:pt idx="33">
                  <c:v>100.65933429645163</c:v>
                </c:pt>
                <c:pt idx="34">
                  <c:v>100.69752363810488</c:v>
                </c:pt>
                <c:pt idx="35">
                  <c:v>100.72754840774424</c:v>
                </c:pt>
                <c:pt idx="36">
                  <c:v>100.73035055155093</c:v>
                </c:pt>
                <c:pt idx="37">
                  <c:v>100.73519468292191</c:v>
                </c:pt>
                <c:pt idx="38">
                  <c:v>100.74616498328277</c:v>
                </c:pt>
                <c:pt idx="39">
                  <c:v>100.88238198691187</c:v>
                </c:pt>
                <c:pt idx="40">
                  <c:v>101.01996970102715</c:v>
                </c:pt>
                <c:pt idx="41">
                  <c:v>101.10855408835916</c:v>
                </c:pt>
                <c:pt idx="42">
                  <c:v>101.10864624205034</c:v>
                </c:pt>
                <c:pt idx="43">
                  <c:v>101.12916165728268</c:v>
                </c:pt>
                <c:pt idx="44">
                  <c:v>101.1496783702235</c:v>
                </c:pt>
                <c:pt idx="45">
                  <c:v>101.15453737668736</c:v>
                </c:pt>
                <c:pt idx="46">
                  <c:v>101.27582191603994</c:v>
                </c:pt>
                <c:pt idx="47">
                  <c:v>101.24187559860479</c:v>
                </c:pt>
                <c:pt idx="48">
                  <c:v>101.16162582458837</c:v>
                </c:pt>
                <c:pt idx="49">
                  <c:v>101.25364324857279</c:v>
                </c:pt>
                <c:pt idx="50">
                  <c:v>101.2748487401756</c:v>
                </c:pt>
                <c:pt idx="51">
                  <c:v>101.2953746095244</c:v>
                </c:pt>
                <c:pt idx="52">
                  <c:v>101.25256961014678</c:v>
                </c:pt>
                <c:pt idx="53">
                  <c:v>101.2424502296512</c:v>
                </c:pt>
                <c:pt idx="54">
                  <c:v>101.24595079125376</c:v>
                </c:pt>
                <c:pt idx="55">
                  <c:v>101.46330484670111</c:v>
                </c:pt>
                <c:pt idx="56">
                  <c:v>101.55944063118262</c:v>
                </c:pt>
                <c:pt idx="57">
                  <c:v>101.58066097986088</c:v>
                </c:pt>
                <c:pt idx="58">
                  <c:v>101.6012015421793</c:v>
                </c:pt>
                <c:pt idx="59">
                  <c:v>101.62651149409453</c:v>
                </c:pt>
                <c:pt idx="60">
                  <c:v>101.7090421410936</c:v>
                </c:pt>
                <c:pt idx="61">
                  <c:v>101.76808707402162</c:v>
                </c:pt>
                <c:pt idx="62">
                  <c:v>101.78626215209606</c:v>
                </c:pt>
                <c:pt idx="63">
                  <c:v>101.86302538745764</c:v>
                </c:pt>
                <c:pt idx="64">
                  <c:v>101.88256691211134</c:v>
                </c:pt>
                <c:pt idx="65">
                  <c:v>101.90210956108918</c:v>
                </c:pt>
                <c:pt idx="66">
                  <c:v>101.90666452393251</c:v>
                </c:pt>
                <c:pt idx="67">
                  <c:v>101.89623039209225</c:v>
                </c:pt>
                <c:pt idx="68">
                  <c:v>101.86535493864872</c:v>
                </c:pt>
                <c:pt idx="69">
                  <c:v>101.76770283640121</c:v>
                </c:pt>
                <c:pt idx="70">
                  <c:v>101.69048636200462</c:v>
                </c:pt>
                <c:pt idx="71">
                  <c:v>101.70253048851802</c:v>
                </c:pt>
                <c:pt idx="72">
                  <c:v>101.71525670751974</c:v>
                </c:pt>
                <c:pt idx="73">
                  <c:v>101.66120063882082</c:v>
                </c:pt>
                <c:pt idx="74">
                  <c:v>101.55330413132384</c:v>
                </c:pt>
                <c:pt idx="75">
                  <c:v>101.54012950542985</c:v>
                </c:pt>
                <c:pt idx="76">
                  <c:v>101.54331050918664</c:v>
                </c:pt>
                <c:pt idx="77">
                  <c:v>101.9104363593037</c:v>
                </c:pt>
                <c:pt idx="78">
                  <c:v>101.92317088428899</c:v>
                </c:pt>
                <c:pt idx="79">
                  <c:v>101.93590610711279</c:v>
                </c:pt>
                <c:pt idx="80">
                  <c:v>102.08223728294834</c:v>
                </c:pt>
                <c:pt idx="81">
                  <c:v>101.94024812907701</c:v>
                </c:pt>
                <c:pt idx="82">
                  <c:v>102.11589940902475</c:v>
                </c:pt>
                <c:pt idx="83">
                  <c:v>102.31405677677445</c:v>
                </c:pt>
                <c:pt idx="84">
                  <c:v>102.54426605612524</c:v>
                </c:pt>
                <c:pt idx="85">
                  <c:v>102.36955087765955</c:v>
                </c:pt>
                <c:pt idx="86">
                  <c:v>102.3816204394882</c:v>
                </c:pt>
                <c:pt idx="87">
                  <c:v>102.55390374996678</c:v>
                </c:pt>
                <c:pt idx="88">
                  <c:v>102.51620976290098</c:v>
                </c:pt>
                <c:pt idx="89">
                  <c:v>102.56578378102631</c:v>
                </c:pt>
                <c:pt idx="90">
                  <c:v>102.64127003543852</c:v>
                </c:pt>
                <c:pt idx="91">
                  <c:v>102.87631223209483</c:v>
                </c:pt>
                <c:pt idx="92">
                  <c:v>102.89805687862336</c:v>
                </c:pt>
                <c:pt idx="93">
                  <c:v>102.91093830025564</c:v>
                </c:pt>
                <c:pt idx="94">
                  <c:v>102.90336318678311</c:v>
                </c:pt>
                <c:pt idx="95">
                  <c:v>103.08536424660956</c:v>
                </c:pt>
                <c:pt idx="96">
                  <c:v>103.09552485514347</c:v>
                </c:pt>
                <c:pt idx="97">
                  <c:v>103.0736331889544</c:v>
                </c:pt>
                <c:pt idx="98">
                  <c:v>103.18677542295393</c:v>
                </c:pt>
                <c:pt idx="99">
                  <c:v>103.19898603878163</c:v>
                </c:pt>
                <c:pt idx="100">
                  <c:v>103.21051529640957</c:v>
                </c:pt>
                <c:pt idx="101">
                  <c:v>103.27456407452352</c:v>
                </c:pt>
                <c:pt idx="102">
                  <c:v>103.36590031441615</c:v>
                </c:pt>
                <c:pt idx="103">
                  <c:v>103.44905707301713</c:v>
                </c:pt>
                <c:pt idx="104">
                  <c:v>103.48992707192126</c:v>
                </c:pt>
                <c:pt idx="105">
                  <c:v>103.50624214727978</c:v>
                </c:pt>
                <c:pt idx="106">
                  <c:v>103.52324034531868</c:v>
                </c:pt>
                <c:pt idx="107">
                  <c:v>103.53887514445563</c:v>
                </c:pt>
                <c:pt idx="108">
                  <c:v>103.84581797287372</c:v>
                </c:pt>
                <c:pt idx="109">
                  <c:v>103.76936160329704</c:v>
                </c:pt>
                <c:pt idx="110">
                  <c:v>103.78637009705591</c:v>
                </c:pt>
                <c:pt idx="111">
                  <c:v>103.72969287169117</c:v>
                </c:pt>
                <c:pt idx="112">
                  <c:v>103.70780949386487</c:v>
                </c:pt>
                <c:pt idx="113">
                  <c:v>103.72277033391484</c:v>
                </c:pt>
                <c:pt idx="114">
                  <c:v>103.73977908696878</c:v>
                </c:pt>
                <c:pt idx="115">
                  <c:v>103.62440850134806</c:v>
                </c:pt>
                <c:pt idx="116">
                  <c:v>103.52745498851137</c:v>
                </c:pt>
                <c:pt idx="117">
                  <c:v>103.46052143254822</c:v>
                </c:pt>
                <c:pt idx="118">
                  <c:v>103.66382937413813</c:v>
                </c:pt>
                <c:pt idx="119">
                  <c:v>103.73338795167032</c:v>
                </c:pt>
                <c:pt idx="120">
                  <c:v>103.74903473609174</c:v>
                </c:pt>
                <c:pt idx="121">
                  <c:v>103.76536493130502</c:v>
                </c:pt>
                <c:pt idx="122">
                  <c:v>103.78078019387701</c:v>
                </c:pt>
                <c:pt idx="123">
                  <c:v>103.89380149197088</c:v>
                </c:pt>
                <c:pt idx="124">
                  <c:v>103.90103139176188</c:v>
                </c:pt>
                <c:pt idx="125">
                  <c:v>103.64136395848789</c:v>
                </c:pt>
                <c:pt idx="126">
                  <c:v>103.68408149182581</c:v>
                </c:pt>
                <c:pt idx="127">
                  <c:v>103.7008612062656</c:v>
                </c:pt>
                <c:pt idx="128">
                  <c:v>103.71764201365171</c:v>
                </c:pt>
                <c:pt idx="129">
                  <c:v>103.6156335498393</c:v>
                </c:pt>
                <c:pt idx="130">
                  <c:v>103.43920005638036</c:v>
                </c:pt>
                <c:pt idx="131">
                  <c:v>103.45460717444428</c:v>
                </c:pt>
                <c:pt idx="132">
                  <c:v>103.26040226749936</c:v>
                </c:pt>
                <c:pt idx="133">
                  <c:v>103.30652983637557</c:v>
                </c:pt>
                <c:pt idx="134">
                  <c:v>103.31851921628933</c:v>
                </c:pt>
                <c:pt idx="135">
                  <c:v>103.33050933770537</c:v>
                </c:pt>
                <c:pt idx="136">
                  <c:v>103.48317326182909</c:v>
                </c:pt>
                <c:pt idx="137">
                  <c:v>103.58531336093519</c:v>
                </c:pt>
                <c:pt idx="138">
                  <c:v>103.83702228536264</c:v>
                </c:pt>
                <c:pt idx="139">
                  <c:v>103.94942690989527</c:v>
                </c:pt>
                <c:pt idx="140">
                  <c:v>103.8774352784941</c:v>
                </c:pt>
                <c:pt idx="141">
                  <c:v>103.89354576473231</c:v>
                </c:pt>
                <c:pt idx="142">
                  <c:v>103.9069251770766</c:v>
                </c:pt>
                <c:pt idx="143">
                  <c:v>103.76047069220874</c:v>
                </c:pt>
                <c:pt idx="144">
                  <c:v>103.74310733763689</c:v>
                </c:pt>
                <c:pt idx="145">
                  <c:v>103.80361650021679</c:v>
                </c:pt>
                <c:pt idx="146">
                  <c:v>103.59907562070349</c:v>
                </c:pt>
                <c:pt idx="147">
                  <c:v>103.42936045655654</c:v>
                </c:pt>
                <c:pt idx="148">
                  <c:v>103.44272492470256</c:v>
                </c:pt>
                <c:pt idx="149">
                  <c:v>103.45677344036385</c:v>
                </c:pt>
                <c:pt idx="150">
                  <c:v>103.44964271102796</c:v>
                </c:pt>
                <c:pt idx="151">
                  <c:v>103.70488137227636</c:v>
                </c:pt>
                <c:pt idx="152">
                  <c:v>103.97038783206229</c:v>
                </c:pt>
                <c:pt idx="153">
                  <c:v>104.04557015854282</c:v>
                </c:pt>
                <c:pt idx="154">
                  <c:v>104.21779305515922</c:v>
                </c:pt>
                <c:pt idx="155">
                  <c:v>104.23217350728972</c:v>
                </c:pt>
                <c:pt idx="156">
                  <c:v>104.24587166536273</c:v>
                </c:pt>
                <c:pt idx="157">
                  <c:v>104.27050577190528</c:v>
                </c:pt>
                <c:pt idx="158">
                  <c:v>104.30471041552467</c:v>
                </c:pt>
                <c:pt idx="159">
                  <c:v>104.29995879728371</c:v>
                </c:pt>
                <c:pt idx="160">
                  <c:v>104.21181631128403</c:v>
                </c:pt>
                <c:pt idx="161">
                  <c:v>104.18245143478475</c:v>
                </c:pt>
                <c:pt idx="162">
                  <c:v>104.19546616947993</c:v>
                </c:pt>
                <c:pt idx="163">
                  <c:v>104.20779826306102</c:v>
                </c:pt>
                <c:pt idx="164">
                  <c:v>104.1080122473459</c:v>
                </c:pt>
                <c:pt idx="165">
                  <c:v>104.13811678613628</c:v>
                </c:pt>
                <c:pt idx="166">
                  <c:v>104.22975830288016</c:v>
                </c:pt>
                <c:pt idx="167">
                  <c:v>104.15525745936915</c:v>
                </c:pt>
                <c:pt idx="168">
                  <c:v>104.05818480452324</c:v>
                </c:pt>
                <c:pt idx="169">
                  <c:v>104.07188026346105</c:v>
                </c:pt>
                <c:pt idx="170" formatCode="0.0000">
                  <c:v>104.08489292333368</c:v>
                </c:pt>
                <c:pt idx="171">
                  <c:v>104.09448719467527</c:v>
                </c:pt>
                <c:pt idx="172">
                  <c:v>104.02543302289926</c:v>
                </c:pt>
                <c:pt idx="173">
                  <c:v>103.87566769517163</c:v>
                </c:pt>
                <c:pt idx="174">
                  <c:v>104.025466514686</c:v>
                </c:pt>
                <c:pt idx="175">
                  <c:v>103.86132290846079</c:v>
                </c:pt>
                <c:pt idx="176">
                  <c:v>103.87501215059191</c:v>
                </c:pt>
                <c:pt idx="177">
                  <c:v>103.89007056222104</c:v>
                </c:pt>
                <c:pt idx="178">
                  <c:v>103.89965738405186</c:v>
                </c:pt>
                <c:pt idx="179">
                  <c:v>103.72658309856503</c:v>
                </c:pt>
                <c:pt idx="180">
                  <c:v>103.71358559400261</c:v>
                </c:pt>
                <c:pt idx="181">
                  <c:v>103.64585148844326</c:v>
                </c:pt>
                <c:pt idx="182">
                  <c:v>103.67321767164732</c:v>
                </c:pt>
                <c:pt idx="183">
                  <c:v>103.68631396501469</c:v>
                </c:pt>
                <c:pt idx="184">
                  <c:v>103.69804258812992</c:v>
                </c:pt>
                <c:pt idx="185">
                  <c:v>103.60986296453906</c:v>
                </c:pt>
                <c:pt idx="186">
                  <c:v>103.50730496166467</c:v>
                </c:pt>
                <c:pt idx="187">
                  <c:v>103.49918069309118</c:v>
                </c:pt>
                <c:pt idx="188">
                  <c:v>103.33980504107167</c:v>
                </c:pt>
                <c:pt idx="189">
                  <c:v>103.30429620880113</c:v>
                </c:pt>
                <c:pt idx="190">
                  <c:v>103.31532673621618</c:v>
                </c:pt>
                <c:pt idx="191">
                  <c:v>103.32772693774778</c:v>
                </c:pt>
                <c:pt idx="192">
                  <c:v>103.39899520155669</c:v>
                </c:pt>
                <c:pt idx="193">
                  <c:v>103.53393039309914</c:v>
                </c:pt>
                <c:pt idx="194">
                  <c:v>103.62848741810001</c:v>
                </c:pt>
                <c:pt idx="195">
                  <c:v>103.28970913622472</c:v>
                </c:pt>
                <c:pt idx="196">
                  <c:v>102.99608768060274</c:v>
                </c:pt>
                <c:pt idx="197">
                  <c:v>102.99478411573558</c:v>
                </c:pt>
                <c:pt idx="198">
                  <c:v>102.99348027609194</c:v>
                </c:pt>
                <c:pt idx="199">
                  <c:v>102.81415496214773</c:v>
                </c:pt>
                <c:pt idx="200">
                  <c:v>102.73136111763294</c:v>
                </c:pt>
                <c:pt idx="201">
                  <c:v>102.66362494611317</c:v>
                </c:pt>
                <c:pt idx="202">
                  <c:v>102.67257850253976</c:v>
                </c:pt>
                <c:pt idx="203">
                  <c:v>102.82945114382201</c:v>
                </c:pt>
                <c:pt idx="204">
                  <c:v>102.82813927236818</c:v>
                </c:pt>
                <c:pt idx="205">
                  <c:v>102.82819685265738</c:v>
                </c:pt>
                <c:pt idx="206">
                  <c:v>102.98783392126009</c:v>
                </c:pt>
                <c:pt idx="207">
                  <c:v>102.88584472025848</c:v>
                </c:pt>
                <c:pt idx="208">
                  <c:v>103.01261928001061</c:v>
                </c:pt>
                <c:pt idx="209">
                  <c:v>103.05515208446108</c:v>
                </c:pt>
                <c:pt idx="210">
                  <c:v>103.23126359013312</c:v>
                </c:pt>
                <c:pt idx="211">
                  <c:v>103.23065147722643</c:v>
                </c:pt>
                <c:pt idx="212">
                  <c:v>103.22866902990721</c:v>
                </c:pt>
                <c:pt idx="213">
                  <c:v>103.33081923417073</c:v>
                </c:pt>
                <c:pt idx="214">
                  <c:v>103.35368697221595</c:v>
                </c:pt>
                <c:pt idx="215">
                  <c:v>103.42177528894288</c:v>
                </c:pt>
                <c:pt idx="216">
                  <c:v>103.26307971275459</c:v>
                </c:pt>
                <c:pt idx="217">
                  <c:v>103.11396528874681</c:v>
                </c:pt>
                <c:pt idx="218">
                  <c:v>103.11216043891272</c:v>
                </c:pt>
                <c:pt idx="219">
                  <c:v>103.11104056459941</c:v>
                </c:pt>
                <c:pt idx="220">
                  <c:v>102.95505176682192</c:v>
                </c:pt>
                <c:pt idx="221">
                  <c:v>102.97448447585026</c:v>
                </c:pt>
                <c:pt idx="222">
                  <c:v>102.9089401615977</c:v>
                </c:pt>
                <c:pt idx="223">
                  <c:v>102.89273502704745</c:v>
                </c:pt>
                <c:pt idx="224">
                  <c:v>103.06431658556068</c:v>
                </c:pt>
                <c:pt idx="225">
                  <c:v>103.07621623658001</c:v>
                </c:pt>
                <c:pt idx="226">
                  <c:v>103.09017282444486</c:v>
                </c:pt>
                <c:pt idx="227">
                  <c:v>103.1212660481433</c:v>
                </c:pt>
                <c:pt idx="228">
                  <c:v>103.13385406488244</c:v>
                </c:pt>
                <c:pt idx="229">
                  <c:v>103.11696721944512</c:v>
                </c:pt>
                <c:pt idx="230">
                  <c:v>103.18028302821881</c:v>
                </c:pt>
                <c:pt idx="231">
                  <c:v>103.2477163917758</c:v>
                </c:pt>
                <c:pt idx="232">
                  <c:v>103.26099574123242</c:v>
                </c:pt>
                <c:pt idx="233">
                  <c:v>103.27359032892001</c:v>
                </c:pt>
                <c:pt idx="234">
                  <c:v>103.41027963330178</c:v>
                </c:pt>
                <c:pt idx="235">
                  <c:v>103.35911692892643</c:v>
                </c:pt>
                <c:pt idx="236">
                  <c:v>103.20578847269297</c:v>
                </c:pt>
                <c:pt idx="237">
                  <c:v>103.03736408524564</c:v>
                </c:pt>
                <c:pt idx="238">
                  <c:v>103.00881030137043</c:v>
                </c:pt>
                <c:pt idx="239">
                  <c:v>103.02276925294883</c:v>
                </c:pt>
                <c:pt idx="240">
                  <c:v>103.03672906901218</c:v>
                </c:pt>
                <c:pt idx="241">
                  <c:v>102.89776233855746</c:v>
                </c:pt>
                <c:pt idx="242">
                  <c:v>102.99058515873628</c:v>
                </c:pt>
                <c:pt idx="243">
                  <c:v>103.0710696679308</c:v>
                </c:pt>
                <c:pt idx="244">
                  <c:v>103.09051944540096</c:v>
                </c:pt>
                <c:pt idx="245">
                  <c:v>103.19907793767723</c:v>
                </c:pt>
                <c:pt idx="246">
                  <c:v>103.21161862160092</c:v>
                </c:pt>
                <c:pt idx="247">
                  <c:v>103.22553189721303</c:v>
                </c:pt>
                <c:pt idx="248">
                  <c:v>103.26208214775922</c:v>
                </c:pt>
                <c:pt idx="249">
                  <c:v>103.315098052059</c:v>
                </c:pt>
                <c:pt idx="250">
                  <c:v>103.33656194997762</c:v>
                </c:pt>
                <c:pt idx="251">
                  <c:v>103.31686630220366</c:v>
                </c:pt>
                <c:pt idx="252">
                  <c:v>103.47142318264467</c:v>
                </c:pt>
                <c:pt idx="253">
                  <c:v>103.48397562189932</c:v>
                </c:pt>
                <c:pt idx="254">
                  <c:v>103.49790099047721</c:v>
                </c:pt>
                <c:pt idx="255">
                  <c:v>103.41645767449415</c:v>
                </c:pt>
                <c:pt idx="256">
                  <c:v>103.26296424131303</c:v>
                </c:pt>
                <c:pt idx="257">
                  <c:v>103.27413829363974</c:v>
                </c:pt>
                <c:pt idx="258">
                  <c:v>103.20708801575742</c:v>
                </c:pt>
                <c:pt idx="259">
                  <c:v>103.04190512479369</c:v>
                </c:pt>
                <c:pt idx="260">
                  <c:v>103.05513090702047</c:v>
                </c:pt>
                <c:pt idx="261">
                  <c:v>103.06904374749369</c:v>
                </c:pt>
                <c:pt idx="262">
                  <c:v>103.08295743799866</c:v>
                </c:pt>
                <c:pt idx="263">
                  <c:v>103.09687197857787</c:v>
                </c:pt>
                <c:pt idx="264">
                  <c:v>103.0201919753307</c:v>
                </c:pt>
                <c:pt idx="265">
                  <c:v>103.09793585128438</c:v>
                </c:pt>
                <c:pt idx="266">
                  <c:v>103.36718422708657</c:v>
                </c:pt>
                <c:pt idx="267">
                  <c:v>103.37973739209032</c:v>
                </c:pt>
                <c:pt idx="268">
                  <c:v>103.39366416143821</c:v>
                </c:pt>
                <c:pt idx="269">
                  <c:v>103.39386279750101</c:v>
                </c:pt>
                <c:pt idx="270">
                  <c:v>103.45584391715113</c:v>
                </c:pt>
                <c:pt idx="271">
                  <c:v>103.42171962603562</c:v>
                </c:pt>
                <c:pt idx="272">
                  <c:v>103.38827933167507</c:v>
                </c:pt>
                <c:pt idx="273">
                  <c:v>103.0980684954874</c:v>
                </c:pt>
                <c:pt idx="274">
                  <c:v>103.11267411398335</c:v>
                </c:pt>
                <c:pt idx="275">
                  <c:v>103.12596322027437</c:v>
                </c:pt>
                <c:pt idx="276">
                  <c:v>102.97377810995461</c:v>
                </c:pt>
                <c:pt idx="277">
                  <c:v>102.75017114365295</c:v>
                </c:pt>
                <c:pt idx="278">
                  <c:v>102.52242807701668</c:v>
                </c:pt>
                <c:pt idx="279">
                  <c:v>102.1511499925487</c:v>
                </c:pt>
                <c:pt idx="280">
                  <c:v>101.64662223593341</c:v>
                </c:pt>
                <c:pt idx="281">
                  <c:v>101.66054786863988</c:v>
                </c:pt>
                <c:pt idx="282">
                  <c:v>101.67584789651669</c:v>
                </c:pt>
                <c:pt idx="283">
                  <c:v>101.68977530591984</c:v>
                </c:pt>
                <c:pt idx="284">
                  <c:v>101.34312589428984</c:v>
                </c:pt>
                <c:pt idx="285">
                  <c:v>101.27599514827823</c:v>
                </c:pt>
                <c:pt idx="286">
                  <c:v>101.09003206032691</c:v>
                </c:pt>
                <c:pt idx="287">
                  <c:v>101.0434938854921</c:v>
                </c:pt>
                <c:pt idx="288">
                  <c:v>101.04503615585872</c:v>
                </c:pt>
                <c:pt idx="289">
                  <c:v>101.0486392195142</c:v>
                </c:pt>
                <c:pt idx="290">
                  <c:v>100.98766800676221</c:v>
                </c:pt>
                <c:pt idx="291">
                  <c:v>100.89165601629475</c:v>
                </c:pt>
                <c:pt idx="292">
                  <c:v>100.84441481254373</c:v>
                </c:pt>
                <c:pt idx="293">
                  <c:v>101.07885458188856</c:v>
                </c:pt>
                <c:pt idx="294">
                  <c:v>101.37239806101165</c:v>
                </c:pt>
                <c:pt idx="295">
                  <c:v>101.37532571356972</c:v>
                </c:pt>
                <c:pt idx="296">
                  <c:v>101.37825344602182</c:v>
                </c:pt>
                <c:pt idx="297">
                  <c:v>101.99685257753944</c:v>
                </c:pt>
                <c:pt idx="298">
                  <c:v>102.17846337946042</c:v>
                </c:pt>
                <c:pt idx="299">
                  <c:v>101.79522340257135</c:v>
                </c:pt>
                <c:pt idx="300">
                  <c:v>102.00295357048894</c:v>
                </c:pt>
                <c:pt idx="301">
                  <c:v>102.00590356052648</c:v>
                </c:pt>
                <c:pt idx="302">
                  <c:v>102.00954088678955</c:v>
                </c:pt>
                <c:pt idx="303">
                  <c:v>102.01249106270599</c:v>
                </c:pt>
                <c:pt idx="304">
                  <c:v>102.19826433056875</c:v>
                </c:pt>
                <c:pt idx="305">
                  <c:v>102.24727223120779</c:v>
                </c:pt>
                <c:pt idx="306">
                  <c:v>102.2502031576048</c:v>
                </c:pt>
                <c:pt idx="307">
                  <c:v>102.32805834791679</c:v>
                </c:pt>
                <c:pt idx="308">
                  <c:v>102.27599991277684</c:v>
                </c:pt>
                <c:pt idx="309">
                  <c:v>102.27893178280637</c:v>
                </c:pt>
                <c:pt idx="310">
                  <c:v>102.28186373226107</c:v>
                </c:pt>
                <c:pt idx="311">
                  <c:v>102.30542001531835</c:v>
                </c:pt>
                <c:pt idx="312">
                  <c:v>102.29666536261344</c:v>
                </c:pt>
                <c:pt idx="313">
                  <c:v>102.44879053000925</c:v>
                </c:pt>
                <c:pt idx="314">
                  <c:v>102.6050516168887</c:v>
                </c:pt>
                <c:pt idx="315">
                  <c:v>102.60593226820217</c:v>
                </c:pt>
                <c:pt idx="316">
                  <c:v>102.63225393182324</c:v>
                </c:pt>
                <c:pt idx="317">
                  <c:v>102.65857732969371</c:v>
                </c:pt>
                <c:pt idx="318">
                  <c:v>102.72134766652839</c:v>
                </c:pt>
                <c:pt idx="319">
                  <c:v>102.78412231617733</c:v>
                </c:pt>
                <c:pt idx="320">
                  <c:v>102.74030870711707</c:v>
                </c:pt>
                <c:pt idx="321">
                  <c:v>102.54932013897057</c:v>
                </c:pt>
                <c:pt idx="322">
                  <c:v>102.43259412790873</c:v>
                </c:pt>
                <c:pt idx="323">
                  <c:v>102.45822751334244</c:v>
                </c:pt>
                <c:pt idx="324">
                  <c:v>102.48386258453985</c:v>
                </c:pt>
                <c:pt idx="325">
                  <c:v>102.56727586664616</c:v>
                </c:pt>
                <c:pt idx="326">
                  <c:v>102.28132479042246</c:v>
                </c:pt>
                <c:pt idx="327">
                  <c:v>101.97678097687871</c:v>
                </c:pt>
                <c:pt idx="328">
                  <c:v>101.79878700963623</c:v>
                </c:pt>
                <c:pt idx="329">
                  <c:v>101.87186866277415</c:v>
                </c:pt>
                <c:pt idx="330">
                  <c:v>101.89611178709779</c:v>
                </c:pt>
                <c:pt idx="331">
                  <c:v>101.92379630937856</c:v>
                </c:pt>
                <c:pt idx="332">
                  <c:v>102.03541699342537</c:v>
                </c:pt>
                <c:pt idx="333">
                  <c:v>101.86702511793956</c:v>
                </c:pt>
                <c:pt idx="334">
                  <c:v>101.91810435832865</c:v>
                </c:pt>
                <c:pt idx="335">
                  <c:v>101.85290505398918</c:v>
                </c:pt>
                <c:pt idx="336">
                  <c:v>101.82009603100292</c:v>
                </c:pt>
                <c:pt idx="337">
                  <c:v>101.84577373709831</c:v>
                </c:pt>
                <c:pt idx="338">
                  <c:v>101.87214128987823</c:v>
                </c:pt>
                <c:pt idx="339">
                  <c:v>101.79046981708879</c:v>
                </c:pt>
                <c:pt idx="340">
                  <c:v>101.69089959307875</c:v>
                </c:pt>
                <c:pt idx="341">
                  <c:v>101.66771309881793</c:v>
                </c:pt>
                <c:pt idx="342">
                  <c:v>101.53991352506071</c:v>
                </c:pt>
                <c:pt idx="343">
                  <c:v>101.56627417104495</c:v>
                </c:pt>
                <c:pt idx="344">
                  <c:v>101.59263657996664</c:v>
                </c:pt>
                <c:pt idx="345">
                  <c:v>101.60385801282474</c:v>
                </c:pt>
                <c:pt idx="346">
                  <c:v>101.34663101121734</c:v>
                </c:pt>
                <c:pt idx="347">
                  <c:v>101.25459077352667</c:v>
                </c:pt>
                <c:pt idx="348">
                  <c:v>101.12812475806335</c:v>
                </c:pt>
                <c:pt idx="349">
                  <c:v>101.02092486861955</c:v>
                </c:pt>
                <c:pt idx="350">
                  <c:v>101.04933787570454</c:v>
                </c:pt>
                <c:pt idx="351">
                  <c:v>101.06054142252641</c:v>
                </c:pt>
                <c:pt idx="352">
                  <c:v>101.07243412352543</c:v>
                </c:pt>
                <c:pt idx="353">
                  <c:v>101.54975646869639</c:v>
                </c:pt>
                <c:pt idx="354">
                  <c:v>101.62294641444646</c:v>
                </c:pt>
                <c:pt idx="355">
                  <c:v>101.99772799053663</c:v>
                </c:pt>
                <c:pt idx="356">
                  <c:v>102.35187896823223</c:v>
                </c:pt>
                <c:pt idx="357">
                  <c:v>102.47950484369792</c:v>
                </c:pt>
                <c:pt idx="358">
                  <c:v>102.49007304754701</c:v>
                </c:pt>
                <c:pt idx="359">
                  <c:v>102.50201918332256</c:v>
                </c:pt>
                <c:pt idx="360">
                  <c:v>102.5132773680306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117-4D9E-9568-B1F31C51B00D}"/>
            </c:ext>
          </c:extLst>
        </c:ser>
        <c:ser>
          <c:idx val="0"/>
          <c:order val="4"/>
          <c:tx>
            <c:strRef>
              <c:f>YTD!$AQ$1</c:f>
              <c:strCache>
                <c:ptCount val="1"/>
                <c:pt idx="0">
                  <c:v>Benchmark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YTD!$B$3:$B$362</c:f>
              <c:numCache>
                <c:formatCode>m/d/yyyy</c:formatCode>
                <c:ptCount val="360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</c:numCache>
            </c:numRef>
          </c:cat>
          <c:val>
            <c:numRef>
              <c:f>YTD!$AQ$3:$AQ$365</c:f>
              <c:numCache>
                <c:formatCode>General</c:formatCode>
                <c:ptCount val="36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100.27475824433397</c:v>
                </c:pt>
                <c:pt idx="5">
                  <c:v>100.55670923684046</c:v>
                </c:pt>
                <c:pt idx="6">
                  <c:v>100.63929261427715</c:v>
                </c:pt>
                <c:pt idx="7">
                  <c:v>100.63929261427715</c:v>
                </c:pt>
                <c:pt idx="8">
                  <c:v>100.63929261427715</c:v>
                </c:pt>
                <c:pt idx="9">
                  <c:v>100.53210539473781</c:v>
                </c:pt>
                <c:pt idx="10">
                  <c:v>100.56355409518476</c:v>
                </c:pt>
                <c:pt idx="11">
                  <c:v>100.48651916192303</c:v>
                </c:pt>
                <c:pt idx="12">
                  <c:v>100.54421241030288</c:v>
                </c:pt>
                <c:pt idx="13">
                  <c:v>100.60520805219271</c:v>
                </c:pt>
                <c:pt idx="14">
                  <c:v>100.60520805219271</c:v>
                </c:pt>
                <c:pt idx="15">
                  <c:v>100.60520805219271</c:v>
                </c:pt>
                <c:pt idx="16">
                  <c:v>100.5401877587875</c:v>
                </c:pt>
                <c:pt idx="17">
                  <c:v>100.51801195943814</c:v>
                </c:pt>
                <c:pt idx="18">
                  <c:v>100.47273743171672</c:v>
                </c:pt>
                <c:pt idx="19">
                  <c:v>100.4024307893351</c:v>
                </c:pt>
                <c:pt idx="20">
                  <c:v>100.37511905511398</c:v>
                </c:pt>
                <c:pt idx="21">
                  <c:v>100.37511905511398</c:v>
                </c:pt>
                <c:pt idx="22">
                  <c:v>100.37511905511398</c:v>
                </c:pt>
                <c:pt idx="23">
                  <c:v>100.4588938563885</c:v>
                </c:pt>
                <c:pt idx="24">
                  <c:v>100.38337630516257</c:v>
                </c:pt>
                <c:pt idx="25">
                  <c:v>100.44727457311693</c:v>
                </c:pt>
                <c:pt idx="26">
                  <c:v>100.49830870724277</c:v>
                </c:pt>
                <c:pt idx="27">
                  <c:v>100.44563579308301</c:v>
                </c:pt>
                <c:pt idx="28">
                  <c:v>100.44563579308301</c:v>
                </c:pt>
                <c:pt idx="29">
                  <c:v>100.44563579308301</c:v>
                </c:pt>
                <c:pt idx="30">
                  <c:v>100.46051547100633</c:v>
                </c:pt>
                <c:pt idx="31">
                  <c:v>100.47186520856685</c:v>
                </c:pt>
                <c:pt idx="32">
                  <c:v>100.54155122683373</c:v>
                </c:pt>
                <c:pt idx="33">
                  <c:v>100.69309922570784</c:v>
                </c:pt>
                <c:pt idx="34">
                  <c:v>100.76696084330354</c:v>
                </c:pt>
                <c:pt idx="35">
                  <c:v>100.76696084330354</c:v>
                </c:pt>
                <c:pt idx="36">
                  <c:v>100.76696084330354</c:v>
                </c:pt>
                <c:pt idx="37">
                  <c:v>100.80759447677997</c:v>
                </c:pt>
                <c:pt idx="38">
                  <c:v>100.76485202594012</c:v>
                </c:pt>
                <c:pt idx="39">
                  <c:v>100.98161160470818</c:v>
                </c:pt>
                <c:pt idx="40">
                  <c:v>101.08763694912351</c:v>
                </c:pt>
                <c:pt idx="41">
                  <c:v>101.20534123611304</c:v>
                </c:pt>
                <c:pt idx="42">
                  <c:v>101.20534123611304</c:v>
                </c:pt>
                <c:pt idx="43">
                  <c:v>101.20534123611304</c:v>
                </c:pt>
                <c:pt idx="44">
                  <c:v>101.18506260562982</c:v>
                </c:pt>
                <c:pt idx="45">
                  <c:v>101.21748858594431</c:v>
                </c:pt>
                <c:pt idx="46">
                  <c:v>101.29607006393051</c:v>
                </c:pt>
                <c:pt idx="47">
                  <c:v>101.23938908165745</c:v>
                </c:pt>
                <c:pt idx="48">
                  <c:v>101.14715748918984</c:v>
                </c:pt>
                <c:pt idx="49">
                  <c:v>101.14715748918984</c:v>
                </c:pt>
                <c:pt idx="50">
                  <c:v>101.14715748918984</c:v>
                </c:pt>
                <c:pt idx="51">
                  <c:v>101.28926512468551</c:v>
                </c:pt>
                <c:pt idx="52">
                  <c:v>101.23101498702233</c:v>
                </c:pt>
                <c:pt idx="53">
                  <c:v>101.19760678842243</c:v>
                </c:pt>
                <c:pt idx="54">
                  <c:v>101.28057735881553</c:v>
                </c:pt>
                <c:pt idx="55">
                  <c:v>101.41285494077128</c:v>
                </c:pt>
                <c:pt idx="56">
                  <c:v>101.41285494077128</c:v>
                </c:pt>
                <c:pt idx="57">
                  <c:v>101.41285494077128</c:v>
                </c:pt>
                <c:pt idx="58">
                  <c:v>101.57367007208636</c:v>
                </c:pt>
                <c:pt idx="59">
                  <c:v>101.56637884804883</c:v>
                </c:pt>
                <c:pt idx="60">
                  <c:v>101.67358263408698</c:v>
                </c:pt>
                <c:pt idx="61">
                  <c:v>101.68351318760786</c:v>
                </c:pt>
                <c:pt idx="62">
                  <c:v>101.69508619006767</c:v>
                </c:pt>
                <c:pt idx="63">
                  <c:v>101.69508619006767</c:v>
                </c:pt>
                <c:pt idx="64">
                  <c:v>101.69508619006767</c:v>
                </c:pt>
                <c:pt idx="65">
                  <c:v>101.75264979629709</c:v>
                </c:pt>
                <c:pt idx="66">
                  <c:v>101.74612736004735</c:v>
                </c:pt>
                <c:pt idx="67">
                  <c:v>101.7077040331007</c:v>
                </c:pt>
                <c:pt idx="68">
                  <c:v>101.66926666592916</c:v>
                </c:pt>
                <c:pt idx="69">
                  <c:v>101.51467610617711</c:v>
                </c:pt>
                <c:pt idx="70">
                  <c:v>101.51467610617711</c:v>
                </c:pt>
                <c:pt idx="71">
                  <c:v>101.51467610617711</c:v>
                </c:pt>
                <c:pt idx="72">
                  <c:v>101.4111056212426</c:v>
                </c:pt>
                <c:pt idx="73">
                  <c:v>101.38069212616274</c:v>
                </c:pt>
                <c:pt idx="74">
                  <c:v>101.19687691126893</c:v>
                </c:pt>
                <c:pt idx="75">
                  <c:v>101.16856490585731</c:v>
                </c:pt>
                <c:pt idx="76">
                  <c:v>101.44473702701681</c:v>
                </c:pt>
                <c:pt idx="77">
                  <c:v>101.44473702701681</c:v>
                </c:pt>
                <c:pt idx="78">
                  <c:v>101.44473702701681</c:v>
                </c:pt>
                <c:pt idx="79">
                  <c:v>101.66423042977164</c:v>
                </c:pt>
                <c:pt idx="80">
                  <c:v>101.77063183480659</c:v>
                </c:pt>
                <c:pt idx="81">
                  <c:v>101.64519385545952</c:v>
                </c:pt>
                <c:pt idx="82">
                  <c:v>101.85318211629767</c:v>
                </c:pt>
                <c:pt idx="83">
                  <c:v>102.00774693627693</c:v>
                </c:pt>
                <c:pt idx="84">
                  <c:v>102.00774693627693</c:v>
                </c:pt>
                <c:pt idx="85">
                  <c:v>102.00774693627693</c:v>
                </c:pt>
                <c:pt idx="86">
                  <c:v>102.07701423669447</c:v>
                </c:pt>
                <c:pt idx="87">
                  <c:v>102.20400366911855</c:v>
                </c:pt>
                <c:pt idx="88">
                  <c:v>102.26430516549243</c:v>
                </c:pt>
                <c:pt idx="89">
                  <c:v>102.27878609900425</c:v>
                </c:pt>
                <c:pt idx="90">
                  <c:v>102.35193010941737</c:v>
                </c:pt>
                <c:pt idx="91">
                  <c:v>102.35193010941737</c:v>
                </c:pt>
                <c:pt idx="92">
                  <c:v>102.35193010941737</c:v>
                </c:pt>
                <c:pt idx="93">
                  <c:v>102.59585074251846</c:v>
                </c:pt>
                <c:pt idx="94">
                  <c:v>102.569991518577</c:v>
                </c:pt>
                <c:pt idx="95">
                  <c:v>102.7486413231566</c:v>
                </c:pt>
                <c:pt idx="96">
                  <c:v>102.73584687368991</c:v>
                </c:pt>
                <c:pt idx="97">
                  <c:v>102.73542759214511</c:v>
                </c:pt>
                <c:pt idx="98">
                  <c:v>102.73542759214511</c:v>
                </c:pt>
                <c:pt idx="99">
                  <c:v>102.73542759214511</c:v>
                </c:pt>
                <c:pt idx="100">
                  <c:v>102.8348756589981</c:v>
                </c:pt>
                <c:pt idx="101">
                  <c:v>102.89505096292187</c:v>
                </c:pt>
                <c:pt idx="102">
                  <c:v>102.97820470335967</c:v>
                </c:pt>
                <c:pt idx="103">
                  <c:v>102.97820470335967</c:v>
                </c:pt>
                <c:pt idx="104">
                  <c:v>103.05244956058611</c:v>
                </c:pt>
                <c:pt idx="105">
                  <c:v>103.05244956058611</c:v>
                </c:pt>
                <c:pt idx="106">
                  <c:v>103.05244956058611</c:v>
                </c:pt>
                <c:pt idx="107">
                  <c:v>103.13709068203707</c:v>
                </c:pt>
                <c:pt idx="108">
                  <c:v>103.51949543453186</c:v>
                </c:pt>
                <c:pt idx="109">
                  <c:v>103.51949543453186</c:v>
                </c:pt>
                <c:pt idx="110">
                  <c:v>103.38214299892314</c:v>
                </c:pt>
                <c:pt idx="111">
                  <c:v>103.3660518736712</c:v>
                </c:pt>
                <c:pt idx="112">
                  <c:v>103.3660518736712</c:v>
                </c:pt>
                <c:pt idx="113">
                  <c:v>103.3660518736712</c:v>
                </c:pt>
                <c:pt idx="114">
                  <c:v>103.40343301016459</c:v>
                </c:pt>
                <c:pt idx="115">
                  <c:v>103.36076847704088</c:v>
                </c:pt>
                <c:pt idx="116">
                  <c:v>103.29734384667745</c:v>
                </c:pt>
                <c:pt idx="117">
                  <c:v>103.18983408969611</c:v>
                </c:pt>
                <c:pt idx="118">
                  <c:v>103.29948599416547</c:v>
                </c:pt>
                <c:pt idx="119">
                  <c:v>103.29948599416547</c:v>
                </c:pt>
                <c:pt idx="120">
                  <c:v>103.29948599416547</c:v>
                </c:pt>
                <c:pt idx="121">
                  <c:v>103.29948599416547</c:v>
                </c:pt>
                <c:pt idx="122">
                  <c:v>103.4183601302949</c:v>
                </c:pt>
                <c:pt idx="123">
                  <c:v>103.53013997449351</c:v>
                </c:pt>
                <c:pt idx="124">
                  <c:v>103.54009703389477</c:v>
                </c:pt>
                <c:pt idx="125">
                  <c:v>103.36629765797386</c:v>
                </c:pt>
                <c:pt idx="126">
                  <c:v>103.36629765797386</c:v>
                </c:pt>
                <c:pt idx="127">
                  <c:v>103.36629765797386</c:v>
                </c:pt>
                <c:pt idx="128">
                  <c:v>103.40644447357425</c:v>
                </c:pt>
                <c:pt idx="129">
                  <c:v>103.2321028042869</c:v>
                </c:pt>
                <c:pt idx="130">
                  <c:v>102.9853087863208</c:v>
                </c:pt>
                <c:pt idx="131">
                  <c:v>102.99710194981564</c:v>
                </c:pt>
                <c:pt idx="132">
                  <c:v>102.78330141177582</c:v>
                </c:pt>
                <c:pt idx="133">
                  <c:v>102.78330141177582</c:v>
                </c:pt>
                <c:pt idx="134">
                  <c:v>102.78330141177582</c:v>
                </c:pt>
                <c:pt idx="135">
                  <c:v>102.84597797208352</c:v>
                </c:pt>
                <c:pt idx="136">
                  <c:v>103.06167599797494</c:v>
                </c:pt>
                <c:pt idx="137">
                  <c:v>103.14902961886021</c:v>
                </c:pt>
                <c:pt idx="138">
                  <c:v>103.37354295099355</c:v>
                </c:pt>
                <c:pt idx="139">
                  <c:v>103.49045405085288</c:v>
                </c:pt>
                <c:pt idx="140">
                  <c:v>103.49045405085288</c:v>
                </c:pt>
                <c:pt idx="141">
                  <c:v>103.49045405085288</c:v>
                </c:pt>
                <c:pt idx="142">
                  <c:v>103.38570021569349</c:v>
                </c:pt>
                <c:pt idx="143">
                  <c:v>103.32818979414184</c:v>
                </c:pt>
                <c:pt idx="144">
                  <c:v>103.30969008645162</c:v>
                </c:pt>
                <c:pt idx="145">
                  <c:v>103.38534814075149</c:v>
                </c:pt>
                <c:pt idx="146">
                  <c:v>103.20002708323462</c:v>
                </c:pt>
                <c:pt idx="147">
                  <c:v>103.20002708323462</c:v>
                </c:pt>
                <c:pt idx="148">
                  <c:v>103.20002708323462</c:v>
                </c:pt>
                <c:pt idx="149">
                  <c:v>103.05870705819279</c:v>
                </c:pt>
                <c:pt idx="150">
                  <c:v>103.07532338795515</c:v>
                </c:pt>
                <c:pt idx="151">
                  <c:v>103.28844190907205</c:v>
                </c:pt>
                <c:pt idx="152">
                  <c:v>103.48741815151442</c:v>
                </c:pt>
                <c:pt idx="153">
                  <c:v>103.54744874276487</c:v>
                </c:pt>
                <c:pt idx="154">
                  <c:v>103.54744874276487</c:v>
                </c:pt>
                <c:pt idx="155">
                  <c:v>103.54744874276487</c:v>
                </c:pt>
                <c:pt idx="156">
                  <c:v>103.72253435654864</c:v>
                </c:pt>
                <c:pt idx="157">
                  <c:v>103.76677652661961</c:v>
                </c:pt>
                <c:pt idx="158">
                  <c:v>103.78016761606033</c:v>
                </c:pt>
                <c:pt idx="159">
                  <c:v>103.78558585244976</c:v>
                </c:pt>
                <c:pt idx="160">
                  <c:v>103.7299008821699</c:v>
                </c:pt>
                <c:pt idx="161">
                  <c:v>103.7299008821699</c:v>
                </c:pt>
                <c:pt idx="162">
                  <c:v>103.7299008821699</c:v>
                </c:pt>
                <c:pt idx="163">
                  <c:v>103.68838225085892</c:v>
                </c:pt>
                <c:pt idx="164">
                  <c:v>103.57618413622522</c:v>
                </c:pt>
                <c:pt idx="165">
                  <c:v>103.66707928912949</c:v>
                </c:pt>
                <c:pt idx="166">
                  <c:v>103.71309036629202</c:v>
                </c:pt>
                <c:pt idx="167" formatCode="0.00">
                  <c:v>103.72778211929067</c:v>
                </c:pt>
                <c:pt idx="168" formatCode="0.00">
                  <c:v>103.72778211929067</c:v>
                </c:pt>
                <c:pt idx="169" formatCode="0.00">
                  <c:v>103.72778211929067</c:v>
                </c:pt>
                <c:pt idx="170" formatCode="0.00">
                  <c:v>103.6231894043671</c:v>
                </c:pt>
                <c:pt idx="171" formatCode="0.00">
                  <c:v>103.64412751327119</c:v>
                </c:pt>
                <c:pt idx="172" formatCode="0.00">
                  <c:v>103.55678547257794</c:v>
                </c:pt>
                <c:pt idx="173" formatCode="0.00">
                  <c:v>103.44020955086494</c:v>
                </c:pt>
                <c:pt idx="174" formatCode="0.00">
                  <c:v>103.50129482335804</c:v>
                </c:pt>
                <c:pt idx="175" formatCode="0.00">
                  <c:v>103.50129482335804</c:v>
                </c:pt>
                <c:pt idx="176" formatCode="0.00">
                  <c:v>103.50129482335804</c:v>
                </c:pt>
                <c:pt idx="177" formatCode="0.00">
                  <c:v>103.50129482335804</c:v>
                </c:pt>
                <c:pt idx="178" formatCode="0.00">
                  <c:v>103.40335150122611</c:v>
                </c:pt>
                <c:pt idx="179" formatCode="0.00">
                  <c:v>103.2060466691636</c:v>
                </c:pt>
                <c:pt idx="180" formatCode="0.00">
                  <c:v>103.19923704826842</c:v>
                </c:pt>
                <c:pt idx="181" formatCode="0.00">
                  <c:v>103.06024352915836</c:v>
                </c:pt>
                <c:pt idx="182" formatCode="0.00">
                  <c:v>103.06024352915836</c:v>
                </c:pt>
                <c:pt idx="183" formatCode="0.00">
                  <c:v>103.06024352915836</c:v>
                </c:pt>
                <c:pt idx="184" formatCode="0.00">
                  <c:v>103.07865909430349</c:v>
                </c:pt>
                <c:pt idx="185" formatCode="0.00">
                  <c:v>103.03295664292961</c:v>
                </c:pt>
                <c:pt idx="186" formatCode="0.00">
                  <c:v>102.93912781375325</c:v>
                </c:pt>
                <c:pt idx="187" formatCode="0.00">
                  <c:v>102.95744555509476</c:v>
                </c:pt>
                <c:pt idx="188" formatCode="0.00">
                  <c:v>102.73387984089169</c:v>
                </c:pt>
                <c:pt idx="189" formatCode="0.00">
                  <c:v>102.73387984089169</c:v>
                </c:pt>
                <c:pt idx="190" formatCode="0.00">
                  <c:v>102.73387984089169</c:v>
                </c:pt>
                <c:pt idx="191" formatCode="0.00">
                  <c:v>102.66281842129736</c:v>
                </c:pt>
                <c:pt idx="192" formatCode="0.00">
                  <c:v>102.68021472226326</c:v>
                </c:pt>
                <c:pt idx="193" formatCode="0.00">
                  <c:v>102.85017363149653</c:v>
                </c:pt>
                <c:pt idx="194" formatCode="0.00">
                  <c:v>102.96288032832045</c:v>
                </c:pt>
                <c:pt idx="195" formatCode="0.00">
                  <c:v>102.67229416932038</c:v>
                </c:pt>
                <c:pt idx="196" formatCode="0.00">
                  <c:v>102.67229416932038</c:v>
                </c:pt>
                <c:pt idx="197" formatCode="0.00">
                  <c:v>102.67229416932038</c:v>
                </c:pt>
                <c:pt idx="198" formatCode="0.00">
                  <c:v>102.4597149639701</c:v>
                </c:pt>
                <c:pt idx="199" formatCode="0.00">
                  <c:v>102.33935089803357</c:v>
                </c:pt>
                <c:pt idx="200" formatCode="0.00">
                  <c:v>102.29123779797249</c:v>
                </c:pt>
                <c:pt idx="201" formatCode="0.00">
                  <c:v>102.22694097198075</c:v>
                </c:pt>
                <c:pt idx="202" formatCode="0.00">
                  <c:v>102.25131792342268</c:v>
                </c:pt>
                <c:pt idx="203" formatCode="0.00">
                  <c:v>102.25131792342268</c:v>
                </c:pt>
                <c:pt idx="204" formatCode="0.00">
                  <c:v>102.25131792342268</c:v>
                </c:pt>
                <c:pt idx="205" formatCode="0.00">
                  <c:v>102.41227472691192</c:v>
                </c:pt>
                <c:pt idx="206" formatCode="0.00">
                  <c:v>102.56025911226521</c:v>
                </c:pt>
                <c:pt idx="207" formatCode="0.00">
                  <c:v>102.47505648988842</c:v>
                </c:pt>
                <c:pt idx="208" formatCode="0.00">
                  <c:v>102.59639087351775</c:v>
                </c:pt>
                <c:pt idx="209" formatCode="0.00">
                  <c:v>102.63059182270133</c:v>
                </c:pt>
                <c:pt idx="210" formatCode="0.00">
                  <c:v>102.63059182270133</c:v>
                </c:pt>
                <c:pt idx="211" formatCode="0.00">
                  <c:v>102.63059182270133</c:v>
                </c:pt>
                <c:pt idx="212" formatCode="0.00">
                  <c:v>102.79209208478225</c:v>
                </c:pt>
                <c:pt idx="213" formatCode="0.00">
                  <c:v>102.85825956920762</c:v>
                </c:pt>
                <c:pt idx="214" formatCode="0.00">
                  <c:v>102.92532244880822</c:v>
                </c:pt>
                <c:pt idx="215" formatCode="0.00">
                  <c:v>102.968834263516</c:v>
                </c:pt>
                <c:pt idx="216" formatCode="0.00">
                  <c:v>102.78609428109719</c:v>
                </c:pt>
                <c:pt idx="217" formatCode="0.00">
                  <c:v>102.78609428109719</c:v>
                </c:pt>
                <c:pt idx="218" formatCode="0.00">
                  <c:v>102.78609428109719</c:v>
                </c:pt>
                <c:pt idx="219" formatCode="0.00">
                  <c:v>102.66239046651708</c:v>
                </c:pt>
                <c:pt idx="220" formatCode="0.00">
                  <c:v>102.57162023542969</c:v>
                </c:pt>
                <c:pt idx="221" formatCode="0.00">
                  <c:v>102.65674910839165</c:v>
                </c:pt>
                <c:pt idx="222" formatCode="0.00">
                  <c:v>102.57402096679523</c:v>
                </c:pt>
                <c:pt idx="223" formatCode="0.00">
                  <c:v>102.51017191103233</c:v>
                </c:pt>
                <c:pt idx="224" formatCode="0.00">
                  <c:v>102.51017191103233</c:v>
                </c:pt>
                <c:pt idx="225" formatCode="0.00">
                  <c:v>102.51017191103233</c:v>
                </c:pt>
                <c:pt idx="226" formatCode="0.00">
                  <c:v>102.51017191103233</c:v>
                </c:pt>
                <c:pt idx="227" formatCode="0.00">
                  <c:v>102.71086043780012</c:v>
                </c:pt>
                <c:pt idx="228" formatCode="0.00">
                  <c:v>102.77436005402051</c:v>
                </c:pt>
                <c:pt idx="229" formatCode="0.00">
                  <c:v>102.79280708618565</c:v>
                </c:pt>
                <c:pt idx="230" formatCode="0.00">
                  <c:v>102.81959546783726</c:v>
                </c:pt>
                <c:pt idx="231" formatCode="0.00">
                  <c:v>102.81959546783726</c:v>
                </c:pt>
                <c:pt idx="232" formatCode="0.00">
                  <c:v>102.81959546783726</c:v>
                </c:pt>
                <c:pt idx="233" formatCode="0.00">
                  <c:v>102.87258145985641</c:v>
                </c:pt>
                <c:pt idx="234" formatCode="0.00">
                  <c:v>102.91649660432898</c:v>
                </c:pt>
                <c:pt idx="235" formatCode="0.00">
                  <c:v>102.91603957464991</c:v>
                </c:pt>
                <c:pt idx="236" formatCode="0.00">
                  <c:v>102.76022373869198</c:v>
                </c:pt>
                <c:pt idx="237" formatCode="0.00">
                  <c:v>102.63457265318618</c:v>
                </c:pt>
                <c:pt idx="238" formatCode="0.00">
                  <c:v>102.63457265318618</c:v>
                </c:pt>
                <c:pt idx="239" formatCode="0.00">
                  <c:v>102.63457265318618</c:v>
                </c:pt>
                <c:pt idx="240" formatCode="0.00">
                  <c:v>102.64460160569359</c:v>
                </c:pt>
                <c:pt idx="241" formatCode="0.00">
                  <c:v>102.54332779332655</c:v>
                </c:pt>
                <c:pt idx="242" formatCode="0.00">
                  <c:v>102.58996792878519</c:v>
                </c:pt>
                <c:pt idx="243" formatCode="0.00">
                  <c:v>102.65820850200589</c:v>
                </c:pt>
                <c:pt idx="244" formatCode="0.00">
                  <c:v>102.68447503752715</c:v>
                </c:pt>
                <c:pt idx="245" formatCode="0.00">
                  <c:v>102.68447503752715</c:v>
                </c:pt>
                <c:pt idx="246" formatCode="0.00">
                  <c:v>102.68447503752715</c:v>
                </c:pt>
                <c:pt idx="247" formatCode="0.00">
                  <c:v>102.77965214549927</c:v>
                </c:pt>
                <c:pt idx="248" formatCode="0.00">
                  <c:v>102.78879853422727</c:v>
                </c:pt>
                <c:pt idx="249" formatCode="0.00">
                  <c:v>102.7836692074456</c:v>
                </c:pt>
                <c:pt idx="250" formatCode="0.00">
                  <c:v>102.79581339777336</c:v>
                </c:pt>
                <c:pt idx="251" formatCode="0.00">
                  <c:v>102.75255255362561</c:v>
                </c:pt>
                <c:pt idx="252" formatCode="0.00">
                  <c:v>102.75255255362561</c:v>
                </c:pt>
                <c:pt idx="253" formatCode="0.00">
                  <c:v>102.75255255362561</c:v>
                </c:pt>
                <c:pt idx="254" formatCode="0.00">
                  <c:v>102.91614695060487</c:v>
                </c:pt>
                <c:pt idx="255" formatCode="0.00">
                  <c:v>102.92445185412272</c:v>
                </c:pt>
                <c:pt idx="256" formatCode="0.00">
                  <c:v>102.78158933591362</c:v>
                </c:pt>
                <c:pt idx="257" formatCode="0.00">
                  <c:v>102.82732586029766</c:v>
                </c:pt>
                <c:pt idx="258" formatCode="0.00">
                  <c:v>102.69316729557598</c:v>
                </c:pt>
                <c:pt idx="259" formatCode="0.00">
                  <c:v>102.69316729557598</c:v>
                </c:pt>
                <c:pt idx="260" formatCode="0.00">
                  <c:v>102.69316729557598</c:v>
                </c:pt>
                <c:pt idx="261" formatCode="0.00">
                  <c:v>102.69316729557598</c:v>
                </c:pt>
                <c:pt idx="262" formatCode="0.00">
                  <c:v>102.69316729557598</c:v>
                </c:pt>
                <c:pt idx="263" formatCode="0.00">
                  <c:v>102.59533575935065</c:v>
                </c:pt>
                <c:pt idx="264" formatCode="0.00">
                  <c:v>102.56281042513437</c:v>
                </c:pt>
                <c:pt idx="265" formatCode="0.00">
                  <c:v>102.63378226671402</c:v>
                </c:pt>
                <c:pt idx="266" formatCode="0.00">
                  <c:v>102.63378226671402</c:v>
                </c:pt>
                <c:pt idx="267" formatCode="0.00">
                  <c:v>102.63378226671402</c:v>
                </c:pt>
                <c:pt idx="268" formatCode="0.00">
                  <c:v>102.84184777752569</c:v>
                </c:pt>
                <c:pt idx="269" formatCode="0.00">
                  <c:v>102.90458928356016</c:v>
                </c:pt>
                <c:pt idx="270" formatCode="0.00">
                  <c:v>102.97934508541557</c:v>
                </c:pt>
                <c:pt idx="271" formatCode="0.00">
                  <c:v>102.96778257687225</c:v>
                </c:pt>
                <c:pt idx="272" formatCode="0.00">
                  <c:v>102.94181086395032</c:v>
                </c:pt>
                <c:pt idx="273" formatCode="0.00">
                  <c:v>102.94181086395032</c:v>
                </c:pt>
                <c:pt idx="274" formatCode="0.00">
                  <c:v>102.94181086395032</c:v>
                </c:pt>
                <c:pt idx="275" formatCode="0.00">
                  <c:v>102.75119853267414</c:v>
                </c:pt>
                <c:pt idx="276" formatCode="0.00">
                  <c:v>102.59947924316111</c:v>
                </c:pt>
                <c:pt idx="277" formatCode="0.00">
                  <c:v>102.4419841115626</c:v>
                </c:pt>
                <c:pt idx="278" formatCode="0.00">
                  <c:v>102.2141870792817</c:v>
                </c:pt>
                <c:pt idx="279" formatCode="0.00">
                  <c:v>102.2141870792817</c:v>
                </c:pt>
                <c:pt idx="280" formatCode="0.00">
                  <c:v>102.2141870792817</c:v>
                </c:pt>
                <c:pt idx="281" formatCode="0.00">
                  <c:v>102.2141870792817</c:v>
                </c:pt>
                <c:pt idx="282" formatCode="0.00">
                  <c:v>101.96032708553992</c:v>
                </c:pt>
                <c:pt idx="283" formatCode="0.00">
                  <c:v>101.39751483379712</c:v>
                </c:pt>
                <c:pt idx="284" formatCode="0.00">
                  <c:v>101.12024218703793</c:v>
                </c:pt>
                <c:pt idx="285" formatCode="0.00">
                  <c:v>101.06189999895493</c:v>
                </c:pt>
                <c:pt idx="286" formatCode="0.00">
                  <c:v>100.94749522021569</c:v>
                </c:pt>
                <c:pt idx="287" formatCode="0.00">
                  <c:v>100.94749522021569</c:v>
                </c:pt>
                <c:pt idx="288" formatCode="0.00">
                  <c:v>100.94749522021569</c:v>
                </c:pt>
                <c:pt idx="289" formatCode="0.00">
                  <c:v>100.95211535813617</c:v>
                </c:pt>
                <c:pt idx="290" formatCode="0.00">
                  <c:v>100.89943986881671</c:v>
                </c:pt>
                <c:pt idx="291" formatCode="0.00">
                  <c:v>100.84105957343432</c:v>
                </c:pt>
                <c:pt idx="292" formatCode="0.00">
                  <c:v>100.82328364449525</c:v>
                </c:pt>
                <c:pt idx="293" formatCode="0.00">
                  <c:v>100.91539904908167</c:v>
                </c:pt>
                <c:pt idx="294" formatCode="0.00">
                  <c:v>100.91539904908167</c:v>
                </c:pt>
                <c:pt idx="295" formatCode="0.00">
                  <c:v>100.91539904908167</c:v>
                </c:pt>
                <c:pt idx="296" formatCode="0.00">
                  <c:v>101.27302002515302</c:v>
                </c:pt>
                <c:pt idx="297" formatCode="0.00">
                  <c:v>101.6791111762335</c:v>
                </c:pt>
                <c:pt idx="298" formatCode="0.00">
                  <c:v>101.86095188092121</c:v>
                </c:pt>
                <c:pt idx="299" formatCode="0.00">
                  <c:v>101.86095188092121</c:v>
                </c:pt>
                <c:pt idx="300" formatCode="0.00">
                  <c:v>101.56378672207676</c:v>
                </c:pt>
                <c:pt idx="301" formatCode="0.00">
                  <c:v>101.56378672207676</c:v>
                </c:pt>
                <c:pt idx="302" formatCode="0.00">
                  <c:v>101.56378672207676</c:v>
                </c:pt>
                <c:pt idx="303" formatCode="0.00">
                  <c:v>101.71630284085471</c:v>
                </c:pt>
                <c:pt idx="304" formatCode="0.00">
                  <c:v>101.71630284085471</c:v>
                </c:pt>
                <c:pt idx="305" formatCode="0.00">
                  <c:v>101.90037685180812</c:v>
                </c:pt>
                <c:pt idx="306" formatCode="0.00">
                  <c:v>101.97780713023081</c:v>
                </c:pt>
                <c:pt idx="307" formatCode="0.00">
                  <c:v>102.02923302064333</c:v>
                </c:pt>
                <c:pt idx="308" formatCode="0.00">
                  <c:v>102.02923302064333</c:v>
                </c:pt>
                <c:pt idx="309" formatCode="0.00">
                  <c:v>102.02923302064333</c:v>
                </c:pt>
                <c:pt idx="310" formatCode="0.00">
                  <c:v>101.99634703554609</c:v>
                </c:pt>
                <c:pt idx="311" formatCode="0.00">
                  <c:v>102.07918294641432</c:v>
                </c:pt>
                <c:pt idx="312" formatCode="0.00">
                  <c:v>102.08789424058246</c:v>
                </c:pt>
                <c:pt idx="313" formatCode="0.00">
                  <c:v>102.25448716218914</c:v>
                </c:pt>
                <c:pt idx="314" formatCode="0.00">
                  <c:v>102.32100365482823</c:v>
                </c:pt>
                <c:pt idx="315" formatCode="0.00">
                  <c:v>102.32100365482823</c:v>
                </c:pt>
                <c:pt idx="316" formatCode="0.00">
                  <c:v>102.32100365482823</c:v>
                </c:pt>
                <c:pt idx="317" formatCode="0.00">
                  <c:v>102.38064425340347</c:v>
                </c:pt>
                <c:pt idx="318" formatCode="0.00">
                  <c:v>102.39510642037339</c:v>
                </c:pt>
                <c:pt idx="319" formatCode="0.00">
                  <c:v>102.39829784406736</c:v>
                </c:pt>
                <c:pt idx="320" formatCode="0.00">
                  <c:v>102.36392411174783</c:v>
                </c:pt>
                <c:pt idx="321" formatCode="0.00">
                  <c:v>102.22190917026013</c:v>
                </c:pt>
                <c:pt idx="322" formatCode="0.00">
                  <c:v>102.22190917026013</c:v>
                </c:pt>
                <c:pt idx="323" formatCode="0.00">
                  <c:v>102.22190917026013</c:v>
                </c:pt>
                <c:pt idx="324" formatCode="0.00">
                  <c:v>102.18953872322059</c:v>
                </c:pt>
                <c:pt idx="325" formatCode="0.00">
                  <c:v>102.26986349150525</c:v>
                </c:pt>
                <c:pt idx="326" formatCode="0.00">
                  <c:v>101.97046571034384</c:v>
                </c:pt>
                <c:pt idx="327" formatCode="0.00">
                  <c:v>101.79443557351514</c:v>
                </c:pt>
                <c:pt idx="328" formatCode="0.00">
                  <c:v>101.58102072882345</c:v>
                </c:pt>
                <c:pt idx="329" formatCode="0.00">
                  <c:v>101.58102072882345</c:v>
                </c:pt>
                <c:pt idx="330" formatCode="0.00">
                  <c:v>101.58102072882345</c:v>
                </c:pt>
                <c:pt idx="331" formatCode="0.00">
                  <c:v>101.61448196343743</c:v>
                </c:pt>
                <c:pt idx="332" formatCode="0.00">
                  <c:v>101.71038594854106</c:v>
                </c:pt>
                <c:pt idx="333" formatCode="0.00">
                  <c:v>101.66945699996354</c:v>
                </c:pt>
                <c:pt idx="334" formatCode="0.00">
                  <c:v>101.66637338468728</c:v>
                </c:pt>
                <c:pt idx="335" formatCode="0.00">
                  <c:v>101.63465743753888</c:v>
                </c:pt>
                <c:pt idx="336" formatCode="0.00">
                  <c:v>101.63465743753888</c:v>
                </c:pt>
                <c:pt idx="337" formatCode="0.00">
                  <c:v>101.63465743753888</c:v>
                </c:pt>
                <c:pt idx="338" formatCode="0.00">
                  <c:v>101.69958935184633</c:v>
                </c:pt>
                <c:pt idx="339" formatCode="0.00">
                  <c:v>101.68330075017052</c:v>
                </c:pt>
                <c:pt idx="340" formatCode="0.00">
                  <c:v>101.64403406445126</c:v>
                </c:pt>
                <c:pt idx="341" formatCode="0.00">
                  <c:v>101.64403406445126</c:v>
                </c:pt>
                <c:pt idx="342" formatCode="0.00">
                  <c:v>101.59418287576715</c:v>
                </c:pt>
                <c:pt idx="343" formatCode="0.00">
                  <c:v>101.59418287576715</c:v>
                </c:pt>
                <c:pt idx="344" formatCode="0.00">
                  <c:v>101.59418287576715</c:v>
                </c:pt>
                <c:pt idx="345" formatCode="0.00">
                  <c:v>101.56951282547629</c:v>
                </c:pt>
                <c:pt idx="346" formatCode="0.00">
                  <c:v>101.44792721452073</c:v>
                </c:pt>
                <c:pt idx="347" formatCode="0.00">
                  <c:v>101.43445636926219</c:v>
                </c:pt>
                <c:pt idx="348" formatCode="0.00">
                  <c:v>101.36104810634414</c:v>
                </c:pt>
                <c:pt idx="349" formatCode="0.00">
                  <c:v>101.28309834916932</c:v>
                </c:pt>
                <c:pt idx="350" formatCode="0.00">
                  <c:v>101.28309834916932</c:v>
                </c:pt>
                <c:pt idx="351" formatCode="0.00">
                  <c:v>101.28309834916932</c:v>
                </c:pt>
                <c:pt idx="352" formatCode="0.00">
                  <c:v>101.35729900802477</c:v>
                </c:pt>
                <c:pt idx="353" formatCode="0.00">
                  <c:v>101.79643015930669</c:v>
                </c:pt>
                <c:pt idx="354" formatCode="0.00">
                  <c:v>101.77885875366792</c:v>
                </c:pt>
                <c:pt idx="355" formatCode="0.00">
                  <c:v>101.98308453719328</c:v>
                </c:pt>
                <c:pt idx="356" formatCode="0.00">
                  <c:v>101.98308453719328</c:v>
                </c:pt>
                <c:pt idx="357" formatCode="0.00">
                  <c:v>101.98308453719328</c:v>
                </c:pt>
                <c:pt idx="358" formatCode="0.00">
                  <c:v>101.98308453719328</c:v>
                </c:pt>
                <c:pt idx="359" formatCode="0.00">
                  <c:v>102.27930249935805</c:v>
                </c:pt>
                <c:pt idx="360" formatCode="0.00">
                  <c:v>102.321591317086</c:v>
                </c:pt>
                <c:pt idx="361" formatCode="0.00">
                  <c:v>102.45008024309506</c:v>
                </c:pt>
                <c:pt idx="362" formatCode="0.00">
                  <c:v>102.49247018012539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117-4D9E-9568-B1F31C51B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57952"/>
        <c:axId val="183016768"/>
      </c:lineChart>
      <c:dateAx>
        <c:axId val="58557952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s-CL"/>
          </a:p>
        </c:txPr>
        <c:crossAx val="183016768"/>
        <c:crosses val="autoZero"/>
        <c:auto val="1"/>
        <c:lblOffset val="100"/>
        <c:baseTimeUnit val="days"/>
        <c:majorUnit val="5"/>
        <c:majorTimeUnit val="days"/>
        <c:minorUnit val="1"/>
        <c:minorTimeUnit val="months"/>
      </c:dateAx>
      <c:valAx>
        <c:axId val="183016768"/>
        <c:scaling>
          <c:orientation val="minMax"/>
          <c:min val="99.5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s-CL"/>
          </a:p>
        </c:txPr>
        <c:crossAx val="58557952"/>
        <c:crosses val="autoZero"/>
        <c:crossBetween val="between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10111122381463249"/>
          <c:y val="4.210830416485372E-2"/>
          <c:w val="0.27213680200220686"/>
          <c:h val="0.16020908529879266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400934843729652E-2"/>
          <c:y val="0.14259064159908921"/>
          <c:w val="0.86319813031254067"/>
          <c:h val="0.76213710340800511"/>
        </c:manualLayout>
      </c:layout>
      <c:lineChart>
        <c:grouping val="standard"/>
        <c:varyColors val="0"/>
        <c:ser>
          <c:idx val="0"/>
          <c:order val="0"/>
          <c:tx>
            <c:strRef>
              <c:f>'12M'!$AY$4</c:f>
              <c:strCache>
                <c:ptCount val="1"/>
                <c:pt idx="0">
                  <c:v>PROVIDA</c:v>
                </c:pt>
              </c:strCache>
            </c:strRef>
          </c:tx>
          <c:spPr>
            <a:ln w="25400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cat>
            <c:numRef>
              <c:f>'12M'!$B$3:$B$369</c:f>
              <c:numCache>
                <c:formatCode>m/d/yyyy</c:formatCode>
                <c:ptCount val="367"/>
                <c:pt idx="0" formatCode="dd\-mm\-yyyy">
                  <c:v>42737</c:v>
                </c:pt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42742</c:v>
                </c:pt>
                <c:pt idx="6">
                  <c:v>42743</c:v>
                </c:pt>
                <c:pt idx="7">
                  <c:v>42744</c:v>
                </c:pt>
                <c:pt idx="8">
                  <c:v>42745</c:v>
                </c:pt>
                <c:pt idx="9">
                  <c:v>42746</c:v>
                </c:pt>
                <c:pt idx="10">
                  <c:v>42747</c:v>
                </c:pt>
                <c:pt idx="11">
                  <c:v>42748</c:v>
                </c:pt>
                <c:pt idx="12">
                  <c:v>42749</c:v>
                </c:pt>
                <c:pt idx="13">
                  <c:v>42750</c:v>
                </c:pt>
                <c:pt idx="14">
                  <c:v>42751</c:v>
                </c:pt>
                <c:pt idx="15">
                  <c:v>42752</c:v>
                </c:pt>
                <c:pt idx="16">
                  <c:v>42753</c:v>
                </c:pt>
                <c:pt idx="17">
                  <c:v>42754</c:v>
                </c:pt>
                <c:pt idx="18">
                  <c:v>42755</c:v>
                </c:pt>
                <c:pt idx="19">
                  <c:v>42756</c:v>
                </c:pt>
                <c:pt idx="20">
                  <c:v>42757</c:v>
                </c:pt>
                <c:pt idx="21">
                  <c:v>42758</c:v>
                </c:pt>
                <c:pt idx="22">
                  <c:v>42759</c:v>
                </c:pt>
                <c:pt idx="23">
                  <c:v>42760</c:v>
                </c:pt>
                <c:pt idx="24">
                  <c:v>42761</c:v>
                </c:pt>
                <c:pt idx="25">
                  <c:v>42762</c:v>
                </c:pt>
                <c:pt idx="26">
                  <c:v>42763</c:v>
                </c:pt>
                <c:pt idx="27">
                  <c:v>42764</c:v>
                </c:pt>
                <c:pt idx="28">
                  <c:v>42765</c:v>
                </c:pt>
                <c:pt idx="29">
                  <c:v>42766</c:v>
                </c:pt>
                <c:pt idx="30">
                  <c:v>42767</c:v>
                </c:pt>
                <c:pt idx="31">
                  <c:v>42768</c:v>
                </c:pt>
                <c:pt idx="32">
                  <c:v>42769</c:v>
                </c:pt>
                <c:pt idx="33">
                  <c:v>42770</c:v>
                </c:pt>
                <c:pt idx="34">
                  <c:v>42771</c:v>
                </c:pt>
                <c:pt idx="35">
                  <c:v>42772</c:v>
                </c:pt>
                <c:pt idx="36">
                  <c:v>42773</c:v>
                </c:pt>
                <c:pt idx="37">
                  <c:v>42774</c:v>
                </c:pt>
                <c:pt idx="38">
                  <c:v>42775</c:v>
                </c:pt>
                <c:pt idx="39">
                  <c:v>42776</c:v>
                </c:pt>
                <c:pt idx="40">
                  <c:v>42777</c:v>
                </c:pt>
                <c:pt idx="41">
                  <c:v>42778</c:v>
                </c:pt>
                <c:pt idx="42">
                  <c:v>42779</c:v>
                </c:pt>
                <c:pt idx="43">
                  <c:v>42780</c:v>
                </c:pt>
                <c:pt idx="44">
                  <c:v>42781</c:v>
                </c:pt>
                <c:pt idx="45">
                  <c:v>42782</c:v>
                </c:pt>
                <c:pt idx="46">
                  <c:v>42783</c:v>
                </c:pt>
                <c:pt idx="47">
                  <c:v>42784</c:v>
                </c:pt>
                <c:pt idx="48">
                  <c:v>42785</c:v>
                </c:pt>
                <c:pt idx="49">
                  <c:v>42786</c:v>
                </c:pt>
                <c:pt idx="50">
                  <c:v>42787</c:v>
                </c:pt>
                <c:pt idx="51">
                  <c:v>42788</c:v>
                </c:pt>
                <c:pt idx="52">
                  <c:v>42789</c:v>
                </c:pt>
                <c:pt idx="53">
                  <c:v>42790</c:v>
                </c:pt>
                <c:pt idx="54">
                  <c:v>42791</c:v>
                </c:pt>
                <c:pt idx="55">
                  <c:v>42792</c:v>
                </c:pt>
                <c:pt idx="56">
                  <c:v>42793</c:v>
                </c:pt>
                <c:pt idx="57">
                  <c:v>42794</c:v>
                </c:pt>
                <c:pt idx="58">
                  <c:v>42795</c:v>
                </c:pt>
                <c:pt idx="59">
                  <c:v>42796</c:v>
                </c:pt>
                <c:pt idx="60">
                  <c:v>42797</c:v>
                </c:pt>
                <c:pt idx="61">
                  <c:v>42798</c:v>
                </c:pt>
                <c:pt idx="62">
                  <c:v>42799</c:v>
                </c:pt>
                <c:pt idx="63">
                  <c:v>42800</c:v>
                </c:pt>
                <c:pt idx="64">
                  <c:v>42801</c:v>
                </c:pt>
                <c:pt idx="65">
                  <c:v>42802</c:v>
                </c:pt>
                <c:pt idx="66">
                  <c:v>42803</c:v>
                </c:pt>
                <c:pt idx="67">
                  <c:v>42804</c:v>
                </c:pt>
                <c:pt idx="68">
                  <c:v>42805</c:v>
                </c:pt>
                <c:pt idx="69">
                  <c:v>42806</c:v>
                </c:pt>
                <c:pt idx="70">
                  <c:v>42807</c:v>
                </c:pt>
                <c:pt idx="71">
                  <c:v>42808</c:v>
                </c:pt>
                <c:pt idx="72">
                  <c:v>42809</c:v>
                </c:pt>
                <c:pt idx="73">
                  <c:v>42810</c:v>
                </c:pt>
                <c:pt idx="74">
                  <c:v>42811</c:v>
                </c:pt>
                <c:pt idx="75">
                  <c:v>42812</c:v>
                </c:pt>
                <c:pt idx="76">
                  <c:v>42813</c:v>
                </c:pt>
                <c:pt idx="77">
                  <c:v>42814</c:v>
                </c:pt>
                <c:pt idx="78">
                  <c:v>42815</c:v>
                </c:pt>
                <c:pt idx="79">
                  <c:v>42816</c:v>
                </c:pt>
                <c:pt idx="80">
                  <c:v>42817</c:v>
                </c:pt>
                <c:pt idx="81">
                  <c:v>42818</c:v>
                </c:pt>
                <c:pt idx="82">
                  <c:v>42819</c:v>
                </c:pt>
                <c:pt idx="83">
                  <c:v>42820</c:v>
                </c:pt>
                <c:pt idx="84">
                  <c:v>42821</c:v>
                </c:pt>
                <c:pt idx="85">
                  <c:v>42822</c:v>
                </c:pt>
                <c:pt idx="86">
                  <c:v>42823</c:v>
                </c:pt>
                <c:pt idx="87">
                  <c:v>42824</c:v>
                </c:pt>
                <c:pt idx="88">
                  <c:v>42825</c:v>
                </c:pt>
                <c:pt idx="89">
                  <c:v>42826</c:v>
                </c:pt>
                <c:pt idx="90">
                  <c:v>42827</c:v>
                </c:pt>
                <c:pt idx="91">
                  <c:v>42828</c:v>
                </c:pt>
                <c:pt idx="92">
                  <c:v>42829</c:v>
                </c:pt>
                <c:pt idx="93">
                  <c:v>42830</c:v>
                </c:pt>
                <c:pt idx="94">
                  <c:v>42831</c:v>
                </c:pt>
                <c:pt idx="95">
                  <c:v>42832</c:v>
                </c:pt>
                <c:pt idx="96">
                  <c:v>42833</c:v>
                </c:pt>
                <c:pt idx="97">
                  <c:v>42834</c:v>
                </c:pt>
                <c:pt idx="98">
                  <c:v>42835</c:v>
                </c:pt>
                <c:pt idx="99">
                  <c:v>42836</c:v>
                </c:pt>
                <c:pt idx="100">
                  <c:v>42837</c:v>
                </c:pt>
                <c:pt idx="101">
                  <c:v>42838</c:v>
                </c:pt>
                <c:pt idx="102">
                  <c:v>42839</c:v>
                </c:pt>
                <c:pt idx="103">
                  <c:v>42840</c:v>
                </c:pt>
                <c:pt idx="104">
                  <c:v>42841</c:v>
                </c:pt>
                <c:pt idx="105">
                  <c:v>42842</c:v>
                </c:pt>
                <c:pt idx="106">
                  <c:v>42843</c:v>
                </c:pt>
                <c:pt idx="107">
                  <c:v>42844</c:v>
                </c:pt>
                <c:pt idx="108">
                  <c:v>42845</c:v>
                </c:pt>
                <c:pt idx="109">
                  <c:v>42846</c:v>
                </c:pt>
                <c:pt idx="110">
                  <c:v>42847</c:v>
                </c:pt>
                <c:pt idx="111">
                  <c:v>42848</c:v>
                </c:pt>
                <c:pt idx="112">
                  <c:v>42849</c:v>
                </c:pt>
                <c:pt idx="113">
                  <c:v>42850</c:v>
                </c:pt>
                <c:pt idx="114">
                  <c:v>42851</c:v>
                </c:pt>
                <c:pt idx="115">
                  <c:v>42852</c:v>
                </c:pt>
                <c:pt idx="116">
                  <c:v>42853</c:v>
                </c:pt>
                <c:pt idx="117">
                  <c:v>42854</c:v>
                </c:pt>
                <c:pt idx="118">
                  <c:v>42855</c:v>
                </c:pt>
                <c:pt idx="119">
                  <c:v>42856</c:v>
                </c:pt>
                <c:pt idx="120">
                  <c:v>42857</c:v>
                </c:pt>
                <c:pt idx="121">
                  <c:v>42858</c:v>
                </c:pt>
                <c:pt idx="122">
                  <c:v>42859</c:v>
                </c:pt>
                <c:pt idx="123">
                  <c:v>42860</c:v>
                </c:pt>
                <c:pt idx="124">
                  <c:v>42861</c:v>
                </c:pt>
                <c:pt idx="125">
                  <c:v>42862</c:v>
                </c:pt>
                <c:pt idx="126">
                  <c:v>42863</c:v>
                </c:pt>
                <c:pt idx="127">
                  <c:v>42864</c:v>
                </c:pt>
                <c:pt idx="128">
                  <c:v>42865</c:v>
                </c:pt>
                <c:pt idx="129">
                  <c:v>42866</c:v>
                </c:pt>
                <c:pt idx="130">
                  <c:v>42867</c:v>
                </c:pt>
                <c:pt idx="131">
                  <c:v>42868</c:v>
                </c:pt>
                <c:pt idx="132">
                  <c:v>42869</c:v>
                </c:pt>
                <c:pt idx="133">
                  <c:v>42870</c:v>
                </c:pt>
                <c:pt idx="134">
                  <c:v>42871</c:v>
                </c:pt>
                <c:pt idx="135">
                  <c:v>42872</c:v>
                </c:pt>
                <c:pt idx="136">
                  <c:v>42873</c:v>
                </c:pt>
                <c:pt idx="137">
                  <c:v>42874</c:v>
                </c:pt>
                <c:pt idx="138">
                  <c:v>42875</c:v>
                </c:pt>
                <c:pt idx="139">
                  <c:v>42876</c:v>
                </c:pt>
                <c:pt idx="140">
                  <c:v>42877</c:v>
                </c:pt>
                <c:pt idx="141">
                  <c:v>42878</c:v>
                </c:pt>
                <c:pt idx="142">
                  <c:v>42879</c:v>
                </c:pt>
                <c:pt idx="143">
                  <c:v>42880</c:v>
                </c:pt>
                <c:pt idx="144">
                  <c:v>42881</c:v>
                </c:pt>
                <c:pt idx="145">
                  <c:v>42882</c:v>
                </c:pt>
                <c:pt idx="146">
                  <c:v>42883</c:v>
                </c:pt>
                <c:pt idx="147">
                  <c:v>42884</c:v>
                </c:pt>
                <c:pt idx="148">
                  <c:v>42885</c:v>
                </c:pt>
                <c:pt idx="149">
                  <c:v>42886</c:v>
                </c:pt>
                <c:pt idx="150">
                  <c:v>42887</c:v>
                </c:pt>
                <c:pt idx="151">
                  <c:v>42888</c:v>
                </c:pt>
                <c:pt idx="152">
                  <c:v>42889</c:v>
                </c:pt>
                <c:pt idx="153">
                  <c:v>42890</c:v>
                </c:pt>
                <c:pt idx="154">
                  <c:v>42891</c:v>
                </c:pt>
                <c:pt idx="155">
                  <c:v>42892</c:v>
                </c:pt>
                <c:pt idx="156">
                  <c:v>42893</c:v>
                </c:pt>
                <c:pt idx="157">
                  <c:v>42894</c:v>
                </c:pt>
                <c:pt idx="158">
                  <c:v>42895</c:v>
                </c:pt>
                <c:pt idx="159">
                  <c:v>42896</c:v>
                </c:pt>
                <c:pt idx="160">
                  <c:v>42897</c:v>
                </c:pt>
                <c:pt idx="161">
                  <c:v>42898</c:v>
                </c:pt>
                <c:pt idx="162">
                  <c:v>42899</c:v>
                </c:pt>
                <c:pt idx="163">
                  <c:v>42900</c:v>
                </c:pt>
                <c:pt idx="164">
                  <c:v>42901</c:v>
                </c:pt>
                <c:pt idx="165">
                  <c:v>42902</c:v>
                </c:pt>
                <c:pt idx="166">
                  <c:v>42903</c:v>
                </c:pt>
                <c:pt idx="167">
                  <c:v>42904</c:v>
                </c:pt>
                <c:pt idx="168">
                  <c:v>42905</c:v>
                </c:pt>
                <c:pt idx="169">
                  <c:v>42906</c:v>
                </c:pt>
                <c:pt idx="170">
                  <c:v>42907</c:v>
                </c:pt>
                <c:pt idx="171">
                  <c:v>42908</c:v>
                </c:pt>
                <c:pt idx="172">
                  <c:v>42909</c:v>
                </c:pt>
                <c:pt idx="173">
                  <c:v>42910</c:v>
                </c:pt>
                <c:pt idx="174">
                  <c:v>42911</c:v>
                </c:pt>
                <c:pt idx="175">
                  <c:v>42912</c:v>
                </c:pt>
                <c:pt idx="176">
                  <c:v>42913</c:v>
                </c:pt>
                <c:pt idx="177">
                  <c:v>42914</c:v>
                </c:pt>
                <c:pt idx="178">
                  <c:v>42915</c:v>
                </c:pt>
                <c:pt idx="179">
                  <c:v>42916</c:v>
                </c:pt>
                <c:pt idx="180">
                  <c:v>42917</c:v>
                </c:pt>
                <c:pt idx="181">
                  <c:v>42918</c:v>
                </c:pt>
                <c:pt idx="182">
                  <c:v>42919</c:v>
                </c:pt>
                <c:pt idx="183">
                  <c:v>42920</c:v>
                </c:pt>
                <c:pt idx="184">
                  <c:v>42921</c:v>
                </c:pt>
                <c:pt idx="185">
                  <c:v>42922</c:v>
                </c:pt>
                <c:pt idx="186">
                  <c:v>42923</c:v>
                </c:pt>
                <c:pt idx="187">
                  <c:v>42924</c:v>
                </c:pt>
                <c:pt idx="188">
                  <c:v>42925</c:v>
                </c:pt>
                <c:pt idx="189">
                  <c:v>42926</c:v>
                </c:pt>
                <c:pt idx="190">
                  <c:v>42927</c:v>
                </c:pt>
                <c:pt idx="191">
                  <c:v>42928</c:v>
                </c:pt>
                <c:pt idx="192">
                  <c:v>42929</c:v>
                </c:pt>
                <c:pt idx="193">
                  <c:v>42930</c:v>
                </c:pt>
                <c:pt idx="194">
                  <c:v>42931</c:v>
                </c:pt>
                <c:pt idx="195">
                  <c:v>42932</c:v>
                </c:pt>
                <c:pt idx="196">
                  <c:v>42933</c:v>
                </c:pt>
                <c:pt idx="197">
                  <c:v>42934</c:v>
                </c:pt>
                <c:pt idx="198">
                  <c:v>42935</c:v>
                </c:pt>
                <c:pt idx="199">
                  <c:v>42936</c:v>
                </c:pt>
                <c:pt idx="200">
                  <c:v>42937</c:v>
                </c:pt>
                <c:pt idx="201">
                  <c:v>42938</c:v>
                </c:pt>
                <c:pt idx="202">
                  <c:v>42939</c:v>
                </c:pt>
                <c:pt idx="203">
                  <c:v>42940</c:v>
                </c:pt>
                <c:pt idx="204">
                  <c:v>42941</c:v>
                </c:pt>
                <c:pt idx="205">
                  <c:v>42942</c:v>
                </c:pt>
                <c:pt idx="206">
                  <c:v>42943</c:v>
                </c:pt>
                <c:pt idx="207">
                  <c:v>42944</c:v>
                </c:pt>
                <c:pt idx="208">
                  <c:v>42945</c:v>
                </c:pt>
                <c:pt idx="209">
                  <c:v>42946</c:v>
                </c:pt>
                <c:pt idx="210">
                  <c:v>42947</c:v>
                </c:pt>
                <c:pt idx="211">
                  <c:v>42948</c:v>
                </c:pt>
                <c:pt idx="212">
                  <c:v>42949</c:v>
                </c:pt>
                <c:pt idx="213">
                  <c:v>42950</c:v>
                </c:pt>
                <c:pt idx="214">
                  <c:v>42951</c:v>
                </c:pt>
                <c:pt idx="215">
                  <c:v>42952</c:v>
                </c:pt>
                <c:pt idx="216">
                  <c:v>42953</c:v>
                </c:pt>
                <c:pt idx="217">
                  <c:v>42954</c:v>
                </c:pt>
                <c:pt idx="218">
                  <c:v>42955</c:v>
                </c:pt>
                <c:pt idx="219">
                  <c:v>42956</c:v>
                </c:pt>
                <c:pt idx="220">
                  <c:v>42957</c:v>
                </c:pt>
                <c:pt idx="221">
                  <c:v>42958</c:v>
                </c:pt>
                <c:pt idx="222">
                  <c:v>42959</c:v>
                </c:pt>
                <c:pt idx="223">
                  <c:v>42960</c:v>
                </c:pt>
                <c:pt idx="224">
                  <c:v>42961</c:v>
                </c:pt>
                <c:pt idx="225">
                  <c:v>42962</c:v>
                </c:pt>
                <c:pt idx="226">
                  <c:v>42963</c:v>
                </c:pt>
                <c:pt idx="227">
                  <c:v>42964</c:v>
                </c:pt>
                <c:pt idx="228">
                  <c:v>42965</c:v>
                </c:pt>
                <c:pt idx="229">
                  <c:v>42966</c:v>
                </c:pt>
                <c:pt idx="230">
                  <c:v>42967</c:v>
                </c:pt>
                <c:pt idx="231">
                  <c:v>42968</c:v>
                </c:pt>
                <c:pt idx="232">
                  <c:v>42969</c:v>
                </c:pt>
                <c:pt idx="233">
                  <c:v>42970</c:v>
                </c:pt>
                <c:pt idx="234">
                  <c:v>42971</c:v>
                </c:pt>
                <c:pt idx="235">
                  <c:v>42972</c:v>
                </c:pt>
                <c:pt idx="236">
                  <c:v>42973</c:v>
                </c:pt>
                <c:pt idx="237">
                  <c:v>42974</c:v>
                </c:pt>
                <c:pt idx="238">
                  <c:v>42975</c:v>
                </c:pt>
                <c:pt idx="239">
                  <c:v>42976</c:v>
                </c:pt>
                <c:pt idx="240">
                  <c:v>42977</c:v>
                </c:pt>
                <c:pt idx="241">
                  <c:v>42978</c:v>
                </c:pt>
                <c:pt idx="242">
                  <c:v>42979</c:v>
                </c:pt>
                <c:pt idx="243">
                  <c:v>42980</c:v>
                </c:pt>
                <c:pt idx="244">
                  <c:v>42981</c:v>
                </c:pt>
                <c:pt idx="245">
                  <c:v>42982</c:v>
                </c:pt>
                <c:pt idx="246">
                  <c:v>42983</c:v>
                </c:pt>
                <c:pt idx="247">
                  <c:v>42984</c:v>
                </c:pt>
                <c:pt idx="248">
                  <c:v>42985</c:v>
                </c:pt>
                <c:pt idx="249">
                  <c:v>42986</c:v>
                </c:pt>
                <c:pt idx="250">
                  <c:v>42987</c:v>
                </c:pt>
                <c:pt idx="251">
                  <c:v>42988</c:v>
                </c:pt>
                <c:pt idx="252">
                  <c:v>42989</c:v>
                </c:pt>
                <c:pt idx="253">
                  <c:v>42990</c:v>
                </c:pt>
                <c:pt idx="254">
                  <c:v>42991</c:v>
                </c:pt>
                <c:pt idx="255">
                  <c:v>42992</c:v>
                </c:pt>
                <c:pt idx="256">
                  <c:v>42993</c:v>
                </c:pt>
                <c:pt idx="257">
                  <c:v>42994</c:v>
                </c:pt>
                <c:pt idx="258">
                  <c:v>42995</c:v>
                </c:pt>
                <c:pt idx="259">
                  <c:v>42996</c:v>
                </c:pt>
                <c:pt idx="260">
                  <c:v>42997</c:v>
                </c:pt>
                <c:pt idx="261">
                  <c:v>42998</c:v>
                </c:pt>
                <c:pt idx="262">
                  <c:v>42999</c:v>
                </c:pt>
                <c:pt idx="263">
                  <c:v>43000</c:v>
                </c:pt>
                <c:pt idx="264">
                  <c:v>43001</c:v>
                </c:pt>
                <c:pt idx="265">
                  <c:v>43002</c:v>
                </c:pt>
                <c:pt idx="266">
                  <c:v>43003</c:v>
                </c:pt>
                <c:pt idx="267">
                  <c:v>43004</c:v>
                </c:pt>
                <c:pt idx="268">
                  <c:v>43005</c:v>
                </c:pt>
                <c:pt idx="269">
                  <c:v>43006</c:v>
                </c:pt>
                <c:pt idx="270">
                  <c:v>43007</c:v>
                </c:pt>
                <c:pt idx="271">
                  <c:v>43008</c:v>
                </c:pt>
                <c:pt idx="272">
                  <c:v>43009</c:v>
                </c:pt>
                <c:pt idx="273">
                  <c:v>43010</c:v>
                </c:pt>
                <c:pt idx="274">
                  <c:v>43011</c:v>
                </c:pt>
                <c:pt idx="275">
                  <c:v>43012</c:v>
                </c:pt>
                <c:pt idx="276">
                  <c:v>43013</c:v>
                </c:pt>
                <c:pt idx="277">
                  <c:v>43014</c:v>
                </c:pt>
                <c:pt idx="278">
                  <c:v>43015</c:v>
                </c:pt>
                <c:pt idx="279">
                  <c:v>43016</c:v>
                </c:pt>
                <c:pt idx="280">
                  <c:v>43017</c:v>
                </c:pt>
                <c:pt idx="281">
                  <c:v>43018</c:v>
                </c:pt>
                <c:pt idx="282">
                  <c:v>43019</c:v>
                </c:pt>
                <c:pt idx="283">
                  <c:v>43020</c:v>
                </c:pt>
                <c:pt idx="284">
                  <c:v>43021</c:v>
                </c:pt>
                <c:pt idx="285">
                  <c:v>43022</c:v>
                </c:pt>
                <c:pt idx="286">
                  <c:v>43023</c:v>
                </c:pt>
                <c:pt idx="287">
                  <c:v>43024</c:v>
                </c:pt>
                <c:pt idx="288">
                  <c:v>43025</c:v>
                </c:pt>
                <c:pt idx="289">
                  <c:v>43026</c:v>
                </c:pt>
                <c:pt idx="290">
                  <c:v>43027</c:v>
                </c:pt>
                <c:pt idx="291">
                  <c:v>43028</c:v>
                </c:pt>
                <c:pt idx="292">
                  <c:v>43029</c:v>
                </c:pt>
                <c:pt idx="293">
                  <c:v>43030</c:v>
                </c:pt>
                <c:pt idx="294">
                  <c:v>43031</c:v>
                </c:pt>
                <c:pt idx="295">
                  <c:v>43032</c:v>
                </c:pt>
                <c:pt idx="296">
                  <c:v>43033</c:v>
                </c:pt>
                <c:pt idx="297">
                  <c:v>43034</c:v>
                </c:pt>
                <c:pt idx="298">
                  <c:v>43035</c:v>
                </c:pt>
                <c:pt idx="299">
                  <c:v>43036</c:v>
                </c:pt>
                <c:pt idx="300">
                  <c:v>43037</c:v>
                </c:pt>
                <c:pt idx="301">
                  <c:v>43038</c:v>
                </c:pt>
                <c:pt idx="302">
                  <c:v>43039</c:v>
                </c:pt>
                <c:pt idx="303">
                  <c:v>43040</c:v>
                </c:pt>
                <c:pt idx="304">
                  <c:v>43041</c:v>
                </c:pt>
                <c:pt idx="305">
                  <c:v>43042</c:v>
                </c:pt>
                <c:pt idx="306">
                  <c:v>43043</c:v>
                </c:pt>
                <c:pt idx="307">
                  <c:v>43044</c:v>
                </c:pt>
                <c:pt idx="308">
                  <c:v>43045</c:v>
                </c:pt>
                <c:pt idx="309">
                  <c:v>43046</c:v>
                </c:pt>
                <c:pt idx="310">
                  <c:v>43047</c:v>
                </c:pt>
                <c:pt idx="311">
                  <c:v>43048</c:v>
                </c:pt>
                <c:pt idx="312">
                  <c:v>43049</c:v>
                </c:pt>
                <c:pt idx="313">
                  <c:v>43050</c:v>
                </c:pt>
                <c:pt idx="314">
                  <c:v>43051</c:v>
                </c:pt>
                <c:pt idx="315">
                  <c:v>43052</c:v>
                </c:pt>
                <c:pt idx="316">
                  <c:v>43053</c:v>
                </c:pt>
                <c:pt idx="317">
                  <c:v>43054</c:v>
                </c:pt>
                <c:pt idx="318">
                  <c:v>43055</c:v>
                </c:pt>
                <c:pt idx="319">
                  <c:v>43056</c:v>
                </c:pt>
                <c:pt idx="320">
                  <c:v>43057</c:v>
                </c:pt>
                <c:pt idx="321">
                  <c:v>43058</c:v>
                </c:pt>
                <c:pt idx="322">
                  <c:v>43059</c:v>
                </c:pt>
                <c:pt idx="323">
                  <c:v>43060</c:v>
                </c:pt>
                <c:pt idx="324">
                  <c:v>43061</c:v>
                </c:pt>
                <c:pt idx="325">
                  <c:v>43062</c:v>
                </c:pt>
                <c:pt idx="326">
                  <c:v>43063</c:v>
                </c:pt>
                <c:pt idx="327">
                  <c:v>43064</c:v>
                </c:pt>
                <c:pt idx="328">
                  <c:v>43065</c:v>
                </c:pt>
                <c:pt idx="329">
                  <c:v>43066</c:v>
                </c:pt>
                <c:pt idx="330">
                  <c:v>43067</c:v>
                </c:pt>
                <c:pt idx="331">
                  <c:v>43068</c:v>
                </c:pt>
                <c:pt idx="332">
                  <c:v>43069</c:v>
                </c:pt>
                <c:pt idx="333">
                  <c:v>43070</c:v>
                </c:pt>
                <c:pt idx="334">
                  <c:v>43071</c:v>
                </c:pt>
                <c:pt idx="335">
                  <c:v>43072</c:v>
                </c:pt>
                <c:pt idx="336">
                  <c:v>43073</c:v>
                </c:pt>
                <c:pt idx="337">
                  <c:v>43074</c:v>
                </c:pt>
                <c:pt idx="338">
                  <c:v>43075</c:v>
                </c:pt>
                <c:pt idx="339">
                  <c:v>43076</c:v>
                </c:pt>
                <c:pt idx="340">
                  <c:v>43077</c:v>
                </c:pt>
                <c:pt idx="341">
                  <c:v>43078</c:v>
                </c:pt>
                <c:pt idx="342">
                  <c:v>43079</c:v>
                </c:pt>
                <c:pt idx="343">
                  <c:v>43080</c:v>
                </c:pt>
                <c:pt idx="344">
                  <c:v>43081</c:v>
                </c:pt>
                <c:pt idx="345">
                  <c:v>43082</c:v>
                </c:pt>
                <c:pt idx="346">
                  <c:v>43083</c:v>
                </c:pt>
                <c:pt idx="347">
                  <c:v>43084</c:v>
                </c:pt>
                <c:pt idx="348">
                  <c:v>43085</c:v>
                </c:pt>
                <c:pt idx="349">
                  <c:v>43086</c:v>
                </c:pt>
                <c:pt idx="350">
                  <c:v>43087</c:v>
                </c:pt>
                <c:pt idx="351">
                  <c:v>43088</c:v>
                </c:pt>
                <c:pt idx="352">
                  <c:v>43089</c:v>
                </c:pt>
                <c:pt idx="353">
                  <c:v>43090</c:v>
                </c:pt>
                <c:pt idx="354">
                  <c:v>43091</c:v>
                </c:pt>
                <c:pt idx="355">
                  <c:v>43092</c:v>
                </c:pt>
                <c:pt idx="356">
                  <c:v>43093</c:v>
                </c:pt>
                <c:pt idx="357">
                  <c:v>43094</c:v>
                </c:pt>
                <c:pt idx="358">
                  <c:v>43095</c:v>
                </c:pt>
                <c:pt idx="359">
                  <c:v>43096</c:v>
                </c:pt>
                <c:pt idx="360">
                  <c:v>43097</c:v>
                </c:pt>
                <c:pt idx="361">
                  <c:v>43098</c:v>
                </c:pt>
                <c:pt idx="362">
                  <c:v>43099</c:v>
                </c:pt>
                <c:pt idx="363">
                  <c:v>43100</c:v>
                </c:pt>
                <c:pt idx="364">
                  <c:v>43101</c:v>
                </c:pt>
                <c:pt idx="365">
                  <c:v>43102</c:v>
                </c:pt>
              </c:numCache>
            </c:numRef>
          </c:cat>
          <c:val>
            <c:numRef>
              <c:f>'12M'!$E$3:$E$369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100.32479511363859</c:v>
                </c:pt>
                <c:pt idx="3">
                  <c:v>100.55861469907036</c:v>
                </c:pt>
                <c:pt idx="4">
                  <c:v>100.62599557657018</c:v>
                </c:pt>
                <c:pt idx="5">
                  <c:v>100.62599557657018</c:v>
                </c:pt>
                <c:pt idx="6">
                  <c:v>100.62599557657018</c:v>
                </c:pt>
                <c:pt idx="7">
                  <c:v>100.51437472899474</c:v>
                </c:pt>
                <c:pt idx="8">
                  <c:v>100.55024880729326</c:v>
                </c:pt>
                <c:pt idx="9">
                  <c:v>100.46897204175686</c:v>
                </c:pt>
                <c:pt idx="10">
                  <c:v>100.51224780735649</c:v>
                </c:pt>
                <c:pt idx="11">
                  <c:v>100.59738139079688</c:v>
                </c:pt>
                <c:pt idx="12">
                  <c:v>100.59738139079688</c:v>
                </c:pt>
                <c:pt idx="13">
                  <c:v>100.59738139079688</c:v>
                </c:pt>
                <c:pt idx="14">
                  <c:v>100.56635669383361</c:v>
                </c:pt>
                <c:pt idx="15">
                  <c:v>100.54423670879579</c:v>
                </c:pt>
                <c:pt idx="16">
                  <c:v>100.51573595884322</c:v>
                </c:pt>
                <c:pt idx="17">
                  <c:v>100.42620673735043</c:v>
                </c:pt>
                <c:pt idx="18">
                  <c:v>100.40462557246099</c:v>
                </c:pt>
                <c:pt idx="19">
                  <c:v>100.40462557246099</c:v>
                </c:pt>
                <c:pt idx="20">
                  <c:v>100.40462557246099</c:v>
                </c:pt>
                <c:pt idx="21">
                  <c:v>100.51369411407052</c:v>
                </c:pt>
                <c:pt idx="22">
                  <c:v>100.44750431268812</c:v>
                </c:pt>
                <c:pt idx="23">
                  <c:v>100.48941884843927</c:v>
                </c:pt>
                <c:pt idx="24">
                  <c:v>100.54222322297828</c:v>
                </c:pt>
                <c:pt idx="25">
                  <c:v>100.4765155238339</c:v>
                </c:pt>
                <c:pt idx="26">
                  <c:v>100.4765155238339</c:v>
                </c:pt>
                <c:pt idx="27">
                  <c:v>100.4765155238339</c:v>
                </c:pt>
                <c:pt idx="28">
                  <c:v>100.48017382905169</c:v>
                </c:pt>
                <c:pt idx="29">
                  <c:v>100.49727427902323</c:v>
                </c:pt>
                <c:pt idx="30">
                  <c:v>100.6045845654118</c:v>
                </c:pt>
                <c:pt idx="31">
                  <c:v>100.76988891513672</c:v>
                </c:pt>
                <c:pt idx="32">
                  <c:v>100.87836191868755</c:v>
                </c:pt>
                <c:pt idx="33">
                  <c:v>100.87836191868755</c:v>
                </c:pt>
                <c:pt idx="34">
                  <c:v>100.87836191868755</c:v>
                </c:pt>
                <c:pt idx="35">
                  <c:v>100.92433178502895</c:v>
                </c:pt>
                <c:pt idx="36">
                  <c:v>100.87061992392432</c:v>
                </c:pt>
                <c:pt idx="37">
                  <c:v>101.11445022053346</c:v>
                </c:pt>
                <c:pt idx="38">
                  <c:v>101.19998082934634</c:v>
                </c:pt>
                <c:pt idx="39">
                  <c:v>101.33377837986994</c:v>
                </c:pt>
                <c:pt idx="40">
                  <c:v>101.33377837986994</c:v>
                </c:pt>
                <c:pt idx="41">
                  <c:v>101.33377837986994</c:v>
                </c:pt>
                <c:pt idx="42">
                  <c:v>101.27876200682717</c:v>
                </c:pt>
                <c:pt idx="43">
                  <c:v>101.29007722994267</c:v>
                </c:pt>
                <c:pt idx="44">
                  <c:v>101.37844373427323</c:v>
                </c:pt>
                <c:pt idx="45">
                  <c:v>101.30714932095906</c:v>
                </c:pt>
                <c:pt idx="46">
                  <c:v>101.18860888832049</c:v>
                </c:pt>
                <c:pt idx="47">
                  <c:v>101.18860888832049</c:v>
                </c:pt>
                <c:pt idx="48">
                  <c:v>101.18860888832049</c:v>
                </c:pt>
                <c:pt idx="49">
                  <c:v>101.32705730749308</c:v>
                </c:pt>
                <c:pt idx="50">
                  <c:v>101.25306879343709</c:v>
                </c:pt>
                <c:pt idx="51">
                  <c:v>101.18038479131926</c:v>
                </c:pt>
                <c:pt idx="52">
                  <c:v>101.2854263612937</c:v>
                </c:pt>
                <c:pt idx="53">
                  <c:v>101.44364097222444</c:v>
                </c:pt>
                <c:pt idx="54">
                  <c:v>101.44364097222444</c:v>
                </c:pt>
                <c:pt idx="55">
                  <c:v>101.44364097222444</c:v>
                </c:pt>
                <c:pt idx="56">
                  <c:v>101.61461711298467</c:v>
                </c:pt>
                <c:pt idx="57">
                  <c:v>101.62116803163049</c:v>
                </c:pt>
                <c:pt idx="58">
                  <c:v>101.72073632325582</c:v>
                </c:pt>
                <c:pt idx="59">
                  <c:v>101.69410726434492</c:v>
                </c:pt>
                <c:pt idx="60">
                  <c:v>101.69217885539291</c:v>
                </c:pt>
                <c:pt idx="61">
                  <c:v>101.69217885539291</c:v>
                </c:pt>
                <c:pt idx="62">
                  <c:v>101.69217885539291</c:v>
                </c:pt>
                <c:pt idx="63">
                  <c:v>101.7780781306231</c:v>
                </c:pt>
                <c:pt idx="64">
                  <c:v>101.75054158514654</c:v>
                </c:pt>
                <c:pt idx="65">
                  <c:v>101.7034940785084</c:v>
                </c:pt>
                <c:pt idx="66">
                  <c:v>101.65749585321181</c:v>
                </c:pt>
                <c:pt idx="67">
                  <c:v>101.48314499678555</c:v>
                </c:pt>
                <c:pt idx="68">
                  <c:v>101.48314499678555</c:v>
                </c:pt>
                <c:pt idx="69">
                  <c:v>101.48314499678555</c:v>
                </c:pt>
                <c:pt idx="70">
                  <c:v>101.36066266937745</c:v>
                </c:pt>
                <c:pt idx="71">
                  <c:v>101.31591223810865</c:v>
                </c:pt>
                <c:pt idx="72">
                  <c:v>101.10100807577973</c:v>
                </c:pt>
                <c:pt idx="73">
                  <c:v>101.06280856315674</c:v>
                </c:pt>
                <c:pt idx="74">
                  <c:v>101.42152098718664</c:v>
                </c:pt>
                <c:pt idx="75">
                  <c:v>101.42152098718664</c:v>
                </c:pt>
                <c:pt idx="76">
                  <c:v>101.42152098718664</c:v>
                </c:pt>
                <c:pt idx="77">
                  <c:v>101.700856695677</c:v>
                </c:pt>
                <c:pt idx="78">
                  <c:v>101.79421437611867</c:v>
                </c:pt>
                <c:pt idx="79">
                  <c:v>101.63078171743543</c:v>
                </c:pt>
                <c:pt idx="80">
                  <c:v>101.84330372752952</c:v>
                </c:pt>
                <c:pt idx="81">
                  <c:v>102.01237981829291</c:v>
                </c:pt>
                <c:pt idx="82">
                  <c:v>102.01237981829291</c:v>
                </c:pt>
                <c:pt idx="83">
                  <c:v>102.01237981829291</c:v>
                </c:pt>
                <c:pt idx="84">
                  <c:v>102.08236971966899</c:v>
                </c:pt>
                <c:pt idx="85">
                  <c:v>102.24013058731691</c:v>
                </c:pt>
                <c:pt idx="86">
                  <c:v>102.26307298205485</c:v>
                </c:pt>
                <c:pt idx="87">
                  <c:v>102.28051373948851</c:v>
                </c:pt>
                <c:pt idx="88">
                  <c:v>102.35603363712403</c:v>
                </c:pt>
                <c:pt idx="89">
                  <c:v>102.35603363712403</c:v>
                </c:pt>
                <c:pt idx="90">
                  <c:v>102.35603363712403</c:v>
                </c:pt>
                <c:pt idx="91">
                  <c:v>102.67277480749244</c:v>
                </c:pt>
                <c:pt idx="92">
                  <c:v>102.63327078293132</c:v>
                </c:pt>
                <c:pt idx="93">
                  <c:v>102.81218743114104</c:v>
                </c:pt>
                <c:pt idx="94">
                  <c:v>102.81933388784556</c:v>
                </c:pt>
                <c:pt idx="95">
                  <c:v>102.80030502892201</c:v>
                </c:pt>
                <c:pt idx="96">
                  <c:v>102.80030502892201</c:v>
                </c:pt>
                <c:pt idx="97">
                  <c:v>102.80030502892201</c:v>
                </c:pt>
                <c:pt idx="98">
                  <c:v>102.91975294812622</c:v>
                </c:pt>
                <c:pt idx="99">
                  <c:v>102.98840997860898</c:v>
                </c:pt>
                <c:pt idx="100">
                  <c:v>103.13301229105491</c:v>
                </c:pt>
                <c:pt idx="101">
                  <c:v>103.13301229105491</c:v>
                </c:pt>
                <c:pt idx="102">
                  <c:v>103.20892921406291</c:v>
                </c:pt>
                <c:pt idx="103">
                  <c:v>103.20892921406291</c:v>
                </c:pt>
                <c:pt idx="104">
                  <c:v>103.20892921406291</c:v>
                </c:pt>
                <c:pt idx="105">
                  <c:v>103.31258119523369</c:v>
                </c:pt>
                <c:pt idx="106">
                  <c:v>103.70050334309558</c:v>
                </c:pt>
                <c:pt idx="107">
                  <c:v>103.70050334309558</c:v>
                </c:pt>
                <c:pt idx="108">
                  <c:v>103.52572710234166</c:v>
                </c:pt>
                <c:pt idx="109">
                  <c:v>103.50993116430824</c:v>
                </c:pt>
                <c:pt idx="110">
                  <c:v>103.50993116430824</c:v>
                </c:pt>
                <c:pt idx="111">
                  <c:v>103.50993116430824</c:v>
                </c:pt>
                <c:pt idx="112">
                  <c:v>103.56650727988573</c:v>
                </c:pt>
                <c:pt idx="113">
                  <c:v>103.5128804956466</c:v>
                </c:pt>
                <c:pt idx="114">
                  <c:v>103.43690685472826</c:v>
                </c:pt>
                <c:pt idx="115">
                  <c:v>103.29704048779683</c:v>
                </c:pt>
                <c:pt idx="116">
                  <c:v>103.42193332639496</c:v>
                </c:pt>
                <c:pt idx="117">
                  <c:v>103.42193332639496</c:v>
                </c:pt>
                <c:pt idx="118">
                  <c:v>103.42193332639496</c:v>
                </c:pt>
                <c:pt idx="119">
                  <c:v>103.42193332639496</c:v>
                </c:pt>
                <c:pt idx="120">
                  <c:v>103.49396507254374</c:v>
                </c:pt>
                <c:pt idx="121">
                  <c:v>103.65442004093345</c:v>
                </c:pt>
                <c:pt idx="122">
                  <c:v>103.70674231323443</c:v>
                </c:pt>
                <c:pt idx="123">
                  <c:v>103.4848051300217</c:v>
                </c:pt>
                <c:pt idx="124">
                  <c:v>103.4848051300217</c:v>
                </c:pt>
                <c:pt idx="125">
                  <c:v>103.4848051300217</c:v>
                </c:pt>
                <c:pt idx="126">
                  <c:v>103.51401485385368</c:v>
                </c:pt>
                <c:pt idx="127">
                  <c:v>103.316324577317</c:v>
                </c:pt>
                <c:pt idx="128">
                  <c:v>103.01291211588165</c:v>
                </c:pt>
                <c:pt idx="129">
                  <c:v>103.0517638844737</c:v>
                </c:pt>
                <c:pt idx="130">
                  <c:v>102.79727062071812</c:v>
                </c:pt>
                <c:pt idx="131">
                  <c:v>102.79727062071812</c:v>
                </c:pt>
                <c:pt idx="132">
                  <c:v>102.79727062071812</c:v>
                </c:pt>
                <c:pt idx="133">
                  <c:v>102.87134421163964</c:v>
                </c:pt>
                <c:pt idx="134">
                  <c:v>103.11713127615596</c:v>
                </c:pt>
                <c:pt idx="135">
                  <c:v>103.26939050649958</c:v>
                </c:pt>
                <c:pt idx="136">
                  <c:v>103.55655328661871</c:v>
                </c:pt>
                <c:pt idx="137">
                  <c:v>103.66979059463922</c:v>
                </c:pt>
                <c:pt idx="138">
                  <c:v>103.66979059463922</c:v>
                </c:pt>
                <c:pt idx="139">
                  <c:v>103.66979059463922</c:v>
                </c:pt>
                <c:pt idx="140">
                  <c:v>103.56259374407136</c:v>
                </c:pt>
                <c:pt idx="141">
                  <c:v>103.42207512117088</c:v>
                </c:pt>
                <c:pt idx="142">
                  <c:v>103.39249673092159</c:v>
                </c:pt>
                <c:pt idx="143">
                  <c:v>103.45290130544794</c:v>
                </c:pt>
                <c:pt idx="144">
                  <c:v>103.22265494836842</c:v>
                </c:pt>
                <c:pt idx="145">
                  <c:v>103.22265494836842</c:v>
                </c:pt>
                <c:pt idx="146">
                  <c:v>103.22265494836842</c:v>
                </c:pt>
                <c:pt idx="147">
                  <c:v>103.06100890386129</c:v>
                </c:pt>
                <c:pt idx="148">
                  <c:v>103.09750687917369</c:v>
                </c:pt>
                <c:pt idx="149">
                  <c:v>103.36955433618365</c:v>
                </c:pt>
                <c:pt idx="150">
                  <c:v>103.61624888726563</c:v>
                </c:pt>
                <c:pt idx="151">
                  <c:v>103.66675618643529</c:v>
                </c:pt>
                <c:pt idx="152">
                  <c:v>103.66675618643529</c:v>
                </c:pt>
                <c:pt idx="153">
                  <c:v>103.66675618643529</c:v>
                </c:pt>
                <c:pt idx="154">
                  <c:v>103.86787789654835</c:v>
                </c:pt>
                <c:pt idx="155">
                  <c:v>103.90593561439549</c:v>
                </c:pt>
                <c:pt idx="156">
                  <c:v>103.92190170615996</c:v>
                </c:pt>
                <c:pt idx="157">
                  <c:v>103.92000165616312</c:v>
                </c:pt>
                <c:pt idx="158">
                  <c:v>103.82309910632436</c:v>
                </c:pt>
                <c:pt idx="159">
                  <c:v>103.82309910632436</c:v>
                </c:pt>
                <c:pt idx="160">
                  <c:v>103.82309910632436</c:v>
                </c:pt>
                <c:pt idx="161">
                  <c:v>103.76884842507137</c:v>
                </c:pt>
                <c:pt idx="162">
                  <c:v>103.60260822982562</c:v>
                </c:pt>
                <c:pt idx="163">
                  <c:v>103.66270085584502</c:v>
                </c:pt>
                <c:pt idx="164">
                  <c:v>103.76501996612249</c:v>
                </c:pt>
                <c:pt idx="165">
                  <c:v>103.76726032358145</c:v>
                </c:pt>
                <c:pt idx="166">
                  <c:v>103.76726032358145</c:v>
                </c:pt>
                <c:pt idx="167">
                  <c:v>103.76726032358145</c:v>
                </c:pt>
                <c:pt idx="168">
                  <c:v>103.6567738342131</c:v>
                </c:pt>
                <c:pt idx="169">
                  <c:v>103.66525316181091</c:v>
                </c:pt>
                <c:pt idx="170">
                  <c:v>103.64199881856604</c:v>
                </c:pt>
                <c:pt idx="171">
                  <c:v>103.44201146666003</c:v>
                </c:pt>
                <c:pt idx="172">
                  <c:v>103.50343696357275</c:v>
                </c:pt>
                <c:pt idx="173">
                  <c:v>103.50343696357275</c:v>
                </c:pt>
                <c:pt idx="174">
                  <c:v>103.50343696357275</c:v>
                </c:pt>
                <c:pt idx="175">
                  <c:v>103.50343696357275</c:v>
                </c:pt>
                <c:pt idx="176">
                  <c:v>103.3952191906185</c:v>
                </c:pt>
                <c:pt idx="177">
                  <c:v>103.18368974395561</c:v>
                </c:pt>
                <c:pt idx="178">
                  <c:v>103.14960227983322</c:v>
                </c:pt>
                <c:pt idx="179">
                  <c:v>103.01744954870986</c:v>
                </c:pt>
                <c:pt idx="180">
                  <c:v>103.01744954870986</c:v>
                </c:pt>
                <c:pt idx="181">
                  <c:v>103.01744954870986</c:v>
                </c:pt>
                <c:pt idx="182">
                  <c:v>103.01157924498828</c:v>
                </c:pt>
                <c:pt idx="183">
                  <c:v>102.9507492861343</c:v>
                </c:pt>
                <c:pt idx="184">
                  <c:v>102.86734559895966</c:v>
                </c:pt>
                <c:pt idx="185">
                  <c:v>102.87349949223299</c:v>
                </c:pt>
                <c:pt idx="186">
                  <c:v>102.65488030677594</c:v>
                </c:pt>
                <c:pt idx="187">
                  <c:v>102.65488030677594</c:v>
                </c:pt>
                <c:pt idx="188">
                  <c:v>102.65488030677594</c:v>
                </c:pt>
                <c:pt idx="189">
                  <c:v>102.57020046661835</c:v>
                </c:pt>
                <c:pt idx="190">
                  <c:v>102.58219630465807</c:v>
                </c:pt>
                <c:pt idx="191">
                  <c:v>102.77634171179768</c:v>
                </c:pt>
                <c:pt idx="192">
                  <c:v>102.8809295384893</c:v>
                </c:pt>
                <c:pt idx="193">
                  <c:v>102.64177846948429</c:v>
                </c:pt>
                <c:pt idx="194">
                  <c:v>102.64177846948429</c:v>
                </c:pt>
                <c:pt idx="195">
                  <c:v>102.64177846948429</c:v>
                </c:pt>
                <c:pt idx="196">
                  <c:v>102.38731356468389</c:v>
                </c:pt>
                <c:pt idx="197">
                  <c:v>102.23505433434026</c:v>
                </c:pt>
                <c:pt idx="198">
                  <c:v>102.17212581280319</c:v>
                </c:pt>
                <c:pt idx="199">
                  <c:v>102.10494344798963</c:v>
                </c:pt>
                <c:pt idx="200">
                  <c:v>102.12692163825156</c:v>
                </c:pt>
                <c:pt idx="201">
                  <c:v>102.12692163825156</c:v>
                </c:pt>
                <c:pt idx="202">
                  <c:v>102.12692163825156</c:v>
                </c:pt>
                <c:pt idx="203">
                  <c:v>102.27172246338371</c:v>
                </c:pt>
                <c:pt idx="204">
                  <c:v>102.43294312356316</c:v>
                </c:pt>
                <c:pt idx="205">
                  <c:v>102.32858216851295</c:v>
                </c:pt>
                <c:pt idx="206">
                  <c:v>102.45880649068432</c:v>
                </c:pt>
                <c:pt idx="207">
                  <c:v>102.53061136519169</c:v>
                </c:pt>
                <c:pt idx="208">
                  <c:v>102.53061136519169</c:v>
                </c:pt>
                <c:pt idx="209">
                  <c:v>102.53061136519169</c:v>
                </c:pt>
                <c:pt idx="210">
                  <c:v>102.68122577613508</c:v>
                </c:pt>
                <c:pt idx="211">
                  <c:v>102.73873773723339</c:v>
                </c:pt>
                <c:pt idx="212">
                  <c:v>102.81740547889352</c:v>
                </c:pt>
                <c:pt idx="213">
                  <c:v>102.88674312430054</c:v>
                </c:pt>
                <c:pt idx="214">
                  <c:v>102.69186038432635</c:v>
                </c:pt>
                <c:pt idx="215">
                  <c:v>102.69186038432635</c:v>
                </c:pt>
                <c:pt idx="216">
                  <c:v>102.69186038432635</c:v>
                </c:pt>
                <c:pt idx="217">
                  <c:v>102.59388019419089</c:v>
                </c:pt>
                <c:pt idx="218">
                  <c:v>102.47585022274551</c:v>
                </c:pt>
                <c:pt idx="219">
                  <c:v>102.51858716819677</c:v>
                </c:pt>
                <c:pt idx="220">
                  <c:v>102.43027738177658</c:v>
                </c:pt>
                <c:pt idx="221">
                  <c:v>102.37690582813406</c:v>
                </c:pt>
                <c:pt idx="222">
                  <c:v>102.37690582813406</c:v>
                </c:pt>
                <c:pt idx="223">
                  <c:v>102.37690582813406</c:v>
                </c:pt>
                <c:pt idx="224">
                  <c:v>102.37690582813406</c:v>
                </c:pt>
                <c:pt idx="225">
                  <c:v>102.58040969048196</c:v>
                </c:pt>
                <c:pt idx="226">
                  <c:v>102.64577708216422</c:v>
                </c:pt>
                <c:pt idx="227">
                  <c:v>102.65751768960736</c:v>
                </c:pt>
                <c:pt idx="228">
                  <c:v>102.66239542989776</c:v>
                </c:pt>
                <c:pt idx="229">
                  <c:v>102.66239542989776</c:v>
                </c:pt>
                <c:pt idx="230">
                  <c:v>102.66239542989776</c:v>
                </c:pt>
                <c:pt idx="231">
                  <c:v>102.69324997312998</c:v>
                </c:pt>
                <c:pt idx="232">
                  <c:v>102.78235381029512</c:v>
                </c:pt>
                <c:pt idx="233">
                  <c:v>102.75399485511844</c:v>
                </c:pt>
                <c:pt idx="234">
                  <c:v>102.63919780456322</c:v>
                </c:pt>
                <c:pt idx="235">
                  <c:v>102.47219191752772</c:v>
                </c:pt>
                <c:pt idx="236">
                  <c:v>102.47219191752772</c:v>
                </c:pt>
                <c:pt idx="237">
                  <c:v>102.47219191752772</c:v>
                </c:pt>
                <c:pt idx="238">
                  <c:v>102.45072418845898</c:v>
                </c:pt>
                <c:pt idx="239">
                  <c:v>102.32041478942209</c:v>
                </c:pt>
                <c:pt idx="240">
                  <c:v>102.39823176242692</c:v>
                </c:pt>
                <c:pt idx="241">
                  <c:v>102.48030257870823</c:v>
                </c:pt>
                <c:pt idx="242">
                  <c:v>102.47687114513187</c:v>
                </c:pt>
                <c:pt idx="243">
                  <c:v>102.47687114513187</c:v>
                </c:pt>
                <c:pt idx="244">
                  <c:v>102.47687114513187</c:v>
                </c:pt>
                <c:pt idx="245">
                  <c:v>102.56770487856281</c:v>
                </c:pt>
                <c:pt idx="246">
                  <c:v>102.5899666583765</c:v>
                </c:pt>
                <c:pt idx="247">
                  <c:v>102.6076059284964</c:v>
                </c:pt>
                <c:pt idx="248">
                  <c:v>102.62754227398561</c:v>
                </c:pt>
                <c:pt idx="249">
                  <c:v>102.57482297631213</c:v>
                </c:pt>
                <c:pt idx="250">
                  <c:v>102.57482297631213</c:v>
                </c:pt>
                <c:pt idx="251">
                  <c:v>102.57482297631213</c:v>
                </c:pt>
                <c:pt idx="252">
                  <c:v>102.75810690361907</c:v>
                </c:pt>
                <c:pt idx="253">
                  <c:v>102.72878374396636</c:v>
                </c:pt>
                <c:pt idx="254">
                  <c:v>102.59867285761572</c:v>
                </c:pt>
                <c:pt idx="255">
                  <c:v>102.62283468742625</c:v>
                </c:pt>
                <c:pt idx="256">
                  <c:v>102.52340819057679</c:v>
                </c:pt>
                <c:pt idx="257">
                  <c:v>102.52340819057679</c:v>
                </c:pt>
                <c:pt idx="258">
                  <c:v>102.52340819057679</c:v>
                </c:pt>
                <c:pt idx="259">
                  <c:v>102.52340819057679</c:v>
                </c:pt>
                <c:pt idx="260">
                  <c:v>102.52340819057679</c:v>
                </c:pt>
                <c:pt idx="261">
                  <c:v>102.38096115872428</c:v>
                </c:pt>
                <c:pt idx="262">
                  <c:v>102.33700477820041</c:v>
                </c:pt>
                <c:pt idx="263">
                  <c:v>102.43472973773927</c:v>
                </c:pt>
                <c:pt idx="264">
                  <c:v>102.43472973773927</c:v>
                </c:pt>
                <c:pt idx="265">
                  <c:v>102.43472973773927</c:v>
                </c:pt>
                <c:pt idx="266">
                  <c:v>102.62175704712952</c:v>
                </c:pt>
                <c:pt idx="267">
                  <c:v>102.70845037310464</c:v>
                </c:pt>
                <c:pt idx="268">
                  <c:v>102.80884107443012</c:v>
                </c:pt>
                <c:pt idx="269">
                  <c:v>102.79664672370414</c:v>
                </c:pt>
                <c:pt idx="270">
                  <c:v>102.75067685736273</c:v>
                </c:pt>
                <c:pt idx="271">
                  <c:v>102.75067685736273</c:v>
                </c:pt>
                <c:pt idx="272">
                  <c:v>102.75067685736273</c:v>
                </c:pt>
                <c:pt idx="273">
                  <c:v>102.52933521220868</c:v>
                </c:pt>
                <c:pt idx="274">
                  <c:v>102.39219130497422</c:v>
                </c:pt>
                <c:pt idx="275">
                  <c:v>102.19521000231697</c:v>
                </c:pt>
                <c:pt idx="276">
                  <c:v>101.97242205044893</c:v>
                </c:pt>
                <c:pt idx="277">
                  <c:v>101.97242205044893</c:v>
                </c:pt>
                <c:pt idx="278">
                  <c:v>101.97242205044893</c:v>
                </c:pt>
                <c:pt idx="279">
                  <c:v>101.97242205044893</c:v>
                </c:pt>
                <c:pt idx="280">
                  <c:v>101.71449735311697</c:v>
                </c:pt>
                <c:pt idx="281">
                  <c:v>101.20627651739557</c:v>
                </c:pt>
                <c:pt idx="282">
                  <c:v>100.86333167244392</c:v>
                </c:pt>
                <c:pt idx="283">
                  <c:v>100.74740026368161</c:v>
                </c:pt>
                <c:pt idx="284">
                  <c:v>100.61141907360941</c:v>
                </c:pt>
                <c:pt idx="285">
                  <c:v>100.61141907360941</c:v>
                </c:pt>
                <c:pt idx="286">
                  <c:v>100.61141907360941</c:v>
                </c:pt>
                <c:pt idx="287">
                  <c:v>100.64298259072105</c:v>
                </c:pt>
                <c:pt idx="288">
                  <c:v>100.60092626019402</c:v>
                </c:pt>
                <c:pt idx="289">
                  <c:v>100.55056075580023</c:v>
                </c:pt>
                <c:pt idx="290">
                  <c:v>100.58274816992576</c:v>
                </c:pt>
                <c:pt idx="291">
                  <c:v>100.71129931374169</c:v>
                </c:pt>
                <c:pt idx="292">
                  <c:v>100.71129931374169</c:v>
                </c:pt>
                <c:pt idx="293">
                  <c:v>100.71129931374169</c:v>
                </c:pt>
                <c:pt idx="294">
                  <c:v>101.09079885191611</c:v>
                </c:pt>
                <c:pt idx="295">
                  <c:v>101.55857981755554</c:v>
                </c:pt>
                <c:pt idx="296">
                  <c:v>101.75595814558527</c:v>
                </c:pt>
                <c:pt idx="297">
                  <c:v>101.75595814558527</c:v>
                </c:pt>
                <c:pt idx="298">
                  <c:v>101.37787655516969</c:v>
                </c:pt>
                <c:pt idx="299">
                  <c:v>101.37787655516969</c:v>
                </c:pt>
                <c:pt idx="300">
                  <c:v>101.37787655516969</c:v>
                </c:pt>
                <c:pt idx="301">
                  <c:v>101.55795592054164</c:v>
                </c:pt>
                <c:pt idx="302">
                  <c:v>101.55795592054164</c:v>
                </c:pt>
                <c:pt idx="303">
                  <c:v>101.75437004409538</c:v>
                </c:pt>
                <c:pt idx="304">
                  <c:v>101.8191986156293</c:v>
                </c:pt>
                <c:pt idx="305">
                  <c:v>101.86499832823965</c:v>
                </c:pt>
                <c:pt idx="306">
                  <c:v>101.86499832823965</c:v>
                </c:pt>
                <c:pt idx="307">
                  <c:v>101.86499832823965</c:v>
                </c:pt>
                <c:pt idx="308">
                  <c:v>101.83295270888999</c:v>
                </c:pt>
                <c:pt idx="309">
                  <c:v>101.91096819458107</c:v>
                </c:pt>
                <c:pt idx="310">
                  <c:v>101.91417275651604</c:v>
                </c:pt>
                <c:pt idx="311">
                  <c:v>102.05125994584014</c:v>
                </c:pt>
                <c:pt idx="312">
                  <c:v>102.13301881361451</c:v>
                </c:pt>
                <c:pt idx="313">
                  <c:v>102.13301881361451</c:v>
                </c:pt>
                <c:pt idx="314">
                  <c:v>102.13301881361451</c:v>
                </c:pt>
                <c:pt idx="315">
                  <c:v>102.17932898741806</c:v>
                </c:pt>
                <c:pt idx="316">
                  <c:v>102.19957728141421</c:v>
                </c:pt>
                <c:pt idx="317">
                  <c:v>102.19657123216548</c:v>
                </c:pt>
                <c:pt idx="318">
                  <c:v>102.16679432922996</c:v>
                </c:pt>
                <c:pt idx="319">
                  <c:v>102.01598140560034</c:v>
                </c:pt>
                <c:pt idx="320">
                  <c:v>102.01598140560034</c:v>
                </c:pt>
                <c:pt idx="321">
                  <c:v>102.01598140560034</c:v>
                </c:pt>
                <c:pt idx="322">
                  <c:v>101.98220588998491</c:v>
                </c:pt>
                <c:pt idx="323">
                  <c:v>102.07227393162607</c:v>
                </c:pt>
                <c:pt idx="324">
                  <c:v>101.77997818061996</c:v>
                </c:pt>
                <c:pt idx="325">
                  <c:v>101.60029584062048</c:v>
                </c:pt>
                <c:pt idx="326">
                  <c:v>101.38896490664382</c:v>
                </c:pt>
                <c:pt idx="327">
                  <c:v>101.38896490664382</c:v>
                </c:pt>
                <c:pt idx="328">
                  <c:v>101.38896490664382</c:v>
                </c:pt>
                <c:pt idx="329">
                  <c:v>101.43238246701932</c:v>
                </c:pt>
                <c:pt idx="330">
                  <c:v>101.53526875640034</c:v>
                </c:pt>
                <c:pt idx="331">
                  <c:v>101.48257781768206</c:v>
                </c:pt>
                <c:pt idx="332">
                  <c:v>101.47616869381214</c:v>
                </c:pt>
                <c:pt idx="333">
                  <c:v>101.4388766677548</c:v>
                </c:pt>
                <c:pt idx="334">
                  <c:v>101.4388766677548</c:v>
                </c:pt>
                <c:pt idx="335">
                  <c:v>101.4388766677548</c:v>
                </c:pt>
                <c:pt idx="336">
                  <c:v>101.51785635792186</c:v>
                </c:pt>
                <c:pt idx="337">
                  <c:v>101.48198227962335</c:v>
                </c:pt>
                <c:pt idx="338">
                  <c:v>101.47262382441505</c:v>
                </c:pt>
                <c:pt idx="339">
                  <c:v>101.47262382441505</c:v>
                </c:pt>
                <c:pt idx="340">
                  <c:v>101.40949679019175</c:v>
                </c:pt>
                <c:pt idx="341">
                  <c:v>101.40949679019175</c:v>
                </c:pt>
                <c:pt idx="342">
                  <c:v>101.40949679019175</c:v>
                </c:pt>
                <c:pt idx="343">
                  <c:v>101.37932286188376</c:v>
                </c:pt>
                <c:pt idx="344">
                  <c:v>101.25902417402426</c:v>
                </c:pt>
                <c:pt idx="345">
                  <c:v>101.24626264419476</c:v>
                </c:pt>
                <c:pt idx="346">
                  <c:v>101.17570556371514</c:v>
                </c:pt>
                <c:pt idx="347">
                  <c:v>101.07707311761062</c:v>
                </c:pt>
                <c:pt idx="348">
                  <c:v>101.07707311761062</c:v>
                </c:pt>
                <c:pt idx="349">
                  <c:v>101.07707311761062</c:v>
                </c:pt>
                <c:pt idx="350">
                  <c:v>101.13881056303028</c:v>
                </c:pt>
                <c:pt idx="351">
                  <c:v>101.56201125113196</c:v>
                </c:pt>
                <c:pt idx="352">
                  <c:v>101.57945200856562</c:v>
                </c:pt>
                <c:pt idx="353">
                  <c:v>101.77779454107137</c:v>
                </c:pt>
                <c:pt idx="354">
                  <c:v>101.77779454107137</c:v>
                </c:pt>
                <c:pt idx="355">
                  <c:v>101.77779454107137</c:v>
                </c:pt>
                <c:pt idx="356">
                  <c:v>101.77779454107137</c:v>
                </c:pt>
                <c:pt idx="357">
                  <c:v>102.08449664130723</c:v>
                </c:pt>
                <c:pt idx="358">
                  <c:v>102.13605322181844</c:v>
                </c:pt>
                <c:pt idx="359">
                  <c:v>102.28394517306488</c:v>
                </c:pt>
                <c:pt idx="360">
                  <c:v>102.31970581554268</c:v>
                </c:pt>
                <c:pt idx="361">
                  <c:v>102.31970581554268</c:v>
                </c:pt>
                <c:pt idx="362">
                  <c:v>102.31970581554268</c:v>
                </c:pt>
                <c:pt idx="363">
                  <c:v>102.31970581554268</c:v>
                </c:pt>
                <c:pt idx="364">
                  <c:v>102.37276542067826</c:v>
                </c:pt>
                <c:pt idx="365">
                  <c:v>102.47576514587998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30-4B38-8056-2F24D17A65CF}"/>
            </c:ext>
          </c:extLst>
        </c:ser>
        <c:ser>
          <c:idx val="1"/>
          <c:order val="1"/>
          <c:tx>
            <c:strRef>
              <c:f>'12M'!$AZ$4</c:f>
              <c:strCache>
                <c:ptCount val="1"/>
                <c:pt idx="0">
                  <c:v>HABITAT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'12M'!$B$3:$B$369</c:f>
              <c:numCache>
                <c:formatCode>m/d/yyyy</c:formatCode>
                <c:ptCount val="367"/>
                <c:pt idx="0" formatCode="dd\-mm\-yyyy">
                  <c:v>42737</c:v>
                </c:pt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42742</c:v>
                </c:pt>
                <c:pt idx="6">
                  <c:v>42743</c:v>
                </c:pt>
                <c:pt idx="7">
                  <c:v>42744</c:v>
                </c:pt>
                <c:pt idx="8">
                  <c:v>42745</c:v>
                </c:pt>
                <c:pt idx="9">
                  <c:v>42746</c:v>
                </c:pt>
                <c:pt idx="10">
                  <c:v>42747</c:v>
                </c:pt>
                <c:pt idx="11">
                  <c:v>42748</c:v>
                </c:pt>
                <c:pt idx="12">
                  <c:v>42749</c:v>
                </c:pt>
                <c:pt idx="13">
                  <c:v>42750</c:v>
                </c:pt>
                <c:pt idx="14">
                  <c:v>42751</c:v>
                </c:pt>
                <c:pt idx="15">
                  <c:v>42752</c:v>
                </c:pt>
                <c:pt idx="16">
                  <c:v>42753</c:v>
                </c:pt>
                <c:pt idx="17">
                  <c:v>42754</c:v>
                </c:pt>
                <c:pt idx="18">
                  <c:v>42755</c:v>
                </c:pt>
                <c:pt idx="19">
                  <c:v>42756</c:v>
                </c:pt>
                <c:pt idx="20">
                  <c:v>42757</c:v>
                </c:pt>
                <c:pt idx="21">
                  <c:v>42758</c:v>
                </c:pt>
                <c:pt idx="22">
                  <c:v>42759</c:v>
                </c:pt>
                <c:pt idx="23">
                  <c:v>42760</c:v>
                </c:pt>
                <c:pt idx="24">
                  <c:v>42761</c:v>
                </c:pt>
                <c:pt idx="25">
                  <c:v>42762</c:v>
                </c:pt>
                <c:pt idx="26">
                  <c:v>42763</c:v>
                </c:pt>
                <c:pt idx="27">
                  <c:v>42764</c:v>
                </c:pt>
                <c:pt idx="28">
                  <c:v>42765</c:v>
                </c:pt>
                <c:pt idx="29">
                  <c:v>42766</c:v>
                </c:pt>
                <c:pt idx="30">
                  <c:v>42767</c:v>
                </c:pt>
                <c:pt idx="31">
                  <c:v>42768</c:v>
                </c:pt>
                <c:pt idx="32">
                  <c:v>42769</c:v>
                </c:pt>
                <c:pt idx="33">
                  <c:v>42770</c:v>
                </c:pt>
                <c:pt idx="34">
                  <c:v>42771</c:v>
                </c:pt>
                <c:pt idx="35">
                  <c:v>42772</c:v>
                </c:pt>
                <c:pt idx="36">
                  <c:v>42773</c:v>
                </c:pt>
                <c:pt idx="37">
                  <c:v>42774</c:v>
                </c:pt>
                <c:pt idx="38">
                  <c:v>42775</c:v>
                </c:pt>
                <c:pt idx="39">
                  <c:v>42776</c:v>
                </c:pt>
                <c:pt idx="40">
                  <c:v>42777</c:v>
                </c:pt>
                <c:pt idx="41">
                  <c:v>42778</c:v>
                </c:pt>
                <c:pt idx="42">
                  <c:v>42779</c:v>
                </c:pt>
                <c:pt idx="43">
                  <c:v>42780</c:v>
                </c:pt>
                <c:pt idx="44">
                  <c:v>42781</c:v>
                </c:pt>
                <c:pt idx="45">
                  <c:v>42782</c:v>
                </c:pt>
                <c:pt idx="46">
                  <c:v>42783</c:v>
                </c:pt>
                <c:pt idx="47">
                  <c:v>42784</c:v>
                </c:pt>
                <c:pt idx="48">
                  <c:v>42785</c:v>
                </c:pt>
                <c:pt idx="49">
                  <c:v>42786</c:v>
                </c:pt>
                <c:pt idx="50">
                  <c:v>42787</c:v>
                </c:pt>
                <c:pt idx="51">
                  <c:v>42788</c:v>
                </c:pt>
                <c:pt idx="52">
                  <c:v>42789</c:v>
                </c:pt>
                <c:pt idx="53">
                  <c:v>42790</c:v>
                </c:pt>
                <c:pt idx="54">
                  <c:v>42791</c:v>
                </c:pt>
                <c:pt idx="55">
                  <c:v>42792</c:v>
                </c:pt>
                <c:pt idx="56">
                  <c:v>42793</c:v>
                </c:pt>
                <c:pt idx="57">
                  <c:v>42794</c:v>
                </c:pt>
                <c:pt idx="58">
                  <c:v>42795</c:v>
                </c:pt>
                <c:pt idx="59">
                  <c:v>42796</c:v>
                </c:pt>
                <c:pt idx="60">
                  <c:v>42797</c:v>
                </c:pt>
                <c:pt idx="61">
                  <c:v>42798</c:v>
                </c:pt>
                <c:pt idx="62">
                  <c:v>42799</c:v>
                </c:pt>
                <c:pt idx="63">
                  <c:v>42800</c:v>
                </c:pt>
                <c:pt idx="64">
                  <c:v>42801</c:v>
                </c:pt>
                <c:pt idx="65">
                  <c:v>42802</c:v>
                </c:pt>
                <c:pt idx="66">
                  <c:v>42803</c:v>
                </c:pt>
                <c:pt idx="67">
                  <c:v>42804</c:v>
                </c:pt>
                <c:pt idx="68">
                  <c:v>42805</c:v>
                </c:pt>
                <c:pt idx="69">
                  <c:v>42806</c:v>
                </c:pt>
                <c:pt idx="70">
                  <c:v>42807</c:v>
                </c:pt>
                <c:pt idx="71">
                  <c:v>42808</c:v>
                </c:pt>
                <c:pt idx="72">
                  <c:v>42809</c:v>
                </c:pt>
                <c:pt idx="73">
                  <c:v>42810</c:v>
                </c:pt>
                <c:pt idx="74">
                  <c:v>42811</c:v>
                </c:pt>
                <c:pt idx="75">
                  <c:v>42812</c:v>
                </c:pt>
                <c:pt idx="76">
                  <c:v>42813</c:v>
                </c:pt>
                <c:pt idx="77">
                  <c:v>42814</c:v>
                </c:pt>
                <c:pt idx="78">
                  <c:v>42815</c:v>
                </c:pt>
                <c:pt idx="79">
                  <c:v>42816</c:v>
                </c:pt>
                <c:pt idx="80">
                  <c:v>42817</c:v>
                </c:pt>
                <c:pt idx="81">
                  <c:v>42818</c:v>
                </c:pt>
                <c:pt idx="82">
                  <c:v>42819</c:v>
                </c:pt>
                <c:pt idx="83">
                  <c:v>42820</c:v>
                </c:pt>
                <c:pt idx="84">
                  <c:v>42821</c:v>
                </c:pt>
                <c:pt idx="85">
                  <c:v>42822</c:v>
                </c:pt>
                <c:pt idx="86">
                  <c:v>42823</c:v>
                </c:pt>
                <c:pt idx="87">
                  <c:v>42824</c:v>
                </c:pt>
                <c:pt idx="88">
                  <c:v>42825</c:v>
                </c:pt>
                <c:pt idx="89">
                  <c:v>42826</c:v>
                </c:pt>
                <c:pt idx="90">
                  <c:v>42827</c:v>
                </c:pt>
                <c:pt idx="91">
                  <c:v>42828</c:v>
                </c:pt>
                <c:pt idx="92">
                  <c:v>42829</c:v>
                </c:pt>
                <c:pt idx="93">
                  <c:v>42830</c:v>
                </c:pt>
                <c:pt idx="94">
                  <c:v>42831</c:v>
                </c:pt>
                <c:pt idx="95">
                  <c:v>42832</c:v>
                </c:pt>
                <c:pt idx="96">
                  <c:v>42833</c:v>
                </c:pt>
                <c:pt idx="97">
                  <c:v>42834</c:v>
                </c:pt>
                <c:pt idx="98">
                  <c:v>42835</c:v>
                </c:pt>
                <c:pt idx="99">
                  <c:v>42836</c:v>
                </c:pt>
                <c:pt idx="100">
                  <c:v>42837</c:v>
                </c:pt>
                <c:pt idx="101">
                  <c:v>42838</c:v>
                </c:pt>
                <c:pt idx="102">
                  <c:v>42839</c:v>
                </c:pt>
                <c:pt idx="103">
                  <c:v>42840</c:v>
                </c:pt>
                <c:pt idx="104">
                  <c:v>42841</c:v>
                </c:pt>
                <c:pt idx="105">
                  <c:v>42842</c:v>
                </c:pt>
                <c:pt idx="106">
                  <c:v>42843</c:v>
                </c:pt>
                <c:pt idx="107">
                  <c:v>42844</c:v>
                </c:pt>
                <c:pt idx="108">
                  <c:v>42845</c:v>
                </c:pt>
                <c:pt idx="109">
                  <c:v>42846</c:v>
                </c:pt>
                <c:pt idx="110">
                  <c:v>42847</c:v>
                </c:pt>
                <c:pt idx="111">
                  <c:v>42848</c:v>
                </c:pt>
                <c:pt idx="112">
                  <c:v>42849</c:v>
                </c:pt>
                <c:pt idx="113">
                  <c:v>42850</c:v>
                </c:pt>
                <c:pt idx="114">
                  <c:v>42851</c:v>
                </c:pt>
                <c:pt idx="115">
                  <c:v>42852</c:v>
                </c:pt>
                <c:pt idx="116">
                  <c:v>42853</c:v>
                </c:pt>
                <c:pt idx="117">
                  <c:v>42854</c:v>
                </c:pt>
                <c:pt idx="118">
                  <c:v>42855</c:v>
                </c:pt>
                <c:pt idx="119">
                  <c:v>42856</c:v>
                </c:pt>
                <c:pt idx="120">
                  <c:v>42857</c:v>
                </c:pt>
                <c:pt idx="121">
                  <c:v>42858</c:v>
                </c:pt>
                <c:pt idx="122">
                  <c:v>42859</c:v>
                </c:pt>
                <c:pt idx="123">
                  <c:v>42860</c:v>
                </c:pt>
                <c:pt idx="124">
                  <c:v>42861</c:v>
                </c:pt>
                <c:pt idx="125">
                  <c:v>42862</c:v>
                </c:pt>
                <c:pt idx="126">
                  <c:v>42863</c:v>
                </c:pt>
                <c:pt idx="127">
                  <c:v>42864</c:v>
                </c:pt>
                <c:pt idx="128">
                  <c:v>42865</c:v>
                </c:pt>
                <c:pt idx="129">
                  <c:v>42866</c:v>
                </c:pt>
                <c:pt idx="130">
                  <c:v>42867</c:v>
                </c:pt>
                <c:pt idx="131">
                  <c:v>42868</c:v>
                </c:pt>
                <c:pt idx="132">
                  <c:v>42869</c:v>
                </c:pt>
                <c:pt idx="133">
                  <c:v>42870</c:v>
                </c:pt>
                <c:pt idx="134">
                  <c:v>42871</c:v>
                </c:pt>
                <c:pt idx="135">
                  <c:v>42872</c:v>
                </c:pt>
                <c:pt idx="136">
                  <c:v>42873</c:v>
                </c:pt>
                <c:pt idx="137">
                  <c:v>42874</c:v>
                </c:pt>
                <c:pt idx="138">
                  <c:v>42875</c:v>
                </c:pt>
                <c:pt idx="139">
                  <c:v>42876</c:v>
                </c:pt>
                <c:pt idx="140">
                  <c:v>42877</c:v>
                </c:pt>
                <c:pt idx="141">
                  <c:v>42878</c:v>
                </c:pt>
                <c:pt idx="142">
                  <c:v>42879</c:v>
                </c:pt>
                <c:pt idx="143">
                  <c:v>42880</c:v>
                </c:pt>
                <c:pt idx="144">
                  <c:v>42881</c:v>
                </c:pt>
                <c:pt idx="145">
                  <c:v>42882</c:v>
                </c:pt>
                <c:pt idx="146">
                  <c:v>42883</c:v>
                </c:pt>
                <c:pt idx="147">
                  <c:v>42884</c:v>
                </c:pt>
                <c:pt idx="148">
                  <c:v>42885</c:v>
                </c:pt>
                <c:pt idx="149">
                  <c:v>42886</c:v>
                </c:pt>
                <c:pt idx="150">
                  <c:v>42887</c:v>
                </c:pt>
                <c:pt idx="151">
                  <c:v>42888</c:v>
                </c:pt>
                <c:pt idx="152">
                  <c:v>42889</c:v>
                </c:pt>
                <c:pt idx="153">
                  <c:v>42890</c:v>
                </c:pt>
                <c:pt idx="154">
                  <c:v>42891</c:v>
                </c:pt>
                <c:pt idx="155">
                  <c:v>42892</c:v>
                </c:pt>
                <c:pt idx="156">
                  <c:v>42893</c:v>
                </c:pt>
                <c:pt idx="157">
                  <c:v>42894</c:v>
                </c:pt>
                <c:pt idx="158">
                  <c:v>42895</c:v>
                </c:pt>
                <c:pt idx="159">
                  <c:v>42896</c:v>
                </c:pt>
                <c:pt idx="160">
                  <c:v>42897</c:v>
                </c:pt>
                <c:pt idx="161">
                  <c:v>42898</c:v>
                </c:pt>
                <c:pt idx="162">
                  <c:v>42899</c:v>
                </c:pt>
                <c:pt idx="163">
                  <c:v>42900</c:v>
                </c:pt>
                <c:pt idx="164">
                  <c:v>42901</c:v>
                </c:pt>
                <c:pt idx="165">
                  <c:v>42902</c:v>
                </c:pt>
                <c:pt idx="166">
                  <c:v>42903</c:v>
                </c:pt>
                <c:pt idx="167">
                  <c:v>42904</c:v>
                </c:pt>
                <c:pt idx="168">
                  <c:v>42905</c:v>
                </c:pt>
                <c:pt idx="169">
                  <c:v>42906</c:v>
                </c:pt>
                <c:pt idx="170">
                  <c:v>42907</c:v>
                </c:pt>
                <c:pt idx="171">
                  <c:v>42908</c:v>
                </c:pt>
                <c:pt idx="172">
                  <c:v>42909</c:v>
                </c:pt>
                <c:pt idx="173">
                  <c:v>42910</c:v>
                </c:pt>
                <c:pt idx="174">
                  <c:v>42911</c:v>
                </c:pt>
                <c:pt idx="175">
                  <c:v>42912</c:v>
                </c:pt>
                <c:pt idx="176">
                  <c:v>42913</c:v>
                </c:pt>
                <c:pt idx="177">
                  <c:v>42914</c:v>
                </c:pt>
                <c:pt idx="178">
                  <c:v>42915</c:v>
                </c:pt>
                <c:pt idx="179">
                  <c:v>42916</c:v>
                </c:pt>
                <c:pt idx="180">
                  <c:v>42917</c:v>
                </c:pt>
                <c:pt idx="181">
                  <c:v>42918</c:v>
                </c:pt>
                <c:pt idx="182">
                  <c:v>42919</c:v>
                </c:pt>
                <c:pt idx="183">
                  <c:v>42920</c:v>
                </c:pt>
                <c:pt idx="184">
                  <c:v>42921</c:v>
                </c:pt>
                <c:pt idx="185">
                  <c:v>42922</c:v>
                </c:pt>
                <c:pt idx="186">
                  <c:v>42923</c:v>
                </c:pt>
                <c:pt idx="187">
                  <c:v>42924</c:v>
                </c:pt>
                <c:pt idx="188">
                  <c:v>42925</c:v>
                </c:pt>
                <c:pt idx="189">
                  <c:v>42926</c:v>
                </c:pt>
                <c:pt idx="190">
                  <c:v>42927</c:v>
                </c:pt>
                <c:pt idx="191">
                  <c:v>42928</c:v>
                </c:pt>
                <c:pt idx="192">
                  <c:v>42929</c:v>
                </c:pt>
                <c:pt idx="193">
                  <c:v>42930</c:v>
                </c:pt>
                <c:pt idx="194">
                  <c:v>42931</c:v>
                </c:pt>
                <c:pt idx="195">
                  <c:v>42932</c:v>
                </c:pt>
                <c:pt idx="196">
                  <c:v>42933</c:v>
                </c:pt>
                <c:pt idx="197">
                  <c:v>42934</c:v>
                </c:pt>
                <c:pt idx="198">
                  <c:v>42935</c:v>
                </c:pt>
                <c:pt idx="199">
                  <c:v>42936</c:v>
                </c:pt>
                <c:pt idx="200">
                  <c:v>42937</c:v>
                </c:pt>
                <c:pt idx="201">
                  <c:v>42938</c:v>
                </c:pt>
                <c:pt idx="202">
                  <c:v>42939</c:v>
                </c:pt>
                <c:pt idx="203">
                  <c:v>42940</c:v>
                </c:pt>
                <c:pt idx="204">
                  <c:v>42941</c:v>
                </c:pt>
                <c:pt idx="205">
                  <c:v>42942</c:v>
                </c:pt>
                <c:pt idx="206">
                  <c:v>42943</c:v>
                </c:pt>
                <c:pt idx="207">
                  <c:v>42944</c:v>
                </c:pt>
                <c:pt idx="208">
                  <c:v>42945</c:v>
                </c:pt>
                <c:pt idx="209">
                  <c:v>42946</c:v>
                </c:pt>
                <c:pt idx="210">
                  <c:v>42947</c:v>
                </c:pt>
                <c:pt idx="211">
                  <c:v>42948</c:v>
                </c:pt>
                <c:pt idx="212">
                  <c:v>42949</c:v>
                </c:pt>
                <c:pt idx="213">
                  <c:v>42950</c:v>
                </c:pt>
                <c:pt idx="214">
                  <c:v>42951</c:v>
                </c:pt>
                <c:pt idx="215">
                  <c:v>42952</c:v>
                </c:pt>
                <c:pt idx="216">
                  <c:v>42953</c:v>
                </c:pt>
                <c:pt idx="217">
                  <c:v>42954</c:v>
                </c:pt>
                <c:pt idx="218">
                  <c:v>42955</c:v>
                </c:pt>
                <c:pt idx="219">
                  <c:v>42956</c:v>
                </c:pt>
                <c:pt idx="220">
                  <c:v>42957</c:v>
                </c:pt>
                <c:pt idx="221">
                  <c:v>42958</c:v>
                </c:pt>
                <c:pt idx="222">
                  <c:v>42959</c:v>
                </c:pt>
                <c:pt idx="223">
                  <c:v>42960</c:v>
                </c:pt>
                <c:pt idx="224">
                  <c:v>42961</c:v>
                </c:pt>
                <c:pt idx="225">
                  <c:v>42962</c:v>
                </c:pt>
                <c:pt idx="226">
                  <c:v>42963</c:v>
                </c:pt>
                <c:pt idx="227">
                  <c:v>42964</c:v>
                </c:pt>
                <c:pt idx="228">
                  <c:v>42965</c:v>
                </c:pt>
                <c:pt idx="229">
                  <c:v>42966</c:v>
                </c:pt>
                <c:pt idx="230">
                  <c:v>42967</c:v>
                </c:pt>
                <c:pt idx="231">
                  <c:v>42968</c:v>
                </c:pt>
                <c:pt idx="232">
                  <c:v>42969</c:v>
                </c:pt>
                <c:pt idx="233">
                  <c:v>42970</c:v>
                </c:pt>
                <c:pt idx="234">
                  <c:v>42971</c:v>
                </c:pt>
                <c:pt idx="235">
                  <c:v>42972</c:v>
                </c:pt>
                <c:pt idx="236">
                  <c:v>42973</c:v>
                </c:pt>
                <c:pt idx="237">
                  <c:v>42974</c:v>
                </c:pt>
                <c:pt idx="238">
                  <c:v>42975</c:v>
                </c:pt>
                <c:pt idx="239">
                  <c:v>42976</c:v>
                </c:pt>
                <c:pt idx="240">
                  <c:v>42977</c:v>
                </c:pt>
                <c:pt idx="241">
                  <c:v>42978</c:v>
                </c:pt>
                <c:pt idx="242">
                  <c:v>42979</c:v>
                </c:pt>
                <c:pt idx="243">
                  <c:v>42980</c:v>
                </c:pt>
                <c:pt idx="244">
                  <c:v>42981</c:v>
                </c:pt>
                <c:pt idx="245">
                  <c:v>42982</c:v>
                </c:pt>
                <c:pt idx="246">
                  <c:v>42983</c:v>
                </c:pt>
                <c:pt idx="247">
                  <c:v>42984</c:v>
                </c:pt>
                <c:pt idx="248">
                  <c:v>42985</c:v>
                </c:pt>
                <c:pt idx="249">
                  <c:v>42986</c:v>
                </c:pt>
                <c:pt idx="250">
                  <c:v>42987</c:v>
                </c:pt>
                <c:pt idx="251">
                  <c:v>42988</c:v>
                </c:pt>
                <c:pt idx="252">
                  <c:v>42989</c:v>
                </c:pt>
                <c:pt idx="253">
                  <c:v>42990</c:v>
                </c:pt>
                <c:pt idx="254">
                  <c:v>42991</c:v>
                </c:pt>
                <c:pt idx="255">
                  <c:v>42992</c:v>
                </c:pt>
                <c:pt idx="256">
                  <c:v>42993</c:v>
                </c:pt>
                <c:pt idx="257">
                  <c:v>42994</c:v>
                </c:pt>
                <c:pt idx="258">
                  <c:v>42995</c:v>
                </c:pt>
                <c:pt idx="259">
                  <c:v>42996</c:v>
                </c:pt>
                <c:pt idx="260">
                  <c:v>42997</c:v>
                </c:pt>
                <c:pt idx="261">
                  <c:v>42998</c:v>
                </c:pt>
                <c:pt idx="262">
                  <c:v>42999</c:v>
                </c:pt>
                <c:pt idx="263">
                  <c:v>43000</c:v>
                </c:pt>
                <c:pt idx="264">
                  <c:v>43001</c:v>
                </c:pt>
                <c:pt idx="265">
                  <c:v>43002</c:v>
                </c:pt>
                <c:pt idx="266">
                  <c:v>43003</c:v>
                </c:pt>
                <c:pt idx="267">
                  <c:v>43004</c:v>
                </c:pt>
                <c:pt idx="268">
                  <c:v>43005</c:v>
                </c:pt>
                <c:pt idx="269">
                  <c:v>43006</c:v>
                </c:pt>
                <c:pt idx="270">
                  <c:v>43007</c:v>
                </c:pt>
                <c:pt idx="271">
                  <c:v>43008</c:v>
                </c:pt>
                <c:pt idx="272">
                  <c:v>43009</c:v>
                </c:pt>
                <c:pt idx="273">
                  <c:v>43010</c:v>
                </c:pt>
                <c:pt idx="274">
                  <c:v>43011</c:v>
                </c:pt>
                <c:pt idx="275">
                  <c:v>43012</c:v>
                </c:pt>
                <c:pt idx="276">
                  <c:v>43013</c:v>
                </c:pt>
                <c:pt idx="277">
                  <c:v>43014</c:v>
                </c:pt>
                <c:pt idx="278">
                  <c:v>43015</c:v>
                </c:pt>
                <c:pt idx="279">
                  <c:v>43016</c:v>
                </c:pt>
                <c:pt idx="280">
                  <c:v>43017</c:v>
                </c:pt>
                <c:pt idx="281">
                  <c:v>43018</c:v>
                </c:pt>
                <c:pt idx="282">
                  <c:v>43019</c:v>
                </c:pt>
                <c:pt idx="283">
                  <c:v>43020</c:v>
                </c:pt>
                <c:pt idx="284">
                  <c:v>43021</c:v>
                </c:pt>
                <c:pt idx="285">
                  <c:v>43022</c:v>
                </c:pt>
                <c:pt idx="286">
                  <c:v>43023</c:v>
                </c:pt>
                <c:pt idx="287">
                  <c:v>43024</c:v>
                </c:pt>
                <c:pt idx="288">
                  <c:v>43025</c:v>
                </c:pt>
                <c:pt idx="289">
                  <c:v>43026</c:v>
                </c:pt>
                <c:pt idx="290">
                  <c:v>43027</c:v>
                </c:pt>
                <c:pt idx="291">
                  <c:v>43028</c:v>
                </c:pt>
                <c:pt idx="292">
                  <c:v>43029</c:v>
                </c:pt>
                <c:pt idx="293">
                  <c:v>43030</c:v>
                </c:pt>
                <c:pt idx="294">
                  <c:v>43031</c:v>
                </c:pt>
                <c:pt idx="295">
                  <c:v>43032</c:v>
                </c:pt>
                <c:pt idx="296">
                  <c:v>43033</c:v>
                </c:pt>
                <c:pt idx="297">
                  <c:v>43034</c:v>
                </c:pt>
                <c:pt idx="298">
                  <c:v>43035</c:v>
                </c:pt>
                <c:pt idx="299">
                  <c:v>43036</c:v>
                </c:pt>
                <c:pt idx="300">
                  <c:v>43037</c:v>
                </c:pt>
                <c:pt idx="301">
                  <c:v>43038</c:v>
                </c:pt>
                <c:pt idx="302">
                  <c:v>43039</c:v>
                </c:pt>
                <c:pt idx="303">
                  <c:v>43040</c:v>
                </c:pt>
                <c:pt idx="304">
                  <c:v>43041</c:v>
                </c:pt>
                <c:pt idx="305">
                  <c:v>43042</c:v>
                </c:pt>
                <c:pt idx="306">
                  <c:v>43043</c:v>
                </c:pt>
                <c:pt idx="307">
                  <c:v>43044</c:v>
                </c:pt>
                <c:pt idx="308">
                  <c:v>43045</c:v>
                </c:pt>
                <c:pt idx="309">
                  <c:v>43046</c:v>
                </c:pt>
                <c:pt idx="310">
                  <c:v>43047</c:v>
                </c:pt>
                <c:pt idx="311">
                  <c:v>43048</c:v>
                </c:pt>
                <c:pt idx="312">
                  <c:v>43049</c:v>
                </c:pt>
                <c:pt idx="313">
                  <c:v>43050</c:v>
                </c:pt>
                <c:pt idx="314">
                  <c:v>43051</c:v>
                </c:pt>
                <c:pt idx="315">
                  <c:v>43052</c:v>
                </c:pt>
                <c:pt idx="316">
                  <c:v>43053</c:v>
                </c:pt>
                <c:pt idx="317">
                  <c:v>43054</c:v>
                </c:pt>
                <c:pt idx="318">
                  <c:v>43055</c:v>
                </c:pt>
                <c:pt idx="319">
                  <c:v>43056</c:v>
                </c:pt>
                <c:pt idx="320">
                  <c:v>43057</c:v>
                </c:pt>
                <c:pt idx="321">
                  <c:v>43058</c:v>
                </c:pt>
                <c:pt idx="322">
                  <c:v>43059</c:v>
                </c:pt>
                <c:pt idx="323">
                  <c:v>43060</c:v>
                </c:pt>
                <c:pt idx="324">
                  <c:v>43061</c:v>
                </c:pt>
                <c:pt idx="325">
                  <c:v>43062</c:v>
                </c:pt>
                <c:pt idx="326">
                  <c:v>43063</c:v>
                </c:pt>
                <c:pt idx="327">
                  <c:v>43064</c:v>
                </c:pt>
                <c:pt idx="328">
                  <c:v>43065</c:v>
                </c:pt>
                <c:pt idx="329">
                  <c:v>43066</c:v>
                </c:pt>
                <c:pt idx="330">
                  <c:v>43067</c:v>
                </c:pt>
                <c:pt idx="331">
                  <c:v>43068</c:v>
                </c:pt>
                <c:pt idx="332">
                  <c:v>43069</c:v>
                </c:pt>
                <c:pt idx="333">
                  <c:v>43070</c:v>
                </c:pt>
                <c:pt idx="334">
                  <c:v>43071</c:v>
                </c:pt>
                <c:pt idx="335">
                  <c:v>43072</c:v>
                </c:pt>
                <c:pt idx="336">
                  <c:v>43073</c:v>
                </c:pt>
                <c:pt idx="337">
                  <c:v>43074</c:v>
                </c:pt>
                <c:pt idx="338">
                  <c:v>43075</c:v>
                </c:pt>
                <c:pt idx="339">
                  <c:v>43076</c:v>
                </c:pt>
                <c:pt idx="340">
                  <c:v>43077</c:v>
                </c:pt>
                <c:pt idx="341">
                  <c:v>43078</c:v>
                </c:pt>
                <c:pt idx="342">
                  <c:v>43079</c:v>
                </c:pt>
                <c:pt idx="343">
                  <c:v>43080</c:v>
                </c:pt>
                <c:pt idx="344">
                  <c:v>43081</c:v>
                </c:pt>
                <c:pt idx="345">
                  <c:v>43082</c:v>
                </c:pt>
                <c:pt idx="346">
                  <c:v>43083</c:v>
                </c:pt>
                <c:pt idx="347">
                  <c:v>43084</c:v>
                </c:pt>
                <c:pt idx="348">
                  <c:v>43085</c:v>
                </c:pt>
                <c:pt idx="349">
                  <c:v>43086</c:v>
                </c:pt>
                <c:pt idx="350">
                  <c:v>43087</c:v>
                </c:pt>
                <c:pt idx="351">
                  <c:v>43088</c:v>
                </c:pt>
                <c:pt idx="352">
                  <c:v>43089</c:v>
                </c:pt>
                <c:pt idx="353">
                  <c:v>43090</c:v>
                </c:pt>
                <c:pt idx="354">
                  <c:v>43091</c:v>
                </c:pt>
                <c:pt idx="355">
                  <c:v>43092</c:v>
                </c:pt>
                <c:pt idx="356">
                  <c:v>43093</c:v>
                </c:pt>
                <c:pt idx="357">
                  <c:v>43094</c:v>
                </c:pt>
                <c:pt idx="358">
                  <c:v>43095</c:v>
                </c:pt>
                <c:pt idx="359">
                  <c:v>43096</c:v>
                </c:pt>
                <c:pt idx="360">
                  <c:v>43097</c:v>
                </c:pt>
                <c:pt idx="361">
                  <c:v>43098</c:v>
                </c:pt>
                <c:pt idx="362">
                  <c:v>43099</c:v>
                </c:pt>
                <c:pt idx="363">
                  <c:v>43100</c:v>
                </c:pt>
                <c:pt idx="364">
                  <c:v>43101</c:v>
                </c:pt>
                <c:pt idx="365">
                  <c:v>43102</c:v>
                </c:pt>
              </c:numCache>
            </c:numRef>
          </c:cat>
          <c:val>
            <c:numRef>
              <c:f>'12M'!$J$3:$J$369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100.30230837336025</c:v>
                </c:pt>
                <c:pt idx="3">
                  <c:v>100.59438012098609</c:v>
                </c:pt>
                <c:pt idx="4">
                  <c:v>100.67068432841036</c:v>
                </c:pt>
                <c:pt idx="5">
                  <c:v>100.67068432841036</c:v>
                </c:pt>
                <c:pt idx="6">
                  <c:v>100.67068432841036</c:v>
                </c:pt>
                <c:pt idx="7">
                  <c:v>100.61294291584154</c:v>
                </c:pt>
                <c:pt idx="8">
                  <c:v>100.64108650804175</c:v>
                </c:pt>
                <c:pt idx="9">
                  <c:v>100.55457418916086</c:v>
                </c:pt>
                <c:pt idx="10">
                  <c:v>100.62192491335225</c:v>
                </c:pt>
                <c:pt idx="11">
                  <c:v>100.67265181357936</c:v>
                </c:pt>
                <c:pt idx="12">
                  <c:v>100.67265181357936</c:v>
                </c:pt>
                <c:pt idx="13">
                  <c:v>100.67265181357936</c:v>
                </c:pt>
                <c:pt idx="14">
                  <c:v>100.6065842318895</c:v>
                </c:pt>
                <c:pt idx="15">
                  <c:v>100.57832658257806</c:v>
                </c:pt>
                <c:pt idx="16">
                  <c:v>100.53752265102943</c:v>
                </c:pt>
                <c:pt idx="17">
                  <c:v>100.48206238068555</c:v>
                </c:pt>
                <c:pt idx="18">
                  <c:v>100.45879472999117</c:v>
                </c:pt>
                <c:pt idx="19">
                  <c:v>100.45879472999117</c:v>
                </c:pt>
                <c:pt idx="20">
                  <c:v>100.45879472999117</c:v>
                </c:pt>
                <c:pt idx="21">
                  <c:v>100.52885431057466</c:v>
                </c:pt>
                <c:pt idx="22">
                  <c:v>100.44054559219164</c:v>
                </c:pt>
                <c:pt idx="23">
                  <c:v>100.51679277106028</c:v>
                </c:pt>
                <c:pt idx="24">
                  <c:v>100.56663572867525</c:v>
                </c:pt>
                <c:pt idx="25">
                  <c:v>100.48662466513545</c:v>
                </c:pt>
                <c:pt idx="26">
                  <c:v>100.48662466513545</c:v>
                </c:pt>
                <c:pt idx="27">
                  <c:v>100.48662466513545</c:v>
                </c:pt>
                <c:pt idx="28">
                  <c:v>100.52229602667796</c:v>
                </c:pt>
                <c:pt idx="29">
                  <c:v>100.52759968235094</c:v>
                </c:pt>
                <c:pt idx="30">
                  <c:v>100.59734560587849</c:v>
                </c:pt>
                <c:pt idx="31">
                  <c:v>100.75291950561943</c:v>
                </c:pt>
                <c:pt idx="32">
                  <c:v>100.83934628166688</c:v>
                </c:pt>
                <c:pt idx="33">
                  <c:v>100.83934628166688</c:v>
                </c:pt>
                <c:pt idx="34">
                  <c:v>100.83934628166688</c:v>
                </c:pt>
                <c:pt idx="35">
                  <c:v>100.87812569949085</c:v>
                </c:pt>
                <c:pt idx="36">
                  <c:v>100.84111416689119</c:v>
                </c:pt>
                <c:pt idx="37">
                  <c:v>101.06249901982167</c:v>
                </c:pt>
                <c:pt idx="38">
                  <c:v>101.14530448258702</c:v>
                </c:pt>
                <c:pt idx="39">
                  <c:v>101.26503593511859</c:v>
                </c:pt>
                <c:pt idx="40">
                  <c:v>101.26503593511859</c:v>
                </c:pt>
                <c:pt idx="41">
                  <c:v>101.26503593511859</c:v>
                </c:pt>
                <c:pt idx="42">
                  <c:v>101.25408645243887</c:v>
                </c:pt>
                <c:pt idx="43">
                  <c:v>101.30552620961129</c:v>
                </c:pt>
                <c:pt idx="44">
                  <c:v>101.41459332224125</c:v>
                </c:pt>
                <c:pt idx="45">
                  <c:v>101.37641270425129</c:v>
                </c:pt>
                <c:pt idx="46">
                  <c:v>101.27798141724509</c:v>
                </c:pt>
                <c:pt idx="47">
                  <c:v>101.27798141724509</c:v>
                </c:pt>
                <c:pt idx="48">
                  <c:v>101.27798141724509</c:v>
                </c:pt>
                <c:pt idx="49">
                  <c:v>101.42902154681396</c:v>
                </c:pt>
                <c:pt idx="50">
                  <c:v>101.37396047635946</c:v>
                </c:pt>
                <c:pt idx="51">
                  <c:v>101.34253774221091</c:v>
                </c:pt>
                <c:pt idx="52">
                  <c:v>101.4348954880432</c:v>
                </c:pt>
                <c:pt idx="53">
                  <c:v>101.57373150670863</c:v>
                </c:pt>
                <c:pt idx="54">
                  <c:v>101.57373150670863</c:v>
                </c:pt>
                <c:pt idx="55">
                  <c:v>101.57373150670863</c:v>
                </c:pt>
                <c:pt idx="56">
                  <c:v>101.73269860550917</c:v>
                </c:pt>
                <c:pt idx="57">
                  <c:v>101.7067791269783</c:v>
                </c:pt>
                <c:pt idx="58">
                  <c:v>101.83834400480174</c:v>
                </c:pt>
                <c:pt idx="59">
                  <c:v>101.87187679550837</c:v>
                </c:pt>
                <c:pt idx="60">
                  <c:v>101.8830829066884</c:v>
                </c:pt>
                <c:pt idx="61">
                  <c:v>101.8830829066884</c:v>
                </c:pt>
                <c:pt idx="62">
                  <c:v>101.8830829066884</c:v>
                </c:pt>
                <c:pt idx="63">
                  <c:v>101.94036809081221</c:v>
                </c:pt>
                <c:pt idx="64">
                  <c:v>101.95185934477034</c:v>
                </c:pt>
                <c:pt idx="65">
                  <c:v>101.9027577583785</c:v>
                </c:pt>
                <c:pt idx="66">
                  <c:v>101.8615261126627</c:v>
                </c:pt>
                <c:pt idx="67">
                  <c:v>101.70777712670171</c:v>
                </c:pt>
                <c:pt idx="68">
                  <c:v>101.70777712670171</c:v>
                </c:pt>
                <c:pt idx="69">
                  <c:v>101.70777712670171</c:v>
                </c:pt>
                <c:pt idx="70">
                  <c:v>101.59953692812829</c:v>
                </c:pt>
                <c:pt idx="71">
                  <c:v>101.55779202541187</c:v>
                </c:pt>
                <c:pt idx="72">
                  <c:v>101.37855127508716</c:v>
                </c:pt>
                <c:pt idx="73">
                  <c:v>101.34017105715253</c:v>
                </c:pt>
                <c:pt idx="74">
                  <c:v>101.60005018512889</c:v>
                </c:pt>
                <c:pt idx="75">
                  <c:v>101.60005018512889</c:v>
                </c:pt>
                <c:pt idx="76">
                  <c:v>101.60005018512889</c:v>
                </c:pt>
                <c:pt idx="77">
                  <c:v>101.81678721077606</c:v>
                </c:pt>
                <c:pt idx="78">
                  <c:v>101.92363020973669</c:v>
                </c:pt>
                <c:pt idx="79">
                  <c:v>101.78405281984814</c:v>
                </c:pt>
                <c:pt idx="80">
                  <c:v>101.99771030349163</c:v>
                </c:pt>
                <c:pt idx="81">
                  <c:v>102.14159334932975</c:v>
                </c:pt>
                <c:pt idx="82">
                  <c:v>102.14159334932975</c:v>
                </c:pt>
                <c:pt idx="83">
                  <c:v>102.14159334932975</c:v>
                </c:pt>
                <c:pt idx="84">
                  <c:v>102.21507464325066</c:v>
                </c:pt>
                <c:pt idx="85">
                  <c:v>102.34410175034887</c:v>
                </c:pt>
                <c:pt idx="86">
                  <c:v>102.41444647371047</c:v>
                </c:pt>
                <c:pt idx="87">
                  <c:v>102.42511081361205</c:v>
                </c:pt>
                <c:pt idx="88">
                  <c:v>102.50651907676463</c:v>
                </c:pt>
                <c:pt idx="89">
                  <c:v>102.50651907676463</c:v>
                </c:pt>
                <c:pt idx="90">
                  <c:v>102.50651907676463</c:v>
                </c:pt>
                <c:pt idx="91">
                  <c:v>102.77749025880976</c:v>
                </c:pt>
                <c:pt idx="92">
                  <c:v>102.74812055266365</c:v>
                </c:pt>
                <c:pt idx="93">
                  <c:v>102.91783753419925</c:v>
                </c:pt>
                <c:pt idx="94">
                  <c:v>102.91461542080651</c:v>
                </c:pt>
                <c:pt idx="95">
                  <c:v>102.91495759214025</c:v>
                </c:pt>
                <c:pt idx="96">
                  <c:v>102.91495759214025</c:v>
                </c:pt>
                <c:pt idx="97">
                  <c:v>102.91495759214025</c:v>
                </c:pt>
                <c:pt idx="98">
                  <c:v>103.01592664987167</c:v>
                </c:pt>
                <c:pt idx="99">
                  <c:v>103.09094771479441</c:v>
                </c:pt>
                <c:pt idx="100">
                  <c:v>103.17323992055914</c:v>
                </c:pt>
                <c:pt idx="101">
                  <c:v>103.17323992055914</c:v>
                </c:pt>
                <c:pt idx="102">
                  <c:v>103.25821246843816</c:v>
                </c:pt>
                <c:pt idx="103">
                  <c:v>103.25821246843816</c:v>
                </c:pt>
                <c:pt idx="104">
                  <c:v>103.25821246843816</c:v>
                </c:pt>
                <c:pt idx="105">
                  <c:v>103.34635010115431</c:v>
                </c:pt>
                <c:pt idx="106">
                  <c:v>103.77332289710755</c:v>
                </c:pt>
                <c:pt idx="107">
                  <c:v>103.77332289710755</c:v>
                </c:pt>
                <c:pt idx="108">
                  <c:v>103.62587556654296</c:v>
                </c:pt>
                <c:pt idx="109">
                  <c:v>103.6170076261435</c:v>
                </c:pt>
                <c:pt idx="110">
                  <c:v>103.6170076261435</c:v>
                </c:pt>
                <c:pt idx="111">
                  <c:v>103.6170076261435</c:v>
                </c:pt>
                <c:pt idx="112">
                  <c:v>103.65367698740943</c:v>
                </c:pt>
                <c:pt idx="113">
                  <c:v>103.60135328762486</c:v>
                </c:pt>
                <c:pt idx="114">
                  <c:v>103.5417869612761</c:v>
                </c:pt>
                <c:pt idx="115">
                  <c:v>103.43080939203273</c:v>
                </c:pt>
                <c:pt idx="116">
                  <c:v>103.53385999204444</c:v>
                </c:pt>
                <c:pt idx="117">
                  <c:v>103.53385999204444</c:v>
                </c:pt>
                <c:pt idx="118">
                  <c:v>103.53385999204444</c:v>
                </c:pt>
                <c:pt idx="119">
                  <c:v>103.53385999204444</c:v>
                </c:pt>
                <c:pt idx="120">
                  <c:v>103.70945091480922</c:v>
                </c:pt>
                <c:pt idx="121">
                  <c:v>103.81498225699055</c:v>
                </c:pt>
                <c:pt idx="122">
                  <c:v>103.81914534155106</c:v>
                </c:pt>
                <c:pt idx="123">
                  <c:v>103.63742384905674</c:v>
                </c:pt>
                <c:pt idx="124">
                  <c:v>103.63742384905674</c:v>
                </c:pt>
                <c:pt idx="125">
                  <c:v>103.63742384905674</c:v>
                </c:pt>
                <c:pt idx="126">
                  <c:v>103.66322927047638</c:v>
                </c:pt>
                <c:pt idx="127">
                  <c:v>103.47760132192184</c:v>
                </c:pt>
                <c:pt idx="128">
                  <c:v>103.23420344652068</c:v>
                </c:pt>
                <c:pt idx="129">
                  <c:v>103.24666418592443</c:v>
                </c:pt>
                <c:pt idx="130">
                  <c:v>103.03397618772652</c:v>
                </c:pt>
                <c:pt idx="131">
                  <c:v>103.03397618772652</c:v>
                </c:pt>
                <c:pt idx="132">
                  <c:v>103.03397618772652</c:v>
                </c:pt>
                <c:pt idx="133">
                  <c:v>103.085102287843</c:v>
                </c:pt>
                <c:pt idx="134">
                  <c:v>103.31230405344708</c:v>
                </c:pt>
                <c:pt idx="135">
                  <c:v>103.40560277044715</c:v>
                </c:pt>
                <c:pt idx="136">
                  <c:v>103.60403362973915</c:v>
                </c:pt>
                <c:pt idx="137">
                  <c:v>103.71703571270716</c:v>
                </c:pt>
                <c:pt idx="138">
                  <c:v>103.71703571270716</c:v>
                </c:pt>
                <c:pt idx="139">
                  <c:v>103.71703571270716</c:v>
                </c:pt>
                <c:pt idx="140">
                  <c:v>103.60811117146623</c:v>
                </c:pt>
                <c:pt idx="141">
                  <c:v>103.55618667157103</c:v>
                </c:pt>
                <c:pt idx="142">
                  <c:v>103.55498907190294</c:v>
                </c:pt>
                <c:pt idx="143">
                  <c:v>103.64811670323616</c:v>
                </c:pt>
                <c:pt idx="144">
                  <c:v>103.45188144333564</c:v>
                </c:pt>
                <c:pt idx="145">
                  <c:v>103.45188144333564</c:v>
                </c:pt>
                <c:pt idx="146">
                  <c:v>103.45188144333564</c:v>
                </c:pt>
                <c:pt idx="147">
                  <c:v>103.31986033706718</c:v>
                </c:pt>
                <c:pt idx="148">
                  <c:v>103.36194741111736</c:v>
                </c:pt>
                <c:pt idx="149">
                  <c:v>103.54948581628527</c:v>
                </c:pt>
                <c:pt idx="150">
                  <c:v>103.7409306775134</c:v>
                </c:pt>
                <c:pt idx="151">
                  <c:v>103.80408980286644</c:v>
                </c:pt>
                <c:pt idx="152">
                  <c:v>103.80408980286644</c:v>
                </c:pt>
                <c:pt idx="153">
                  <c:v>103.80408980286644</c:v>
                </c:pt>
                <c:pt idx="154">
                  <c:v>103.96131753072046</c:v>
                </c:pt>
                <c:pt idx="155">
                  <c:v>104.02635859840908</c:v>
                </c:pt>
                <c:pt idx="156">
                  <c:v>104.03032208302491</c:v>
                </c:pt>
                <c:pt idx="157">
                  <c:v>104.03833459509002</c:v>
                </c:pt>
                <c:pt idx="158">
                  <c:v>104.00882231755486</c:v>
                </c:pt>
                <c:pt idx="159">
                  <c:v>104.00882231755486</c:v>
                </c:pt>
                <c:pt idx="160">
                  <c:v>104.00882231755486</c:v>
                </c:pt>
                <c:pt idx="161">
                  <c:v>103.96485330116911</c:v>
                </c:pt>
                <c:pt idx="162">
                  <c:v>103.86177418687963</c:v>
                </c:pt>
                <c:pt idx="163">
                  <c:v>103.97568872673759</c:v>
                </c:pt>
                <c:pt idx="164">
                  <c:v>104.01848865773303</c:v>
                </c:pt>
                <c:pt idx="165">
                  <c:v>104.03944665192468</c:v>
                </c:pt>
                <c:pt idx="166">
                  <c:v>104.03944665192468</c:v>
                </c:pt>
                <c:pt idx="167">
                  <c:v>104.03944665192468</c:v>
                </c:pt>
                <c:pt idx="168">
                  <c:v>103.92242405578523</c:v>
                </c:pt>
                <c:pt idx="169">
                  <c:v>103.94740256314834</c:v>
                </c:pt>
                <c:pt idx="170">
                  <c:v>103.84517887719319</c:v>
                </c:pt>
                <c:pt idx="171">
                  <c:v>103.73482862206168</c:v>
                </c:pt>
                <c:pt idx="172">
                  <c:v>103.77030038365952</c:v>
                </c:pt>
                <c:pt idx="173">
                  <c:v>103.77030038365952</c:v>
                </c:pt>
                <c:pt idx="174">
                  <c:v>103.77030038365952</c:v>
                </c:pt>
                <c:pt idx="175">
                  <c:v>103.77030038365952</c:v>
                </c:pt>
                <c:pt idx="176">
                  <c:v>103.67226829654268</c:v>
                </c:pt>
                <c:pt idx="177">
                  <c:v>103.473181608861</c:v>
                </c:pt>
                <c:pt idx="178">
                  <c:v>103.48199252070484</c:v>
                </c:pt>
                <c:pt idx="179">
                  <c:v>103.34520953004183</c:v>
                </c:pt>
                <c:pt idx="180">
                  <c:v>103.34520953004183</c:v>
                </c:pt>
                <c:pt idx="181">
                  <c:v>103.34520953004183</c:v>
                </c:pt>
                <c:pt idx="182">
                  <c:v>103.37018803740493</c:v>
                </c:pt>
                <c:pt idx="183">
                  <c:v>103.34130307398161</c:v>
                </c:pt>
                <c:pt idx="184">
                  <c:v>103.23865167385928</c:v>
                </c:pt>
                <c:pt idx="185">
                  <c:v>103.25969521088437</c:v>
                </c:pt>
                <c:pt idx="186">
                  <c:v>103.00791413780655</c:v>
                </c:pt>
                <c:pt idx="187">
                  <c:v>103.00791413780655</c:v>
                </c:pt>
                <c:pt idx="188">
                  <c:v>103.00791413780655</c:v>
                </c:pt>
                <c:pt idx="189">
                  <c:v>102.93950838533615</c:v>
                </c:pt>
                <c:pt idx="190">
                  <c:v>102.9279886171002</c:v>
                </c:pt>
                <c:pt idx="191">
                  <c:v>103.11706679326994</c:v>
                </c:pt>
                <c:pt idx="192">
                  <c:v>103.22889979084765</c:v>
                </c:pt>
                <c:pt idx="193">
                  <c:v>102.92704764593239</c:v>
                </c:pt>
                <c:pt idx="194">
                  <c:v>102.92704764593239</c:v>
                </c:pt>
                <c:pt idx="195">
                  <c:v>102.92704764593239</c:v>
                </c:pt>
                <c:pt idx="196">
                  <c:v>102.71527210462447</c:v>
                </c:pt>
                <c:pt idx="197">
                  <c:v>102.57797585696086</c:v>
                </c:pt>
                <c:pt idx="198">
                  <c:v>102.54002335319342</c:v>
                </c:pt>
                <c:pt idx="199">
                  <c:v>102.45784520453994</c:v>
                </c:pt>
                <c:pt idx="200">
                  <c:v>102.48467713996078</c:v>
                </c:pt>
                <c:pt idx="201">
                  <c:v>102.48467713996078</c:v>
                </c:pt>
                <c:pt idx="202">
                  <c:v>102.48467713996078</c:v>
                </c:pt>
                <c:pt idx="203">
                  <c:v>102.64538360970785</c:v>
                </c:pt>
                <c:pt idx="204">
                  <c:v>102.7915192834931</c:v>
                </c:pt>
                <c:pt idx="205">
                  <c:v>102.7156142759582</c:v>
                </c:pt>
                <c:pt idx="206">
                  <c:v>102.83289350059798</c:v>
                </c:pt>
                <c:pt idx="207">
                  <c:v>102.86297606368936</c:v>
                </c:pt>
                <c:pt idx="208">
                  <c:v>102.86297606368936</c:v>
                </c:pt>
                <c:pt idx="209">
                  <c:v>102.86297606368936</c:v>
                </c:pt>
                <c:pt idx="210">
                  <c:v>103.05864103803366</c:v>
                </c:pt>
                <c:pt idx="211">
                  <c:v>103.11772262165961</c:v>
                </c:pt>
                <c:pt idx="212">
                  <c:v>103.19804734225532</c:v>
                </c:pt>
                <c:pt idx="213">
                  <c:v>103.23657013157903</c:v>
                </c:pt>
                <c:pt idx="214">
                  <c:v>103.04190315695816</c:v>
                </c:pt>
                <c:pt idx="215">
                  <c:v>103.04190315695816</c:v>
                </c:pt>
                <c:pt idx="216">
                  <c:v>103.04190315695816</c:v>
                </c:pt>
                <c:pt idx="217">
                  <c:v>102.91515719208491</c:v>
                </c:pt>
                <c:pt idx="218">
                  <c:v>102.84044978421811</c:v>
                </c:pt>
                <c:pt idx="219">
                  <c:v>102.91872147681137</c:v>
                </c:pt>
                <c:pt idx="220">
                  <c:v>102.83873892754939</c:v>
                </c:pt>
                <c:pt idx="221">
                  <c:v>102.76557129068442</c:v>
                </c:pt>
                <c:pt idx="222">
                  <c:v>102.76557129068442</c:v>
                </c:pt>
                <c:pt idx="223">
                  <c:v>102.76557129068442</c:v>
                </c:pt>
                <c:pt idx="224">
                  <c:v>102.76557129068442</c:v>
                </c:pt>
                <c:pt idx="225">
                  <c:v>102.96870700581538</c:v>
                </c:pt>
                <c:pt idx="226">
                  <c:v>102.96870700581538</c:v>
                </c:pt>
                <c:pt idx="227">
                  <c:v>102.96870700581538</c:v>
                </c:pt>
                <c:pt idx="228">
                  <c:v>103.1131033086541</c:v>
                </c:pt>
                <c:pt idx="229">
                  <c:v>103.1131033086541</c:v>
                </c:pt>
                <c:pt idx="230">
                  <c:v>103.1131033086541</c:v>
                </c:pt>
                <c:pt idx="231">
                  <c:v>103.16437198015964</c:v>
                </c:pt>
                <c:pt idx="232">
                  <c:v>103.16437198015964</c:v>
                </c:pt>
                <c:pt idx="233">
                  <c:v>103.2030658551502</c:v>
                </c:pt>
                <c:pt idx="234">
                  <c:v>103.02673356116229</c:v>
                </c:pt>
                <c:pt idx="235">
                  <c:v>102.89970245351093</c:v>
                </c:pt>
                <c:pt idx="236">
                  <c:v>102.89970245351093</c:v>
                </c:pt>
                <c:pt idx="237">
                  <c:v>102.89970245351093</c:v>
                </c:pt>
                <c:pt idx="238">
                  <c:v>102.92017570497975</c:v>
                </c:pt>
                <c:pt idx="239">
                  <c:v>102.8271621307578</c:v>
                </c:pt>
                <c:pt idx="240">
                  <c:v>102.88099708726638</c:v>
                </c:pt>
                <c:pt idx="241">
                  <c:v>102.93622924338777</c:v>
                </c:pt>
                <c:pt idx="242">
                  <c:v>102.97041786248406</c:v>
                </c:pt>
                <c:pt idx="243">
                  <c:v>102.97041786248406</c:v>
                </c:pt>
                <c:pt idx="244">
                  <c:v>102.97041786248406</c:v>
                </c:pt>
                <c:pt idx="245">
                  <c:v>103.06998972060272</c:v>
                </c:pt>
                <c:pt idx="246">
                  <c:v>103.0764909759438</c:v>
                </c:pt>
                <c:pt idx="247">
                  <c:v>103.04367104218247</c:v>
                </c:pt>
                <c:pt idx="248">
                  <c:v>103.04486864185057</c:v>
                </c:pt>
                <c:pt idx="249">
                  <c:v>103.00218276796636</c:v>
                </c:pt>
                <c:pt idx="250">
                  <c:v>103.00218276796636</c:v>
                </c:pt>
                <c:pt idx="251">
                  <c:v>103.00218276796636</c:v>
                </c:pt>
                <c:pt idx="252">
                  <c:v>103.17446603450502</c:v>
                </c:pt>
                <c:pt idx="253">
                  <c:v>103.19528145730759</c:v>
                </c:pt>
                <c:pt idx="254">
                  <c:v>103.07406726232982</c:v>
                </c:pt>
                <c:pt idx="255">
                  <c:v>103.12616284789189</c:v>
                </c:pt>
                <c:pt idx="256">
                  <c:v>102.97837334599355</c:v>
                </c:pt>
                <c:pt idx="257">
                  <c:v>102.97837334599355</c:v>
                </c:pt>
                <c:pt idx="258">
                  <c:v>102.97837334599355</c:v>
                </c:pt>
                <c:pt idx="259">
                  <c:v>102.97837334599355</c:v>
                </c:pt>
                <c:pt idx="260">
                  <c:v>102.97837334599355</c:v>
                </c:pt>
                <c:pt idx="261">
                  <c:v>102.88256537254604</c:v>
                </c:pt>
                <c:pt idx="262">
                  <c:v>102.83215212937485</c:v>
                </c:pt>
                <c:pt idx="263">
                  <c:v>102.89545382611695</c:v>
                </c:pt>
                <c:pt idx="264">
                  <c:v>102.89545382611695</c:v>
                </c:pt>
                <c:pt idx="265">
                  <c:v>102.89545382611695</c:v>
                </c:pt>
                <c:pt idx="266">
                  <c:v>103.11492822243405</c:v>
                </c:pt>
                <c:pt idx="267">
                  <c:v>103.16870615038702</c:v>
                </c:pt>
                <c:pt idx="268">
                  <c:v>103.26536955216889</c:v>
                </c:pt>
                <c:pt idx="269">
                  <c:v>103.26596835200293</c:v>
                </c:pt>
                <c:pt idx="270">
                  <c:v>103.24643607170188</c:v>
                </c:pt>
                <c:pt idx="271">
                  <c:v>103.24643607170188</c:v>
                </c:pt>
                <c:pt idx="272">
                  <c:v>103.24643607170188</c:v>
                </c:pt>
                <c:pt idx="273">
                  <c:v>103.04398469923841</c:v>
                </c:pt>
                <c:pt idx="274">
                  <c:v>102.87284200381225</c:v>
                </c:pt>
                <c:pt idx="275">
                  <c:v>102.69844868071553</c:v>
                </c:pt>
                <c:pt idx="276">
                  <c:v>102.42836144128256</c:v>
                </c:pt>
                <c:pt idx="277">
                  <c:v>102.42836144128256</c:v>
                </c:pt>
                <c:pt idx="278">
                  <c:v>102.42836144128256</c:v>
                </c:pt>
                <c:pt idx="279">
                  <c:v>102.42836144128256</c:v>
                </c:pt>
                <c:pt idx="280">
                  <c:v>102.1929475636687</c:v>
                </c:pt>
                <c:pt idx="281">
                  <c:v>101.64396217295894</c:v>
                </c:pt>
                <c:pt idx="282">
                  <c:v>101.34815505493975</c:v>
                </c:pt>
                <c:pt idx="283">
                  <c:v>101.27638461768757</c:v>
                </c:pt>
                <c:pt idx="284">
                  <c:v>101.19269521231007</c:v>
                </c:pt>
                <c:pt idx="285">
                  <c:v>101.19269521231007</c:v>
                </c:pt>
                <c:pt idx="286">
                  <c:v>101.19269521231007</c:v>
                </c:pt>
                <c:pt idx="287">
                  <c:v>101.19229601242071</c:v>
                </c:pt>
                <c:pt idx="288">
                  <c:v>101.14510488264224</c:v>
                </c:pt>
                <c:pt idx="289">
                  <c:v>101.11188574899154</c:v>
                </c:pt>
                <c:pt idx="290">
                  <c:v>101.09269564002423</c:v>
                </c:pt>
                <c:pt idx="291">
                  <c:v>101.17379024612087</c:v>
                </c:pt>
                <c:pt idx="292">
                  <c:v>101.17379024612087</c:v>
                </c:pt>
                <c:pt idx="293">
                  <c:v>101.17379024612087</c:v>
                </c:pt>
                <c:pt idx="294">
                  <c:v>101.59138184467406</c:v>
                </c:pt>
                <c:pt idx="295">
                  <c:v>101.96035659955821</c:v>
                </c:pt>
                <c:pt idx="296">
                  <c:v>102.17315865486735</c:v>
                </c:pt>
                <c:pt idx="297">
                  <c:v>102.17315865486735</c:v>
                </c:pt>
                <c:pt idx="298">
                  <c:v>101.93158569324613</c:v>
                </c:pt>
                <c:pt idx="299">
                  <c:v>101.93158569324613</c:v>
                </c:pt>
                <c:pt idx="300">
                  <c:v>101.93158569324613</c:v>
                </c:pt>
                <c:pt idx="301">
                  <c:v>102.05562280172728</c:v>
                </c:pt>
                <c:pt idx="302">
                  <c:v>102.05562280172728</c:v>
                </c:pt>
                <c:pt idx="303">
                  <c:v>102.23865595100096</c:v>
                </c:pt>
                <c:pt idx="304">
                  <c:v>102.33232535361259</c:v>
                </c:pt>
                <c:pt idx="305">
                  <c:v>102.39537042185438</c:v>
                </c:pt>
                <c:pt idx="306">
                  <c:v>102.39537042185438</c:v>
                </c:pt>
                <c:pt idx="307">
                  <c:v>102.39537042185438</c:v>
                </c:pt>
                <c:pt idx="308">
                  <c:v>102.36611477281951</c:v>
                </c:pt>
                <c:pt idx="309">
                  <c:v>102.46719788766221</c:v>
                </c:pt>
                <c:pt idx="310">
                  <c:v>102.48909685302164</c:v>
                </c:pt>
                <c:pt idx="311">
                  <c:v>102.65063023682524</c:v>
                </c:pt>
                <c:pt idx="312">
                  <c:v>102.73343569959054</c:v>
                </c:pt>
                <c:pt idx="313">
                  <c:v>102.73343569959054</c:v>
                </c:pt>
                <c:pt idx="314">
                  <c:v>102.73343569959054</c:v>
                </c:pt>
                <c:pt idx="315">
                  <c:v>102.81641224802277</c:v>
                </c:pt>
                <c:pt idx="316">
                  <c:v>102.83488950004478</c:v>
                </c:pt>
                <c:pt idx="317">
                  <c:v>102.83300755770922</c:v>
                </c:pt>
                <c:pt idx="318">
                  <c:v>102.82137373236202</c:v>
                </c:pt>
                <c:pt idx="319">
                  <c:v>102.67207297373966</c:v>
                </c:pt>
                <c:pt idx="320">
                  <c:v>102.67207297373966</c:v>
                </c:pt>
                <c:pt idx="321">
                  <c:v>102.67207297373966</c:v>
                </c:pt>
                <c:pt idx="322">
                  <c:v>102.62816098590955</c:v>
                </c:pt>
                <c:pt idx="323">
                  <c:v>102.74193295437846</c:v>
                </c:pt>
                <c:pt idx="324">
                  <c:v>102.42017784355059</c:v>
                </c:pt>
                <c:pt idx="325">
                  <c:v>102.26275051575186</c:v>
                </c:pt>
                <c:pt idx="326">
                  <c:v>102.03432263620188</c:v>
                </c:pt>
                <c:pt idx="327">
                  <c:v>102.03432263620188</c:v>
                </c:pt>
                <c:pt idx="328">
                  <c:v>102.03432263620188</c:v>
                </c:pt>
                <c:pt idx="329">
                  <c:v>102.032184065366</c:v>
                </c:pt>
                <c:pt idx="330">
                  <c:v>102.15094603245197</c:v>
                </c:pt>
                <c:pt idx="331">
                  <c:v>102.14458734849995</c:v>
                </c:pt>
                <c:pt idx="332">
                  <c:v>102.12380043997518</c:v>
                </c:pt>
                <c:pt idx="333">
                  <c:v>102.0649184562939</c:v>
                </c:pt>
                <c:pt idx="334">
                  <c:v>102.0649184562939</c:v>
                </c:pt>
                <c:pt idx="335">
                  <c:v>102.0649184562939</c:v>
                </c:pt>
                <c:pt idx="336">
                  <c:v>102.14997654700637</c:v>
                </c:pt>
                <c:pt idx="337">
                  <c:v>102.13734472193576</c:v>
                </c:pt>
                <c:pt idx="338">
                  <c:v>102.12394301136422</c:v>
                </c:pt>
                <c:pt idx="339">
                  <c:v>102.12394301136422</c:v>
                </c:pt>
                <c:pt idx="340">
                  <c:v>102.06548874185012</c:v>
                </c:pt>
                <c:pt idx="341">
                  <c:v>102.06548874185012</c:v>
                </c:pt>
                <c:pt idx="342">
                  <c:v>102.06548874185012</c:v>
                </c:pt>
                <c:pt idx="343">
                  <c:v>102.04840868944088</c:v>
                </c:pt>
                <c:pt idx="344">
                  <c:v>101.89853764526228</c:v>
                </c:pt>
                <c:pt idx="345">
                  <c:v>101.89066770458624</c:v>
                </c:pt>
                <c:pt idx="346">
                  <c:v>101.80997229837897</c:v>
                </c:pt>
                <c:pt idx="347">
                  <c:v>101.73862957529394</c:v>
                </c:pt>
                <c:pt idx="348">
                  <c:v>101.73862957529394</c:v>
                </c:pt>
                <c:pt idx="349">
                  <c:v>101.73862957529394</c:v>
                </c:pt>
                <c:pt idx="350">
                  <c:v>101.81327995460512</c:v>
                </c:pt>
                <c:pt idx="351">
                  <c:v>102.27216022742974</c:v>
                </c:pt>
                <c:pt idx="352">
                  <c:v>102.27940285399393</c:v>
                </c:pt>
                <c:pt idx="353">
                  <c:v>102.48966713857783</c:v>
                </c:pt>
                <c:pt idx="354">
                  <c:v>102.48966713857783</c:v>
                </c:pt>
                <c:pt idx="355">
                  <c:v>102.48966713857783</c:v>
                </c:pt>
                <c:pt idx="356">
                  <c:v>102.48966713857783</c:v>
                </c:pt>
                <c:pt idx="357">
                  <c:v>102.81213510635099</c:v>
                </c:pt>
                <c:pt idx="358">
                  <c:v>102.82961435864959</c:v>
                </c:pt>
                <c:pt idx="359">
                  <c:v>102.96876403437096</c:v>
                </c:pt>
                <c:pt idx="360">
                  <c:v>103.01430133603631</c:v>
                </c:pt>
                <c:pt idx="361">
                  <c:v>103.01430133603631</c:v>
                </c:pt>
                <c:pt idx="362">
                  <c:v>103.01430133603631</c:v>
                </c:pt>
                <c:pt idx="363">
                  <c:v>103.01430133603631</c:v>
                </c:pt>
                <c:pt idx="364">
                  <c:v>103.10001525513847</c:v>
                </c:pt>
                <c:pt idx="365">
                  <c:v>103.20189676975988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30-4B38-8056-2F24D17A65CF}"/>
            </c:ext>
          </c:extLst>
        </c:ser>
        <c:ser>
          <c:idx val="2"/>
          <c:order val="2"/>
          <c:tx>
            <c:strRef>
              <c:f>'12M'!$BA$4</c:f>
              <c:strCache>
                <c:ptCount val="1"/>
                <c:pt idx="0">
                  <c:v>CUPRUM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cat>
            <c:numRef>
              <c:f>'12M'!$B$3:$B$369</c:f>
              <c:numCache>
                <c:formatCode>m/d/yyyy</c:formatCode>
                <c:ptCount val="367"/>
                <c:pt idx="0" formatCode="dd\-mm\-yyyy">
                  <c:v>42737</c:v>
                </c:pt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42742</c:v>
                </c:pt>
                <c:pt idx="6">
                  <c:v>42743</c:v>
                </c:pt>
                <c:pt idx="7">
                  <c:v>42744</c:v>
                </c:pt>
                <c:pt idx="8">
                  <c:v>42745</c:v>
                </c:pt>
                <c:pt idx="9">
                  <c:v>42746</c:v>
                </c:pt>
                <c:pt idx="10">
                  <c:v>42747</c:v>
                </c:pt>
                <c:pt idx="11">
                  <c:v>42748</c:v>
                </c:pt>
                <c:pt idx="12">
                  <c:v>42749</c:v>
                </c:pt>
                <c:pt idx="13">
                  <c:v>42750</c:v>
                </c:pt>
                <c:pt idx="14">
                  <c:v>42751</c:v>
                </c:pt>
                <c:pt idx="15">
                  <c:v>42752</c:v>
                </c:pt>
                <c:pt idx="16">
                  <c:v>42753</c:v>
                </c:pt>
                <c:pt idx="17">
                  <c:v>42754</c:v>
                </c:pt>
                <c:pt idx="18">
                  <c:v>42755</c:v>
                </c:pt>
                <c:pt idx="19">
                  <c:v>42756</c:v>
                </c:pt>
                <c:pt idx="20">
                  <c:v>42757</c:v>
                </c:pt>
                <c:pt idx="21">
                  <c:v>42758</c:v>
                </c:pt>
                <c:pt idx="22">
                  <c:v>42759</c:v>
                </c:pt>
                <c:pt idx="23">
                  <c:v>42760</c:v>
                </c:pt>
                <c:pt idx="24">
                  <c:v>42761</c:v>
                </c:pt>
                <c:pt idx="25">
                  <c:v>42762</c:v>
                </c:pt>
                <c:pt idx="26">
                  <c:v>42763</c:v>
                </c:pt>
                <c:pt idx="27">
                  <c:v>42764</c:v>
                </c:pt>
                <c:pt idx="28">
                  <c:v>42765</c:v>
                </c:pt>
                <c:pt idx="29">
                  <c:v>42766</c:v>
                </c:pt>
                <c:pt idx="30">
                  <c:v>42767</c:v>
                </c:pt>
                <c:pt idx="31">
                  <c:v>42768</c:v>
                </c:pt>
                <c:pt idx="32">
                  <c:v>42769</c:v>
                </c:pt>
                <c:pt idx="33">
                  <c:v>42770</c:v>
                </c:pt>
                <c:pt idx="34">
                  <c:v>42771</c:v>
                </c:pt>
                <c:pt idx="35">
                  <c:v>42772</c:v>
                </c:pt>
                <c:pt idx="36">
                  <c:v>42773</c:v>
                </c:pt>
                <c:pt idx="37">
                  <c:v>42774</c:v>
                </c:pt>
                <c:pt idx="38">
                  <c:v>42775</c:v>
                </c:pt>
                <c:pt idx="39">
                  <c:v>42776</c:v>
                </c:pt>
                <c:pt idx="40">
                  <c:v>42777</c:v>
                </c:pt>
                <c:pt idx="41">
                  <c:v>42778</c:v>
                </c:pt>
                <c:pt idx="42">
                  <c:v>42779</c:v>
                </c:pt>
                <c:pt idx="43">
                  <c:v>42780</c:v>
                </c:pt>
                <c:pt idx="44">
                  <c:v>42781</c:v>
                </c:pt>
                <c:pt idx="45">
                  <c:v>42782</c:v>
                </c:pt>
                <c:pt idx="46">
                  <c:v>42783</c:v>
                </c:pt>
                <c:pt idx="47">
                  <c:v>42784</c:v>
                </c:pt>
                <c:pt idx="48">
                  <c:v>42785</c:v>
                </c:pt>
                <c:pt idx="49">
                  <c:v>42786</c:v>
                </c:pt>
                <c:pt idx="50">
                  <c:v>42787</c:v>
                </c:pt>
                <c:pt idx="51">
                  <c:v>42788</c:v>
                </c:pt>
                <c:pt idx="52">
                  <c:v>42789</c:v>
                </c:pt>
                <c:pt idx="53">
                  <c:v>42790</c:v>
                </c:pt>
                <c:pt idx="54">
                  <c:v>42791</c:v>
                </c:pt>
                <c:pt idx="55">
                  <c:v>42792</c:v>
                </c:pt>
                <c:pt idx="56">
                  <c:v>42793</c:v>
                </c:pt>
                <c:pt idx="57">
                  <c:v>42794</c:v>
                </c:pt>
                <c:pt idx="58">
                  <c:v>42795</c:v>
                </c:pt>
                <c:pt idx="59">
                  <c:v>42796</c:v>
                </c:pt>
                <c:pt idx="60">
                  <c:v>42797</c:v>
                </c:pt>
                <c:pt idx="61">
                  <c:v>42798</c:v>
                </c:pt>
                <c:pt idx="62">
                  <c:v>42799</c:v>
                </c:pt>
                <c:pt idx="63">
                  <c:v>42800</c:v>
                </c:pt>
                <c:pt idx="64">
                  <c:v>42801</c:v>
                </c:pt>
                <c:pt idx="65">
                  <c:v>42802</c:v>
                </c:pt>
                <c:pt idx="66">
                  <c:v>42803</c:v>
                </c:pt>
                <c:pt idx="67">
                  <c:v>42804</c:v>
                </c:pt>
                <c:pt idx="68">
                  <c:v>42805</c:v>
                </c:pt>
                <c:pt idx="69">
                  <c:v>42806</c:v>
                </c:pt>
                <c:pt idx="70">
                  <c:v>42807</c:v>
                </c:pt>
                <c:pt idx="71">
                  <c:v>42808</c:v>
                </c:pt>
                <c:pt idx="72">
                  <c:v>42809</c:v>
                </c:pt>
                <c:pt idx="73">
                  <c:v>42810</c:v>
                </c:pt>
                <c:pt idx="74">
                  <c:v>42811</c:v>
                </c:pt>
                <c:pt idx="75">
                  <c:v>42812</c:v>
                </c:pt>
                <c:pt idx="76">
                  <c:v>42813</c:v>
                </c:pt>
                <c:pt idx="77">
                  <c:v>42814</c:v>
                </c:pt>
                <c:pt idx="78">
                  <c:v>42815</c:v>
                </c:pt>
                <c:pt idx="79">
                  <c:v>42816</c:v>
                </c:pt>
                <c:pt idx="80">
                  <c:v>42817</c:v>
                </c:pt>
                <c:pt idx="81">
                  <c:v>42818</c:v>
                </c:pt>
                <c:pt idx="82">
                  <c:v>42819</c:v>
                </c:pt>
                <c:pt idx="83">
                  <c:v>42820</c:v>
                </c:pt>
                <c:pt idx="84">
                  <c:v>42821</c:v>
                </c:pt>
                <c:pt idx="85">
                  <c:v>42822</c:v>
                </c:pt>
                <c:pt idx="86">
                  <c:v>42823</c:v>
                </c:pt>
                <c:pt idx="87">
                  <c:v>42824</c:v>
                </c:pt>
                <c:pt idx="88">
                  <c:v>42825</c:v>
                </c:pt>
                <c:pt idx="89">
                  <c:v>42826</c:v>
                </c:pt>
                <c:pt idx="90">
                  <c:v>42827</c:v>
                </c:pt>
                <c:pt idx="91">
                  <c:v>42828</c:v>
                </c:pt>
                <c:pt idx="92">
                  <c:v>42829</c:v>
                </c:pt>
                <c:pt idx="93">
                  <c:v>42830</c:v>
                </c:pt>
                <c:pt idx="94">
                  <c:v>42831</c:v>
                </c:pt>
                <c:pt idx="95">
                  <c:v>42832</c:v>
                </c:pt>
                <c:pt idx="96">
                  <c:v>42833</c:v>
                </c:pt>
                <c:pt idx="97">
                  <c:v>42834</c:v>
                </c:pt>
                <c:pt idx="98">
                  <c:v>42835</c:v>
                </c:pt>
                <c:pt idx="99">
                  <c:v>42836</c:v>
                </c:pt>
                <c:pt idx="100">
                  <c:v>42837</c:v>
                </c:pt>
                <c:pt idx="101">
                  <c:v>42838</c:v>
                </c:pt>
                <c:pt idx="102">
                  <c:v>42839</c:v>
                </c:pt>
                <c:pt idx="103">
                  <c:v>42840</c:v>
                </c:pt>
                <c:pt idx="104">
                  <c:v>42841</c:v>
                </c:pt>
                <c:pt idx="105">
                  <c:v>42842</c:v>
                </c:pt>
                <c:pt idx="106">
                  <c:v>42843</c:v>
                </c:pt>
                <c:pt idx="107">
                  <c:v>42844</c:v>
                </c:pt>
                <c:pt idx="108">
                  <c:v>42845</c:v>
                </c:pt>
                <c:pt idx="109">
                  <c:v>42846</c:v>
                </c:pt>
                <c:pt idx="110">
                  <c:v>42847</c:v>
                </c:pt>
                <c:pt idx="111">
                  <c:v>42848</c:v>
                </c:pt>
                <c:pt idx="112">
                  <c:v>42849</c:v>
                </c:pt>
                <c:pt idx="113">
                  <c:v>42850</c:v>
                </c:pt>
                <c:pt idx="114">
                  <c:v>42851</c:v>
                </c:pt>
                <c:pt idx="115">
                  <c:v>42852</c:v>
                </c:pt>
                <c:pt idx="116">
                  <c:v>42853</c:v>
                </c:pt>
                <c:pt idx="117">
                  <c:v>42854</c:v>
                </c:pt>
                <c:pt idx="118">
                  <c:v>42855</c:v>
                </c:pt>
                <c:pt idx="119">
                  <c:v>42856</c:v>
                </c:pt>
                <c:pt idx="120">
                  <c:v>42857</c:v>
                </c:pt>
                <c:pt idx="121">
                  <c:v>42858</c:v>
                </c:pt>
                <c:pt idx="122">
                  <c:v>42859</c:v>
                </c:pt>
                <c:pt idx="123">
                  <c:v>42860</c:v>
                </c:pt>
                <c:pt idx="124">
                  <c:v>42861</c:v>
                </c:pt>
                <c:pt idx="125">
                  <c:v>42862</c:v>
                </c:pt>
                <c:pt idx="126">
                  <c:v>42863</c:v>
                </c:pt>
                <c:pt idx="127">
                  <c:v>42864</c:v>
                </c:pt>
                <c:pt idx="128">
                  <c:v>42865</c:v>
                </c:pt>
                <c:pt idx="129">
                  <c:v>42866</c:v>
                </c:pt>
                <c:pt idx="130">
                  <c:v>42867</c:v>
                </c:pt>
                <c:pt idx="131">
                  <c:v>42868</c:v>
                </c:pt>
                <c:pt idx="132">
                  <c:v>42869</c:v>
                </c:pt>
                <c:pt idx="133">
                  <c:v>42870</c:v>
                </c:pt>
                <c:pt idx="134">
                  <c:v>42871</c:v>
                </c:pt>
                <c:pt idx="135">
                  <c:v>42872</c:v>
                </c:pt>
                <c:pt idx="136">
                  <c:v>42873</c:v>
                </c:pt>
                <c:pt idx="137">
                  <c:v>42874</c:v>
                </c:pt>
                <c:pt idx="138">
                  <c:v>42875</c:v>
                </c:pt>
                <c:pt idx="139">
                  <c:v>42876</c:v>
                </c:pt>
                <c:pt idx="140">
                  <c:v>42877</c:v>
                </c:pt>
                <c:pt idx="141">
                  <c:v>42878</c:v>
                </c:pt>
                <c:pt idx="142">
                  <c:v>42879</c:v>
                </c:pt>
                <c:pt idx="143">
                  <c:v>42880</c:v>
                </c:pt>
                <c:pt idx="144">
                  <c:v>42881</c:v>
                </c:pt>
                <c:pt idx="145">
                  <c:v>42882</c:v>
                </c:pt>
                <c:pt idx="146">
                  <c:v>42883</c:v>
                </c:pt>
                <c:pt idx="147">
                  <c:v>42884</c:v>
                </c:pt>
                <c:pt idx="148">
                  <c:v>42885</c:v>
                </c:pt>
                <c:pt idx="149">
                  <c:v>42886</c:v>
                </c:pt>
                <c:pt idx="150">
                  <c:v>42887</c:v>
                </c:pt>
                <c:pt idx="151">
                  <c:v>42888</c:v>
                </c:pt>
                <c:pt idx="152">
                  <c:v>42889</c:v>
                </c:pt>
                <c:pt idx="153">
                  <c:v>42890</c:v>
                </c:pt>
                <c:pt idx="154">
                  <c:v>42891</c:v>
                </c:pt>
                <c:pt idx="155">
                  <c:v>42892</c:v>
                </c:pt>
                <c:pt idx="156">
                  <c:v>42893</c:v>
                </c:pt>
                <c:pt idx="157">
                  <c:v>42894</c:v>
                </c:pt>
                <c:pt idx="158">
                  <c:v>42895</c:v>
                </c:pt>
                <c:pt idx="159">
                  <c:v>42896</c:v>
                </c:pt>
                <c:pt idx="160">
                  <c:v>42897</c:v>
                </c:pt>
                <c:pt idx="161">
                  <c:v>42898</c:v>
                </c:pt>
                <c:pt idx="162">
                  <c:v>42899</c:v>
                </c:pt>
                <c:pt idx="163">
                  <c:v>42900</c:v>
                </c:pt>
                <c:pt idx="164">
                  <c:v>42901</c:v>
                </c:pt>
                <c:pt idx="165">
                  <c:v>42902</c:v>
                </c:pt>
                <c:pt idx="166">
                  <c:v>42903</c:v>
                </c:pt>
                <c:pt idx="167">
                  <c:v>42904</c:v>
                </c:pt>
                <c:pt idx="168">
                  <c:v>42905</c:v>
                </c:pt>
                <c:pt idx="169">
                  <c:v>42906</c:v>
                </c:pt>
                <c:pt idx="170">
                  <c:v>42907</c:v>
                </c:pt>
                <c:pt idx="171">
                  <c:v>42908</c:v>
                </c:pt>
                <c:pt idx="172">
                  <c:v>42909</c:v>
                </c:pt>
                <c:pt idx="173">
                  <c:v>42910</c:v>
                </c:pt>
                <c:pt idx="174">
                  <c:v>42911</c:v>
                </c:pt>
                <c:pt idx="175">
                  <c:v>42912</c:v>
                </c:pt>
                <c:pt idx="176">
                  <c:v>42913</c:v>
                </c:pt>
                <c:pt idx="177">
                  <c:v>42914</c:v>
                </c:pt>
                <c:pt idx="178">
                  <c:v>42915</c:v>
                </c:pt>
                <c:pt idx="179">
                  <c:v>42916</c:v>
                </c:pt>
                <c:pt idx="180">
                  <c:v>42917</c:v>
                </c:pt>
                <c:pt idx="181">
                  <c:v>42918</c:v>
                </c:pt>
                <c:pt idx="182">
                  <c:v>42919</c:v>
                </c:pt>
                <c:pt idx="183">
                  <c:v>42920</c:v>
                </c:pt>
                <c:pt idx="184">
                  <c:v>42921</c:v>
                </c:pt>
                <c:pt idx="185">
                  <c:v>42922</c:v>
                </c:pt>
                <c:pt idx="186">
                  <c:v>42923</c:v>
                </c:pt>
                <c:pt idx="187">
                  <c:v>42924</c:v>
                </c:pt>
                <c:pt idx="188">
                  <c:v>42925</c:v>
                </c:pt>
                <c:pt idx="189">
                  <c:v>42926</c:v>
                </c:pt>
                <c:pt idx="190">
                  <c:v>42927</c:v>
                </c:pt>
                <c:pt idx="191">
                  <c:v>42928</c:v>
                </c:pt>
                <c:pt idx="192">
                  <c:v>42929</c:v>
                </c:pt>
                <c:pt idx="193">
                  <c:v>42930</c:v>
                </c:pt>
                <c:pt idx="194">
                  <c:v>42931</c:v>
                </c:pt>
                <c:pt idx="195">
                  <c:v>42932</c:v>
                </c:pt>
                <c:pt idx="196">
                  <c:v>42933</c:v>
                </c:pt>
                <c:pt idx="197">
                  <c:v>42934</c:v>
                </c:pt>
                <c:pt idx="198">
                  <c:v>42935</c:v>
                </c:pt>
                <c:pt idx="199">
                  <c:v>42936</c:v>
                </c:pt>
                <c:pt idx="200">
                  <c:v>42937</c:v>
                </c:pt>
                <c:pt idx="201">
                  <c:v>42938</c:v>
                </c:pt>
                <c:pt idx="202">
                  <c:v>42939</c:v>
                </c:pt>
                <c:pt idx="203">
                  <c:v>42940</c:v>
                </c:pt>
                <c:pt idx="204">
                  <c:v>42941</c:v>
                </c:pt>
                <c:pt idx="205">
                  <c:v>42942</c:v>
                </c:pt>
                <c:pt idx="206">
                  <c:v>42943</c:v>
                </c:pt>
                <c:pt idx="207">
                  <c:v>42944</c:v>
                </c:pt>
                <c:pt idx="208">
                  <c:v>42945</c:v>
                </c:pt>
                <c:pt idx="209">
                  <c:v>42946</c:v>
                </c:pt>
                <c:pt idx="210">
                  <c:v>42947</c:v>
                </c:pt>
                <c:pt idx="211">
                  <c:v>42948</c:v>
                </c:pt>
                <c:pt idx="212">
                  <c:v>42949</c:v>
                </c:pt>
                <c:pt idx="213">
                  <c:v>42950</c:v>
                </c:pt>
                <c:pt idx="214">
                  <c:v>42951</c:v>
                </c:pt>
                <c:pt idx="215">
                  <c:v>42952</c:v>
                </c:pt>
                <c:pt idx="216">
                  <c:v>42953</c:v>
                </c:pt>
                <c:pt idx="217">
                  <c:v>42954</c:v>
                </c:pt>
                <c:pt idx="218">
                  <c:v>42955</c:v>
                </c:pt>
                <c:pt idx="219">
                  <c:v>42956</c:v>
                </c:pt>
                <c:pt idx="220">
                  <c:v>42957</c:v>
                </c:pt>
                <c:pt idx="221">
                  <c:v>42958</c:v>
                </c:pt>
                <c:pt idx="222">
                  <c:v>42959</c:v>
                </c:pt>
                <c:pt idx="223">
                  <c:v>42960</c:v>
                </c:pt>
                <c:pt idx="224">
                  <c:v>42961</c:v>
                </c:pt>
                <c:pt idx="225">
                  <c:v>42962</c:v>
                </c:pt>
                <c:pt idx="226">
                  <c:v>42963</c:v>
                </c:pt>
                <c:pt idx="227">
                  <c:v>42964</c:v>
                </c:pt>
                <c:pt idx="228">
                  <c:v>42965</c:v>
                </c:pt>
                <c:pt idx="229">
                  <c:v>42966</c:v>
                </c:pt>
                <c:pt idx="230">
                  <c:v>42967</c:v>
                </c:pt>
                <c:pt idx="231">
                  <c:v>42968</c:v>
                </c:pt>
                <c:pt idx="232">
                  <c:v>42969</c:v>
                </c:pt>
                <c:pt idx="233">
                  <c:v>42970</c:v>
                </c:pt>
                <c:pt idx="234">
                  <c:v>42971</c:v>
                </c:pt>
                <c:pt idx="235">
                  <c:v>42972</c:v>
                </c:pt>
                <c:pt idx="236">
                  <c:v>42973</c:v>
                </c:pt>
                <c:pt idx="237">
                  <c:v>42974</c:v>
                </c:pt>
                <c:pt idx="238">
                  <c:v>42975</c:v>
                </c:pt>
                <c:pt idx="239">
                  <c:v>42976</c:v>
                </c:pt>
                <c:pt idx="240">
                  <c:v>42977</c:v>
                </c:pt>
                <c:pt idx="241">
                  <c:v>42978</c:v>
                </c:pt>
                <c:pt idx="242">
                  <c:v>42979</c:v>
                </c:pt>
                <c:pt idx="243">
                  <c:v>42980</c:v>
                </c:pt>
                <c:pt idx="244">
                  <c:v>42981</c:v>
                </c:pt>
                <c:pt idx="245">
                  <c:v>42982</c:v>
                </c:pt>
                <c:pt idx="246">
                  <c:v>42983</c:v>
                </c:pt>
                <c:pt idx="247">
                  <c:v>42984</c:v>
                </c:pt>
                <c:pt idx="248">
                  <c:v>42985</c:v>
                </c:pt>
                <c:pt idx="249">
                  <c:v>42986</c:v>
                </c:pt>
                <c:pt idx="250">
                  <c:v>42987</c:v>
                </c:pt>
                <c:pt idx="251">
                  <c:v>42988</c:v>
                </c:pt>
                <c:pt idx="252">
                  <c:v>42989</c:v>
                </c:pt>
                <c:pt idx="253">
                  <c:v>42990</c:v>
                </c:pt>
                <c:pt idx="254">
                  <c:v>42991</c:v>
                </c:pt>
                <c:pt idx="255">
                  <c:v>42992</c:v>
                </c:pt>
                <c:pt idx="256">
                  <c:v>42993</c:v>
                </c:pt>
                <c:pt idx="257">
                  <c:v>42994</c:v>
                </c:pt>
                <c:pt idx="258">
                  <c:v>42995</c:v>
                </c:pt>
                <c:pt idx="259">
                  <c:v>42996</c:v>
                </c:pt>
                <c:pt idx="260">
                  <c:v>42997</c:v>
                </c:pt>
                <c:pt idx="261">
                  <c:v>42998</c:v>
                </c:pt>
                <c:pt idx="262">
                  <c:v>42999</c:v>
                </c:pt>
                <c:pt idx="263">
                  <c:v>43000</c:v>
                </c:pt>
                <c:pt idx="264">
                  <c:v>43001</c:v>
                </c:pt>
                <c:pt idx="265">
                  <c:v>43002</c:v>
                </c:pt>
                <c:pt idx="266">
                  <c:v>43003</c:v>
                </c:pt>
                <c:pt idx="267">
                  <c:v>43004</c:v>
                </c:pt>
                <c:pt idx="268">
                  <c:v>43005</c:v>
                </c:pt>
                <c:pt idx="269">
                  <c:v>43006</c:v>
                </c:pt>
                <c:pt idx="270">
                  <c:v>43007</c:v>
                </c:pt>
                <c:pt idx="271">
                  <c:v>43008</c:v>
                </c:pt>
                <c:pt idx="272">
                  <c:v>43009</c:v>
                </c:pt>
                <c:pt idx="273">
                  <c:v>43010</c:v>
                </c:pt>
                <c:pt idx="274">
                  <c:v>43011</c:v>
                </c:pt>
                <c:pt idx="275">
                  <c:v>43012</c:v>
                </c:pt>
                <c:pt idx="276">
                  <c:v>43013</c:v>
                </c:pt>
                <c:pt idx="277">
                  <c:v>43014</c:v>
                </c:pt>
                <c:pt idx="278">
                  <c:v>43015</c:v>
                </c:pt>
                <c:pt idx="279">
                  <c:v>43016</c:v>
                </c:pt>
                <c:pt idx="280">
                  <c:v>43017</c:v>
                </c:pt>
                <c:pt idx="281">
                  <c:v>43018</c:v>
                </c:pt>
                <c:pt idx="282">
                  <c:v>43019</c:v>
                </c:pt>
                <c:pt idx="283">
                  <c:v>43020</c:v>
                </c:pt>
                <c:pt idx="284">
                  <c:v>43021</c:v>
                </c:pt>
                <c:pt idx="285">
                  <c:v>43022</c:v>
                </c:pt>
                <c:pt idx="286">
                  <c:v>43023</c:v>
                </c:pt>
                <c:pt idx="287">
                  <c:v>43024</c:v>
                </c:pt>
                <c:pt idx="288">
                  <c:v>43025</c:v>
                </c:pt>
                <c:pt idx="289">
                  <c:v>43026</c:v>
                </c:pt>
                <c:pt idx="290">
                  <c:v>43027</c:v>
                </c:pt>
                <c:pt idx="291">
                  <c:v>43028</c:v>
                </c:pt>
                <c:pt idx="292">
                  <c:v>43029</c:v>
                </c:pt>
                <c:pt idx="293">
                  <c:v>43030</c:v>
                </c:pt>
                <c:pt idx="294">
                  <c:v>43031</c:v>
                </c:pt>
                <c:pt idx="295">
                  <c:v>43032</c:v>
                </c:pt>
                <c:pt idx="296">
                  <c:v>43033</c:v>
                </c:pt>
                <c:pt idx="297">
                  <c:v>43034</c:v>
                </c:pt>
                <c:pt idx="298">
                  <c:v>43035</c:v>
                </c:pt>
                <c:pt idx="299">
                  <c:v>43036</c:v>
                </c:pt>
                <c:pt idx="300">
                  <c:v>43037</c:v>
                </c:pt>
                <c:pt idx="301">
                  <c:v>43038</c:v>
                </c:pt>
                <c:pt idx="302">
                  <c:v>43039</c:v>
                </c:pt>
                <c:pt idx="303">
                  <c:v>43040</c:v>
                </c:pt>
                <c:pt idx="304">
                  <c:v>43041</c:v>
                </c:pt>
                <c:pt idx="305">
                  <c:v>43042</c:v>
                </c:pt>
                <c:pt idx="306">
                  <c:v>43043</c:v>
                </c:pt>
                <c:pt idx="307">
                  <c:v>43044</c:v>
                </c:pt>
                <c:pt idx="308">
                  <c:v>43045</c:v>
                </c:pt>
                <c:pt idx="309">
                  <c:v>43046</c:v>
                </c:pt>
                <c:pt idx="310">
                  <c:v>43047</c:v>
                </c:pt>
                <c:pt idx="311">
                  <c:v>43048</c:v>
                </c:pt>
                <c:pt idx="312">
                  <c:v>43049</c:v>
                </c:pt>
                <c:pt idx="313">
                  <c:v>43050</c:v>
                </c:pt>
                <c:pt idx="314">
                  <c:v>43051</c:v>
                </c:pt>
                <c:pt idx="315">
                  <c:v>43052</c:v>
                </c:pt>
                <c:pt idx="316">
                  <c:v>43053</c:v>
                </c:pt>
                <c:pt idx="317">
                  <c:v>43054</c:v>
                </c:pt>
                <c:pt idx="318">
                  <c:v>43055</c:v>
                </c:pt>
                <c:pt idx="319">
                  <c:v>43056</c:v>
                </c:pt>
                <c:pt idx="320">
                  <c:v>43057</c:v>
                </c:pt>
                <c:pt idx="321">
                  <c:v>43058</c:v>
                </c:pt>
                <c:pt idx="322">
                  <c:v>43059</c:v>
                </c:pt>
                <c:pt idx="323">
                  <c:v>43060</c:v>
                </c:pt>
                <c:pt idx="324">
                  <c:v>43061</c:v>
                </c:pt>
                <c:pt idx="325">
                  <c:v>43062</c:v>
                </c:pt>
                <c:pt idx="326">
                  <c:v>43063</c:v>
                </c:pt>
                <c:pt idx="327">
                  <c:v>43064</c:v>
                </c:pt>
                <c:pt idx="328">
                  <c:v>43065</c:v>
                </c:pt>
                <c:pt idx="329">
                  <c:v>43066</c:v>
                </c:pt>
                <c:pt idx="330">
                  <c:v>43067</c:v>
                </c:pt>
                <c:pt idx="331">
                  <c:v>43068</c:v>
                </c:pt>
                <c:pt idx="332">
                  <c:v>43069</c:v>
                </c:pt>
                <c:pt idx="333">
                  <c:v>43070</c:v>
                </c:pt>
                <c:pt idx="334">
                  <c:v>43071</c:v>
                </c:pt>
                <c:pt idx="335">
                  <c:v>43072</c:v>
                </c:pt>
                <c:pt idx="336">
                  <c:v>43073</c:v>
                </c:pt>
                <c:pt idx="337">
                  <c:v>43074</c:v>
                </c:pt>
                <c:pt idx="338">
                  <c:v>43075</c:v>
                </c:pt>
                <c:pt idx="339">
                  <c:v>43076</c:v>
                </c:pt>
                <c:pt idx="340">
                  <c:v>43077</c:v>
                </c:pt>
                <c:pt idx="341">
                  <c:v>43078</c:v>
                </c:pt>
                <c:pt idx="342">
                  <c:v>43079</c:v>
                </c:pt>
                <c:pt idx="343">
                  <c:v>43080</c:v>
                </c:pt>
                <c:pt idx="344">
                  <c:v>43081</c:v>
                </c:pt>
                <c:pt idx="345">
                  <c:v>43082</c:v>
                </c:pt>
                <c:pt idx="346">
                  <c:v>43083</c:v>
                </c:pt>
                <c:pt idx="347">
                  <c:v>43084</c:v>
                </c:pt>
                <c:pt idx="348">
                  <c:v>43085</c:v>
                </c:pt>
                <c:pt idx="349">
                  <c:v>43086</c:v>
                </c:pt>
                <c:pt idx="350">
                  <c:v>43087</c:v>
                </c:pt>
                <c:pt idx="351">
                  <c:v>43088</c:v>
                </c:pt>
                <c:pt idx="352">
                  <c:v>43089</c:v>
                </c:pt>
                <c:pt idx="353">
                  <c:v>43090</c:v>
                </c:pt>
                <c:pt idx="354">
                  <c:v>43091</c:v>
                </c:pt>
                <c:pt idx="355">
                  <c:v>43092</c:v>
                </c:pt>
                <c:pt idx="356">
                  <c:v>43093</c:v>
                </c:pt>
                <c:pt idx="357">
                  <c:v>43094</c:v>
                </c:pt>
                <c:pt idx="358">
                  <c:v>43095</c:v>
                </c:pt>
                <c:pt idx="359">
                  <c:v>43096</c:v>
                </c:pt>
                <c:pt idx="360">
                  <c:v>43097</c:v>
                </c:pt>
                <c:pt idx="361">
                  <c:v>43098</c:v>
                </c:pt>
                <c:pt idx="362">
                  <c:v>43099</c:v>
                </c:pt>
                <c:pt idx="363">
                  <c:v>43100</c:v>
                </c:pt>
                <c:pt idx="364">
                  <c:v>43101</c:v>
                </c:pt>
                <c:pt idx="365">
                  <c:v>43102</c:v>
                </c:pt>
              </c:numCache>
            </c:numRef>
          </c:cat>
          <c:val>
            <c:numRef>
              <c:f>'12M'!$O$3:$O$369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100.25375580652691</c:v>
                </c:pt>
                <c:pt idx="3">
                  <c:v>100.5703285513116</c:v>
                </c:pt>
                <c:pt idx="4">
                  <c:v>100.65674352272462</c:v>
                </c:pt>
                <c:pt idx="5">
                  <c:v>100.65674352272462</c:v>
                </c:pt>
                <c:pt idx="6">
                  <c:v>100.65674352272462</c:v>
                </c:pt>
                <c:pt idx="7">
                  <c:v>100.49137774038572</c:v>
                </c:pt>
                <c:pt idx="8">
                  <c:v>100.5401384588945</c:v>
                </c:pt>
                <c:pt idx="9">
                  <c:v>100.45844309411252</c:v>
                </c:pt>
                <c:pt idx="10">
                  <c:v>100.55080887388645</c:v>
                </c:pt>
                <c:pt idx="11">
                  <c:v>100.60539215057595</c:v>
                </c:pt>
                <c:pt idx="12">
                  <c:v>100.60539215057595</c:v>
                </c:pt>
                <c:pt idx="13">
                  <c:v>100.60539215057595</c:v>
                </c:pt>
                <c:pt idx="14">
                  <c:v>100.52564618853289</c:v>
                </c:pt>
                <c:pt idx="15">
                  <c:v>100.50404885818863</c:v>
                </c:pt>
                <c:pt idx="16">
                  <c:v>100.4541338880581</c:v>
                </c:pt>
                <c:pt idx="17">
                  <c:v>100.38834154561985</c:v>
                </c:pt>
                <c:pt idx="18">
                  <c:v>100.33665672300269</c:v>
                </c:pt>
                <c:pt idx="19">
                  <c:v>100.33665672300269</c:v>
                </c:pt>
                <c:pt idx="20">
                  <c:v>100.33665672300269</c:v>
                </c:pt>
                <c:pt idx="21">
                  <c:v>100.4295611535334</c:v>
                </c:pt>
                <c:pt idx="22">
                  <c:v>100.37043782046513</c:v>
                </c:pt>
                <c:pt idx="23">
                  <c:v>100.43653796333582</c:v>
                </c:pt>
                <c:pt idx="24">
                  <c:v>100.48896663699811</c:v>
                </c:pt>
                <c:pt idx="25">
                  <c:v>100.42745785057826</c:v>
                </c:pt>
                <c:pt idx="26">
                  <c:v>100.42745785057826</c:v>
                </c:pt>
                <c:pt idx="27">
                  <c:v>100.42745785057826</c:v>
                </c:pt>
                <c:pt idx="28">
                  <c:v>100.43610191272319</c:v>
                </c:pt>
                <c:pt idx="29">
                  <c:v>100.44754182879628</c:v>
                </c:pt>
                <c:pt idx="30">
                  <c:v>100.5135137214868</c:v>
                </c:pt>
                <c:pt idx="31">
                  <c:v>100.66938899049154</c:v>
                </c:pt>
                <c:pt idx="32">
                  <c:v>100.74656994893081</c:v>
                </c:pt>
                <c:pt idx="33">
                  <c:v>100.74656994893081</c:v>
                </c:pt>
                <c:pt idx="34">
                  <c:v>100.74656994893081</c:v>
                </c:pt>
                <c:pt idx="35">
                  <c:v>100.77322033637459</c:v>
                </c:pt>
                <c:pt idx="36">
                  <c:v>100.74969925332748</c:v>
                </c:pt>
                <c:pt idx="37">
                  <c:v>100.96795540997738</c:v>
                </c:pt>
                <c:pt idx="38">
                  <c:v>101.08994698137555</c:v>
                </c:pt>
                <c:pt idx="39">
                  <c:v>101.19906223468246</c:v>
                </c:pt>
                <c:pt idx="40">
                  <c:v>101.19906223468246</c:v>
                </c:pt>
                <c:pt idx="41">
                  <c:v>101.19906223468246</c:v>
                </c:pt>
                <c:pt idx="42">
                  <c:v>101.16546068747229</c:v>
                </c:pt>
                <c:pt idx="43">
                  <c:v>101.19359877700632</c:v>
                </c:pt>
                <c:pt idx="44">
                  <c:v>101.27072843537348</c:v>
                </c:pt>
                <c:pt idx="45">
                  <c:v>101.19662548125883</c:v>
                </c:pt>
                <c:pt idx="46">
                  <c:v>101.09012653162782</c:v>
                </c:pt>
                <c:pt idx="47">
                  <c:v>101.09012653162782</c:v>
                </c:pt>
                <c:pt idx="48">
                  <c:v>101.09012653162782</c:v>
                </c:pt>
                <c:pt idx="49">
                  <c:v>101.24238514555118</c:v>
                </c:pt>
                <c:pt idx="50">
                  <c:v>101.18998212192493</c:v>
                </c:pt>
                <c:pt idx="51">
                  <c:v>101.16525548718398</c:v>
                </c:pt>
                <c:pt idx="52">
                  <c:v>101.23861459025353</c:v>
                </c:pt>
                <c:pt idx="53">
                  <c:v>101.38599969732959</c:v>
                </c:pt>
                <c:pt idx="54">
                  <c:v>101.38599969732959</c:v>
                </c:pt>
                <c:pt idx="55">
                  <c:v>101.38599969732959</c:v>
                </c:pt>
                <c:pt idx="56">
                  <c:v>101.56793540294926</c:v>
                </c:pt>
                <c:pt idx="57">
                  <c:v>101.58848108181593</c:v>
                </c:pt>
                <c:pt idx="58">
                  <c:v>101.68354011537389</c:v>
                </c:pt>
                <c:pt idx="59">
                  <c:v>101.69415923029375</c:v>
                </c:pt>
                <c:pt idx="60">
                  <c:v>101.6902347747799</c:v>
                </c:pt>
                <c:pt idx="61">
                  <c:v>101.6902347747799</c:v>
                </c:pt>
                <c:pt idx="62">
                  <c:v>101.6902347747799</c:v>
                </c:pt>
                <c:pt idx="63">
                  <c:v>101.73289078471159</c:v>
                </c:pt>
                <c:pt idx="64">
                  <c:v>101.72155346878266</c:v>
                </c:pt>
                <c:pt idx="65">
                  <c:v>101.67097159771512</c:v>
                </c:pt>
                <c:pt idx="66">
                  <c:v>101.64057630500973</c:v>
                </c:pt>
                <c:pt idx="67">
                  <c:v>101.45589604553396</c:v>
                </c:pt>
                <c:pt idx="68">
                  <c:v>101.45589604553396</c:v>
                </c:pt>
                <c:pt idx="69">
                  <c:v>101.45589604553396</c:v>
                </c:pt>
                <c:pt idx="70">
                  <c:v>101.33841888047853</c:v>
                </c:pt>
                <c:pt idx="71">
                  <c:v>101.30899828914259</c:v>
                </c:pt>
                <c:pt idx="72">
                  <c:v>101.11062091042238</c:v>
                </c:pt>
                <c:pt idx="73">
                  <c:v>101.07522386068952</c:v>
                </c:pt>
                <c:pt idx="74">
                  <c:v>101.38876990122172</c:v>
                </c:pt>
                <c:pt idx="75">
                  <c:v>101.38876990122172</c:v>
                </c:pt>
                <c:pt idx="76">
                  <c:v>101.38876990122172</c:v>
                </c:pt>
                <c:pt idx="77">
                  <c:v>101.60943716125922</c:v>
                </c:pt>
                <c:pt idx="78">
                  <c:v>101.73291643474759</c:v>
                </c:pt>
                <c:pt idx="79">
                  <c:v>101.61336161677308</c:v>
                </c:pt>
                <c:pt idx="80">
                  <c:v>101.83815853261275</c:v>
                </c:pt>
                <c:pt idx="81">
                  <c:v>102.02340309288137</c:v>
                </c:pt>
                <c:pt idx="82">
                  <c:v>102.02340309288137</c:v>
                </c:pt>
                <c:pt idx="83">
                  <c:v>102.02340309288137</c:v>
                </c:pt>
                <c:pt idx="84">
                  <c:v>102.09176043892343</c:v>
                </c:pt>
                <c:pt idx="85">
                  <c:v>102.20975060469961</c:v>
                </c:pt>
                <c:pt idx="86">
                  <c:v>102.30350148641959</c:v>
                </c:pt>
                <c:pt idx="87">
                  <c:v>102.31068349651031</c:v>
                </c:pt>
                <c:pt idx="88">
                  <c:v>102.39230191118418</c:v>
                </c:pt>
                <c:pt idx="89">
                  <c:v>102.39230191118418</c:v>
                </c:pt>
                <c:pt idx="90">
                  <c:v>102.39230191118418</c:v>
                </c:pt>
                <c:pt idx="91">
                  <c:v>102.64380051453969</c:v>
                </c:pt>
                <c:pt idx="92">
                  <c:v>102.6214336831143</c:v>
                </c:pt>
                <c:pt idx="93">
                  <c:v>102.8303275766102</c:v>
                </c:pt>
                <c:pt idx="94">
                  <c:v>102.80596004237381</c:v>
                </c:pt>
                <c:pt idx="95">
                  <c:v>102.80065048491389</c:v>
                </c:pt>
                <c:pt idx="96">
                  <c:v>102.80065048491389</c:v>
                </c:pt>
                <c:pt idx="97">
                  <c:v>102.80065048491389</c:v>
                </c:pt>
                <c:pt idx="98">
                  <c:v>102.9111508401669</c:v>
                </c:pt>
                <c:pt idx="99">
                  <c:v>102.97550678058698</c:v>
                </c:pt>
                <c:pt idx="100">
                  <c:v>103.0568173948284</c:v>
                </c:pt>
                <c:pt idx="101">
                  <c:v>103.0568173948284</c:v>
                </c:pt>
                <c:pt idx="102">
                  <c:v>103.12576469169935</c:v>
                </c:pt>
                <c:pt idx="103">
                  <c:v>103.12576469169935</c:v>
                </c:pt>
                <c:pt idx="104">
                  <c:v>103.12576469169935</c:v>
                </c:pt>
                <c:pt idx="105">
                  <c:v>103.23100678956449</c:v>
                </c:pt>
                <c:pt idx="106">
                  <c:v>103.6622351954404</c:v>
                </c:pt>
                <c:pt idx="107">
                  <c:v>103.6622351954404</c:v>
                </c:pt>
                <c:pt idx="108">
                  <c:v>103.51372148677864</c:v>
                </c:pt>
                <c:pt idx="109">
                  <c:v>103.4789400379107</c:v>
                </c:pt>
                <c:pt idx="110">
                  <c:v>103.4789400379107</c:v>
                </c:pt>
                <c:pt idx="111">
                  <c:v>103.4789400379107</c:v>
                </c:pt>
                <c:pt idx="112">
                  <c:v>103.4900465035153</c:v>
                </c:pt>
                <c:pt idx="113">
                  <c:v>103.45393125277336</c:v>
                </c:pt>
                <c:pt idx="114">
                  <c:v>103.37500609188349</c:v>
                </c:pt>
                <c:pt idx="115">
                  <c:v>103.26401838594577</c:v>
                </c:pt>
                <c:pt idx="116">
                  <c:v>103.39529527038979</c:v>
                </c:pt>
                <c:pt idx="117">
                  <c:v>103.39529527038979</c:v>
                </c:pt>
                <c:pt idx="118">
                  <c:v>103.39529527038979</c:v>
                </c:pt>
                <c:pt idx="119">
                  <c:v>103.39529527038979</c:v>
                </c:pt>
                <c:pt idx="120">
                  <c:v>103.52272464942807</c:v>
                </c:pt>
                <c:pt idx="121">
                  <c:v>103.63276330403239</c:v>
                </c:pt>
                <c:pt idx="122">
                  <c:v>103.62535044361734</c:v>
                </c:pt>
                <c:pt idx="123">
                  <c:v>103.43128227095154</c:v>
                </c:pt>
                <c:pt idx="124">
                  <c:v>103.43128227095154</c:v>
                </c:pt>
                <c:pt idx="125">
                  <c:v>103.43128227095154</c:v>
                </c:pt>
                <c:pt idx="126">
                  <c:v>103.47265577908132</c:v>
                </c:pt>
                <c:pt idx="127">
                  <c:v>103.28166561074012</c:v>
                </c:pt>
                <c:pt idx="128">
                  <c:v>103.01739328943751</c:v>
                </c:pt>
                <c:pt idx="129">
                  <c:v>103.02798675432133</c:v>
                </c:pt>
                <c:pt idx="130">
                  <c:v>102.81006404813992</c:v>
                </c:pt>
                <c:pt idx="131">
                  <c:v>102.81006404813992</c:v>
                </c:pt>
                <c:pt idx="132">
                  <c:v>102.81006404813992</c:v>
                </c:pt>
                <c:pt idx="133">
                  <c:v>102.86490382518981</c:v>
                </c:pt>
                <c:pt idx="134">
                  <c:v>103.09752400202116</c:v>
                </c:pt>
                <c:pt idx="135">
                  <c:v>103.159032788441</c:v>
                </c:pt>
                <c:pt idx="136">
                  <c:v>103.40714558703949</c:v>
                </c:pt>
                <c:pt idx="137">
                  <c:v>103.52172429802256</c:v>
                </c:pt>
                <c:pt idx="138">
                  <c:v>103.52172429802256</c:v>
                </c:pt>
                <c:pt idx="139">
                  <c:v>103.52172429802256</c:v>
                </c:pt>
                <c:pt idx="140">
                  <c:v>103.39937362611987</c:v>
                </c:pt>
                <c:pt idx="141">
                  <c:v>103.34802225397119</c:v>
                </c:pt>
                <c:pt idx="142">
                  <c:v>103.33422253458259</c:v>
                </c:pt>
                <c:pt idx="143">
                  <c:v>103.41414804687793</c:v>
                </c:pt>
                <c:pt idx="144">
                  <c:v>103.21518071732883</c:v>
                </c:pt>
                <c:pt idx="145">
                  <c:v>103.21518071732883</c:v>
                </c:pt>
                <c:pt idx="146">
                  <c:v>103.21518071732883</c:v>
                </c:pt>
                <c:pt idx="147">
                  <c:v>103.06407635502721</c:v>
                </c:pt>
                <c:pt idx="148">
                  <c:v>103.06620530801838</c:v>
                </c:pt>
                <c:pt idx="149">
                  <c:v>103.29143827447071</c:v>
                </c:pt>
                <c:pt idx="150">
                  <c:v>103.50615472614733</c:v>
                </c:pt>
                <c:pt idx="151">
                  <c:v>103.57523027319847</c:v>
                </c:pt>
                <c:pt idx="152">
                  <c:v>103.57523027319847</c:v>
                </c:pt>
                <c:pt idx="153">
                  <c:v>103.57523027319847</c:v>
                </c:pt>
                <c:pt idx="154">
                  <c:v>103.76568179078285</c:v>
                </c:pt>
                <c:pt idx="155">
                  <c:v>103.79682093453333</c:v>
                </c:pt>
                <c:pt idx="156">
                  <c:v>103.81972641671554</c:v>
                </c:pt>
                <c:pt idx="157">
                  <c:v>103.81859781512985</c:v>
                </c:pt>
                <c:pt idx="158">
                  <c:v>103.75465227528636</c:v>
                </c:pt>
                <c:pt idx="159">
                  <c:v>103.75465227528636</c:v>
                </c:pt>
                <c:pt idx="160">
                  <c:v>103.75465227528636</c:v>
                </c:pt>
                <c:pt idx="161">
                  <c:v>103.69050153515457</c:v>
                </c:pt>
                <c:pt idx="162">
                  <c:v>103.5721779189099</c:v>
                </c:pt>
                <c:pt idx="163">
                  <c:v>103.6752397637118</c:v>
                </c:pt>
                <c:pt idx="164">
                  <c:v>103.7082513600931</c:v>
                </c:pt>
                <c:pt idx="165">
                  <c:v>103.72797623780653</c:v>
                </c:pt>
                <c:pt idx="166">
                  <c:v>103.72797623780653</c:v>
                </c:pt>
                <c:pt idx="167">
                  <c:v>103.72797623780653</c:v>
                </c:pt>
                <c:pt idx="168">
                  <c:v>103.60842141983201</c:v>
                </c:pt>
                <c:pt idx="169">
                  <c:v>103.62681249567149</c:v>
                </c:pt>
                <c:pt idx="170">
                  <c:v>103.50710377748072</c:v>
                </c:pt>
                <c:pt idx="171">
                  <c:v>103.40188732965161</c:v>
                </c:pt>
                <c:pt idx="172">
                  <c:v>103.50561607539051</c:v>
                </c:pt>
                <c:pt idx="173">
                  <c:v>103.50561607539051</c:v>
                </c:pt>
                <c:pt idx="174">
                  <c:v>103.50561607539051</c:v>
                </c:pt>
                <c:pt idx="175">
                  <c:v>103.50561607539051</c:v>
                </c:pt>
                <c:pt idx="176">
                  <c:v>103.38339365366801</c:v>
                </c:pt>
                <c:pt idx="177">
                  <c:v>103.14900362435003</c:v>
                </c:pt>
                <c:pt idx="178">
                  <c:v>103.14538696926861</c:v>
                </c:pt>
                <c:pt idx="179">
                  <c:v>102.98374044215525</c:v>
                </c:pt>
                <c:pt idx="180">
                  <c:v>102.98374044215525</c:v>
                </c:pt>
                <c:pt idx="181">
                  <c:v>102.98374044215525</c:v>
                </c:pt>
                <c:pt idx="182">
                  <c:v>102.998976563562</c:v>
                </c:pt>
                <c:pt idx="183">
                  <c:v>102.95013889494507</c:v>
                </c:pt>
                <c:pt idx="184">
                  <c:v>102.83532933363765</c:v>
                </c:pt>
                <c:pt idx="185">
                  <c:v>102.84789785129639</c:v>
                </c:pt>
                <c:pt idx="186">
                  <c:v>102.58983283871507</c:v>
                </c:pt>
                <c:pt idx="187">
                  <c:v>102.58983283871507</c:v>
                </c:pt>
                <c:pt idx="188">
                  <c:v>102.58983283871507</c:v>
                </c:pt>
                <c:pt idx="189">
                  <c:v>102.53450571098045</c:v>
                </c:pt>
                <c:pt idx="190">
                  <c:v>102.58065012581335</c:v>
                </c:pt>
                <c:pt idx="191">
                  <c:v>102.76079032891033</c:v>
                </c:pt>
                <c:pt idx="192">
                  <c:v>102.89891577297659</c:v>
                </c:pt>
                <c:pt idx="193">
                  <c:v>102.54602257716165</c:v>
                </c:pt>
                <c:pt idx="194">
                  <c:v>102.54602257716165</c:v>
                </c:pt>
                <c:pt idx="195">
                  <c:v>102.54602257716165</c:v>
                </c:pt>
                <c:pt idx="196">
                  <c:v>102.30006438159039</c:v>
                </c:pt>
                <c:pt idx="197">
                  <c:v>102.17553345662444</c:v>
                </c:pt>
                <c:pt idx="198">
                  <c:v>102.1177182753941</c:v>
                </c:pt>
                <c:pt idx="199">
                  <c:v>102.02496774507961</c:v>
                </c:pt>
                <c:pt idx="200">
                  <c:v>102.04366662135153</c:v>
                </c:pt>
                <c:pt idx="201">
                  <c:v>102.04366662135153</c:v>
                </c:pt>
                <c:pt idx="202">
                  <c:v>102.04366662135153</c:v>
                </c:pt>
                <c:pt idx="203">
                  <c:v>102.2259357774397</c:v>
                </c:pt>
                <c:pt idx="204">
                  <c:v>102.38547900159791</c:v>
                </c:pt>
                <c:pt idx="205">
                  <c:v>102.28149375549864</c:v>
                </c:pt>
                <c:pt idx="206">
                  <c:v>102.40358792704097</c:v>
                </c:pt>
                <c:pt idx="207">
                  <c:v>102.42949446343965</c:v>
                </c:pt>
                <c:pt idx="208">
                  <c:v>102.42949446343965</c:v>
                </c:pt>
                <c:pt idx="209">
                  <c:v>102.42949446343965</c:v>
                </c:pt>
                <c:pt idx="210">
                  <c:v>102.594475495238</c:v>
                </c:pt>
                <c:pt idx="211">
                  <c:v>102.66473094394689</c:v>
                </c:pt>
                <c:pt idx="212">
                  <c:v>102.73947514896251</c:v>
                </c:pt>
                <c:pt idx="213">
                  <c:v>102.77035779235263</c:v>
                </c:pt>
                <c:pt idx="214">
                  <c:v>102.57282686482168</c:v>
                </c:pt>
                <c:pt idx="215">
                  <c:v>102.57282686482168</c:v>
                </c:pt>
                <c:pt idx="216">
                  <c:v>102.57282686482168</c:v>
                </c:pt>
                <c:pt idx="217">
                  <c:v>102.43929277720629</c:v>
                </c:pt>
                <c:pt idx="218">
                  <c:v>102.33843683550369</c:v>
                </c:pt>
                <c:pt idx="219">
                  <c:v>102.43852327612512</c:v>
                </c:pt>
                <c:pt idx="220">
                  <c:v>102.32709951957476</c:v>
                </c:pt>
                <c:pt idx="221">
                  <c:v>102.25230401448707</c:v>
                </c:pt>
                <c:pt idx="222">
                  <c:v>102.25230401448707</c:v>
                </c:pt>
                <c:pt idx="223">
                  <c:v>102.25230401448707</c:v>
                </c:pt>
                <c:pt idx="224">
                  <c:v>102.25230401448707</c:v>
                </c:pt>
                <c:pt idx="225">
                  <c:v>102.45788905333404</c:v>
                </c:pt>
                <c:pt idx="226">
                  <c:v>102.53232545791717</c:v>
                </c:pt>
                <c:pt idx="227">
                  <c:v>102.56292595091085</c:v>
                </c:pt>
                <c:pt idx="228">
                  <c:v>102.57195476359635</c:v>
                </c:pt>
                <c:pt idx="229">
                  <c:v>102.57195476359635</c:v>
                </c:pt>
                <c:pt idx="230">
                  <c:v>102.57195476359635</c:v>
                </c:pt>
                <c:pt idx="231">
                  <c:v>102.63741365556608</c:v>
                </c:pt>
                <c:pt idx="232">
                  <c:v>102.67727381156959</c:v>
                </c:pt>
                <c:pt idx="233">
                  <c:v>102.67216945439797</c:v>
                </c:pt>
                <c:pt idx="234">
                  <c:v>102.49167015079645</c:v>
                </c:pt>
                <c:pt idx="235">
                  <c:v>102.35413465755909</c:v>
                </c:pt>
                <c:pt idx="236">
                  <c:v>102.35413465755909</c:v>
                </c:pt>
                <c:pt idx="237">
                  <c:v>102.35413465755909</c:v>
                </c:pt>
                <c:pt idx="238">
                  <c:v>102.366113224389</c:v>
                </c:pt>
                <c:pt idx="239">
                  <c:v>102.21688131471817</c:v>
                </c:pt>
                <c:pt idx="240">
                  <c:v>102.25084196243287</c:v>
                </c:pt>
                <c:pt idx="241">
                  <c:v>102.33700043348554</c:v>
                </c:pt>
                <c:pt idx="242">
                  <c:v>102.37165363217326</c:v>
                </c:pt>
                <c:pt idx="243">
                  <c:v>102.37165363217326</c:v>
                </c:pt>
                <c:pt idx="244">
                  <c:v>102.37165363217326</c:v>
                </c:pt>
                <c:pt idx="245">
                  <c:v>102.46219825938847</c:v>
                </c:pt>
                <c:pt idx="246">
                  <c:v>102.46961111980353</c:v>
                </c:pt>
                <c:pt idx="247">
                  <c:v>102.46743086674027</c:v>
                </c:pt>
                <c:pt idx="248">
                  <c:v>102.47130402218204</c:v>
                </c:pt>
                <c:pt idx="249">
                  <c:v>102.44137043012535</c:v>
                </c:pt>
                <c:pt idx="250">
                  <c:v>102.44137043012535</c:v>
                </c:pt>
                <c:pt idx="251">
                  <c:v>102.44137043012535</c:v>
                </c:pt>
                <c:pt idx="252">
                  <c:v>102.61309742140178</c:v>
                </c:pt>
                <c:pt idx="253">
                  <c:v>102.63710585513363</c:v>
                </c:pt>
                <c:pt idx="254">
                  <c:v>102.47330472499304</c:v>
                </c:pt>
                <c:pt idx="255">
                  <c:v>102.53784021566538</c:v>
                </c:pt>
                <c:pt idx="256">
                  <c:v>102.3791947427685</c:v>
                </c:pt>
                <c:pt idx="257">
                  <c:v>102.3791947427685</c:v>
                </c:pt>
                <c:pt idx="258">
                  <c:v>102.3791947427685</c:v>
                </c:pt>
                <c:pt idx="259">
                  <c:v>102.3791947427685</c:v>
                </c:pt>
                <c:pt idx="260">
                  <c:v>102.3791947427685</c:v>
                </c:pt>
                <c:pt idx="261">
                  <c:v>102.25453556762237</c:v>
                </c:pt>
                <c:pt idx="262">
                  <c:v>102.23781174412539</c:v>
                </c:pt>
                <c:pt idx="263">
                  <c:v>102.31124779730305</c:v>
                </c:pt>
                <c:pt idx="264">
                  <c:v>102.31124779730305</c:v>
                </c:pt>
                <c:pt idx="265">
                  <c:v>102.31124779730305</c:v>
                </c:pt>
                <c:pt idx="266">
                  <c:v>102.54171337110718</c:v>
                </c:pt>
                <c:pt idx="267">
                  <c:v>102.59950290230145</c:v>
                </c:pt>
                <c:pt idx="268">
                  <c:v>102.66480789405496</c:v>
                </c:pt>
                <c:pt idx="269">
                  <c:v>102.64346706407109</c:v>
                </c:pt>
                <c:pt idx="270">
                  <c:v>102.62461428758294</c:v>
                </c:pt>
                <c:pt idx="271">
                  <c:v>102.62461428758294</c:v>
                </c:pt>
                <c:pt idx="272">
                  <c:v>102.62461428758294</c:v>
                </c:pt>
                <c:pt idx="273">
                  <c:v>102.43141821614246</c:v>
                </c:pt>
                <c:pt idx="274">
                  <c:v>102.27538904692148</c:v>
                </c:pt>
                <c:pt idx="275">
                  <c:v>102.12379733393513</c:v>
                </c:pt>
                <c:pt idx="276">
                  <c:v>101.90028291989738</c:v>
                </c:pt>
                <c:pt idx="277">
                  <c:v>101.90028291989738</c:v>
                </c:pt>
                <c:pt idx="278">
                  <c:v>101.90028291989738</c:v>
                </c:pt>
                <c:pt idx="279">
                  <c:v>101.90028291989738</c:v>
                </c:pt>
                <c:pt idx="280">
                  <c:v>101.62534018360283</c:v>
                </c:pt>
                <c:pt idx="281">
                  <c:v>101.03903165983935</c:v>
                </c:pt>
                <c:pt idx="282">
                  <c:v>100.80846348589107</c:v>
                </c:pt>
                <c:pt idx="283">
                  <c:v>100.77670874127566</c:v>
                </c:pt>
                <c:pt idx="284">
                  <c:v>100.67526284874417</c:v>
                </c:pt>
                <c:pt idx="285">
                  <c:v>100.67526284874417</c:v>
                </c:pt>
                <c:pt idx="286">
                  <c:v>100.67526284874417</c:v>
                </c:pt>
                <c:pt idx="287">
                  <c:v>100.65371681847202</c:v>
                </c:pt>
                <c:pt idx="288">
                  <c:v>100.598133190377</c:v>
                </c:pt>
                <c:pt idx="289">
                  <c:v>100.52400458622631</c:v>
                </c:pt>
                <c:pt idx="290">
                  <c:v>100.49899580108897</c:v>
                </c:pt>
                <c:pt idx="291">
                  <c:v>100.55263002644506</c:v>
                </c:pt>
                <c:pt idx="292">
                  <c:v>100.55263002644506</c:v>
                </c:pt>
                <c:pt idx="293">
                  <c:v>100.55263002644506</c:v>
                </c:pt>
                <c:pt idx="294">
                  <c:v>100.92050284330635</c:v>
                </c:pt>
                <c:pt idx="295">
                  <c:v>101.32869751681987</c:v>
                </c:pt>
                <c:pt idx="296">
                  <c:v>101.47110651690453</c:v>
                </c:pt>
                <c:pt idx="297">
                  <c:v>101.47110651690453</c:v>
                </c:pt>
                <c:pt idx="298">
                  <c:v>101.16392168530983</c:v>
                </c:pt>
                <c:pt idx="299">
                  <c:v>101.16392168530983</c:v>
                </c:pt>
                <c:pt idx="300">
                  <c:v>101.16392168530983</c:v>
                </c:pt>
                <c:pt idx="301">
                  <c:v>101.33911143145143</c:v>
                </c:pt>
                <c:pt idx="302">
                  <c:v>101.33911143145143</c:v>
                </c:pt>
                <c:pt idx="303">
                  <c:v>101.53487250649573</c:v>
                </c:pt>
                <c:pt idx="304">
                  <c:v>101.63149619225202</c:v>
                </c:pt>
                <c:pt idx="305">
                  <c:v>101.66514903953427</c:v>
                </c:pt>
                <c:pt idx="306">
                  <c:v>101.66514903953427</c:v>
                </c:pt>
                <c:pt idx="307">
                  <c:v>101.66514903953427</c:v>
                </c:pt>
                <c:pt idx="308">
                  <c:v>101.62544278374698</c:v>
                </c:pt>
                <c:pt idx="309">
                  <c:v>101.70480399524949</c:v>
                </c:pt>
                <c:pt idx="310">
                  <c:v>101.69277412834752</c:v>
                </c:pt>
                <c:pt idx="311">
                  <c:v>101.88271264521114</c:v>
                </c:pt>
                <c:pt idx="312">
                  <c:v>101.94858193775751</c:v>
                </c:pt>
                <c:pt idx="313">
                  <c:v>101.94858193775751</c:v>
                </c:pt>
                <c:pt idx="314">
                  <c:v>101.94858193775751</c:v>
                </c:pt>
                <c:pt idx="315">
                  <c:v>102.00144666203244</c:v>
                </c:pt>
                <c:pt idx="316">
                  <c:v>102.00175446246489</c:v>
                </c:pt>
                <c:pt idx="317">
                  <c:v>102.00719227010502</c:v>
                </c:pt>
                <c:pt idx="318">
                  <c:v>101.96984581763326</c:v>
                </c:pt>
                <c:pt idx="319">
                  <c:v>101.82451271344026</c:v>
                </c:pt>
                <c:pt idx="320">
                  <c:v>101.82451271344026</c:v>
                </c:pt>
                <c:pt idx="321">
                  <c:v>101.82451271344026</c:v>
                </c:pt>
                <c:pt idx="322">
                  <c:v>101.78216450394102</c:v>
                </c:pt>
                <c:pt idx="323">
                  <c:v>101.877249187535</c:v>
                </c:pt>
                <c:pt idx="324">
                  <c:v>101.56172809422787</c:v>
                </c:pt>
                <c:pt idx="325">
                  <c:v>101.3799975888965</c:v>
                </c:pt>
                <c:pt idx="326">
                  <c:v>101.17361739893234</c:v>
                </c:pt>
                <c:pt idx="327">
                  <c:v>101.17361739893234</c:v>
                </c:pt>
                <c:pt idx="328">
                  <c:v>101.17361739893234</c:v>
                </c:pt>
                <c:pt idx="329">
                  <c:v>101.20937354916974</c:v>
                </c:pt>
                <c:pt idx="330">
                  <c:v>101.30786968755682</c:v>
                </c:pt>
                <c:pt idx="331">
                  <c:v>101.2830917527438</c:v>
                </c:pt>
                <c:pt idx="332">
                  <c:v>101.25641571526397</c:v>
                </c:pt>
                <c:pt idx="333">
                  <c:v>101.245719650236</c:v>
                </c:pt>
                <c:pt idx="334">
                  <c:v>101.245719650236</c:v>
                </c:pt>
                <c:pt idx="335">
                  <c:v>101.245719650236</c:v>
                </c:pt>
                <c:pt idx="336">
                  <c:v>101.29114586405981</c:v>
                </c:pt>
                <c:pt idx="337">
                  <c:v>101.28024459874354</c:v>
                </c:pt>
                <c:pt idx="338">
                  <c:v>101.23545963582066</c:v>
                </c:pt>
                <c:pt idx="339">
                  <c:v>101.23545963582066</c:v>
                </c:pt>
                <c:pt idx="340">
                  <c:v>101.20560299387208</c:v>
                </c:pt>
                <c:pt idx="341">
                  <c:v>101.20560299387208</c:v>
                </c:pt>
                <c:pt idx="342">
                  <c:v>101.20560299387208</c:v>
                </c:pt>
                <c:pt idx="343">
                  <c:v>101.20460264246658</c:v>
                </c:pt>
                <c:pt idx="344">
                  <c:v>101.07347965823878</c:v>
                </c:pt>
                <c:pt idx="345">
                  <c:v>101.08053341814932</c:v>
                </c:pt>
                <c:pt idx="346">
                  <c:v>100.96574950687791</c:v>
                </c:pt>
                <c:pt idx="347">
                  <c:v>100.86479096503116</c:v>
                </c:pt>
                <c:pt idx="348">
                  <c:v>100.86479096503116</c:v>
                </c:pt>
                <c:pt idx="349">
                  <c:v>100.86479096503116</c:v>
                </c:pt>
                <c:pt idx="350">
                  <c:v>100.90336861923277</c:v>
                </c:pt>
                <c:pt idx="351">
                  <c:v>101.28624670717649</c:v>
                </c:pt>
                <c:pt idx="352">
                  <c:v>101.22858542616238</c:v>
                </c:pt>
                <c:pt idx="353">
                  <c:v>101.41167538340378</c:v>
                </c:pt>
                <c:pt idx="354">
                  <c:v>101.41167538340378</c:v>
                </c:pt>
                <c:pt idx="355">
                  <c:v>101.41167538340378</c:v>
                </c:pt>
                <c:pt idx="356">
                  <c:v>101.41167538340378</c:v>
                </c:pt>
                <c:pt idx="357">
                  <c:v>101.69292802856373</c:v>
                </c:pt>
                <c:pt idx="358">
                  <c:v>101.73668699004509</c:v>
                </c:pt>
                <c:pt idx="359">
                  <c:v>101.85785776029</c:v>
                </c:pt>
                <c:pt idx="360">
                  <c:v>101.88332824607603</c:v>
                </c:pt>
                <c:pt idx="361">
                  <c:v>101.88332824607603</c:v>
                </c:pt>
                <c:pt idx="362">
                  <c:v>101.88332824607603</c:v>
                </c:pt>
                <c:pt idx="363">
                  <c:v>101.88332824607603</c:v>
                </c:pt>
                <c:pt idx="364">
                  <c:v>101.92680505716095</c:v>
                </c:pt>
                <c:pt idx="365">
                  <c:v>102.0267632476022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30-4B38-8056-2F24D17A65CF}"/>
            </c:ext>
          </c:extLst>
        </c:ser>
        <c:ser>
          <c:idx val="5"/>
          <c:order val="4"/>
          <c:tx>
            <c:strRef>
              <c:f>'12M'!$AC$2</c:f>
              <c:strCache>
                <c:ptCount val="1"/>
                <c:pt idx="0">
                  <c:v>E Plus</c:v>
                </c:pt>
              </c:strCache>
            </c:strRef>
          </c:tx>
          <c:spPr>
            <a:ln w="25400">
              <a:solidFill>
                <a:schemeClr val="bg2"/>
              </a:solidFill>
              <a:prstDash val="sysDash"/>
            </a:ln>
          </c:spPr>
          <c:marker>
            <c:symbol val="none"/>
          </c:marker>
          <c:cat>
            <c:numRef>
              <c:f>'12M'!$B$3:$B$369</c:f>
              <c:numCache>
                <c:formatCode>m/d/yyyy</c:formatCode>
                <c:ptCount val="367"/>
                <c:pt idx="0" formatCode="dd\-mm\-yyyy">
                  <c:v>42737</c:v>
                </c:pt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42742</c:v>
                </c:pt>
                <c:pt idx="6">
                  <c:v>42743</c:v>
                </c:pt>
                <c:pt idx="7">
                  <c:v>42744</c:v>
                </c:pt>
                <c:pt idx="8">
                  <c:v>42745</c:v>
                </c:pt>
                <c:pt idx="9">
                  <c:v>42746</c:v>
                </c:pt>
                <c:pt idx="10">
                  <c:v>42747</c:v>
                </c:pt>
                <c:pt idx="11">
                  <c:v>42748</c:v>
                </c:pt>
                <c:pt idx="12">
                  <c:v>42749</c:v>
                </c:pt>
                <c:pt idx="13">
                  <c:v>42750</c:v>
                </c:pt>
                <c:pt idx="14">
                  <c:v>42751</c:v>
                </c:pt>
                <c:pt idx="15">
                  <c:v>42752</c:v>
                </c:pt>
                <c:pt idx="16">
                  <c:v>42753</c:v>
                </c:pt>
                <c:pt idx="17">
                  <c:v>42754</c:v>
                </c:pt>
                <c:pt idx="18">
                  <c:v>42755</c:v>
                </c:pt>
                <c:pt idx="19">
                  <c:v>42756</c:v>
                </c:pt>
                <c:pt idx="20">
                  <c:v>42757</c:v>
                </c:pt>
                <c:pt idx="21">
                  <c:v>42758</c:v>
                </c:pt>
                <c:pt idx="22">
                  <c:v>42759</c:v>
                </c:pt>
                <c:pt idx="23">
                  <c:v>42760</c:v>
                </c:pt>
                <c:pt idx="24">
                  <c:v>42761</c:v>
                </c:pt>
                <c:pt idx="25">
                  <c:v>42762</c:v>
                </c:pt>
                <c:pt idx="26">
                  <c:v>42763</c:v>
                </c:pt>
                <c:pt idx="27">
                  <c:v>42764</c:v>
                </c:pt>
                <c:pt idx="28">
                  <c:v>42765</c:v>
                </c:pt>
                <c:pt idx="29">
                  <c:v>42766</c:v>
                </c:pt>
                <c:pt idx="30">
                  <c:v>42767</c:v>
                </c:pt>
                <c:pt idx="31">
                  <c:v>42768</c:v>
                </c:pt>
                <c:pt idx="32">
                  <c:v>42769</c:v>
                </c:pt>
                <c:pt idx="33">
                  <c:v>42770</c:v>
                </c:pt>
                <c:pt idx="34">
                  <c:v>42771</c:v>
                </c:pt>
                <c:pt idx="35">
                  <c:v>42772</c:v>
                </c:pt>
                <c:pt idx="36">
                  <c:v>42773</c:v>
                </c:pt>
                <c:pt idx="37">
                  <c:v>42774</c:v>
                </c:pt>
                <c:pt idx="38">
                  <c:v>42775</c:v>
                </c:pt>
                <c:pt idx="39">
                  <c:v>42776</c:v>
                </c:pt>
                <c:pt idx="40">
                  <c:v>42777</c:v>
                </c:pt>
                <c:pt idx="41">
                  <c:v>42778</c:v>
                </c:pt>
                <c:pt idx="42">
                  <c:v>42779</c:v>
                </c:pt>
                <c:pt idx="43">
                  <c:v>42780</c:v>
                </c:pt>
                <c:pt idx="44">
                  <c:v>42781</c:v>
                </c:pt>
                <c:pt idx="45">
                  <c:v>42782</c:v>
                </c:pt>
                <c:pt idx="46">
                  <c:v>42783</c:v>
                </c:pt>
                <c:pt idx="47">
                  <c:v>42784</c:v>
                </c:pt>
                <c:pt idx="48">
                  <c:v>42785</c:v>
                </c:pt>
                <c:pt idx="49">
                  <c:v>42786</c:v>
                </c:pt>
                <c:pt idx="50">
                  <c:v>42787</c:v>
                </c:pt>
                <c:pt idx="51">
                  <c:v>42788</c:v>
                </c:pt>
                <c:pt idx="52">
                  <c:v>42789</c:v>
                </c:pt>
                <c:pt idx="53">
                  <c:v>42790</c:v>
                </c:pt>
                <c:pt idx="54">
                  <c:v>42791</c:v>
                </c:pt>
                <c:pt idx="55">
                  <c:v>42792</c:v>
                </c:pt>
                <c:pt idx="56">
                  <c:v>42793</c:v>
                </c:pt>
                <c:pt idx="57">
                  <c:v>42794</c:v>
                </c:pt>
                <c:pt idx="58">
                  <c:v>42795</c:v>
                </c:pt>
                <c:pt idx="59">
                  <c:v>42796</c:v>
                </c:pt>
                <c:pt idx="60">
                  <c:v>42797</c:v>
                </c:pt>
                <c:pt idx="61">
                  <c:v>42798</c:v>
                </c:pt>
                <c:pt idx="62">
                  <c:v>42799</c:v>
                </c:pt>
                <c:pt idx="63">
                  <c:v>42800</c:v>
                </c:pt>
                <c:pt idx="64">
                  <c:v>42801</c:v>
                </c:pt>
                <c:pt idx="65">
                  <c:v>42802</c:v>
                </c:pt>
                <c:pt idx="66">
                  <c:v>42803</c:v>
                </c:pt>
                <c:pt idx="67">
                  <c:v>42804</c:v>
                </c:pt>
                <c:pt idx="68">
                  <c:v>42805</c:v>
                </c:pt>
                <c:pt idx="69">
                  <c:v>42806</c:v>
                </c:pt>
                <c:pt idx="70">
                  <c:v>42807</c:v>
                </c:pt>
                <c:pt idx="71">
                  <c:v>42808</c:v>
                </c:pt>
                <c:pt idx="72">
                  <c:v>42809</c:v>
                </c:pt>
                <c:pt idx="73">
                  <c:v>42810</c:v>
                </c:pt>
                <c:pt idx="74">
                  <c:v>42811</c:v>
                </c:pt>
                <c:pt idx="75">
                  <c:v>42812</c:v>
                </c:pt>
                <c:pt idx="76">
                  <c:v>42813</c:v>
                </c:pt>
                <c:pt idx="77">
                  <c:v>42814</c:v>
                </c:pt>
                <c:pt idx="78">
                  <c:v>42815</c:v>
                </c:pt>
                <c:pt idx="79">
                  <c:v>42816</c:v>
                </c:pt>
                <c:pt idx="80">
                  <c:v>42817</c:v>
                </c:pt>
                <c:pt idx="81">
                  <c:v>42818</c:v>
                </c:pt>
                <c:pt idx="82">
                  <c:v>42819</c:v>
                </c:pt>
                <c:pt idx="83">
                  <c:v>42820</c:v>
                </c:pt>
                <c:pt idx="84">
                  <c:v>42821</c:v>
                </c:pt>
                <c:pt idx="85">
                  <c:v>42822</c:v>
                </c:pt>
                <c:pt idx="86">
                  <c:v>42823</c:v>
                </c:pt>
                <c:pt idx="87">
                  <c:v>42824</c:v>
                </c:pt>
                <c:pt idx="88">
                  <c:v>42825</c:v>
                </c:pt>
                <c:pt idx="89">
                  <c:v>42826</c:v>
                </c:pt>
                <c:pt idx="90">
                  <c:v>42827</c:v>
                </c:pt>
                <c:pt idx="91">
                  <c:v>42828</c:v>
                </c:pt>
                <c:pt idx="92">
                  <c:v>42829</c:v>
                </c:pt>
                <c:pt idx="93">
                  <c:v>42830</c:v>
                </c:pt>
                <c:pt idx="94">
                  <c:v>42831</c:v>
                </c:pt>
                <c:pt idx="95">
                  <c:v>42832</c:v>
                </c:pt>
                <c:pt idx="96">
                  <c:v>42833</c:v>
                </c:pt>
                <c:pt idx="97">
                  <c:v>42834</c:v>
                </c:pt>
                <c:pt idx="98">
                  <c:v>42835</c:v>
                </c:pt>
                <c:pt idx="99">
                  <c:v>42836</c:v>
                </c:pt>
                <c:pt idx="100">
                  <c:v>42837</c:v>
                </c:pt>
                <c:pt idx="101">
                  <c:v>42838</c:v>
                </c:pt>
                <c:pt idx="102">
                  <c:v>42839</c:v>
                </c:pt>
                <c:pt idx="103">
                  <c:v>42840</c:v>
                </c:pt>
                <c:pt idx="104">
                  <c:v>42841</c:v>
                </c:pt>
                <c:pt idx="105">
                  <c:v>42842</c:v>
                </c:pt>
                <c:pt idx="106">
                  <c:v>42843</c:v>
                </c:pt>
                <c:pt idx="107">
                  <c:v>42844</c:v>
                </c:pt>
                <c:pt idx="108">
                  <c:v>42845</c:v>
                </c:pt>
                <c:pt idx="109">
                  <c:v>42846</c:v>
                </c:pt>
                <c:pt idx="110">
                  <c:v>42847</c:v>
                </c:pt>
                <c:pt idx="111">
                  <c:v>42848</c:v>
                </c:pt>
                <c:pt idx="112">
                  <c:v>42849</c:v>
                </c:pt>
                <c:pt idx="113">
                  <c:v>42850</c:v>
                </c:pt>
                <c:pt idx="114">
                  <c:v>42851</c:v>
                </c:pt>
                <c:pt idx="115">
                  <c:v>42852</c:v>
                </c:pt>
                <c:pt idx="116">
                  <c:v>42853</c:v>
                </c:pt>
                <c:pt idx="117">
                  <c:v>42854</c:v>
                </c:pt>
                <c:pt idx="118">
                  <c:v>42855</c:v>
                </c:pt>
                <c:pt idx="119">
                  <c:v>42856</c:v>
                </c:pt>
                <c:pt idx="120">
                  <c:v>42857</c:v>
                </c:pt>
                <c:pt idx="121">
                  <c:v>42858</c:v>
                </c:pt>
                <c:pt idx="122">
                  <c:v>42859</c:v>
                </c:pt>
                <c:pt idx="123">
                  <c:v>42860</c:v>
                </c:pt>
                <c:pt idx="124">
                  <c:v>42861</c:v>
                </c:pt>
                <c:pt idx="125">
                  <c:v>42862</c:v>
                </c:pt>
                <c:pt idx="126">
                  <c:v>42863</c:v>
                </c:pt>
                <c:pt idx="127">
                  <c:v>42864</c:v>
                </c:pt>
                <c:pt idx="128">
                  <c:v>42865</c:v>
                </c:pt>
                <c:pt idx="129">
                  <c:v>42866</c:v>
                </c:pt>
                <c:pt idx="130">
                  <c:v>42867</c:v>
                </c:pt>
                <c:pt idx="131">
                  <c:v>42868</c:v>
                </c:pt>
                <c:pt idx="132">
                  <c:v>42869</c:v>
                </c:pt>
                <c:pt idx="133">
                  <c:v>42870</c:v>
                </c:pt>
                <c:pt idx="134">
                  <c:v>42871</c:v>
                </c:pt>
                <c:pt idx="135">
                  <c:v>42872</c:v>
                </c:pt>
                <c:pt idx="136">
                  <c:v>42873</c:v>
                </c:pt>
                <c:pt idx="137">
                  <c:v>42874</c:v>
                </c:pt>
                <c:pt idx="138">
                  <c:v>42875</c:v>
                </c:pt>
                <c:pt idx="139">
                  <c:v>42876</c:v>
                </c:pt>
                <c:pt idx="140">
                  <c:v>42877</c:v>
                </c:pt>
                <c:pt idx="141">
                  <c:v>42878</c:v>
                </c:pt>
                <c:pt idx="142">
                  <c:v>42879</c:v>
                </c:pt>
                <c:pt idx="143">
                  <c:v>42880</c:v>
                </c:pt>
                <c:pt idx="144">
                  <c:v>42881</c:v>
                </c:pt>
                <c:pt idx="145">
                  <c:v>42882</c:v>
                </c:pt>
                <c:pt idx="146">
                  <c:v>42883</c:v>
                </c:pt>
                <c:pt idx="147">
                  <c:v>42884</c:v>
                </c:pt>
                <c:pt idx="148">
                  <c:v>42885</c:v>
                </c:pt>
                <c:pt idx="149">
                  <c:v>42886</c:v>
                </c:pt>
                <c:pt idx="150">
                  <c:v>42887</c:v>
                </c:pt>
                <c:pt idx="151">
                  <c:v>42888</c:v>
                </c:pt>
                <c:pt idx="152">
                  <c:v>42889</c:v>
                </c:pt>
                <c:pt idx="153">
                  <c:v>42890</c:v>
                </c:pt>
                <c:pt idx="154">
                  <c:v>42891</c:v>
                </c:pt>
                <c:pt idx="155">
                  <c:v>42892</c:v>
                </c:pt>
                <c:pt idx="156">
                  <c:v>42893</c:v>
                </c:pt>
                <c:pt idx="157">
                  <c:v>42894</c:v>
                </c:pt>
                <c:pt idx="158">
                  <c:v>42895</c:v>
                </c:pt>
                <c:pt idx="159">
                  <c:v>42896</c:v>
                </c:pt>
                <c:pt idx="160">
                  <c:v>42897</c:v>
                </c:pt>
                <c:pt idx="161">
                  <c:v>42898</c:v>
                </c:pt>
                <c:pt idx="162">
                  <c:v>42899</c:v>
                </c:pt>
                <c:pt idx="163">
                  <c:v>42900</c:v>
                </c:pt>
                <c:pt idx="164">
                  <c:v>42901</c:v>
                </c:pt>
                <c:pt idx="165">
                  <c:v>42902</c:v>
                </c:pt>
                <c:pt idx="166">
                  <c:v>42903</c:v>
                </c:pt>
                <c:pt idx="167">
                  <c:v>42904</c:v>
                </c:pt>
                <c:pt idx="168">
                  <c:v>42905</c:v>
                </c:pt>
                <c:pt idx="169">
                  <c:v>42906</c:v>
                </c:pt>
                <c:pt idx="170">
                  <c:v>42907</c:v>
                </c:pt>
                <c:pt idx="171">
                  <c:v>42908</c:v>
                </c:pt>
                <c:pt idx="172">
                  <c:v>42909</c:v>
                </c:pt>
                <c:pt idx="173">
                  <c:v>42910</c:v>
                </c:pt>
                <c:pt idx="174">
                  <c:v>42911</c:v>
                </c:pt>
                <c:pt idx="175">
                  <c:v>42912</c:v>
                </c:pt>
                <c:pt idx="176">
                  <c:v>42913</c:v>
                </c:pt>
                <c:pt idx="177">
                  <c:v>42914</c:v>
                </c:pt>
                <c:pt idx="178">
                  <c:v>42915</c:v>
                </c:pt>
                <c:pt idx="179">
                  <c:v>42916</c:v>
                </c:pt>
                <c:pt idx="180">
                  <c:v>42917</c:v>
                </c:pt>
                <c:pt idx="181">
                  <c:v>42918</c:v>
                </c:pt>
                <c:pt idx="182">
                  <c:v>42919</c:v>
                </c:pt>
                <c:pt idx="183">
                  <c:v>42920</c:v>
                </c:pt>
                <c:pt idx="184">
                  <c:v>42921</c:v>
                </c:pt>
                <c:pt idx="185">
                  <c:v>42922</c:v>
                </c:pt>
                <c:pt idx="186">
                  <c:v>42923</c:v>
                </c:pt>
                <c:pt idx="187">
                  <c:v>42924</c:v>
                </c:pt>
                <c:pt idx="188">
                  <c:v>42925</c:v>
                </c:pt>
                <c:pt idx="189">
                  <c:v>42926</c:v>
                </c:pt>
                <c:pt idx="190">
                  <c:v>42927</c:v>
                </c:pt>
                <c:pt idx="191">
                  <c:v>42928</c:v>
                </c:pt>
                <c:pt idx="192">
                  <c:v>42929</c:v>
                </c:pt>
                <c:pt idx="193">
                  <c:v>42930</c:v>
                </c:pt>
                <c:pt idx="194">
                  <c:v>42931</c:v>
                </c:pt>
                <c:pt idx="195">
                  <c:v>42932</c:v>
                </c:pt>
                <c:pt idx="196">
                  <c:v>42933</c:v>
                </c:pt>
                <c:pt idx="197">
                  <c:v>42934</c:v>
                </c:pt>
                <c:pt idx="198">
                  <c:v>42935</c:v>
                </c:pt>
                <c:pt idx="199">
                  <c:v>42936</c:v>
                </c:pt>
                <c:pt idx="200">
                  <c:v>42937</c:v>
                </c:pt>
                <c:pt idx="201">
                  <c:v>42938</c:v>
                </c:pt>
                <c:pt idx="202">
                  <c:v>42939</c:v>
                </c:pt>
                <c:pt idx="203">
                  <c:v>42940</c:v>
                </c:pt>
                <c:pt idx="204">
                  <c:v>42941</c:v>
                </c:pt>
                <c:pt idx="205">
                  <c:v>42942</c:v>
                </c:pt>
                <c:pt idx="206">
                  <c:v>42943</c:v>
                </c:pt>
                <c:pt idx="207">
                  <c:v>42944</c:v>
                </c:pt>
                <c:pt idx="208">
                  <c:v>42945</c:v>
                </c:pt>
                <c:pt idx="209">
                  <c:v>42946</c:v>
                </c:pt>
                <c:pt idx="210">
                  <c:v>42947</c:v>
                </c:pt>
                <c:pt idx="211">
                  <c:v>42948</c:v>
                </c:pt>
                <c:pt idx="212">
                  <c:v>42949</c:v>
                </c:pt>
                <c:pt idx="213">
                  <c:v>42950</c:v>
                </c:pt>
                <c:pt idx="214">
                  <c:v>42951</c:v>
                </c:pt>
                <c:pt idx="215">
                  <c:v>42952</c:v>
                </c:pt>
                <c:pt idx="216">
                  <c:v>42953</c:v>
                </c:pt>
                <c:pt idx="217">
                  <c:v>42954</c:v>
                </c:pt>
                <c:pt idx="218">
                  <c:v>42955</c:v>
                </c:pt>
                <c:pt idx="219">
                  <c:v>42956</c:v>
                </c:pt>
                <c:pt idx="220">
                  <c:v>42957</c:v>
                </c:pt>
                <c:pt idx="221">
                  <c:v>42958</c:v>
                </c:pt>
                <c:pt idx="222">
                  <c:v>42959</c:v>
                </c:pt>
                <c:pt idx="223">
                  <c:v>42960</c:v>
                </c:pt>
                <c:pt idx="224">
                  <c:v>42961</c:v>
                </c:pt>
                <c:pt idx="225">
                  <c:v>42962</c:v>
                </c:pt>
                <c:pt idx="226">
                  <c:v>42963</c:v>
                </c:pt>
                <c:pt idx="227">
                  <c:v>42964</c:v>
                </c:pt>
                <c:pt idx="228">
                  <c:v>42965</c:v>
                </c:pt>
                <c:pt idx="229">
                  <c:v>42966</c:v>
                </c:pt>
                <c:pt idx="230">
                  <c:v>42967</c:v>
                </c:pt>
                <c:pt idx="231">
                  <c:v>42968</c:v>
                </c:pt>
                <c:pt idx="232">
                  <c:v>42969</c:v>
                </c:pt>
                <c:pt idx="233">
                  <c:v>42970</c:v>
                </c:pt>
                <c:pt idx="234">
                  <c:v>42971</c:v>
                </c:pt>
                <c:pt idx="235">
                  <c:v>42972</c:v>
                </c:pt>
                <c:pt idx="236">
                  <c:v>42973</c:v>
                </c:pt>
                <c:pt idx="237">
                  <c:v>42974</c:v>
                </c:pt>
                <c:pt idx="238">
                  <c:v>42975</c:v>
                </c:pt>
                <c:pt idx="239">
                  <c:v>42976</c:v>
                </c:pt>
                <c:pt idx="240">
                  <c:v>42977</c:v>
                </c:pt>
                <c:pt idx="241">
                  <c:v>42978</c:v>
                </c:pt>
                <c:pt idx="242">
                  <c:v>42979</c:v>
                </c:pt>
                <c:pt idx="243">
                  <c:v>42980</c:v>
                </c:pt>
                <c:pt idx="244">
                  <c:v>42981</c:v>
                </c:pt>
                <c:pt idx="245">
                  <c:v>42982</c:v>
                </c:pt>
                <c:pt idx="246">
                  <c:v>42983</c:v>
                </c:pt>
                <c:pt idx="247">
                  <c:v>42984</c:v>
                </c:pt>
                <c:pt idx="248">
                  <c:v>42985</c:v>
                </c:pt>
                <c:pt idx="249">
                  <c:v>42986</c:v>
                </c:pt>
                <c:pt idx="250">
                  <c:v>42987</c:v>
                </c:pt>
                <c:pt idx="251">
                  <c:v>42988</c:v>
                </c:pt>
                <c:pt idx="252">
                  <c:v>42989</c:v>
                </c:pt>
                <c:pt idx="253">
                  <c:v>42990</c:v>
                </c:pt>
                <c:pt idx="254">
                  <c:v>42991</c:v>
                </c:pt>
                <c:pt idx="255">
                  <c:v>42992</c:v>
                </c:pt>
                <c:pt idx="256">
                  <c:v>42993</c:v>
                </c:pt>
                <c:pt idx="257">
                  <c:v>42994</c:v>
                </c:pt>
                <c:pt idx="258">
                  <c:v>42995</c:v>
                </c:pt>
                <c:pt idx="259">
                  <c:v>42996</c:v>
                </c:pt>
                <c:pt idx="260">
                  <c:v>42997</c:v>
                </c:pt>
                <c:pt idx="261">
                  <c:v>42998</c:v>
                </c:pt>
                <c:pt idx="262">
                  <c:v>42999</c:v>
                </c:pt>
                <c:pt idx="263">
                  <c:v>43000</c:v>
                </c:pt>
                <c:pt idx="264">
                  <c:v>43001</c:v>
                </c:pt>
                <c:pt idx="265">
                  <c:v>43002</c:v>
                </c:pt>
                <c:pt idx="266">
                  <c:v>43003</c:v>
                </c:pt>
                <c:pt idx="267">
                  <c:v>43004</c:v>
                </c:pt>
                <c:pt idx="268">
                  <c:v>43005</c:v>
                </c:pt>
                <c:pt idx="269">
                  <c:v>43006</c:v>
                </c:pt>
                <c:pt idx="270">
                  <c:v>43007</c:v>
                </c:pt>
                <c:pt idx="271">
                  <c:v>43008</c:v>
                </c:pt>
                <c:pt idx="272">
                  <c:v>43009</c:v>
                </c:pt>
                <c:pt idx="273">
                  <c:v>43010</c:v>
                </c:pt>
                <c:pt idx="274">
                  <c:v>43011</c:v>
                </c:pt>
                <c:pt idx="275">
                  <c:v>43012</c:v>
                </c:pt>
                <c:pt idx="276">
                  <c:v>43013</c:v>
                </c:pt>
                <c:pt idx="277">
                  <c:v>43014</c:v>
                </c:pt>
                <c:pt idx="278">
                  <c:v>43015</c:v>
                </c:pt>
                <c:pt idx="279">
                  <c:v>43016</c:v>
                </c:pt>
                <c:pt idx="280">
                  <c:v>43017</c:v>
                </c:pt>
                <c:pt idx="281">
                  <c:v>43018</c:v>
                </c:pt>
                <c:pt idx="282">
                  <c:v>43019</c:v>
                </c:pt>
                <c:pt idx="283">
                  <c:v>43020</c:v>
                </c:pt>
                <c:pt idx="284">
                  <c:v>43021</c:v>
                </c:pt>
                <c:pt idx="285">
                  <c:v>43022</c:v>
                </c:pt>
                <c:pt idx="286">
                  <c:v>43023</c:v>
                </c:pt>
                <c:pt idx="287">
                  <c:v>43024</c:v>
                </c:pt>
                <c:pt idx="288">
                  <c:v>43025</c:v>
                </c:pt>
                <c:pt idx="289">
                  <c:v>43026</c:v>
                </c:pt>
                <c:pt idx="290">
                  <c:v>43027</c:v>
                </c:pt>
                <c:pt idx="291">
                  <c:v>43028</c:v>
                </c:pt>
                <c:pt idx="292">
                  <c:v>43029</c:v>
                </c:pt>
                <c:pt idx="293">
                  <c:v>43030</c:v>
                </c:pt>
                <c:pt idx="294">
                  <c:v>43031</c:v>
                </c:pt>
                <c:pt idx="295">
                  <c:v>43032</c:v>
                </c:pt>
                <c:pt idx="296">
                  <c:v>43033</c:v>
                </c:pt>
                <c:pt idx="297">
                  <c:v>43034</c:v>
                </c:pt>
                <c:pt idx="298">
                  <c:v>43035</c:v>
                </c:pt>
                <c:pt idx="299">
                  <c:v>43036</c:v>
                </c:pt>
                <c:pt idx="300">
                  <c:v>43037</c:v>
                </c:pt>
                <c:pt idx="301">
                  <c:v>43038</c:v>
                </c:pt>
                <c:pt idx="302">
                  <c:v>43039</c:v>
                </c:pt>
                <c:pt idx="303">
                  <c:v>43040</c:v>
                </c:pt>
                <c:pt idx="304">
                  <c:v>43041</c:v>
                </c:pt>
                <c:pt idx="305">
                  <c:v>43042</c:v>
                </c:pt>
                <c:pt idx="306">
                  <c:v>43043</c:v>
                </c:pt>
                <c:pt idx="307">
                  <c:v>43044</c:v>
                </c:pt>
                <c:pt idx="308">
                  <c:v>43045</c:v>
                </c:pt>
                <c:pt idx="309">
                  <c:v>43046</c:v>
                </c:pt>
                <c:pt idx="310">
                  <c:v>43047</c:v>
                </c:pt>
                <c:pt idx="311">
                  <c:v>43048</c:v>
                </c:pt>
                <c:pt idx="312">
                  <c:v>43049</c:v>
                </c:pt>
                <c:pt idx="313">
                  <c:v>43050</c:v>
                </c:pt>
                <c:pt idx="314">
                  <c:v>43051</c:v>
                </c:pt>
                <c:pt idx="315">
                  <c:v>43052</c:v>
                </c:pt>
                <c:pt idx="316">
                  <c:v>43053</c:v>
                </c:pt>
                <c:pt idx="317">
                  <c:v>43054</c:v>
                </c:pt>
                <c:pt idx="318">
                  <c:v>43055</c:v>
                </c:pt>
                <c:pt idx="319">
                  <c:v>43056</c:v>
                </c:pt>
                <c:pt idx="320">
                  <c:v>43057</c:v>
                </c:pt>
                <c:pt idx="321">
                  <c:v>43058</c:v>
                </c:pt>
                <c:pt idx="322">
                  <c:v>43059</c:v>
                </c:pt>
                <c:pt idx="323">
                  <c:v>43060</c:v>
                </c:pt>
                <c:pt idx="324">
                  <c:v>43061</c:v>
                </c:pt>
                <c:pt idx="325">
                  <c:v>43062</c:v>
                </c:pt>
                <c:pt idx="326">
                  <c:v>43063</c:v>
                </c:pt>
                <c:pt idx="327">
                  <c:v>43064</c:v>
                </c:pt>
                <c:pt idx="328">
                  <c:v>43065</c:v>
                </c:pt>
                <c:pt idx="329">
                  <c:v>43066</c:v>
                </c:pt>
                <c:pt idx="330">
                  <c:v>43067</c:v>
                </c:pt>
                <c:pt idx="331">
                  <c:v>43068</c:v>
                </c:pt>
                <c:pt idx="332">
                  <c:v>43069</c:v>
                </c:pt>
                <c:pt idx="333">
                  <c:v>43070</c:v>
                </c:pt>
                <c:pt idx="334">
                  <c:v>43071</c:v>
                </c:pt>
                <c:pt idx="335">
                  <c:v>43072</c:v>
                </c:pt>
                <c:pt idx="336">
                  <c:v>43073</c:v>
                </c:pt>
                <c:pt idx="337">
                  <c:v>43074</c:v>
                </c:pt>
                <c:pt idx="338">
                  <c:v>43075</c:v>
                </c:pt>
                <c:pt idx="339">
                  <c:v>43076</c:v>
                </c:pt>
                <c:pt idx="340">
                  <c:v>43077</c:v>
                </c:pt>
                <c:pt idx="341">
                  <c:v>43078</c:v>
                </c:pt>
                <c:pt idx="342">
                  <c:v>43079</c:v>
                </c:pt>
                <c:pt idx="343">
                  <c:v>43080</c:v>
                </c:pt>
                <c:pt idx="344">
                  <c:v>43081</c:v>
                </c:pt>
                <c:pt idx="345">
                  <c:v>43082</c:v>
                </c:pt>
                <c:pt idx="346">
                  <c:v>43083</c:v>
                </c:pt>
                <c:pt idx="347">
                  <c:v>43084</c:v>
                </c:pt>
                <c:pt idx="348">
                  <c:v>43085</c:v>
                </c:pt>
                <c:pt idx="349">
                  <c:v>43086</c:v>
                </c:pt>
                <c:pt idx="350">
                  <c:v>43087</c:v>
                </c:pt>
                <c:pt idx="351">
                  <c:v>43088</c:v>
                </c:pt>
                <c:pt idx="352">
                  <c:v>43089</c:v>
                </c:pt>
                <c:pt idx="353">
                  <c:v>43090</c:v>
                </c:pt>
                <c:pt idx="354">
                  <c:v>43091</c:v>
                </c:pt>
                <c:pt idx="355">
                  <c:v>43092</c:v>
                </c:pt>
                <c:pt idx="356">
                  <c:v>43093</c:v>
                </c:pt>
                <c:pt idx="357">
                  <c:v>43094</c:v>
                </c:pt>
                <c:pt idx="358">
                  <c:v>43095</c:v>
                </c:pt>
                <c:pt idx="359">
                  <c:v>43096</c:v>
                </c:pt>
                <c:pt idx="360">
                  <c:v>43097</c:v>
                </c:pt>
                <c:pt idx="361">
                  <c:v>43098</c:v>
                </c:pt>
                <c:pt idx="362">
                  <c:v>43099</c:v>
                </c:pt>
                <c:pt idx="363">
                  <c:v>43100</c:v>
                </c:pt>
                <c:pt idx="364">
                  <c:v>43101</c:v>
                </c:pt>
                <c:pt idx="365">
                  <c:v>43102</c:v>
                </c:pt>
              </c:numCache>
            </c:numRef>
          </c:cat>
          <c:val>
            <c:numRef>
              <c:f>'12M'!$AC$3:$AC$369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100.00383610635362</c:v>
                </c:pt>
                <c:pt idx="3">
                  <c:v>100.4519798633022</c:v>
                </c:pt>
                <c:pt idx="4">
                  <c:v>100.48368851199599</c:v>
                </c:pt>
                <c:pt idx="5">
                  <c:v>100.43251005008595</c:v>
                </c:pt>
                <c:pt idx="6">
                  <c:v>100.44315722148573</c:v>
                </c:pt>
                <c:pt idx="7">
                  <c:v>100.45244611512268</c:v>
                </c:pt>
                <c:pt idx="8">
                  <c:v>100.492313050047</c:v>
                </c:pt>
                <c:pt idx="9">
                  <c:v>100.44724220363943</c:v>
                </c:pt>
                <c:pt idx="10">
                  <c:v>100.4347862279547</c:v>
                </c:pt>
                <c:pt idx="11">
                  <c:v>100.47805451896393</c:v>
                </c:pt>
                <c:pt idx="12">
                  <c:v>100.40579334453595</c:v>
                </c:pt>
                <c:pt idx="13">
                  <c:v>100.40828575788331</c:v>
                </c:pt>
                <c:pt idx="14">
                  <c:v>100.41349683832674</c:v>
                </c:pt>
                <c:pt idx="15">
                  <c:v>100.4017161213436</c:v>
                </c:pt>
                <c:pt idx="16">
                  <c:v>100.36750398680164</c:v>
                </c:pt>
                <c:pt idx="17">
                  <c:v>100.28570768929349</c:v>
                </c:pt>
                <c:pt idx="18">
                  <c:v>100.28955475569792</c:v>
                </c:pt>
                <c:pt idx="19">
                  <c:v>100.33622850748968</c:v>
                </c:pt>
                <c:pt idx="20">
                  <c:v>100.34143713668772</c:v>
                </c:pt>
                <c:pt idx="21">
                  <c:v>100.34392666401581</c:v>
                </c:pt>
                <c:pt idx="22">
                  <c:v>100.32058138223053</c:v>
                </c:pt>
                <c:pt idx="23">
                  <c:v>100.38154059898442</c:v>
                </c:pt>
                <c:pt idx="24">
                  <c:v>100.35343525710907</c:v>
                </c:pt>
                <c:pt idx="25">
                  <c:v>100.33756658091366</c:v>
                </c:pt>
                <c:pt idx="26">
                  <c:v>100.34957526313546</c:v>
                </c:pt>
                <c:pt idx="27">
                  <c:v>100.35342477956796</c:v>
                </c:pt>
                <c:pt idx="28">
                  <c:v>100.357274443672</c:v>
                </c:pt>
                <c:pt idx="29">
                  <c:v>100.39036628183378</c:v>
                </c:pt>
                <c:pt idx="30">
                  <c:v>100.462904756744</c:v>
                </c:pt>
                <c:pt idx="31">
                  <c:v>100.59382859402433</c:v>
                </c:pt>
                <c:pt idx="32">
                  <c:v>100.63226510214736</c:v>
                </c:pt>
                <c:pt idx="33">
                  <c:v>100.6625425365294</c:v>
                </c:pt>
                <c:pt idx="34">
                  <c:v>100.66561507655284</c:v>
                </c:pt>
                <c:pt idx="35">
                  <c:v>100.67072830771546</c:v>
                </c:pt>
                <c:pt idx="36">
                  <c:v>100.68196381428911</c:v>
                </c:pt>
                <c:pt idx="37">
                  <c:v>100.81836626985492</c:v>
                </c:pt>
                <c:pt idx="38">
                  <c:v>100.95613930257841</c:v>
                </c:pt>
                <c:pt idx="39">
                  <c:v>101.04494071559087</c:v>
                </c:pt>
                <c:pt idx="40">
                  <c:v>101.04530604997491</c:v>
                </c:pt>
                <c:pt idx="41">
                  <c:v>101.06608185284738</c:v>
                </c:pt>
                <c:pt idx="42">
                  <c:v>101.0868590642297</c:v>
                </c:pt>
                <c:pt idx="43">
                  <c:v>101.09198840501813</c:v>
                </c:pt>
                <c:pt idx="44">
                  <c:v>101.21347131389497</c:v>
                </c:pt>
                <c:pt idx="45">
                  <c:v>101.17981958995875</c:v>
                </c:pt>
                <c:pt idx="46">
                  <c:v>101.09989260828581</c:v>
                </c:pt>
                <c:pt idx="47">
                  <c:v>101.19212726651219</c:v>
                </c:pt>
                <c:pt idx="48">
                  <c:v>101.21359351154246</c:v>
                </c:pt>
                <c:pt idx="49">
                  <c:v>101.23438066072553</c:v>
                </c:pt>
                <c:pt idx="50">
                  <c:v>101.19187518687239</c:v>
                </c:pt>
                <c:pt idx="51">
                  <c:v>101.18203550829871</c:v>
                </c:pt>
                <c:pt idx="52">
                  <c:v>101.18580759039465</c:v>
                </c:pt>
                <c:pt idx="53">
                  <c:v>101.40330615045949</c:v>
                </c:pt>
                <c:pt idx="54">
                  <c:v>101.49965929432737</c:v>
                </c:pt>
                <c:pt idx="55">
                  <c:v>101.52114162027794</c:v>
                </c:pt>
                <c:pt idx="56">
                  <c:v>101.54194467360509</c:v>
                </c:pt>
                <c:pt idx="57">
                  <c:v>101.56751444663271</c:v>
                </c:pt>
                <c:pt idx="58">
                  <c:v>101.65027183405019</c:v>
                </c:pt>
                <c:pt idx="59">
                  <c:v>101.7099426756124</c:v>
                </c:pt>
                <c:pt idx="60">
                  <c:v>101.72876778338285</c:v>
                </c:pt>
                <c:pt idx="61">
                  <c:v>101.80614819484822</c:v>
                </c:pt>
                <c:pt idx="62">
                  <c:v>101.82633984667063</c:v>
                </c:pt>
                <c:pt idx="63">
                  <c:v>101.84653288009342</c:v>
                </c:pt>
                <c:pt idx="64">
                  <c:v>101.85174665947224</c:v>
                </c:pt>
                <c:pt idx="65">
                  <c:v>101.84197948525606</c:v>
                </c:pt>
                <c:pt idx="66">
                  <c:v>101.81178174152808</c:v>
                </c:pt>
                <c:pt idx="67">
                  <c:v>101.71484207177346</c:v>
                </c:pt>
                <c:pt idx="68">
                  <c:v>101.63832615129809</c:v>
                </c:pt>
                <c:pt idx="69">
                  <c:v>101.65102404887504</c:v>
                </c:pt>
                <c:pt idx="70">
                  <c:v>101.66440385410331</c:v>
                </c:pt>
                <c:pt idx="71">
                  <c:v>101.61103492909686</c:v>
                </c:pt>
                <c:pt idx="72">
                  <c:v>101.50385143584793</c:v>
                </c:pt>
                <c:pt idx="73">
                  <c:v>101.49134230121965</c:v>
                </c:pt>
                <c:pt idx="74">
                  <c:v>101.49518077108071</c:v>
                </c:pt>
                <c:pt idx="75">
                  <c:v>101.86279162943197</c:v>
                </c:pt>
                <c:pt idx="76">
                  <c:v>101.87618160717625</c:v>
                </c:pt>
                <c:pt idx="77">
                  <c:v>101.88957245201762</c:v>
                </c:pt>
                <c:pt idx="78">
                  <c:v>102.0364986951395</c:v>
                </c:pt>
                <c:pt idx="79">
                  <c:v>101.8952356946493</c:v>
                </c:pt>
                <c:pt idx="80">
                  <c:v>102.07147103154979</c:v>
                </c:pt>
                <c:pt idx="81">
                  <c:v>102.2702049467235</c:v>
                </c:pt>
                <c:pt idx="82">
                  <c:v>102.5009796100493</c:v>
                </c:pt>
                <c:pt idx="83">
                  <c:v>102.32700373331379</c:v>
                </c:pt>
                <c:pt idx="84">
                  <c:v>102.3397326992843</c:v>
                </c:pt>
                <c:pt idx="85">
                  <c:v>102.51261002608722</c:v>
                </c:pt>
                <c:pt idx="86">
                  <c:v>102.47559684234237</c:v>
                </c:pt>
                <c:pt idx="87">
                  <c:v>102.5258166065382</c:v>
                </c:pt>
                <c:pt idx="88">
                  <c:v>102.60193915739647</c:v>
                </c:pt>
                <c:pt idx="89">
                  <c:v>102.83755749447658</c:v>
                </c:pt>
                <c:pt idx="90">
                  <c:v>102.85971130472508</c:v>
                </c:pt>
                <c:pt idx="91">
                  <c:v>102.87300537111615</c:v>
                </c:pt>
                <c:pt idx="92">
                  <c:v>102.86585054887716</c:v>
                </c:pt>
                <c:pt idx="93">
                  <c:v>103.04820273161515</c:v>
                </c:pt>
                <c:pt idx="94">
                  <c:v>103.05877788739402</c:v>
                </c:pt>
                <c:pt idx="95">
                  <c:v>103.03731227717294</c:v>
                </c:pt>
                <c:pt idx="96">
                  <c:v>103.15083280817603</c:v>
                </c:pt>
                <c:pt idx="97">
                  <c:v>103.16345779731405</c:v>
                </c:pt>
                <c:pt idx="98">
                  <c:v>103.17540176359253</c:v>
                </c:pt>
                <c:pt idx="99">
                  <c:v>103.23984747778897</c:v>
                </c:pt>
                <c:pt idx="100">
                  <c:v>103.3315720020902</c:v>
                </c:pt>
                <c:pt idx="101">
                  <c:v>103.41512050402525</c:v>
                </c:pt>
                <c:pt idx="102">
                  <c:v>103.45639679465036</c:v>
                </c:pt>
                <c:pt idx="103">
                  <c:v>103.47312645067817</c:v>
                </c:pt>
                <c:pt idx="104">
                  <c:v>103.4905391449053</c:v>
                </c:pt>
                <c:pt idx="105">
                  <c:v>103.50658901052411</c:v>
                </c:pt>
                <c:pt idx="106">
                  <c:v>103.81385619650761</c:v>
                </c:pt>
                <c:pt idx="107">
                  <c:v>103.73784467614567</c:v>
                </c:pt>
                <c:pt idx="108">
                  <c:v>103.75526901297631</c:v>
                </c:pt>
                <c:pt idx="109">
                  <c:v>103.69902985138251</c:v>
                </c:pt>
                <c:pt idx="110">
                  <c:v>103.6775737937746</c:v>
                </c:pt>
                <c:pt idx="111">
                  <c:v>103.69295103634106</c:v>
                </c:pt>
                <c:pt idx="112">
                  <c:v>103.71037572625363</c:v>
                </c:pt>
                <c:pt idx="113">
                  <c:v>103.59545873798498</c:v>
                </c:pt>
                <c:pt idx="114">
                  <c:v>103.49895274229917</c:v>
                </c:pt>
                <c:pt idx="115">
                  <c:v>103.43245765326971</c:v>
                </c:pt>
                <c:pt idx="116">
                  <c:v>103.63613021688562</c:v>
                </c:pt>
                <c:pt idx="117">
                  <c:v>103.70609080435388</c:v>
                </c:pt>
                <c:pt idx="118">
                  <c:v>103.72215435140595</c:v>
                </c:pt>
                <c:pt idx="119">
                  <c:v>103.73890126085135</c:v>
                </c:pt>
                <c:pt idx="120">
                  <c:v>103.75445277785946</c:v>
                </c:pt>
                <c:pt idx="121">
                  <c:v>103.86758561123899</c:v>
                </c:pt>
                <c:pt idx="122">
                  <c:v>103.87495404642833</c:v>
                </c:pt>
                <c:pt idx="123">
                  <c:v>103.61549215484878</c:v>
                </c:pt>
                <c:pt idx="124">
                  <c:v>103.65833904376872</c:v>
                </c:pt>
                <c:pt idx="125">
                  <c:v>103.67525466916111</c:v>
                </c:pt>
                <c:pt idx="126">
                  <c:v>103.69217143275429</c:v>
                </c:pt>
                <c:pt idx="127">
                  <c:v>103.59032814249015</c:v>
                </c:pt>
                <c:pt idx="128">
                  <c:v>103.41407772337209</c:v>
                </c:pt>
                <c:pt idx="129">
                  <c:v>103.42962084640459</c:v>
                </c:pt>
                <c:pt idx="130">
                  <c:v>103.23560261168237</c:v>
                </c:pt>
                <c:pt idx="131">
                  <c:v>103.28185860800089</c:v>
                </c:pt>
                <c:pt idx="132">
                  <c:v>103.29398469289301</c:v>
                </c:pt>
                <c:pt idx="133">
                  <c:v>103.30611155169362</c:v>
                </c:pt>
                <c:pt idx="134">
                  <c:v>103.45887903072366</c:v>
                </c:pt>
                <c:pt idx="135">
                  <c:v>103.56113495835048</c:v>
                </c:pt>
                <c:pt idx="136">
                  <c:v>103.81292507567706</c:v>
                </c:pt>
                <c:pt idx="137">
                  <c:v>103.92544390061626</c:v>
                </c:pt>
                <c:pt idx="138">
                  <c:v>103.85360931691375</c:v>
                </c:pt>
                <c:pt idx="139">
                  <c:v>103.86985644880987</c:v>
                </c:pt>
                <c:pt idx="140">
                  <c:v>103.88337317325622</c:v>
                </c:pt>
                <c:pt idx="141">
                  <c:v>103.7370922654886</c:v>
                </c:pt>
                <c:pt idx="142">
                  <c:v>103.71987300648394</c:v>
                </c:pt>
                <c:pt idx="143">
                  <c:v>103.78050877755217</c:v>
                </c:pt>
                <c:pt idx="144">
                  <c:v>103.57615367295726</c:v>
                </c:pt>
                <c:pt idx="145">
                  <c:v>103.40661602528104</c:v>
                </c:pt>
                <c:pt idx="146">
                  <c:v>103.42011729136004</c:v>
                </c:pt>
                <c:pt idx="147">
                  <c:v>103.4343024917525</c:v>
                </c:pt>
                <c:pt idx="148">
                  <c:v>103.42731308545437</c:v>
                </c:pt>
                <c:pt idx="149">
                  <c:v>103.68263641817677</c:v>
                </c:pt>
                <c:pt idx="150">
                  <c:v>103.94822603598479</c:v>
                </c:pt>
                <c:pt idx="151">
                  <c:v>104.02224185010296</c:v>
                </c:pt>
                <c:pt idx="152">
                  <c:v>104.19327482612736</c:v>
                </c:pt>
                <c:pt idx="153">
                  <c:v>104.20649869606574</c:v>
                </c:pt>
                <c:pt idx="154">
                  <c:v>104.2190401345495</c:v>
                </c:pt>
                <c:pt idx="155">
                  <c:v>104.24251441637243</c:v>
                </c:pt>
                <c:pt idx="156">
                  <c:v>104.27555613374372</c:v>
                </c:pt>
                <c:pt idx="157">
                  <c:v>104.26965173389719</c:v>
                </c:pt>
                <c:pt idx="158">
                  <c:v>104.18038081560285</c:v>
                </c:pt>
                <c:pt idx="159">
                  <c:v>104.14987174067463</c:v>
                </c:pt>
                <c:pt idx="160">
                  <c:v>104.1617296867588</c:v>
                </c:pt>
                <c:pt idx="161">
                  <c:v>104.17290493753002</c:v>
                </c:pt>
                <c:pt idx="162">
                  <c:v>104.0719993609322</c:v>
                </c:pt>
                <c:pt idx="163">
                  <c:v>104.100941629215</c:v>
                </c:pt>
                <c:pt idx="164">
                  <c:v>104.19139825470945</c:v>
                </c:pt>
                <c:pt idx="165">
                  <c:v>104.11577165172447</c:v>
                </c:pt>
                <c:pt idx="166">
                  <c:v>104.01758345637658</c:v>
                </c:pt>
                <c:pt idx="167">
                  <c:v>104.03012231710797</c:v>
                </c:pt>
                <c:pt idx="168">
                  <c:v>104.04197836246209</c:v>
                </c:pt>
                <c:pt idx="169">
                  <c:v>104.05041715353042</c:v>
                </c:pt>
                <c:pt idx="170">
                  <c:v>103.98024059900438</c:v>
                </c:pt>
                <c:pt idx="171">
                  <c:v>103.82938949355545</c:v>
                </c:pt>
                <c:pt idx="172">
                  <c:v>103.97797240378725</c:v>
                </c:pt>
                <c:pt idx="173">
                  <c:v>103.81275292324023</c:v>
                </c:pt>
                <c:pt idx="174">
                  <c:v>103.82528677621623</c:v>
                </c:pt>
                <c:pt idx="175">
                  <c:v>103.83918885312009</c:v>
                </c:pt>
                <c:pt idx="176">
                  <c:v>103.84762169959083</c:v>
                </c:pt>
                <c:pt idx="177">
                  <c:v>103.67348472085874</c:v>
                </c:pt>
                <c:pt idx="178">
                  <c:v>103.65934642373436</c:v>
                </c:pt>
                <c:pt idx="179">
                  <c:v>103.59050045153387</c:v>
                </c:pt>
                <c:pt idx="180">
                  <c:v>103.61670549248277</c:v>
                </c:pt>
                <c:pt idx="181">
                  <c:v>103.62934673490017</c:v>
                </c:pt>
                <c:pt idx="182">
                  <c:v>103.64062094726975</c:v>
                </c:pt>
                <c:pt idx="183">
                  <c:v>103.55204213661408</c:v>
                </c:pt>
                <c:pt idx="184">
                  <c:v>103.44909373491681</c:v>
                </c:pt>
                <c:pt idx="185">
                  <c:v>103.44052684770799</c:v>
                </c:pt>
                <c:pt idx="186">
                  <c:v>103.28079436460368</c:v>
                </c:pt>
                <c:pt idx="187">
                  <c:v>103.24485934902748</c:v>
                </c:pt>
                <c:pt idx="188">
                  <c:v>103.25543722518715</c:v>
                </c:pt>
                <c:pt idx="189">
                  <c:v>103.26738388811906</c:v>
                </c:pt>
                <c:pt idx="190">
                  <c:v>103.33816412936662</c:v>
                </c:pt>
                <c:pt idx="191">
                  <c:v>103.47257322855322</c:v>
                </c:pt>
                <c:pt idx="192">
                  <c:v>103.56662692724004</c:v>
                </c:pt>
                <c:pt idx="193">
                  <c:v>103.22760318161862</c:v>
                </c:pt>
                <c:pt idx="194">
                  <c:v>102.93371204430467</c:v>
                </c:pt>
                <c:pt idx="195">
                  <c:v>102.93196430914969</c:v>
                </c:pt>
                <c:pt idx="196">
                  <c:v>102.93021631257258</c:v>
                </c:pt>
                <c:pt idx="197">
                  <c:v>102.75055620495178</c:v>
                </c:pt>
                <c:pt idx="198">
                  <c:v>102.66736940703534</c:v>
                </c:pt>
                <c:pt idx="199">
                  <c:v>102.59923162020331</c:v>
                </c:pt>
                <c:pt idx="200">
                  <c:v>102.60773604686698</c:v>
                </c:pt>
                <c:pt idx="201">
                  <c:v>102.76406606524141</c:v>
                </c:pt>
                <c:pt idx="202">
                  <c:v>102.76231080155364</c:v>
                </c:pt>
                <c:pt idx="203">
                  <c:v>102.76192412616894</c:v>
                </c:pt>
                <c:pt idx="204">
                  <c:v>102.92101409161226</c:v>
                </c:pt>
                <c:pt idx="205">
                  <c:v>102.81864615766291</c:v>
                </c:pt>
                <c:pt idx="206">
                  <c:v>102.9448934539088</c:v>
                </c:pt>
                <c:pt idx="207">
                  <c:v>102.98695328701612</c:v>
                </c:pt>
                <c:pt idx="208">
                  <c:v>103.16250305750296</c:v>
                </c:pt>
                <c:pt idx="209">
                  <c:v>103.16144540355886</c:v>
                </c:pt>
                <c:pt idx="210">
                  <c:v>103.15901834109395</c:v>
                </c:pt>
                <c:pt idx="211">
                  <c:v>103.26065368864153</c:v>
                </c:pt>
                <c:pt idx="212">
                  <c:v>103.28353382302213</c:v>
                </c:pt>
                <c:pt idx="213">
                  <c:v>103.35160385418</c:v>
                </c:pt>
                <c:pt idx="214">
                  <c:v>103.19304390156441</c:v>
                </c:pt>
                <c:pt idx="215">
                  <c:v>103.04405851710199</c:v>
                </c:pt>
                <c:pt idx="216">
                  <c:v>103.04228275670121</c:v>
                </c:pt>
                <c:pt idx="217">
                  <c:v>103.04119150665481</c:v>
                </c:pt>
                <c:pt idx="218">
                  <c:v>102.88533624321708</c:v>
                </c:pt>
                <c:pt idx="219">
                  <c:v>102.90478361638007</c:v>
                </c:pt>
                <c:pt idx="220">
                  <c:v>102.83931149559882</c:v>
                </c:pt>
                <c:pt idx="221">
                  <c:v>102.82314513597258</c:v>
                </c:pt>
                <c:pt idx="222">
                  <c:v>102.99463845406697</c:v>
                </c:pt>
                <c:pt idx="223">
                  <c:v>103.00655791261336</c:v>
                </c:pt>
                <c:pt idx="224">
                  <c:v>103.02053292437775</c:v>
                </c:pt>
                <c:pt idx="225">
                  <c:v>103.05163300331495</c:v>
                </c:pt>
                <c:pt idx="226">
                  <c:v>103.06424038781792</c:v>
                </c:pt>
                <c:pt idx="227">
                  <c:v>103.04739281200864</c:v>
                </c:pt>
                <c:pt idx="228">
                  <c:v>103.11069376747839</c:v>
                </c:pt>
                <c:pt idx="229">
                  <c:v>103.17810953489224</c:v>
                </c:pt>
                <c:pt idx="230">
                  <c:v>103.19140783384036</c:v>
                </c:pt>
                <c:pt idx="231">
                  <c:v>103.20402183966695</c:v>
                </c:pt>
                <c:pt idx="232">
                  <c:v>103.34064697471688</c:v>
                </c:pt>
                <c:pt idx="233">
                  <c:v>103.28954666744399</c:v>
                </c:pt>
                <c:pt idx="234">
                  <c:v>103.1363493476771</c:v>
                </c:pt>
                <c:pt idx="235">
                  <c:v>102.96806617064468</c:v>
                </c:pt>
                <c:pt idx="236">
                  <c:v>102.93955943592782</c:v>
                </c:pt>
                <c:pt idx="237">
                  <c:v>102.95353684073289</c:v>
                </c:pt>
                <c:pt idx="238">
                  <c:v>102.96751511699365</c:v>
                </c:pt>
                <c:pt idx="239">
                  <c:v>102.82866958125535</c:v>
                </c:pt>
                <c:pt idx="240">
                  <c:v>102.92145788127496</c:v>
                </c:pt>
                <c:pt idx="241">
                  <c:v>103.00191620193887</c:v>
                </c:pt>
                <c:pt idx="242">
                  <c:v>103.02138078439854</c:v>
                </c:pt>
                <c:pt idx="243">
                  <c:v>103.1299500581663</c:v>
                </c:pt>
                <c:pt idx="244">
                  <c:v>103.14256601710601</c:v>
                </c:pt>
                <c:pt idx="245">
                  <c:v>103.15655366981969</c:v>
                </c:pt>
                <c:pt idx="246">
                  <c:v>103.19316319342751</c:v>
                </c:pt>
                <c:pt idx="247">
                  <c:v>103.24622744064662</c:v>
                </c:pt>
                <c:pt idx="248">
                  <c:v>103.26776080030457</c:v>
                </c:pt>
                <c:pt idx="249">
                  <c:v>103.2481620530337</c:v>
                </c:pt>
                <c:pt idx="250">
                  <c:v>103.40269992664636</c:v>
                </c:pt>
                <c:pt idx="251">
                  <c:v>103.41532792555805</c:v>
                </c:pt>
                <c:pt idx="252">
                  <c:v>103.42932796346143</c:v>
                </c:pt>
                <c:pt idx="253">
                  <c:v>103.34802252642837</c:v>
                </c:pt>
                <c:pt idx="254">
                  <c:v>103.19471451882374</c:v>
                </c:pt>
                <c:pt idx="255">
                  <c:v>103.20596491380738</c:v>
                </c:pt>
                <c:pt idx="256">
                  <c:v>103.13904263425633</c:v>
                </c:pt>
                <c:pt idx="257">
                  <c:v>102.97405233265819</c:v>
                </c:pt>
                <c:pt idx="258">
                  <c:v>102.98735295464756</c:v>
                </c:pt>
                <c:pt idx="259">
                  <c:v>103.00134020452855</c:v>
                </c:pt>
                <c:pt idx="260">
                  <c:v>103.01532832651093</c:v>
                </c:pt>
                <c:pt idx="261">
                  <c:v>103.02931732063929</c:v>
                </c:pt>
                <c:pt idx="262">
                  <c:v>102.9527711560271</c:v>
                </c:pt>
                <c:pt idx="263">
                  <c:v>103.03054768469832</c:v>
                </c:pt>
                <c:pt idx="264">
                  <c:v>103.29970366573775</c:v>
                </c:pt>
                <c:pt idx="265">
                  <c:v>103.31233244885766</c:v>
                </c:pt>
                <c:pt idx="266">
                  <c:v>103.32633396113738</c:v>
                </c:pt>
                <c:pt idx="267">
                  <c:v>103.32661630257606</c:v>
                </c:pt>
                <c:pt idx="268">
                  <c:v>103.38864094518679</c:v>
                </c:pt>
                <c:pt idx="269">
                  <c:v>103.35462270585099</c:v>
                </c:pt>
                <c:pt idx="270">
                  <c:v>103.32128796423429</c:v>
                </c:pt>
                <c:pt idx="271">
                  <c:v>103.03134900340767</c:v>
                </c:pt>
                <c:pt idx="272">
                  <c:v>103.04602876532705</c:v>
                </c:pt>
                <c:pt idx="273">
                  <c:v>103.05922566686986</c:v>
                </c:pt>
                <c:pt idx="274">
                  <c:v>102.90705541629396</c:v>
                </c:pt>
                <c:pt idx="275">
                  <c:v>102.68350983517445</c:v>
                </c:pt>
                <c:pt idx="276">
                  <c:v>102.45583120021527</c:v>
                </c:pt>
                <c:pt idx="277">
                  <c:v>102.08471115523956</c:v>
                </c:pt>
                <c:pt idx="278">
                  <c:v>101.5804287066594</c:v>
                </c:pt>
                <c:pt idx="279">
                  <c:v>101.59426284453599</c:v>
                </c:pt>
                <c:pt idx="280">
                  <c:v>101.60947045892908</c:v>
                </c:pt>
                <c:pt idx="281">
                  <c:v>101.62330632619523</c:v>
                </c:pt>
                <c:pt idx="282">
                  <c:v>101.27680103902652</c:v>
                </c:pt>
                <c:pt idx="283">
                  <c:v>101.20963204738084</c:v>
                </c:pt>
                <c:pt idx="284">
                  <c:v>101.02370869001659</c:v>
                </c:pt>
                <c:pt idx="285">
                  <c:v>100.97711907350713</c:v>
                </c:pt>
                <c:pt idx="286">
                  <c:v>100.97857839402837</c:v>
                </c:pt>
                <c:pt idx="287">
                  <c:v>100.98209715001097</c:v>
                </c:pt>
                <c:pt idx="288">
                  <c:v>100.92108414695471</c:v>
                </c:pt>
                <c:pt idx="289">
                  <c:v>100.8250535684812</c:v>
                </c:pt>
                <c:pt idx="290">
                  <c:v>100.77776173711264</c:v>
                </c:pt>
                <c:pt idx="291">
                  <c:v>101.0119647786144</c:v>
                </c:pt>
                <c:pt idx="292">
                  <c:v>101.3052320377968</c:v>
                </c:pt>
                <c:pt idx="293">
                  <c:v>101.30807554760686</c:v>
                </c:pt>
                <c:pt idx="294">
                  <c:v>101.31091913257663</c:v>
                </c:pt>
                <c:pt idx="295">
                  <c:v>101.92902518980414</c:v>
                </c:pt>
                <c:pt idx="296">
                  <c:v>102.11043251231492</c:v>
                </c:pt>
                <c:pt idx="297">
                  <c:v>101.72736484192376</c:v>
                </c:pt>
                <c:pt idx="298">
                  <c:v>101.9348739875897</c:v>
                </c:pt>
                <c:pt idx="299">
                  <c:v>101.93773929482521</c:v>
                </c:pt>
                <c:pt idx="300">
                  <c:v>101.94129147426466</c:v>
                </c:pt>
                <c:pt idx="301">
                  <c:v>101.94415695726317</c:v>
                </c:pt>
                <c:pt idx="302">
                  <c:v>102.12972306158169</c:v>
                </c:pt>
                <c:pt idx="303">
                  <c:v>102.17861522210619</c:v>
                </c:pt>
                <c:pt idx="304">
                  <c:v>102.18157181494975</c:v>
                </c:pt>
                <c:pt idx="305">
                  <c:v>102.25940238339675</c:v>
                </c:pt>
                <c:pt idx="306">
                  <c:v>102.20740653268604</c:v>
                </c:pt>
                <c:pt idx="307">
                  <c:v>102.21036407869217</c:v>
                </c:pt>
                <c:pt idx="308">
                  <c:v>102.21332170566251</c:v>
                </c:pt>
                <c:pt idx="309">
                  <c:v>102.23688984686696</c:v>
                </c:pt>
                <c:pt idx="310">
                  <c:v>102.22816870880759</c:v>
                </c:pt>
                <c:pt idx="311">
                  <c:v>102.3802196628731</c:v>
                </c:pt>
                <c:pt idx="312">
                  <c:v>102.53640385035172</c:v>
                </c:pt>
                <c:pt idx="313">
                  <c:v>102.53731164373697</c:v>
                </c:pt>
                <c:pt idx="314">
                  <c:v>102.56364343551552</c:v>
                </c:pt>
                <c:pt idx="315">
                  <c:v>102.5899769746178</c:v>
                </c:pt>
                <c:pt idx="316">
                  <c:v>102.65273311169193</c:v>
                </c:pt>
                <c:pt idx="317">
                  <c:v>102.71549359262679</c:v>
                </c:pt>
                <c:pt idx="318">
                  <c:v>102.67173701751881</c:v>
                </c:pt>
                <c:pt idx="319">
                  <c:v>102.48090368823337</c:v>
                </c:pt>
                <c:pt idx="320">
                  <c:v>102.36428326795462</c:v>
                </c:pt>
                <c:pt idx="321">
                  <c:v>102.38992724356299</c:v>
                </c:pt>
                <c:pt idx="322">
                  <c:v>102.41557291767309</c:v>
                </c:pt>
                <c:pt idx="323">
                  <c:v>102.49895831630039</c:v>
                </c:pt>
                <c:pt idx="324">
                  <c:v>102.21322542622802</c:v>
                </c:pt>
                <c:pt idx="325">
                  <c:v>101.90891202318524</c:v>
                </c:pt>
                <c:pt idx="326">
                  <c:v>101.73106407843613</c:v>
                </c:pt>
                <c:pt idx="327">
                  <c:v>101.80412462654336</c:v>
                </c:pt>
                <c:pt idx="328">
                  <c:v>101.8283791625926</c:v>
                </c:pt>
                <c:pt idx="329">
                  <c:v>101.85607282213518</c:v>
                </c:pt>
                <c:pt idx="330">
                  <c:v>101.96764688684948</c:v>
                </c:pt>
                <c:pt idx="331">
                  <c:v>101.7993944316964</c:v>
                </c:pt>
                <c:pt idx="332">
                  <c:v>101.85046729193594</c:v>
                </c:pt>
                <c:pt idx="333">
                  <c:v>101.78533880230631</c:v>
                </c:pt>
                <c:pt idx="334">
                  <c:v>101.75252401843774</c:v>
                </c:pt>
                <c:pt idx="335">
                  <c:v>101.77815716719005</c:v>
                </c:pt>
                <c:pt idx="336">
                  <c:v>101.80447969076036</c:v>
                </c:pt>
                <c:pt idx="337">
                  <c:v>101.72283493204914</c:v>
                </c:pt>
                <c:pt idx="338">
                  <c:v>101.62330335914707</c:v>
                </c:pt>
                <c:pt idx="339">
                  <c:v>101.60010479585753</c:v>
                </c:pt>
                <c:pt idx="340">
                  <c:v>101.47236273256318</c:v>
                </c:pt>
                <c:pt idx="341">
                  <c:v>101.49867840097737</c:v>
                </c:pt>
                <c:pt idx="342">
                  <c:v>101.52499581691724</c:v>
                </c:pt>
                <c:pt idx="343">
                  <c:v>101.53618232347344</c:v>
                </c:pt>
                <c:pt idx="344">
                  <c:v>101.27909919603256</c:v>
                </c:pt>
                <c:pt idx="345">
                  <c:v>101.18709290035655</c:v>
                </c:pt>
                <c:pt idx="346">
                  <c:v>101.06068382543977</c:v>
                </c:pt>
                <c:pt idx="347">
                  <c:v>100.95352809663643</c:v>
                </c:pt>
                <c:pt idx="348">
                  <c:v>100.98189484730815</c:v>
                </c:pt>
                <c:pt idx="349">
                  <c:v>100.99306360842296</c:v>
                </c:pt>
                <c:pt idx="350">
                  <c:v>101.00492105752107</c:v>
                </c:pt>
                <c:pt idx="351">
                  <c:v>101.48189725265695</c:v>
                </c:pt>
                <c:pt idx="352">
                  <c:v>101.55501084686675</c:v>
                </c:pt>
                <c:pt idx="353">
                  <c:v>101.92951441601146</c:v>
                </c:pt>
                <c:pt idx="354">
                  <c:v>102.28340098181243</c:v>
                </c:pt>
                <c:pt idx="355">
                  <c:v>102.41091380973522</c:v>
                </c:pt>
                <c:pt idx="356">
                  <c:v>102.42144724552581</c:v>
                </c:pt>
                <c:pt idx="357">
                  <c:v>102.43335768489625</c:v>
                </c:pt>
                <c:pt idx="358">
                  <c:v>102.44458062757779</c:v>
                </c:pt>
                <c:pt idx="359">
                  <c:v>102.55904029743652</c:v>
                </c:pt>
                <c:pt idx="360">
                  <c:v>102.6831437041066</c:v>
                </c:pt>
                <c:pt idx="361">
                  <c:v>102.69093491584839</c:v>
                </c:pt>
                <c:pt idx="362">
                  <c:v>102.7923372499411</c:v>
                </c:pt>
                <c:pt idx="363">
                  <c:v>102.80357434203738</c:v>
                </c:pt>
                <c:pt idx="364">
                  <c:v>102.81412374178434</c:v>
                </c:pt>
                <c:pt idx="365">
                  <c:v>102.82564006405684</c:v>
                </c:pt>
                <c:pt idx="366">
                  <c:v>102.8660705050311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30-4B38-8056-2F24D17A65CF}"/>
            </c:ext>
          </c:extLst>
        </c:ser>
        <c:ser>
          <c:idx val="4"/>
          <c:order val="5"/>
          <c:tx>
            <c:strRef>
              <c:f>'12M'!$BC$4</c:f>
              <c:strCache>
                <c:ptCount val="1"/>
                <c:pt idx="0">
                  <c:v>PLANVITAL</c:v>
                </c:pt>
              </c:strCache>
            </c:strRef>
          </c:tx>
          <c:spPr>
            <a:ln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none"/>
          </c:marker>
          <c:dPt>
            <c:idx val="12"/>
            <c:bubble3D val="0"/>
            <c:spPr>
              <a:ln w="22225">
                <a:solidFill>
                  <a:schemeClr val="accent5">
                    <a:lumMod val="40000"/>
                    <a:lumOff val="60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30-4B38-8056-2F24D17A65CF}"/>
              </c:ext>
            </c:extLst>
          </c:dPt>
          <c:cat>
            <c:numRef>
              <c:f>'12M'!$B$3:$B$369</c:f>
              <c:numCache>
                <c:formatCode>m/d/yyyy</c:formatCode>
                <c:ptCount val="367"/>
                <c:pt idx="0" formatCode="dd\-mm\-yyyy">
                  <c:v>42737</c:v>
                </c:pt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42742</c:v>
                </c:pt>
                <c:pt idx="6">
                  <c:v>42743</c:v>
                </c:pt>
                <c:pt idx="7">
                  <c:v>42744</c:v>
                </c:pt>
                <c:pt idx="8">
                  <c:v>42745</c:v>
                </c:pt>
                <c:pt idx="9">
                  <c:v>42746</c:v>
                </c:pt>
                <c:pt idx="10">
                  <c:v>42747</c:v>
                </c:pt>
                <c:pt idx="11">
                  <c:v>42748</c:v>
                </c:pt>
                <c:pt idx="12">
                  <c:v>42749</c:v>
                </c:pt>
                <c:pt idx="13">
                  <c:v>42750</c:v>
                </c:pt>
                <c:pt idx="14">
                  <c:v>42751</c:v>
                </c:pt>
                <c:pt idx="15">
                  <c:v>42752</c:v>
                </c:pt>
                <c:pt idx="16">
                  <c:v>42753</c:v>
                </c:pt>
                <c:pt idx="17">
                  <c:v>42754</c:v>
                </c:pt>
                <c:pt idx="18">
                  <c:v>42755</c:v>
                </c:pt>
                <c:pt idx="19">
                  <c:v>42756</c:v>
                </c:pt>
                <c:pt idx="20">
                  <c:v>42757</c:v>
                </c:pt>
                <c:pt idx="21">
                  <c:v>42758</c:v>
                </c:pt>
                <c:pt idx="22">
                  <c:v>42759</c:v>
                </c:pt>
                <c:pt idx="23">
                  <c:v>42760</c:v>
                </c:pt>
                <c:pt idx="24">
                  <c:v>42761</c:v>
                </c:pt>
                <c:pt idx="25">
                  <c:v>42762</c:v>
                </c:pt>
                <c:pt idx="26">
                  <c:v>42763</c:v>
                </c:pt>
                <c:pt idx="27">
                  <c:v>42764</c:v>
                </c:pt>
                <c:pt idx="28">
                  <c:v>42765</c:v>
                </c:pt>
                <c:pt idx="29">
                  <c:v>42766</c:v>
                </c:pt>
                <c:pt idx="30">
                  <c:v>42767</c:v>
                </c:pt>
                <c:pt idx="31">
                  <c:v>42768</c:v>
                </c:pt>
                <c:pt idx="32">
                  <c:v>42769</c:v>
                </c:pt>
                <c:pt idx="33">
                  <c:v>42770</c:v>
                </c:pt>
                <c:pt idx="34">
                  <c:v>42771</c:v>
                </c:pt>
                <c:pt idx="35">
                  <c:v>42772</c:v>
                </c:pt>
                <c:pt idx="36">
                  <c:v>42773</c:v>
                </c:pt>
                <c:pt idx="37">
                  <c:v>42774</c:v>
                </c:pt>
                <c:pt idx="38">
                  <c:v>42775</c:v>
                </c:pt>
                <c:pt idx="39">
                  <c:v>42776</c:v>
                </c:pt>
                <c:pt idx="40">
                  <c:v>42777</c:v>
                </c:pt>
                <c:pt idx="41">
                  <c:v>42778</c:v>
                </c:pt>
                <c:pt idx="42">
                  <c:v>42779</c:v>
                </c:pt>
                <c:pt idx="43">
                  <c:v>42780</c:v>
                </c:pt>
                <c:pt idx="44">
                  <c:v>42781</c:v>
                </c:pt>
                <c:pt idx="45">
                  <c:v>42782</c:v>
                </c:pt>
                <c:pt idx="46">
                  <c:v>42783</c:v>
                </c:pt>
                <c:pt idx="47">
                  <c:v>42784</c:v>
                </c:pt>
                <c:pt idx="48">
                  <c:v>42785</c:v>
                </c:pt>
                <c:pt idx="49">
                  <c:v>42786</c:v>
                </c:pt>
                <c:pt idx="50">
                  <c:v>42787</c:v>
                </c:pt>
                <c:pt idx="51">
                  <c:v>42788</c:v>
                </c:pt>
                <c:pt idx="52">
                  <c:v>42789</c:v>
                </c:pt>
                <c:pt idx="53">
                  <c:v>42790</c:v>
                </c:pt>
                <c:pt idx="54">
                  <c:v>42791</c:v>
                </c:pt>
                <c:pt idx="55">
                  <c:v>42792</c:v>
                </c:pt>
                <c:pt idx="56">
                  <c:v>42793</c:v>
                </c:pt>
                <c:pt idx="57">
                  <c:v>42794</c:v>
                </c:pt>
                <c:pt idx="58">
                  <c:v>42795</c:v>
                </c:pt>
                <c:pt idx="59">
                  <c:v>42796</c:v>
                </c:pt>
                <c:pt idx="60">
                  <c:v>42797</c:v>
                </c:pt>
                <c:pt idx="61">
                  <c:v>42798</c:v>
                </c:pt>
                <c:pt idx="62">
                  <c:v>42799</c:v>
                </c:pt>
                <c:pt idx="63">
                  <c:v>42800</c:v>
                </c:pt>
                <c:pt idx="64">
                  <c:v>42801</c:v>
                </c:pt>
                <c:pt idx="65">
                  <c:v>42802</c:v>
                </c:pt>
                <c:pt idx="66">
                  <c:v>42803</c:v>
                </c:pt>
                <c:pt idx="67">
                  <c:v>42804</c:v>
                </c:pt>
                <c:pt idx="68">
                  <c:v>42805</c:v>
                </c:pt>
                <c:pt idx="69">
                  <c:v>42806</c:v>
                </c:pt>
                <c:pt idx="70">
                  <c:v>42807</c:v>
                </c:pt>
                <c:pt idx="71">
                  <c:v>42808</c:v>
                </c:pt>
                <c:pt idx="72">
                  <c:v>42809</c:v>
                </c:pt>
                <c:pt idx="73">
                  <c:v>42810</c:v>
                </c:pt>
                <c:pt idx="74">
                  <c:v>42811</c:v>
                </c:pt>
                <c:pt idx="75">
                  <c:v>42812</c:v>
                </c:pt>
                <c:pt idx="76">
                  <c:v>42813</c:v>
                </c:pt>
                <c:pt idx="77">
                  <c:v>42814</c:v>
                </c:pt>
                <c:pt idx="78">
                  <c:v>42815</c:v>
                </c:pt>
                <c:pt idx="79">
                  <c:v>42816</c:v>
                </c:pt>
                <c:pt idx="80">
                  <c:v>42817</c:v>
                </c:pt>
                <c:pt idx="81">
                  <c:v>42818</c:v>
                </c:pt>
                <c:pt idx="82">
                  <c:v>42819</c:v>
                </c:pt>
                <c:pt idx="83">
                  <c:v>42820</c:v>
                </c:pt>
                <c:pt idx="84">
                  <c:v>42821</c:v>
                </c:pt>
                <c:pt idx="85">
                  <c:v>42822</c:v>
                </c:pt>
                <c:pt idx="86">
                  <c:v>42823</c:v>
                </c:pt>
                <c:pt idx="87">
                  <c:v>42824</c:v>
                </c:pt>
                <c:pt idx="88">
                  <c:v>42825</c:v>
                </c:pt>
                <c:pt idx="89">
                  <c:v>42826</c:v>
                </c:pt>
                <c:pt idx="90">
                  <c:v>42827</c:v>
                </c:pt>
                <c:pt idx="91">
                  <c:v>42828</c:v>
                </c:pt>
                <c:pt idx="92">
                  <c:v>42829</c:v>
                </c:pt>
                <c:pt idx="93">
                  <c:v>42830</c:v>
                </c:pt>
                <c:pt idx="94">
                  <c:v>42831</c:v>
                </c:pt>
                <c:pt idx="95">
                  <c:v>42832</c:v>
                </c:pt>
                <c:pt idx="96">
                  <c:v>42833</c:v>
                </c:pt>
                <c:pt idx="97">
                  <c:v>42834</c:v>
                </c:pt>
                <c:pt idx="98">
                  <c:v>42835</c:v>
                </c:pt>
                <c:pt idx="99">
                  <c:v>42836</c:v>
                </c:pt>
                <c:pt idx="100">
                  <c:v>42837</c:v>
                </c:pt>
                <c:pt idx="101">
                  <c:v>42838</c:v>
                </c:pt>
                <c:pt idx="102">
                  <c:v>42839</c:v>
                </c:pt>
                <c:pt idx="103">
                  <c:v>42840</c:v>
                </c:pt>
                <c:pt idx="104">
                  <c:v>42841</c:v>
                </c:pt>
                <c:pt idx="105">
                  <c:v>42842</c:v>
                </c:pt>
                <c:pt idx="106">
                  <c:v>42843</c:v>
                </c:pt>
                <c:pt idx="107">
                  <c:v>42844</c:v>
                </c:pt>
                <c:pt idx="108">
                  <c:v>42845</c:v>
                </c:pt>
                <c:pt idx="109">
                  <c:v>42846</c:v>
                </c:pt>
                <c:pt idx="110">
                  <c:v>42847</c:v>
                </c:pt>
                <c:pt idx="111">
                  <c:v>42848</c:v>
                </c:pt>
                <c:pt idx="112">
                  <c:v>42849</c:v>
                </c:pt>
                <c:pt idx="113">
                  <c:v>42850</c:v>
                </c:pt>
                <c:pt idx="114">
                  <c:v>42851</c:v>
                </c:pt>
                <c:pt idx="115">
                  <c:v>42852</c:v>
                </c:pt>
                <c:pt idx="116">
                  <c:v>42853</c:v>
                </c:pt>
                <c:pt idx="117">
                  <c:v>42854</c:v>
                </c:pt>
                <c:pt idx="118">
                  <c:v>42855</c:v>
                </c:pt>
                <c:pt idx="119">
                  <c:v>42856</c:v>
                </c:pt>
                <c:pt idx="120">
                  <c:v>42857</c:v>
                </c:pt>
                <c:pt idx="121">
                  <c:v>42858</c:v>
                </c:pt>
                <c:pt idx="122">
                  <c:v>42859</c:v>
                </c:pt>
                <c:pt idx="123">
                  <c:v>42860</c:v>
                </c:pt>
                <c:pt idx="124">
                  <c:v>42861</c:v>
                </c:pt>
                <c:pt idx="125">
                  <c:v>42862</c:v>
                </c:pt>
                <c:pt idx="126">
                  <c:v>42863</c:v>
                </c:pt>
                <c:pt idx="127">
                  <c:v>42864</c:v>
                </c:pt>
                <c:pt idx="128">
                  <c:v>42865</c:v>
                </c:pt>
                <c:pt idx="129">
                  <c:v>42866</c:v>
                </c:pt>
                <c:pt idx="130">
                  <c:v>42867</c:v>
                </c:pt>
                <c:pt idx="131">
                  <c:v>42868</c:v>
                </c:pt>
                <c:pt idx="132">
                  <c:v>42869</c:v>
                </c:pt>
                <c:pt idx="133">
                  <c:v>42870</c:v>
                </c:pt>
                <c:pt idx="134">
                  <c:v>42871</c:v>
                </c:pt>
                <c:pt idx="135">
                  <c:v>42872</c:v>
                </c:pt>
                <c:pt idx="136">
                  <c:v>42873</c:v>
                </c:pt>
                <c:pt idx="137">
                  <c:v>42874</c:v>
                </c:pt>
                <c:pt idx="138">
                  <c:v>42875</c:v>
                </c:pt>
                <c:pt idx="139">
                  <c:v>42876</c:v>
                </c:pt>
                <c:pt idx="140">
                  <c:v>42877</c:v>
                </c:pt>
                <c:pt idx="141">
                  <c:v>42878</c:v>
                </c:pt>
                <c:pt idx="142">
                  <c:v>42879</c:v>
                </c:pt>
                <c:pt idx="143">
                  <c:v>42880</c:v>
                </c:pt>
                <c:pt idx="144">
                  <c:v>42881</c:v>
                </c:pt>
                <c:pt idx="145">
                  <c:v>42882</c:v>
                </c:pt>
                <c:pt idx="146">
                  <c:v>42883</c:v>
                </c:pt>
                <c:pt idx="147">
                  <c:v>42884</c:v>
                </c:pt>
                <c:pt idx="148">
                  <c:v>42885</c:v>
                </c:pt>
                <c:pt idx="149">
                  <c:v>42886</c:v>
                </c:pt>
                <c:pt idx="150">
                  <c:v>42887</c:v>
                </c:pt>
                <c:pt idx="151">
                  <c:v>42888</c:v>
                </c:pt>
                <c:pt idx="152">
                  <c:v>42889</c:v>
                </c:pt>
                <c:pt idx="153">
                  <c:v>42890</c:v>
                </c:pt>
                <c:pt idx="154">
                  <c:v>42891</c:v>
                </c:pt>
                <c:pt idx="155">
                  <c:v>42892</c:v>
                </c:pt>
                <c:pt idx="156">
                  <c:v>42893</c:v>
                </c:pt>
                <c:pt idx="157">
                  <c:v>42894</c:v>
                </c:pt>
                <c:pt idx="158">
                  <c:v>42895</c:v>
                </c:pt>
                <c:pt idx="159">
                  <c:v>42896</c:v>
                </c:pt>
                <c:pt idx="160">
                  <c:v>42897</c:v>
                </c:pt>
                <c:pt idx="161">
                  <c:v>42898</c:v>
                </c:pt>
                <c:pt idx="162">
                  <c:v>42899</c:v>
                </c:pt>
                <c:pt idx="163">
                  <c:v>42900</c:v>
                </c:pt>
                <c:pt idx="164">
                  <c:v>42901</c:v>
                </c:pt>
                <c:pt idx="165">
                  <c:v>42902</c:v>
                </c:pt>
                <c:pt idx="166">
                  <c:v>42903</c:v>
                </c:pt>
                <c:pt idx="167">
                  <c:v>42904</c:v>
                </c:pt>
                <c:pt idx="168">
                  <c:v>42905</c:v>
                </c:pt>
                <c:pt idx="169">
                  <c:v>42906</c:v>
                </c:pt>
                <c:pt idx="170">
                  <c:v>42907</c:v>
                </c:pt>
                <c:pt idx="171">
                  <c:v>42908</c:v>
                </c:pt>
                <c:pt idx="172">
                  <c:v>42909</c:v>
                </c:pt>
                <c:pt idx="173">
                  <c:v>42910</c:v>
                </c:pt>
                <c:pt idx="174">
                  <c:v>42911</c:v>
                </c:pt>
                <c:pt idx="175">
                  <c:v>42912</c:v>
                </c:pt>
                <c:pt idx="176">
                  <c:v>42913</c:v>
                </c:pt>
                <c:pt idx="177">
                  <c:v>42914</c:v>
                </c:pt>
                <c:pt idx="178">
                  <c:v>42915</c:v>
                </c:pt>
                <c:pt idx="179">
                  <c:v>42916</c:v>
                </c:pt>
                <c:pt idx="180">
                  <c:v>42917</c:v>
                </c:pt>
                <c:pt idx="181">
                  <c:v>42918</c:v>
                </c:pt>
                <c:pt idx="182">
                  <c:v>42919</c:v>
                </c:pt>
                <c:pt idx="183">
                  <c:v>42920</c:v>
                </c:pt>
                <c:pt idx="184">
                  <c:v>42921</c:v>
                </c:pt>
                <c:pt idx="185">
                  <c:v>42922</c:v>
                </c:pt>
                <c:pt idx="186">
                  <c:v>42923</c:v>
                </c:pt>
                <c:pt idx="187">
                  <c:v>42924</c:v>
                </c:pt>
                <c:pt idx="188">
                  <c:v>42925</c:v>
                </c:pt>
                <c:pt idx="189">
                  <c:v>42926</c:v>
                </c:pt>
                <c:pt idx="190">
                  <c:v>42927</c:v>
                </c:pt>
                <c:pt idx="191">
                  <c:v>42928</c:v>
                </c:pt>
                <c:pt idx="192">
                  <c:v>42929</c:v>
                </c:pt>
                <c:pt idx="193">
                  <c:v>42930</c:v>
                </c:pt>
                <c:pt idx="194">
                  <c:v>42931</c:v>
                </c:pt>
                <c:pt idx="195">
                  <c:v>42932</c:v>
                </c:pt>
                <c:pt idx="196">
                  <c:v>42933</c:v>
                </c:pt>
                <c:pt idx="197">
                  <c:v>42934</c:v>
                </c:pt>
                <c:pt idx="198">
                  <c:v>42935</c:v>
                </c:pt>
                <c:pt idx="199">
                  <c:v>42936</c:v>
                </c:pt>
                <c:pt idx="200">
                  <c:v>42937</c:v>
                </c:pt>
                <c:pt idx="201">
                  <c:v>42938</c:v>
                </c:pt>
                <c:pt idx="202">
                  <c:v>42939</c:v>
                </c:pt>
                <c:pt idx="203">
                  <c:v>42940</c:v>
                </c:pt>
                <c:pt idx="204">
                  <c:v>42941</c:v>
                </c:pt>
                <c:pt idx="205">
                  <c:v>42942</c:v>
                </c:pt>
                <c:pt idx="206">
                  <c:v>42943</c:v>
                </c:pt>
                <c:pt idx="207">
                  <c:v>42944</c:v>
                </c:pt>
                <c:pt idx="208">
                  <c:v>42945</c:v>
                </c:pt>
                <c:pt idx="209">
                  <c:v>42946</c:v>
                </c:pt>
                <c:pt idx="210">
                  <c:v>42947</c:v>
                </c:pt>
                <c:pt idx="211">
                  <c:v>42948</c:v>
                </c:pt>
                <c:pt idx="212">
                  <c:v>42949</c:v>
                </c:pt>
                <c:pt idx="213">
                  <c:v>42950</c:v>
                </c:pt>
                <c:pt idx="214">
                  <c:v>42951</c:v>
                </c:pt>
                <c:pt idx="215">
                  <c:v>42952</c:v>
                </c:pt>
                <c:pt idx="216">
                  <c:v>42953</c:v>
                </c:pt>
                <c:pt idx="217">
                  <c:v>42954</c:v>
                </c:pt>
                <c:pt idx="218">
                  <c:v>42955</c:v>
                </c:pt>
                <c:pt idx="219">
                  <c:v>42956</c:v>
                </c:pt>
                <c:pt idx="220">
                  <c:v>42957</c:v>
                </c:pt>
                <c:pt idx="221">
                  <c:v>42958</c:v>
                </c:pt>
                <c:pt idx="222">
                  <c:v>42959</c:v>
                </c:pt>
                <c:pt idx="223">
                  <c:v>42960</c:v>
                </c:pt>
                <c:pt idx="224">
                  <c:v>42961</c:v>
                </c:pt>
                <c:pt idx="225">
                  <c:v>42962</c:v>
                </c:pt>
                <c:pt idx="226">
                  <c:v>42963</c:v>
                </c:pt>
                <c:pt idx="227">
                  <c:v>42964</c:v>
                </c:pt>
                <c:pt idx="228">
                  <c:v>42965</c:v>
                </c:pt>
                <c:pt idx="229">
                  <c:v>42966</c:v>
                </c:pt>
                <c:pt idx="230">
                  <c:v>42967</c:v>
                </c:pt>
                <c:pt idx="231">
                  <c:v>42968</c:v>
                </c:pt>
                <c:pt idx="232">
                  <c:v>42969</c:v>
                </c:pt>
                <c:pt idx="233">
                  <c:v>42970</c:v>
                </c:pt>
                <c:pt idx="234">
                  <c:v>42971</c:v>
                </c:pt>
                <c:pt idx="235">
                  <c:v>42972</c:v>
                </c:pt>
                <c:pt idx="236">
                  <c:v>42973</c:v>
                </c:pt>
                <c:pt idx="237">
                  <c:v>42974</c:v>
                </c:pt>
                <c:pt idx="238">
                  <c:v>42975</c:v>
                </c:pt>
                <c:pt idx="239">
                  <c:v>42976</c:v>
                </c:pt>
                <c:pt idx="240">
                  <c:v>42977</c:v>
                </c:pt>
                <c:pt idx="241">
                  <c:v>42978</c:v>
                </c:pt>
                <c:pt idx="242">
                  <c:v>42979</c:v>
                </c:pt>
                <c:pt idx="243">
                  <c:v>42980</c:v>
                </c:pt>
                <c:pt idx="244">
                  <c:v>42981</c:v>
                </c:pt>
                <c:pt idx="245">
                  <c:v>42982</c:v>
                </c:pt>
                <c:pt idx="246">
                  <c:v>42983</c:v>
                </c:pt>
                <c:pt idx="247">
                  <c:v>42984</c:v>
                </c:pt>
                <c:pt idx="248">
                  <c:v>42985</c:v>
                </c:pt>
                <c:pt idx="249">
                  <c:v>42986</c:v>
                </c:pt>
                <c:pt idx="250">
                  <c:v>42987</c:v>
                </c:pt>
                <c:pt idx="251">
                  <c:v>42988</c:v>
                </c:pt>
                <c:pt idx="252">
                  <c:v>42989</c:v>
                </c:pt>
                <c:pt idx="253">
                  <c:v>42990</c:v>
                </c:pt>
                <c:pt idx="254">
                  <c:v>42991</c:v>
                </c:pt>
                <c:pt idx="255">
                  <c:v>42992</c:v>
                </c:pt>
                <c:pt idx="256">
                  <c:v>42993</c:v>
                </c:pt>
                <c:pt idx="257">
                  <c:v>42994</c:v>
                </c:pt>
                <c:pt idx="258">
                  <c:v>42995</c:v>
                </c:pt>
                <c:pt idx="259">
                  <c:v>42996</c:v>
                </c:pt>
                <c:pt idx="260">
                  <c:v>42997</c:v>
                </c:pt>
                <c:pt idx="261">
                  <c:v>42998</c:v>
                </c:pt>
                <c:pt idx="262">
                  <c:v>42999</c:v>
                </c:pt>
                <c:pt idx="263">
                  <c:v>43000</c:v>
                </c:pt>
                <c:pt idx="264">
                  <c:v>43001</c:v>
                </c:pt>
                <c:pt idx="265">
                  <c:v>43002</c:v>
                </c:pt>
                <c:pt idx="266">
                  <c:v>43003</c:v>
                </c:pt>
                <c:pt idx="267">
                  <c:v>43004</c:v>
                </c:pt>
                <c:pt idx="268">
                  <c:v>43005</c:v>
                </c:pt>
                <c:pt idx="269">
                  <c:v>43006</c:v>
                </c:pt>
                <c:pt idx="270">
                  <c:v>43007</c:v>
                </c:pt>
                <c:pt idx="271">
                  <c:v>43008</c:v>
                </c:pt>
                <c:pt idx="272">
                  <c:v>43009</c:v>
                </c:pt>
                <c:pt idx="273">
                  <c:v>43010</c:v>
                </c:pt>
                <c:pt idx="274">
                  <c:v>43011</c:v>
                </c:pt>
                <c:pt idx="275">
                  <c:v>43012</c:v>
                </c:pt>
                <c:pt idx="276">
                  <c:v>43013</c:v>
                </c:pt>
                <c:pt idx="277">
                  <c:v>43014</c:v>
                </c:pt>
                <c:pt idx="278">
                  <c:v>43015</c:v>
                </c:pt>
                <c:pt idx="279">
                  <c:v>43016</c:v>
                </c:pt>
                <c:pt idx="280">
                  <c:v>43017</c:v>
                </c:pt>
                <c:pt idx="281">
                  <c:v>43018</c:v>
                </c:pt>
                <c:pt idx="282">
                  <c:v>43019</c:v>
                </c:pt>
                <c:pt idx="283">
                  <c:v>43020</c:v>
                </c:pt>
                <c:pt idx="284">
                  <c:v>43021</c:v>
                </c:pt>
                <c:pt idx="285">
                  <c:v>43022</c:v>
                </c:pt>
                <c:pt idx="286">
                  <c:v>43023</c:v>
                </c:pt>
                <c:pt idx="287">
                  <c:v>43024</c:v>
                </c:pt>
                <c:pt idx="288">
                  <c:v>43025</c:v>
                </c:pt>
                <c:pt idx="289">
                  <c:v>43026</c:v>
                </c:pt>
                <c:pt idx="290">
                  <c:v>43027</c:v>
                </c:pt>
                <c:pt idx="291">
                  <c:v>43028</c:v>
                </c:pt>
                <c:pt idx="292">
                  <c:v>43029</c:v>
                </c:pt>
                <c:pt idx="293">
                  <c:v>43030</c:v>
                </c:pt>
                <c:pt idx="294">
                  <c:v>43031</c:v>
                </c:pt>
                <c:pt idx="295">
                  <c:v>43032</c:v>
                </c:pt>
                <c:pt idx="296">
                  <c:v>43033</c:v>
                </c:pt>
                <c:pt idx="297">
                  <c:v>43034</c:v>
                </c:pt>
                <c:pt idx="298">
                  <c:v>43035</c:v>
                </c:pt>
                <c:pt idx="299">
                  <c:v>43036</c:v>
                </c:pt>
                <c:pt idx="300">
                  <c:v>43037</c:v>
                </c:pt>
                <c:pt idx="301">
                  <c:v>43038</c:v>
                </c:pt>
                <c:pt idx="302">
                  <c:v>43039</c:v>
                </c:pt>
                <c:pt idx="303">
                  <c:v>43040</c:v>
                </c:pt>
                <c:pt idx="304">
                  <c:v>43041</c:v>
                </c:pt>
                <c:pt idx="305">
                  <c:v>43042</c:v>
                </c:pt>
                <c:pt idx="306">
                  <c:v>43043</c:v>
                </c:pt>
                <c:pt idx="307">
                  <c:v>43044</c:v>
                </c:pt>
                <c:pt idx="308">
                  <c:v>43045</c:v>
                </c:pt>
                <c:pt idx="309">
                  <c:v>43046</c:v>
                </c:pt>
                <c:pt idx="310">
                  <c:v>43047</c:v>
                </c:pt>
                <c:pt idx="311">
                  <c:v>43048</c:v>
                </c:pt>
                <c:pt idx="312">
                  <c:v>43049</c:v>
                </c:pt>
                <c:pt idx="313">
                  <c:v>43050</c:v>
                </c:pt>
                <c:pt idx="314">
                  <c:v>43051</c:v>
                </c:pt>
                <c:pt idx="315">
                  <c:v>43052</c:v>
                </c:pt>
                <c:pt idx="316">
                  <c:v>43053</c:v>
                </c:pt>
                <c:pt idx="317">
                  <c:v>43054</c:v>
                </c:pt>
                <c:pt idx="318">
                  <c:v>43055</c:v>
                </c:pt>
                <c:pt idx="319">
                  <c:v>43056</c:v>
                </c:pt>
                <c:pt idx="320">
                  <c:v>43057</c:v>
                </c:pt>
                <c:pt idx="321">
                  <c:v>43058</c:v>
                </c:pt>
                <c:pt idx="322">
                  <c:v>43059</c:v>
                </c:pt>
                <c:pt idx="323">
                  <c:v>43060</c:v>
                </c:pt>
                <c:pt idx="324">
                  <c:v>43061</c:v>
                </c:pt>
                <c:pt idx="325">
                  <c:v>43062</c:v>
                </c:pt>
                <c:pt idx="326">
                  <c:v>43063</c:v>
                </c:pt>
                <c:pt idx="327">
                  <c:v>43064</c:v>
                </c:pt>
                <c:pt idx="328">
                  <c:v>43065</c:v>
                </c:pt>
                <c:pt idx="329">
                  <c:v>43066</c:v>
                </c:pt>
                <c:pt idx="330">
                  <c:v>43067</c:v>
                </c:pt>
                <c:pt idx="331">
                  <c:v>43068</c:v>
                </c:pt>
                <c:pt idx="332">
                  <c:v>43069</c:v>
                </c:pt>
                <c:pt idx="333">
                  <c:v>43070</c:v>
                </c:pt>
                <c:pt idx="334">
                  <c:v>43071</c:v>
                </c:pt>
                <c:pt idx="335">
                  <c:v>43072</c:v>
                </c:pt>
                <c:pt idx="336">
                  <c:v>43073</c:v>
                </c:pt>
                <c:pt idx="337">
                  <c:v>43074</c:v>
                </c:pt>
                <c:pt idx="338">
                  <c:v>43075</c:v>
                </c:pt>
                <c:pt idx="339">
                  <c:v>43076</c:v>
                </c:pt>
                <c:pt idx="340">
                  <c:v>43077</c:v>
                </c:pt>
                <c:pt idx="341">
                  <c:v>43078</c:v>
                </c:pt>
                <c:pt idx="342">
                  <c:v>43079</c:v>
                </c:pt>
                <c:pt idx="343">
                  <c:v>43080</c:v>
                </c:pt>
                <c:pt idx="344">
                  <c:v>43081</c:v>
                </c:pt>
                <c:pt idx="345">
                  <c:v>43082</c:v>
                </c:pt>
                <c:pt idx="346">
                  <c:v>43083</c:v>
                </c:pt>
                <c:pt idx="347">
                  <c:v>43084</c:v>
                </c:pt>
                <c:pt idx="348">
                  <c:v>43085</c:v>
                </c:pt>
                <c:pt idx="349">
                  <c:v>43086</c:v>
                </c:pt>
                <c:pt idx="350">
                  <c:v>43087</c:v>
                </c:pt>
                <c:pt idx="351">
                  <c:v>43088</c:v>
                </c:pt>
                <c:pt idx="352">
                  <c:v>43089</c:v>
                </c:pt>
                <c:pt idx="353">
                  <c:v>43090</c:v>
                </c:pt>
                <c:pt idx="354">
                  <c:v>43091</c:v>
                </c:pt>
                <c:pt idx="355">
                  <c:v>43092</c:v>
                </c:pt>
                <c:pt idx="356">
                  <c:v>43093</c:v>
                </c:pt>
                <c:pt idx="357">
                  <c:v>43094</c:v>
                </c:pt>
                <c:pt idx="358">
                  <c:v>43095</c:v>
                </c:pt>
                <c:pt idx="359">
                  <c:v>43096</c:v>
                </c:pt>
                <c:pt idx="360">
                  <c:v>43097</c:v>
                </c:pt>
                <c:pt idx="361">
                  <c:v>43098</c:v>
                </c:pt>
                <c:pt idx="362">
                  <c:v>43099</c:v>
                </c:pt>
                <c:pt idx="363">
                  <c:v>43100</c:v>
                </c:pt>
                <c:pt idx="364">
                  <c:v>43101</c:v>
                </c:pt>
                <c:pt idx="365">
                  <c:v>43102</c:v>
                </c:pt>
              </c:numCache>
            </c:numRef>
          </c:cat>
          <c:val>
            <c:numRef>
              <c:f>'12M'!$AH$3:$AH$369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100.30435527908132</c:v>
                </c:pt>
                <c:pt idx="3">
                  <c:v>100.57879077459015</c:v>
                </c:pt>
                <c:pt idx="4">
                  <c:v>100.70427203265587</c:v>
                </c:pt>
                <c:pt idx="5">
                  <c:v>100.70427203265587</c:v>
                </c:pt>
                <c:pt idx="6">
                  <c:v>100.70427203265587</c:v>
                </c:pt>
                <c:pt idx="7">
                  <c:v>100.59432922572724</c:v>
                </c:pt>
                <c:pt idx="8">
                  <c:v>100.60752037892661</c:v>
                </c:pt>
                <c:pt idx="9">
                  <c:v>100.56831058520615</c:v>
                </c:pt>
                <c:pt idx="10">
                  <c:v>100.61800056831055</c:v>
                </c:pt>
                <c:pt idx="11">
                  <c:v>100.68774176548871</c:v>
                </c:pt>
                <c:pt idx="12">
                  <c:v>100.68774176548871</c:v>
                </c:pt>
                <c:pt idx="13">
                  <c:v>100.68774176548871</c:v>
                </c:pt>
                <c:pt idx="14">
                  <c:v>100.62767077460333</c:v>
                </c:pt>
                <c:pt idx="15">
                  <c:v>100.61295883682457</c:v>
                </c:pt>
                <c:pt idx="16">
                  <c:v>100.56477310803237</c:v>
                </c:pt>
                <c:pt idx="17">
                  <c:v>100.4908166927266</c:v>
                </c:pt>
                <c:pt idx="18">
                  <c:v>100.45714453850712</c:v>
                </c:pt>
                <c:pt idx="19">
                  <c:v>100.45714453850712</c:v>
                </c:pt>
                <c:pt idx="20">
                  <c:v>100.45714453850712</c:v>
                </c:pt>
                <c:pt idx="21">
                  <c:v>100.52673696328077</c:v>
                </c:pt>
                <c:pt idx="22">
                  <c:v>100.45202015568532</c:v>
                </c:pt>
                <c:pt idx="23">
                  <c:v>100.51691798458351</c:v>
                </c:pt>
                <c:pt idx="24">
                  <c:v>100.57437719325648</c:v>
                </c:pt>
                <c:pt idx="25">
                  <c:v>100.5316133920951</c:v>
                </c:pt>
                <c:pt idx="26">
                  <c:v>100.5316133920951</c:v>
                </c:pt>
                <c:pt idx="27">
                  <c:v>100.5316133920951</c:v>
                </c:pt>
                <c:pt idx="28">
                  <c:v>100.5492677174296</c:v>
                </c:pt>
                <c:pt idx="29">
                  <c:v>100.54253989869258</c:v>
                </c:pt>
                <c:pt idx="30">
                  <c:v>100.62757159300031</c:v>
                </c:pt>
                <c:pt idx="31">
                  <c:v>100.78983269551294</c:v>
                </c:pt>
                <c:pt idx="32">
                  <c:v>100.84570499853785</c:v>
                </c:pt>
                <c:pt idx="33">
                  <c:v>100.84570499853785</c:v>
                </c:pt>
                <c:pt idx="34">
                  <c:v>100.84570499853785</c:v>
                </c:pt>
                <c:pt idx="35">
                  <c:v>100.89275013889554</c:v>
                </c:pt>
                <c:pt idx="36">
                  <c:v>100.8516228341837</c:v>
                </c:pt>
                <c:pt idx="37">
                  <c:v>101.05940829247463</c:v>
                </c:pt>
                <c:pt idx="38">
                  <c:v>101.16801214776272</c:v>
                </c:pt>
                <c:pt idx="39">
                  <c:v>101.2781863784317</c:v>
                </c:pt>
                <c:pt idx="40">
                  <c:v>101.2781863784317</c:v>
                </c:pt>
                <c:pt idx="41">
                  <c:v>101.2781863784317</c:v>
                </c:pt>
                <c:pt idx="42">
                  <c:v>101.28380666926851</c:v>
                </c:pt>
                <c:pt idx="43">
                  <c:v>101.30084937471783</c:v>
                </c:pt>
                <c:pt idx="44">
                  <c:v>101.38164932063079</c:v>
                </c:pt>
                <c:pt idx="45">
                  <c:v>101.30923022017157</c:v>
                </c:pt>
                <c:pt idx="46">
                  <c:v>101.2059987017128</c:v>
                </c:pt>
                <c:pt idx="47">
                  <c:v>101.2059987017128</c:v>
                </c:pt>
                <c:pt idx="48">
                  <c:v>101.2059987017128</c:v>
                </c:pt>
                <c:pt idx="49">
                  <c:v>101.35777961484145</c:v>
                </c:pt>
                <c:pt idx="50">
                  <c:v>101.28855085594547</c:v>
                </c:pt>
                <c:pt idx="51">
                  <c:v>101.25560603348137</c:v>
                </c:pt>
                <c:pt idx="52">
                  <c:v>101.32828961821528</c:v>
                </c:pt>
                <c:pt idx="53">
                  <c:v>101.4682679205866</c:v>
                </c:pt>
                <c:pt idx="54">
                  <c:v>101.4682679205866</c:v>
                </c:pt>
                <c:pt idx="55">
                  <c:v>101.4682679205866</c:v>
                </c:pt>
                <c:pt idx="56">
                  <c:v>101.61485832982477</c:v>
                </c:pt>
                <c:pt idx="57">
                  <c:v>101.56235820130193</c:v>
                </c:pt>
                <c:pt idx="58">
                  <c:v>101.67211917529173</c:v>
                </c:pt>
                <c:pt idx="59">
                  <c:v>101.66995371029284</c:v>
                </c:pt>
                <c:pt idx="60">
                  <c:v>101.67869822162426</c:v>
                </c:pt>
                <c:pt idx="61">
                  <c:v>101.67869822162426</c:v>
                </c:pt>
                <c:pt idx="62">
                  <c:v>101.67869822162426</c:v>
                </c:pt>
                <c:pt idx="63">
                  <c:v>101.72470195515039</c:v>
                </c:pt>
                <c:pt idx="64">
                  <c:v>101.71050245565382</c:v>
                </c:pt>
                <c:pt idx="65">
                  <c:v>101.65505993957524</c:v>
                </c:pt>
                <c:pt idx="66">
                  <c:v>101.61484179955758</c:v>
                </c:pt>
                <c:pt idx="67">
                  <c:v>101.45692815730993</c:v>
                </c:pt>
                <c:pt idx="68">
                  <c:v>101.45692815730993</c:v>
                </c:pt>
                <c:pt idx="69">
                  <c:v>101.45692815730993</c:v>
                </c:pt>
                <c:pt idx="70">
                  <c:v>101.36006079171051</c:v>
                </c:pt>
                <c:pt idx="71">
                  <c:v>101.31809044337315</c:v>
                </c:pt>
                <c:pt idx="72">
                  <c:v>101.09539468409747</c:v>
                </c:pt>
                <c:pt idx="73">
                  <c:v>101.08579059887337</c:v>
                </c:pt>
                <c:pt idx="74">
                  <c:v>101.3469853503813</c:v>
                </c:pt>
                <c:pt idx="75">
                  <c:v>101.3469853503813</c:v>
                </c:pt>
                <c:pt idx="76">
                  <c:v>101.3469853503813</c:v>
                </c:pt>
                <c:pt idx="77">
                  <c:v>101.56999518473316</c:v>
                </c:pt>
                <c:pt idx="78">
                  <c:v>101.69203814722813</c:v>
                </c:pt>
                <c:pt idx="79">
                  <c:v>101.58391366968789</c:v>
                </c:pt>
                <c:pt idx="80">
                  <c:v>101.81089076815984</c:v>
                </c:pt>
                <c:pt idx="81">
                  <c:v>101.97249065998577</c:v>
                </c:pt>
                <c:pt idx="82">
                  <c:v>101.97249065998577</c:v>
                </c:pt>
                <c:pt idx="83">
                  <c:v>101.97249065998577</c:v>
                </c:pt>
                <c:pt idx="84">
                  <c:v>102.0334873458325</c:v>
                </c:pt>
                <c:pt idx="85">
                  <c:v>102.17801147167476</c:v>
                </c:pt>
                <c:pt idx="86">
                  <c:v>102.2154690570755</c:v>
                </c:pt>
                <c:pt idx="87">
                  <c:v>102.23880979431549</c:v>
                </c:pt>
                <c:pt idx="88">
                  <c:v>102.31098094076722</c:v>
                </c:pt>
                <c:pt idx="89">
                  <c:v>102.31098094076722</c:v>
                </c:pt>
                <c:pt idx="90">
                  <c:v>102.31098094076722</c:v>
                </c:pt>
                <c:pt idx="91">
                  <c:v>102.58173018669777</c:v>
                </c:pt>
                <c:pt idx="92">
                  <c:v>102.55756293609942</c:v>
                </c:pt>
                <c:pt idx="93">
                  <c:v>102.77348128583655</c:v>
                </c:pt>
                <c:pt idx="94">
                  <c:v>102.74994218539055</c:v>
                </c:pt>
                <c:pt idx="95">
                  <c:v>102.75090094088625</c:v>
                </c:pt>
                <c:pt idx="96">
                  <c:v>102.75090094088625</c:v>
                </c:pt>
                <c:pt idx="97">
                  <c:v>102.75090094088625</c:v>
                </c:pt>
                <c:pt idx="98">
                  <c:v>102.84451184385375</c:v>
                </c:pt>
                <c:pt idx="99">
                  <c:v>102.90630198252452</c:v>
                </c:pt>
                <c:pt idx="100">
                  <c:v>103.01321975056156</c:v>
                </c:pt>
                <c:pt idx="101">
                  <c:v>103.01321975056156</c:v>
                </c:pt>
                <c:pt idx="102">
                  <c:v>103.08873001098104</c:v>
                </c:pt>
                <c:pt idx="103">
                  <c:v>103.08873001098104</c:v>
                </c:pt>
                <c:pt idx="104">
                  <c:v>103.08873001098104</c:v>
                </c:pt>
                <c:pt idx="105">
                  <c:v>103.17657185070721</c:v>
                </c:pt>
                <c:pt idx="106">
                  <c:v>103.58458843519364</c:v>
                </c:pt>
                <c:pt idx="107">
                  <c:v>103.58458843519364</c:v>
                </c:pt>
                <c:pt idx="108">
                  <c:v>103.42609623359513</c:v>
                </c:pt>
                <c:pt idx="109">
                  <c:v>103.41191326436572</c:v>
                </c:pt>
                <c:pt idx="110">
                  <c:v>103.41191326436572</c:v>
                </c:pt>
                <c:pt idx="111">
                  <c:v>103.41191326436572</c:v>
                </c:pt>
                <c:pt idx="112">
                  <c:v>103.4590079955249</c:v>
                </c:pt>
                <c:pt idx="113">
                  <c:v>103.3728357127826</c:v>
                </c:pt>
                <c:pt idx="114">
                  <c:v>103.27363757951262</c:v>
                </c:pt>
                <c:pt idx="115">
                  <c:v>103.17397659876195</c:v>
                </c:pt>
                <c:pt idx="116">
                  <c:v>103.28701056565085</c:v>
                </c:pt>
                <c:pt idx="117">
                  <c:v>103.28701056565085</c:v>
                </c:pt>
                <c:pt idx="118">
                  <c:v>103.28701056565085</c:v>
                </c:pt>
                <c:pt idx="119">
                  <c:v>103.28701056565085</c:v>
                </c:pt>
                <c:pt idx="120">
                  <c:v>103.4067888815439</c:v>
                </c:pt>
                <c:pt idx="121">
                  <c:v>103.51459928400796</c:v>
                </c:pt>
                <c:pt idx="122">
                  <c:v>103.52737718052815</c:v>
                </c:pt>
                <c:pt idx="123">
                  <c:v>103.33331184398595</c:v>
                </c:pt>
                <c:pt idx="124">
                  <c:v>103.33331184398595</c:v>
                </c:pt>
                <c:pt idx="125">
                  <c:v>103.33331184398595</c:v>
                </c:pt>
                <c:pt idx="126">
                  <c:v>103.38566320010426</c:v>
                </c:pt>
                <c:pt idx="127">
                  <c:v>103.21161601710148</c:v>
                </c:pt>
                <c:pt idx="128">
                  <c:v>102.95202470150876</c:v>
                </c:pt>
                <c:pt idx="129">
                  <c:v>102.96493484016629</c:v>
                </c:pt>
                <c:pt idx="130">
                  <c:v>102.73723040993899</c:v>
                </c:pt>
                <c:pt idx="131">
                  <c:v>102.73723040993899</c:v>
                </c:pt>
                <c:pt idx="132">
                  <c:v>102.73723040993899</c:v>
                </c:pt>
                <c:pt idx="133">
                  <c:v>102.80903789051301</c:v>
                </c:pt>
                <c:pt idx="134">
                  <c:v>103.05041285168755</c:v>
                </c:pt>
                <c:pt idx="135">
                  <c:v>103.14063504988579</c:v>
                </c:pt>
                <c:pt idx="136">
                  <c:v>103.43064205706604</c:v>
                </c:pt>
                <c:pt idx="137">
                  <c:v>103.5782904034029</c:v>
                </c:pt>
                <c:pt idx="138">
                  <c:v>103.5782904034029</c:v>
                </c:pt>
                <c:pt idx="139">
                  <c:v>103.5782904034029</c:v>
                </c:pt>
                <c:pt idx="140">
                  <c:v>103.46376871246898</c:v>
                </c:pt>
                <c:pt idx="141">
                  <c:v>103.40336711624025</c:v>
                </c:pt>
                <c:pt idx="142">
                  <c:v>103.35534669011972</c:v>
                </c:pt>
                <c:pt idx="143">
                  <c:v>103.4343778974458</c:v>
                </c:pt>
                <c:pt idx="144">
                  <c:v>103.21249212126131</c:v>
                </c:pt>
                <c:pt idx="145">
                  <c:v>103.21249212126131</c:v>
                </c:pt>
                <c:pt idx="146">
                  <c:v>103.21249212126131</c:v>
                </c:pt>
                <c:pt idx="147">
                  <c:v>103.05287586149544</c:v>
                </c:pt>
                <c:pt idx="148">
                  <c:v>103.05428093420464</c:v>
                </c:pt>
                <c:pt idx="149">
                  <c:v>103.29507733602831</c:v>
                </c:pt>
                <c:pt idx="150">
                  <c:v>103.50921041691142</c:v>
                </c:pt>
                <c:pt idx="151">
                  <c:v>103.55194115753847</c:v>
                </c:pt>
                <c:pt idx="152">
                  <c:v>103.55194115753847</c:v>
                </c:pt>
                <c:pt idx="153">
                  <c:v>103.55194115753847</c:v>
                </c:pt>
                <c:pt idx="154">
                  <c:v>103.72815380554016</c:v>
                </c:pt>
                <c:pt idx="155">
                  <c:v>103.77582709605018</c:v>
                </c:pt>
                <c:pt idx="156">
                  <c:v>103.77571138418001</c:v>
                </c:pt>
                <c:pt idx="157">
                  <c:v>103.77519894589784</c:v>
                </c:pt>
                <c:pt idx="158">
                  <c:v>103.70241617956094</c:v>
                </c:pt>
                <c:pt idx="159">
                  <c:v>103.70241617956094</c:v>
                </c:pt>
                <c:pt idx="160">
                  <c:v>103.70241617956094</c:v>
                </c:pt>
                <c:pt idx="161">
                  <c:v>103.66783486064729</c:v>
                </c:pt>
                <c:pt idx="162">
                  <c:v>103.55275114062968</c:v>
                </c:pt>
                <c:pt idx="163">
                  <c:v>103.64861015993191</c:v>
                </c:pt>
                <c:pt idx="164">
                  <c:v>103.68838198273603</c:v>
                </c:pt>
                <c:pt idx="165">
                  <c:v>103.71033417753401</c:v>
                </c:pt>
                <c:pt idx="166">
                  <c:v>103.71033417753401</c:v>
                </c:pt>
                <c:pt idx="167">
                  <c:v>103.71033417753401</c:v>
                </c:pt>
                <c:pt idx="168">
                  <c:v>103.58625799217748</c:v>
                </c:pt>
                <c:pt idx="169">
                  <c:v>103.61303702498824</c:v>
                </c:pt>
                <c:pt idx="170">
                  <c:v>103.52851776896266</c:v>
                </c:pt>
                <c:pt idx="171">
                  <c:v>103.41713682879049</c:v>
                </c:pt>
                <c:pt idx="172">
                  <c:v>103.46932288223714</c:v>
                </c:pt>
                <c:pt idx="173">
                  <c:v>103.46932288223714</c:v>
                </c:pt>
                <c:pt idx="174">
                  <c:v>103.46932288223714</c:v>
                </c:pt>
                <c:pt idx="175">
                  <c:v>103.46932288223714</c:v>
                </c:pt>
                <c:pt idx="176">
                  <c:v>103.36478547267217</c:v>
                </c:pt>
                <c:pt idx="177">
                  <c:v>103.16842242899374</c:v>
                </c:pt>
                <c:pt idx="178">
                  <c:v>103.16962913849693</c:v>
                </c:pt>
                <c:pt idx="179">
                  <c:v>103.02502236131882</c:v>
                </c:pt>
                <c:pt idx="180">
                  <c:v>103.02502236131882</c:v>
                </c:pt>
                <c:pt idx="181">
                  <c:v>103.02502236131882</c:v>
                </c:pt>
                <c:pt idx="182">
                  <c:v>103.05489255408983</c:v>
                </c:pt>
                <c:pt idx="183">
                  <c:v>102.98979636198564</c:v>
                </c:pt>
                <c:pt idx="184">
                  <c:v>102.89884683203206</c:v>
                </c:pt>
                <c:pt idx="185">
                  <c:v>102.9222206298064</c:v>
                </c:pt>
                <c:pt idx="186">
                  <c:v>102.71372437002731</c:v>
                </c:pt>
                <c:pt idx="187">
                  <c:v>102.71372437002731</c:v>
                </c:pt>
                <c:pt idx="188">
                  <c:v>102.71372437002731</c:v>
                </c:pt>
                <c:pt idx="189">
                  <c:v>102.63322196892334</c:v>
                </c:pt>
                <c:pt idx="190">
                  <c:v>102.65046303757866</c:v>
                </c:pt>
                <c:pt idx="191">
                  <c:v>102.81796423478328</c:v>
                </c:pt>
                <c:pt idx="192">
                  <c:v>102.91458364637519</c:v>
                </c:pt>
                <c:pt idx="193">
                  <c:v>102.58344933448311</c:v>
                </c:pt>
                <c:pt idx="194">
                  <c:v>102.58344933448311</c:v>
                </c:pt>
                <c:pt idx="195">
                  <c:v>102.58344933448311</c:v>
                </c:pt>
                <c:pt idx="196">
                  <c:v>102.3666052897846</c:v>
                </c:pt>
                <c:pt idx="197">
                  <c:v>102.24107444091737</c:v>
                </c:pt>
                <c:pt idx="198">
                  <c:v>102.1940788913612</c:v>
                </c:pt>
                <c:pt idx="199">
                  <c:v>102.11951085617025</c:v>
                </c:pt>
                <c:pt idx="200">
                  <c:v>102.1428681236774</c:v>
                </c:pt>
                <c:pt idx="201">
                  <c:v>102.1428681236774</c:v>
                </c:pt>
                <c:pt idx="202">
                  <c:v>102.1428681236774</c:v>
                </c:pt>
                <c:pt idx="203">
                  <c:v>102.30769141760092</c:v>
                </c:pt>
                <c:pt idx="204">
                  <c:v>102.45390163069425</c:v>
                </c:pt>
                <c:pt idx="205">
                  <c:v>102.37105193165256</c:v>
                </c:pt>
                <c:pt idx="206">
                  <c:v>102.51088146161936</c:v>
                </c:pt>
                <c:pt idx="207">
                  <c:v>102.54045410958136</c:v>
                </c:pt>
                <c:pt idx="208">
                  <c:v>102.54045410958136</c:v>
                </c:pt>
                <c:pt idx="209">
                  <c:v>102.54045410958136</c:v>
                </c:pt>
                <c:pt idx="210">
                  <c:v>102.71861732910877</c:v>
                </c:pt>
                <c:pt idx="211">
                  <c:v>102.79925197235005</c:v>
                </c:pt>
                <c:pt idx="212">
                  <c:v>102.85276044717008</c:v>
                </c:pt>
                <c:pt idx="213">
                  <c:v>102.89039986550964</c:v>
                </c:pt>
                <c:pt idx="214">
                  <c:v>102.71012077178484</c:v>
                </c:pt>
                <c:pt idx="215">
                  <c:v>102.71012077178484</c:v>
                </c:pt>
                <c:pt idx="216">
                  <c:v>102.71012077178484</c:v>
                </c:pt>
                <c:pt idx="217">
                  <c:v>102.57903575314944</c:v>
                </c:pt>
                <c:pt idx="218">
                  <c:v>102.47636626377435</c:v>
                </c:pt>
                <c:pt idx="219">
                  <c:v>102.5468678532422</c:v>
                </c:pt>
                <c:pt idx="220">
                  <c:v>102.48016822522281</c:v>
                </c:pt>
                <c:pt idx="221">
                  <c:v>102.42178332158849</c:v>
                </c:pt>
                <c:pt idx="222">
                  <c:v>102.42178332158849</c:v>
                </c:pt>
                <c:pt idx="223">
                  <c:v>102.42178332158849</c:v>
                </c:pt>
                <c:pt idx="224">
                  <c:v>102.42178332158849</c:v>
                </c:pt>
                <c:pt idx="225">
                  <c:v>102.61978286171646</c:v>
                </c:pt>
                <c:pt idx="226">
                  <c:v>102.69193747790102</c:v>
                </c:pt>
                <c:pt idx="227">
                  <c:v>102.69805367675286</c:v>
                </c:pt>
                <c:pt idx="228">
                  <c:v>102.72086544544352</c:v>
                </c:pt>
                <c:pt idx="229">
                  <c:v>102.72086544544352</c:v>
                </c:pt>
                <c:pt idx="230">
                  <c:v>102.72086544544352</c:v>
                </c:pt>
                <c:pt idx="231">
                  <c:v>102.79328454590275</c:v>
                </c:pt>
                <c:pt idx="232">
                  <c:v>102.85348777892547</c:v>
                </c:pt>
                <c:pt idx="233">
                  <c:v>102.83077519183783</c:v>
                </c:pt>
                <c:pt idx="234">
                  <c:v>102.64692556040492</c:v>
                </c:pt>
                <c:pt idx="235">
                  <c:v>102.52607277714598</c:v>
                </c:pt>
                <c:pt idx="236">
                  <c:v>102.52607277714598</c:v>
                </c:pt>
                <c:pt idx="237">
                  <c:v>102.52607277714598</c:v>
                </c:pt>
                <c:pt idx="238">
                  <c:v>102.52686622997003</c:v>
                </c:pt>
                <c:pt idx="239">
                  <c:v>102.43765237806899</c:v>
                </c:pt>
                <c:pt idx="240">
                  <c:v>102.49203695704888</c:v>
                </c:pt>
                <c:pt idx="241">
                  <c:v>102.55133102537738</c:v>
                </c:pt>
                <c:pt idx="242">
                  <c:v>102.58442462024598</c:v>
                </c:pt>
                <c:pt idx="243">
                  <c:v>102.58442462024598</c:v>
                </c:pt>
                <c:pt idx="244">
                  <c:v>102.58442462024598</c:v>
                </c:pt>
                <c:pt idx="245">
                  <c:v>102.68195319653209</c:v>
                </c:pt>
                <c:pt idx="246">
                  <c:v>102.67796940214481</c:v>
                </c:pt>
                <c:pt idx="247">
                  <c:v>102.69038363278733</c:v>
                </c:pt>
                <c:pt idx="248">
                  <c:v>102.70562453911543</c:v>
                </c:pt>
                <c:pt idx="249">
                  <c:v>102.6516697470819</c:v>
                </c:pt>
                <c:pt idx="250">
                  <c:v>102.6516697470819</c:v>
                </c:pt>
                <c:pt idx="251">
                  <c:v>102.6516697470819</c:v>
                </c:pt>
                <c:pt idx="252">
                  <c:v>102.82770056214474</c:v>
                </c:pt>
                <c:pt idx="253">
                  <c:v>102.83467633488928</c:v>
                </c:pt>
                <c:pt idx="254">
                  <c:v>102.67930835378536</c:v>
                </c:pt>
                <c:pt idx="255">
                  <c:v>102.74804120466629</c:v>
                </c:pt>
                <c:pt idx="256">
                  <c:v>102.59568173218679</c:v>
                </c:pt>
                <c:pt idx="257">
                  <c:v>102.59568173218679</c:v>
                </c:pt>
                <c:pt idx="258">
                  <c:v>102.59568173218679</c:v>
                </c:pt>
                <c:pt idx="259">
                  <c:v>102.59568173218679</c:v>
                </c:pt>
                <c:pt idx="260">
                  <c:v>102.59568173218679</c:v>
                </c:pt>
                <c:pt idx="261">
                  <c:v>102.48972271964544</c:v>
                </c:pt>
                <c:pt idx="262">
                  <c:v>102.45018232058165</c:v>
                </c:pt>
                <c:pt idx="263">
                  <c:v>102.53194102199031</c:v>
                </c:pt>
                <c:pt idx="264">
                  <c:v>102.53194102199031</c:v>
                </c:pt>
                <c:pt idx="265">
                  <c:v>102.53194102199031</c:v>
                </c:pt>
                <c:pt idx="266">
                  <c:v>102.74050340283809</c:v>
                </c:pt>
                <c:pt idx="267">
                  <c:v>102.84127191148895</c:v>
                </c:pt>
                <c:pt idx="268">
                  <c:v>102.91760868526677</c:v>
                </c:pt>
                <c:pt idx="269">
                  <c:v>102.9011445391683</c:v>
                </c:pt>
                <c:pt idx="270">
                  <c:v>102.88150658177375</c:v>
                </c:pt>
                <c:pt idx="271">
                  <c:v>102.88150658177375</c:v>
                </c:pt>
                <c:pt idx="272">
                  <c:v>102.88150658177375</c:v>
                </c:pt>
                <c:pt idx="273">
                  <c:v>102.69947527972923</c:v>
                </c:pt>
                <c:pt idx="274">
                  <c:v>102.53509830301921</c:v>
                </c:pt>
                <c:pt idx="275">
                  <c:v>102.37123376459139</c:v>
                </c:pt>
                <c:pt idx="276">
                  <c:v>102.12924718353169</c:v>
                </c:pt>
                <c:pt idx="277">
                  <c:v>102.12924718353169</c:v>
                </c:pt>
                <c:pt idx="278">
                  <c:v>102.12924718353169</c:v>
                </c:pt>
                <c:pt idx="279">
                  <c:v>102.12924718353169</c:v>
                </c:pt>
                <c:pt idx="280">
                  <c:v>101.87585471812665</c:v>
                </c:pt>
                <c:pt idx="281">
                  <c:v>101.30020469429827</c:v>
                </c:pt>
                <c:pt idx="282">
                  <c:v>101.02543859344613</c:v>
                </c:pt>
                <c:pt idx="283">
                  <c:v>100.97943485991998</c:v>
                </c:pt>
                <c:pt idx="284">
                  <c:v>100.86726046692378</c:v>
                </c:pt>
                <c:pt idx="285">
                  <c:v>100.86726046692378</c:v>
                </c:pt>
                <c:pt idx="286">
                  <c:v>100.86726046692378</c:v>
                </c:pt>
                <c:pt idx="287">
                  <c:v>100.863425444941</c:v>
                </c:pt>
                <c:pt idx="288">
                  <c:v>100.79619684837226</c:v>
                </c:pt>
                <c:pt idx="289">
                  <c:v>100.72900131233784</c:v>
                </c:pt>
                <c:pt idx="290">
                  <c:v>100.6887831723202</c:v>
                </c:pt>
                <c:pt idx="291">
                  <c:v>100.79115511688627</c:v>
                </c:pt>
                <c:pt idx="292">
                  <c:v>100.79115511688627</c:v>
                </c:pt>
                <c:pt idx="293">
                  <c:v>100.79115511688627</c:v>
                </c:pt>
                <c:pt idx="294">
                  <c:v>101.11301594889761</c:v>
                </c:pt>
                <c:pt idx="295">
                  <c:v>101.52794218505991</c:v>
                </c:pt>
                <c:pt idx="296">
                  <c:v>101.72344565484566</c:v>
                </c:pt>
                <c:pt idx="297">
                  <c:v>101.72344565484566</c:v>
                </c:pt>
                <c:pt idx="298">
                  <c:v>101.4167430778266</c:v>
                </c:pt>
                <c:pt idx="299">
                  <c:v>101.4167430778266</c:v>
                </c:pt>
                <c:pt idx="300">
                  <c:v>101.4167430778266</c:v>
                </c:pt>
                <c:pt idx="301">
                  <c:v>101.56824297641342</c:v>
                </c:pt>
                <c:pt idx="302">
                  <c:v>101.56824297641342</c:v>
                </c:pt>
                <c:pt idx="303">
                  <c:v>101.75974612154469</c:v>
                </c:pt>
                <c:pt idx="304">
                  <c:v>101.83831448139009</c:v>
                </c:pt>
                <c:pt idx="305">
                  <c:v>101.91594061600696</c:v>
                </c:pt>
                <c:pt idx="306">
                  <c:v>101.91594061600696</c:v>
                </c:pt>
                <c:pt idx="307">
                  <c:v>101.91594061600696</c:v>
                </c:pt>
                <c:pt idx="308">
                  <c:v>101.86846568870294</c:v>
                </c:pt>
                <c:pt idx="309">
                  <c:v>101.9518939470955</c:v>
                </c:pt>
                <c:pt idx="310">
                  <c:v>101.95923338571771</c:v>
                </c:pt>
                <c:pt idx="311">
                  <c:v>102.13995879665602</c:v>
                </c:pt>
                <c:pt idx="312">
                  <c:v>102.20484009528703</c:v>
                </c:pt>
                <c:pt idx="313">
                  <c:v>102.20484009528703</c:v>
                </c:pt>
                <c:pt idx="314">
                  <c:v>102.20484009528703</c:v>
                </c:pt>
                <c:pt idx="315">
                  <c:v>102.26335724105867</c:v>
                </c:pt>
                <c:pt idx="316">
                  <c:v>102.27011812033003</c:v>
                </c:pt>
                <c:pt idx="317">
                  <c:v>102.28494576997895</c:v>
                </c:pt>
                <c:pt idx="318">
                  <c:v>102.23639637530906</c:v>
                </c:pt>
                <c:pt idx="319">
                  <c:v>102.11111348044933</c:v>
                </c:pt>
                <c:pt idx="320">
                  <c:v>102.11111348044933</c:v>
                </c:pt>
                <c:pt idx="321">
                  <c:v>102.11111348044933</c:v>
                </c:pt>
                <c:pt idx="322">
                  <c:v>102.07190368672889</c:v>
                </c:pt>
                <c:pt idx="323">
                  <c:v>102.13865290554979</c:v>
                </c:pt>
                <c:pt idx="324">
                  <c:v>101.83545474517015</c:v>
                </c:pt>
                <c:pt idx="325">
                  <c:v>101.64457975019124</c:v>
                </c:pt>
                <c:pt idx="326">
                  <c:v>101.42681001053137</c:v>
                </c:pt>
                <c:pt idx="327">
                  <c:v>101.42681001053137</c:v>
                </c:pt>
                <c:pt idx="328">
                  <c:v>101.42681001053137</c:v>
                </c:pt>
                <c:pt idx="329">
                  <c:v>101.46620163719065</c:v>
                </c:pt>
                <c:pt idx="330">
                  <c:v>101.5409184447861</c:v>
                </c:pt>
                <c:pt idx="331">
                  <c:v>101.48760833317209</c:v>
                </c:pt>
                <c:pt idx="332">
                  <c:v>101.4995266557996</c:v>
                </c:pt>
                <c:pt idx="333">
                  <c:v>101.45674632437104</c:v>
                </c:pt>
                <c:pt idx="334">
                  <c:v>101.45674632437104</c:v>
                </c:pt>
                <c:pt idx="335">
                  <c:v>101.45674632437104</c:v>
                </c:pt>
                <c:pt idx="336">
                  <c:v>101.51088294934341</c:v>
                </c:pt>
                <c:pt idx="337">
                  <c:v>101.49043500885767</c:v>
                </c:pt>
                <c:pt idx="338">
                  <c:v>101.45729182318756</c:v>
                </c:pt>
                <c:pt idx="339">
                  <c:v>101.45729182318756</c:v>
                </c:pt>
                <c:pt idx="340">
                  <c:v>101.41166828580627</c:v>
                </c:pt>
                <c:pt idx="341">
                  <c:v>101.41166828580627</c:v>
                </c:pt>
                <c:pt idx="342">
                  <c:v>101.41166828580627</c:v>
                </c:pt>
                <c:pt idx="343">
                  <c:v>101.35930039942077</c:v>
                </c:pt>
                <c:pt idx="344">
                  <c:v>101.24677887081407</c:v>
                </c:pt>
                <c:pt idx="345">
                  <c:v>101.21674337537138</c:v>
                </c:pt>
                <c:pt idx="346">
                  <c:v>101.16374733883353</c:v>
                </c:pt>
                <c:pt idx="347">
                  <c:v>101.07777341929724</c:v>
                </c:pt>
                <c:pt idx="348">
                  <c:v>101.07777341929724</c:v>
                </c:pt>
                <c:pt idx="349">
                  <c:v>101.07777341929724</c:v>
                </c:pt>
                <c:pt idx="350">
                  <c:v>101.16025945246128</c:v>
                </c:pt>
                <c:pt idx="351">
                  <c:v>101.54802645966798</c:v>
                </c:pt>
                <c:pt idx="352">
                  <c:v>101.53503366967462</c:v>
                </c:pt>
                <c:pt idx="353">
                  <c:v>101.74680292235281</c:v>
                </c:pt>
                <c:pt idx="354">
                  <c:v>101.74680292235281</c:v>
                </c:pt>
                <c:pt idx="355">
                  <c:v>101.74680292235281</c:v>
                </c:pt>
                <c:pt idx="356">
                  <c:v>101.74680292235281</c:v>
                </c:pt>
                <c:pt idx="357">
                  <c:v>102.01637851931449</c:v>
                </c:pt>
                <c:pt idx="358">
                  <c:v>102.05410058898988</c:v>
                </c:pt>
                <c:pt idx="359">
                  <c:v>102.19366563468202</c:v>
                </c:pt>
                <c:pt idx="360">
                  <c:v>102.24781878992155</c:v>
                </c:pt>
                <c:pt idx="361">
                  <c:v>102.24781878992155</c:v>
                </c:pt>
                <c:pt idx="362">
                  <c:v>102.24781878992155</c:v>
                </c:pt>
                <c:pt idx="363">
                  <c:v>102.24781878992155</c:v>
                </c:pt>
                <c:pt idx="364">
                  <c:v>102.29106196883079</c:v>
                </c:pt>
                <c:pt idx="365">
                  <c:v>102.39419430568657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30-4B38-8056-2F24D17A65CF}"/>
            </c:ext>
          </c:extLst>
        </c:ser>
        <c:ser>
          <c:idx val="6"/>
          <c:order val="6"/>
          <c:tx>
            <c:strRef>
              <c:f>'12M'!$BD$4</c:f>
              <c:strCache>
                <c:ptCount val="1"/>
                <c:pt idx="0">
                  <c:v>MODELO</c:v>
                </c:pt>
              </c:strCache>
            </c:strRef>
          </c:tx>
          <c:spPr>
            <a:ln w="254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'12M'!$B$3:$B$369</c:f>
              <c:numCache>
                <c:formatCode>m/d/yyyy</c:formatCode>
                <c:ptCount val="367"/>
                <c:pt idx="0" formatCode="dd\-mm\-yyyy">
                  <c:v>42737</c:v>
                </c:pt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42742</c:v>
                </c:pt>
                <c:pt idx="6">
                  <c:v>42743</c:v>
                </c:pt>
                <c:pt idx="7">
                  <c:v>42744</c:v>
                </c:pt>
                <c:pt idx="8">
                  <c:v>42745</c:v>
                </c:pt>
                <c:pt idx="9">
                  <c:v>42746</c:v>
                </c:pt>
                <c:pt idx="10">
                  <c:v>42747</c:v>
                </c:pt>
                <c:pt idx="11">
                  <c:v>42748</c:v>
                </c:pt>
                <c:pt idx="12">
                  <c:v>42749</c:v>
                </c:pt>
                <c:pt idx="13">
                  <c:v>42750</c:v>
                </c:pt>
                <c:pt idx="14">
                  <c:v>42751</c:v>
                </c:pt>
                <c:pt idx="15">
                  <c:v>42752</c:v>
                </c:pt>
                <c:pt idx="16">
                  <c:v>42753</c:v>
                </c:pt>
                <c:pt idx="17">
                  <c:v>42754</c:v>
                </c:pt>
                <c:pt idx="18">
                  <c:v>42755</c:v>
                </c:pt>
                <c:pt idx="19">
                  <c:v>42756</c:v>
                </c:pt>
                <c:pt idx="20">
                  <c:v>42757</c:v>
                </c:pt>
                <c:pt idx="21">
                  <c:v>42758</c:v>
                </c:pt>
                <c:pt idx="22">
                  <c:v>42759</c:v>
                </c:pt>
                <c:pt idx="23">
                  <c:v>42760</c:v>
                </c:pt>
                <c:pt idx="24">
                  <c:v>42761</c:v>
                </c:pt>
                <c:pt idx="25">
                  <c:v>42762</c:v>
                </c:pt>
                <c:pt idx="26">
                  <c:v>42763</c:v>
                </c:pt>
                <c:pt idx="27">
                  <c:v>42764</c:v>
                </c:pt>
                <c:pt idx="28">
                  <c:v>42765</c:v>
                </c:pt>
                <c:pt idx="29">
                  <c:v>42766</c:v>
                </c:pt>
                <c:pt idx="30">
                  <c:v>42767</c:v>
                </c:pt>
                <c:pt idx="31">
                  <c:v>42768</c:v>
                </c:pt>
                <c:pt idx="32">
                  <c:v>42769</c:v>
                </c:pt>
                <c:pt idx="33">
                  <c:v>42770</c:v>
                </c:pt>
                <c:pt idx="34">
                  <c:v>42771</c:v>
                </c:pt>
                <c:pt idx="35">
                  <c:v>42772</c:v>
                </c:pt>
                <c:pt idx="36">
                  <c:v>42773</c:v>
                </c:pt>
                <c:pt idx="37">
                  <c:v>42774</c:v>
                </c:pt>
                <c:pt idx="38">
                  <c:v>42775</c:v>
                </c:pt>
                <c:pt idx="39">
                  <c:v>42776</c:v>
                </c:pt>
                <c:pt idx="40">
                  <c:v>42777</c:v>
                </c:pt>
                <c:pt idx="41">
                  <c:v>42778</c:v>
                </c:pt>
                <c:pt idx="42">
                  <c:v>42779</c:v>
                </c:pt>
                <c:pt idx="43">
                  <c:v>42780</c:v>
                </c:pt>
                <c:pt idx="44">
                  <c:v>42781</c:v>
                </c:pt>
                <c:pt idx="45">
                  <c:v>42782</c:v>
                </c:pt>
                <c:pt idx="46">
                  <c:v>42783</c:v>
                </c:pt>
                <c:pt idx="47">
                  <c:v>42784</c:v>
                </c:pt>
                <c:pt idx="48">
                  <c:v>42785</c:v>
                </c:pt>
                <c:pt idx="49">
                  <c:v>42786</c:v>
                </c:pt>
                <c:pt idx="50">
                  <c:v>42787</c:v>
                </c:pt>
                <c:pt idx="51">
                  <c:v>42788</c:v>
                </c:pt>
                <c:pt idx="52">
                  <c:v>42789</c:v>
                </c:pt>
                <c:pt idx="53">
                  <c:v>42790</c:v>
                </c:pt>
                <c:pt idx="54">
                  <c:v>42791</c:v>
                </c:pt>
                <c:pt idx="55">
                  <c:v>42792</c:v>
                </c:pt>
                <c:pt idx="56">
                  <c:v>42793</c:v>
                </c:pt>
                <c:pt idx="57">
                  <c:v>42794</c:v>
                </c:pt>
                <c:pt idx="58">
                  <c:v>42795</c:v>
                </c:pt>
                <c:pt idx="59">
                  <c:v>42796</c:v>
                </c:pt>
                <c:pt idx="60">
                  <c:v>42797</c:v>
                </c:pt>
                <c:pt idx="61">
                  <c:v>42798</c:v>
                </c:pt>
                <c:pt idx="62">
                  <c:v>42799</c:v>
                </c:pt>
                <c:pt idx="63">
                  <c:v>42800</c:v>
                </c:pt>
                <c:pt idx="64">
                  <c:v>42801</c:v>
                </c:pt>
                <c:pt idx="65">
                  <c:v>42802</c:v>
                </c:pt>
                <c:pt idx="66">
                  <c:v>42803</c:v>
                </c:pt>
                <c:pt idx="67">
                  <c:v>42804</c:v>
                </c:pt>
                <c:pt idx="68">
                  <c:v>42805</c:v>
                </c:pt>
                <c:pt idx="69">
                  <c:v>42806</c:v>
                </c:pt>
                <c:pt idx="70">
                  <c:v>42807</c:v>
                </c:pt>
                <c:pt idx="71">
                  <c:v>42808</c:v>
                </c:pt>
                <c:pt idx="72">
                  <c:v>42809</c:v>
                </c:pt>
                <c:pt idx="73">
                  <c:v>42810</c:v>
                </c:pt>
                <c:pt idx="74">
                  <c:v>42811</c:v>
                </c:pt>
                <c:pt idx="75">
                  <c:v>42812</c:v>
                </c:pt>
                <c:pt idx="76">
                  <c:v>42813</c:v>
                </c:pt>
                <c:pt idx="77">
                  <c:v>42814</c:v>
                </c:pt>
                <c:pt idx="78">
                  <c:v>42815</c:v>
                </c:pt>
                <c:pt idx="79">
                  <c:v>42816</c:v>
                </c:pt>
                <c:pt idx="80">
                  <c:v>42817</c:v>
                </c:pt>
                <c:pt idx="81">
                  <c:v>42818</c:v>
                </c:pt>
                <c:pt idx="82">
                  <c:v>42819</c:v>
                </c:pt>
                <c:pt idx="83">
                  <c:v>42820</c:v>
                </c:pt>
                <c:pt idx="84">
                  <c:v>42821</c:v>
                </c:pt>
                <c:pt idx="85">
                  <c:v>42822</c:v>
                </c:pt>
                <c:pt idx="86">
                  <c:v>42823</c:v>
                </c:pt>
                <c:pt idx="87">
                  <c:v>42824</c:v>
                </c:pt>
                <c:pt idx="88">
                  <c:v>42825</c:v>
                </c:pt>
                <c:pt idx="89">
                  <c:v>42826</c:v>
                </c:pt>
                <c:pt idx="90">
                  <c:v>42827</c:v>
                </c:pt>
                <c:pt idx="91">
                  <c:v>42828</c:v>
                </c:pt>
                <c:pt idx="92">
                  <c:v>42829</c:v>
                </c:pt>
                <c:pt idx="93">
                  <c:v>42830</c:v>
                </c:pt>
                <c:pt idx="94">
                  <c:v>42831</c:v>
                </c:pt>
                <c:pt idx="95">
                  <c:v>42832</c:v>
                </c:pt>
                <c:pt idx="96">
                  <c:v>42833</c:v>
                </c:pt>
                <c:pt idx="97">
                  <c:v>42834</c:v>
                </c:pt>
                <c:pt idx="98">
                  <c:v>42835</c:v>
                </c:pt>
                <c:pt idx="99">
                  <c:v>42836</c:v>
                </c:pt>
                <c:pt idx="100">
                  <c:v>42837</c:v>
                </c:pt>
                <c:pt idx="101">
                  <c:v>42838</c:v>
                </c:pt>
                <c:pt idx="102">
                  <c:v>42839</c:v>
                </c:pt>
                <c:pt idx="103">
                  <c:v>42840</c:v>
                </c:pt>
                <c:pt idx="104">
                  <c:v>42841</c:v>
                </c:pt>
                <c:pt idx="105">
                  <c:v>42842</c:v>
                </c:pt>
                <c:pt idx="106">
                  <c:v>42843</c:v>
                </c:pt>
                <c:pt idx="107">
                  <c:v>42844</c:v>
                </c:pt>
                <c:pt idx="108">
                  <c:v>42845</c:v>
                </c:pt>
                <c:pt idx="109">
                  <c:v>42846</c:v>
                </c:pt>
                <c:pt idx="110">
                  <c:v>42847</c:v>
                </c:pt>
                <c:pt idx="111">
                  <c:v>42848</c:v>
                </c:pt>
                <c:pt idx="112">
                  <c:v>42849</c:v>
                </c:pt>
                <c:pt idx="113">
                  <c:v>42850</c:v>
                </c:pt>
                <c:pt idx="114">
                  <c:v>42851</c:v>
                </c:pt>
                <c:pt idx="115">
                  <c:v>42852</c:v>
                </c:pt>
                <c:pt idx="116">
                  <c:v>42853</c:v>
                </c:pt>
                <c:pt idx="117">
                  <c:v>42854</c:v>
                </c:pt>
                <c:pt idx="118">
                  <c:v>42855</c:v>
                </c:pt>
                <c:pt idx="119">
                  <c:v>42856</c:v>
                </c:pt>
                <c:pt idx="120">
                  <c:v>42857</c:v>
                </c:pt>
                <c:pt idx="121">
                  <c:v>42858</c:v>
                </c:pt>
                <c:pt idx="122">
                  <c:v>42859</c:v>
                </c:pt>
                <c:pt idx="123">
                  <c:v>42860</c:v>
                </c:pt>
                <c:pt idx="124">
                  <c:v>42861</c:v>
                </c:pt>
                <c:pt idx="125">
                  <c:v>42862</c:v>
                </c:pt>
                <c:pt idx="126">
                  <c:v>42863</c:v>
                </c:pt>
                <c:pt idx="127">
                  <c:v>42864</c:v>
                </c:pt>
                <c:pt idx="128">
                  <c:v>42865</c:v>
                </c:pt>
                <c:pt idx="129">
                  <c:v>42866</c:v>
                </c:pt>
                <c:pt idx="130">
                  <c:v>42867</c:v>
                </c:pt>
                <c:pt idx="131">
                  <c:v>42868</c:v>
                </c:pt>
                <c:pt idx="132">
                  <c:v>42869</c:v>
                </c:pt>
                <c:pt idx="133">
                  <c:v>42870</c:v>
                </c:pt>
                <c:pt idx="134">
                  <c:v>42871</c:v>
                </c:pt>
                <c:pt idx="135">
                  <c:v>42872</c:v>
                </c:pt>
                <c:pt idx="136">
                  <c:v>42873</c:v>
                </c:pt>
                <c:pt idx="137">
                  <c:v>42874</c:v>
                </c:pt>
                <c:pt idx="138">
                  <c:v>42875</c:v>
                </c:pt>
                <c:pt idx="139">
                  <c:v>42876</c:v>
                </c:pt>
                <c:pt idx="140">
                  <c:v>42877</c:v>
                </c:pt>
                <c:pt idx="141">
                  <c:v>42878</c:v>
                </c:pt>
                <c:pt idx="142">
                  <c:v>42879</c:v>
                </c:pt>
                <c:pt idx="143">
                  <c:v>42880</c:v>
                </c:pt>
                <c:pt idx="144">
                  <c:v>42881</c:v>
                </c:pt>
                <c:pt idx="145">
                  <c:v>42882</c:v>
                </c:pt>
                <c:pt idx="146">
                  <c:v>42883</c:v>
                </c:pt>
                <c:pt idx="147">
                  <c:v>42884</c:v>
                </c:pt>
                <c:pt idx="148">
                  <c:v>42885</c:v>
                </c:pt>
                <c:pt idx="149">
                  <c:v>42886</c:v>
                </c:pt>
                <c:pt idx="150">
                  <c:v>42887</c:v>
                </c:pt>
                <c:pt idx="151">
                  <c:v>42888</c:v>
                </c:pt>
                <c:pt idx="152">
                  <c:v>42889</c:v>
                </c:pt>
                <c:pt idx="153">
                  <c:v>42890</c:v>
                </c:pt>
                <c:pt idx="154">
                  <c:v>42891</c:v>
                </c:pt>
                <c:pt idx="155">
                  <c:v>42892</c:v>
                </c:pt>
                <c:pt idx="156">
                  <c:v>42893</c:v>
                </c:pt>
                <c:pt idx="157">
                  <c:v>42894</c:v>
                </c:pt>
                <c:pt idx="158">
                  <c:v>42895</c:v>
                </c:pt>
                <c:pt idx="159">
                  <c:v>42896</c:v>
                </c:pt>
                <c:pt idx="160">
                  <c:v>42897</c:v>
                </c:pt>
                <c:pt idx="161">
                  <c:v>42898</c:v>
                </c:pt>
                <c:pt idx="162">
                  <c:v>42899</c:v>
                </c:pt>
                <c:pt idx="163">
                  <c:v>42900</c:v>
                </c:pt>
                <c:pt idx="164">
                  <c:v>42901</c:v>
                </c:pt>
                <c:pt idx="165">
                  <c:v>42902</c:v>
                </c:pt>
                <c:pt idx="166">
                  <c:v>42903</c:v>
                </c:pt>
                <c:pt idx="167">
                  <c:v>42904</c:v>
                </c:pt>
                <c:pt idx="168">
                  <c:v>42905</c:v>
                </c:pt>
                <c:pt idx="169">
                  <c:v>42906</c:v>
                </c:pt>
                <c:pt idx="170">
                  <c:v>42907</c:v>
                </c:pt>
                <c:pt idx="171">
                  <c:v>42908</c:v>
                </c:pt>
                <c:pt idx="172">
                  <c:v>42909</c:v>
                </c:pt>
                <c:pt idx="173">
                  <c:v>42910</c:v>
                </c:pt>
                <c:pt idx="174">
                  <c:v>42911</c:v>
                </c:pt>
                <c:pt idx="175">
                  <c:v>42912</c:v>
                </c:pt>
                <c:pt idx="176">
                  <c:v>42913</c:v>
                </c:pt>
                <c:pt idx="177">
                  <c:v>42914</c:v>
                </c:pt>
                <c:pt idx="178">
                  <c:v>42915</c:v>
                </c:pt>
                <c:pt idx="179">
                  <c:v>42916</c:v>
                </c:pt>
                <c:pt idx="180">
                  <c:v>42917</c:v>
                </c:pt>
                <c:pt idx="181">
                  <c:v>42918</c:v>
                </c:pt>
                <c:pt idx="182">
                  <c:v>42919</c:v>
                </c:pt>
                <c:pt idx="183">
                  <c:v>42920</c:v>
                </c:pt>
                <c:pt idx="184">
                  <c:v>42921</c:v>
                </c:pt>
                <c:pt idx="185">
                  <c:v>42922</c:v>
                </c:pt>
                <c:pt idx="186">
                  <c:v>42923</c:v>
                </c:pt>
                <c:pt idx="187">
                  <c:v>42924</c:v>
                </c:pt>
                <c:pt idx="188">
                  <c:v>42925</c:v>
                </c:pt>
                <c:pt idx="189">
                  <c:v>42926</c:v>
                </c:pt>
                <c:pt idx="190">
                  <c:v>42927</c:v>
                </c:pt>
                <c:pt idx="191">
                  <c:v>42928</c:v>
                </c:pt>
                <c:pt idx="192">
                  <c:v>42929</c:v>
                </c:pt>
                <c:pt idx="193">
                  <c:v>42930</c:v>
                </c:pt>
                <c:pt idx="194">
                  <c:v>42931</c:v>
                </c:pt>
                <c:pt idx="195">
                  <c:v>42932</c:v>
                </c:pt>
                <c:pt idx="196">
                  <c:v>42933</c:v>
                </c:pt>
                <c:pt idx="197">
                  <c:v>42934</c:v>
                </c:pt>
                <c:pt idx="198">
                  <c:v>42935</c:v>
                </c:pt>
                <c:pt idx="199">
                  <c:v>42936</c:v>
                </c:pt>
                <c:pt idx="200">
                  <c:v>42937</c:v>
                </c:pt>
                <c:pt idx="201">
                  <c:v>42938</c:v>
                </c:pt>
                <c:pt idx="202">
                  <c:v>42939</c:v>
                </c:pt>
                <c:pt idx="203">
                  <c:v>42940</c:v>
                </c:pt>
                <c:pt idx="204">
                  <c:v>42941</c:v>
                </c:pt>
                <c:pt idx="205">
                  <c:v>42942</c:v>
                </c:pt>
                <c:pt idx="206">
                  <c:v>42943</c:v>
                </c:pt>
                <c:pt idx="207">
                  <c:v>42944</c:v>
                </c:pt>
                <c:pt idx="208">
                  <c:v>42945</c:v>
                </c:pt>
                <c:pt idx="209">
                  <c:v>42946</c:v>
                </c:pt>
                <c:pt idx="210">
                  <c:v>42947</c:v>
                </c:pt>
                <c:pt idx="211">
                  <c:v>42948</c:v>
                </c:pt>
                <c:pt idx="212">
                  <c:v>42949</c:v>
                </c:pt>
                <c:pt idx="213">
                  <c:v>42950</c:v>
                </c:pt>
                <c:pt idx="214">
                  <c:v>42951</c:v>
                </c:pt>
                <c:pt idx="215">
                  <c:v>42952</c:v>
                </c:pt>
                <c:pt idx="216">
                  <c:v>42953</c:v>
                </c:pt>
                <c:pt idx="217">
                  <c:v>42954</c:v>
                </c:pt>
                <c:pt idx="218">
                  <c:v>42955</c:v>
                </c:pt>
                <c:pt idx="219">
                  <c:v>42956</c:v>
                </c:pt>
                <c:pt idx="220">
                  <c:v>42957</c:v>
                </c:pt>
                <c:pt idx="221">
                  <c:v>42958</c:v>
                </c:pt>
                <c:pt idx="222">
                  <c:v>42959</c:v>
                </c:pt>
                <c:pt idx="223">
                  <c:v>42960</c:v>
                </c:pt>
                <c:pt idx="224">
                  <c:v>42961</c:v>
                </c:pt>
                <c:pt idx="225">
                  <c:v>42962</c:v>
                </c:pt>
                <c:pt idx="226">
                  <c:v>42963</c:v>
                </c:pt>
                <c:pt idx="227">
                  <c:v>42964</c:v>
                </c:pt>
                <c:pt idx="228">
                  <c:v>42965</c:v>
                </c:pt>
                <c:pt idx="229">
                  <c:v>42966</c:v>
                </c:pt>
                <c:pt idx="230">
                  <c:v>42967</c:v>
                </c:pt>
                <c:pt idx="231">
                  <c:v>42968</c:v>
                </c:pt>
                <c:pt idx="232">
                  <c:v>42969</c:v>
                </c:pt>
                <c:pt idx="233">
                  <c:v>42970</c:v>
                </c:pt>
                <c:pt idx="234">
                  <c:v>42971</c:v>
                </c:pt>
                <c:pt idx="235">
                  <c:v>42972</c:v>
                </c:pt>
                <c:pt idx="236">
                  <c:v>42973</c:v>
                </c:pt>
                <c:pt idx="237">
                  <c:v>42974</c:v>
                </c:pt>
                <c:pt idx="238">
                  <c:v>42975</c:v>
                </c:pt>
                <c:pt idx="239">
                  <c:v>42976</c:v>
                </c:pt>
                <c:pt idx="240">
                  <c:v>42977</c:v>
                </c:pt>
                <c:pt idx="241">
                  <c:v>42978</c:v>
                </c:pt>
                <c:pt idx="242">
                  <c:v>42979</c:v>
                </c:pt>
                <c:pt idx="243">
                  <c:v>42980</c:v>
                </c:pt>
                <c:pt idx="244">
                  <c:v>42981</c:v>
                </c:pt>
                <c:pt idx="245">
                  <c:v>42982</c:v>
                </c:pt>
                <c:pt idx="246">
                  <c:v>42983</c:v>
                </c:pt>
                <c:pt idx="247">
                  <c:v>42984</c:v>
                </c:pt>
                <c:pt idx="248">
                  <c:v>42985</c:v>
                </c:pt>
                <c:pt idx="249">
                  <c:v>42986</c:v>
                </c:pt>
                <c:pt idx="250">
                  <c:v>42987</c:v>
                </c:pt>
                <c:pt idx="251">
                  <c:v>42988</c:v>
                </c:pt>
                <c:pt idx="252">
                  <c:v>42989</c:v>
                </c:pt>
                <c:pt idx="253">
                  <c:v>42990</c:v>
                </c:pt>
                <c:pt idx="254">
                  <c:v>42991</c:v>
                </c:pt>
                <c:pt idx="255">
                  <c:v>42992</c:v>
                </c:pt>
                <c:pt idx="256">
                  <c:v>42993</c:v>
                </c:pt>
                <c:pt idx="257">
                  <c:v>42994</c:v>
                </c:pt>
                <c:pt idx="258">
                  <c:v>42995</c:v>
                </c:pt>
                <c:pt idx="259">
                  <c:v>42996</c:v>
                </c:pt>
                <c:pt idx="260">
                  <c:v>42997</c:v>
                </c:pt>
                <c:pt idx="261">
                  <c:v>42998</c:v>
                </c:pt>
                <c:pt idx="262">
                  <c:v>42999</c:v>
                </c:pt>
                <c:pt idx="263">
                  <c:v>43000</c:v>
                </c:pt>
                <c:pt idx="264">
                  <c:v>43001</c:v>
                </c:pt>
                <c:pt idx="265">
                  <c:v>43002</c:v>
                </c:pt>
                <c:pt idx="266">
                  <c:v>43003</c:v>
                </c:pt>
                <c:pt idx="267">
                  <c:v>43004</c:v>
                </c:pt>
                <c:pt idx="268">
                  <c:v>43005</c:v>
                </c:pt>
                <c:pt idx="269">
                  <c:v>43006</c:v>
                </c:pt>
                <c:pt idx="270">
                  <c:v>43007</c:v>
                </c:pt>
                <c:pt idx="271">
                  <c:v>43008</c:v>
                </c:pt>
                <c:pt idx="272">
                  <c:v>43009</c:v>
                </c:pt>
                <c:pt idx="273">
                  <c:v>43010</c:v>
                </c:pt>
                <c:pt idx="274">
                  <c:v>43011</c:v>
                </c:pt>
                <c:pt idx="275">
                  <c:v>43012</c:v>
                </c:pt>
                <c:pt idx="276">
                  <c:v>43013</c:v>
                </c:pt>
                <c:pt idx="277">
                  <c:v>43014</c:v>
                </c:pt>
                <c:pt idx="278">
                  <c:v>43015</c:v>
                </c:pt>
                <c:pt idx="279">
                  <c:v>43016</c:v>
                </c:pt>
                <c:pt idx="280">
                  <c:v>43017</c:v>
                </c:pt>
                <c:pt idx="281">
                  <c:v>43018</c:v>
                </c:pt>
                <c:pt idx="282">
                  <c:v>43019</c:v>
                </c:pt>
                <c:pt idx="283">
                  <c:v>43020</c:v>
                </c:pt>
                <c:pt idx="284">
                  <c:v>43021</c:v>
                </c:pt>
                <c:pt idx="285">
                  <c:v>43022</c:v>
                </c:pt>
                <c:pt idx="286">
                  <c:v>43023</c:v>
                </c:pt>
                <c:pt idx="287">
                  <c:v>43024</c:v>
                </c:pt>
                <c:pt idx="288">
                  <c:v>43025</c:v>
                </c:pt>
                <c:pt idx="289">
                  <c:v>43026</c:v>
                </c:pt>
                <c:pt idx="290">
                  <c:v>43027</c:v>
                </c:pt>
                <c:pt idx="291">
                  <c:v>43028</c:v>
                </c:pt>
                <c:pt idx="292">
                  <c:v>43029</c:v>
                </c:pt>
                <c:pt idx="293">
                  <c:v>43030</c:v>
                </c:pt>
                <c:pt idx="294">
                  <c:v>43031</c:v>
                </c:pt>
                <c:pt idx="295">
                  <c:v>43032</c:v>
                </c:pt>
                <c:pt idx="296">
                  <c:v>43033</c:v>
                </c:pt>
                <c:pt idx="297">
                  <c:v>43034</c:v>
                </c:pt>
                <c:pt idx="298">
                  <c:v>43035</c:v>
                </c:pt>
                <c:pt idx="299">
                  <c:v>43036</c:v>
                </c:pt>
                <c:pt idx="300">
                  <c:v>43037</c:v>
                </c:pt>
                <c:pt idx="301">
                  <c:v>43038</c:v>
                </c:pt>
                <c:pt idx="302">
                  <c:v>43039</c:v>
                </c:pt>
                <c:pt idx="303">
                  <c:v>43040</c:v>
                </c:pt>
                <c:pt idx="304">
                  <c:v>43041</c:v>
                </c:pt>
                <c:pt idx="305">
                  <c:v>43042</c:v>
                </c:pt>
                <c:pt idx="306">
                  <c:v>43043</c:v>
                </c:pt>
                <c:pt idx="307">
                  <c:v>43044</c:v>
                </c:pt>
                <c:pt idx="308">
                  <c:v>43045</c:v>
                </c:pt>
                <c:pt idx="309">
                  <c:v>43046</c:v>
                </c:pt>
                <c:pt idx="310">
                  <c:v>43047</c:v>
                </c:pt>
                <c:pt idx="311">
                  <c:v>43048</c:v>
                </c:pt>
                <c:pt idx="312">
                  <c:v>43049</c:v>
                </c:pt>
                <c:pt idx="313">
                  <c:v>43050</c:v>
                </c:pt>
                <c:pt idx="314">
                  <c:v>43051</c:v>
                </c:pt>
                <c:pt idx="315">
                  <c:v>43052</c:v>
                </c:pt>
                <c:pt idx="316">
                  <c:v>43053</c:v>
                </c:pt>
                <c:pt idx="317">
                  <c:v>43054</c:v>
                </c:pt>
                <c:pt idx="318">
                  <c:v>43055</c:v>
                </c:pt>
                <c:pt idx="319">
                  <c:v>43056</c:v>
                </c:pt>
                <c:pt idx="320">
                  <c:v>43057</c:v>
                </c:pt>
                <c:pt idx="321">
                  <c:v>43058</c:v>
                </c:pt>
                <c:pt idx="322">
                  <c:v>43059</c:v>
                </c:pt>
                <c:pt idx="323">
                  <c:v>43060</c:v>
                </c:pt>
                <c:pt idx="324">
                  <c:v>43061</c:v>
                </c:pt>
                <c:pt idx="325">
                  <c:v>43062</c:v>
                </c:pt>
                <c:pt idx="326">
                  <c:v>43063</c:v>
                </c:pt>
                <c:pt idx="327">
                  <c:v>43064</c:v>
                </c:pt>
                <c:pt idx="328">
                  <c:v>43065</c:v>
                </c:pt>
                <c:pt idx="329">
                  <c:v>43066</c:v>
                </c:pt>
                <c:pt idx="330">
                  <c:v>43067</c:v>
                </c:pt>
                <c:pt idx="331">
                  <c:v>43068</c:v>
                </c:pt>
                <c:pt idx="332">
                  <c:v>43069</c:v>
                </c:pt>
                <c:pt idx="333">
                  <c:v>43070</c:v>
                </c:pt>
                <c:pt idx="334">
                  <c:v>43071</c:v>
                </c:pt>
                <c:pt idx="335">
                  <c:v>43072</c:v>
                </c:pt>
                <c:pt idx="336">
                  <c:v>43073</c:v>
                </c:pt>
                <c:pt idx="337">
                  <c:v>43074</c:v>
                </c:pt>
                <c:pt idx="338">
                  <c:v>43075</c:v>
                </c:pt>
                <c:pt idx="339">
                  <c:v>43076</c:v>
                </c:pt>
                <c:pt idx="340">
                  <c:v>43077</c:v>
                </c:pt>
                <c:pt idx="341">
                  <c:v>43078</c:v>
                </c:pt>
                <c:pt idx="342">
                  <c:v>43079</c:v>
                </c:pt>
                <c:pt idx="343">
                  <c:v>43080</c:v>
                </c:pt>
                <c:pt idx="344">
                  <c:v>43081</c:v>
                </c:pt>
                <c:pt idx="345">
                  <c:v>43082</c:v>
                </c:pt>
                <c:pt idx="346">
                  <c:v>43083</c:v>
                </c:pt>
                <c:pt idx="347">
                  <c:v>43084</c:v>
                </c:pt>
                <c:pt idx="348">
                  <c:v>43085</c:v>
                </c:pt>
                <c:pt idx="349">
                  <c:v>43086</c:v>
                </c:pt>
                <c:pt idx="350">
                  <c:v>43087</c:v>
                </c:pt>
                <c:pt idx="351">
                  <c:v>43088</c:v>
                </c:pt>
                <c:pt idx="352">
                  <c:v>43089</c:v>
                </c:pt>
                <c:pt idx="353">
                  <c:v>43090</c:v>
                </c:pt>
                <c:pt idx="354">
                  <c:v>43091</c:v>
                </c:pt>
                <c:pt idx="355">
                  <c:v>43092</c:v>
                </c:pt>
                <c:pt idx="356">
                  <c:v>43093</c:v>
                </c:pt>
                <c:pt idx="357">
                  <c:v>43094</c:v>
                </c:pt>
                <c:pt idx="358">
                  <c:v>43095</c:v>
                </c:pt>
                <c:pt idx="359">
                  <c:v>43096</c:v>
                </c:pt>
                <c:pt idx="360">
                  <c:v>43097</c:v>
                </c:pt>
                <c:pt idx="361">
                  <c:v>43098</c:v>
                </c:pt>
                <c:pt idx="362">
                  <c:v>43099</c:v>
                </c:pt>
                <c:pt idx="363">
                  <c:v>43100</c:v>
                </c:pt>
                <c:pt idx="364">
                  <c:v>43101</c:v>
                </c:pt>
                <c:pt idx="365">
                  <c:v>43102</c:v>
                </c:pt>
              </c:numCache>
            </c:numRef>
          </c:cat>
          <c:val>
            <c:numRef>
              <c:f>'12M'!$AN$3:$AN$369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100.19614128121361</c:v>
                </c:pt>
                <c:pt idx="3">
                  <c:v>100.44505531137973</c:v>
                </c:pt>
                <c:pt idx="4">
                  <c:v>100.49303286885791</c:v>
                </c:pt>
                <c:pt idx="5">
                  <c:v>100.49303286885791</c:v>
                </c:pt>
                <c:pt idx="6">
                  <c:v>100.49303286885791</c:v>
                </c:pt>
                <c:pt idx="7">
                  <c:v>100.38989778805765</c:v>
                </c:pt>
                <c:pt idx="8">
                  <c:v>100.41115561550255</c:v>
                </c:pt>
                <c:pt idx="9">
                  <c:v>100.32789365444874</c:v>
                </c:pt>
                <c:pt idx="10">
                  <c:v>100.36563976059941</c:v>
                </c:pt>
                <c:pt idx="11">
                  <c:v>100.42005364460192</c:v>
                </c:pt>
                <c:pt idx="12">
                  <c:v>100.42005364460192</c:v>
                </c:pt>
                <c:pt idx="13">
                  <c:v>100.42005364460192</c:v>
                </c:pt>
                <c:pt idx="14">
                  <c:v>100.33515054849808</c:v>
                </c:pt>
                <c:pt idx="15">
                  <c:v>100.31402093472896</c:v>
                </c:pt>
                <c:pt idx="16">
                  <c:v>100.26188925415538</c:v>
                </c:pt>
                <c:pt idx="17">
                  <c:v>100.19208972905884</c:v>
                </c:pt>
                <c:pt idx="18">
                  <c:v>100.18437126577668</c:v>
                </c:pt>
                <c:pt idx="19">
                  <c:v>100.18437126577668</c:v>
                </c:pt>
                <c:pt idx="20">
                  <c:v>100.18437126577668</c:v>
                </c:pt>
                <c:pt idx="21">
                  <c:v>100.26137639945225</c:v>
                </c:pt>
                <c:pt idx="22">
                  <c:v>100.16649827937245</c:v>
                </c:pt>
                <c:pt idx="23">
                  <c:v>100.23606701985258</c:v>
                </c:pt>
                <c:pt idx="24">
                  <c:v>100.29848143722401</c:v>
                </c:pt>
                <c:pt idx="25">
                  <c:v>100.28342915168703</c:v>
                </c:pt>
                <c:pt idx="26">
                  <c:v>100.28342915168703</c:v>
                </c:pt>
                <c:pt idx="27">
                  <c:v>100.28342915168703</c:v>
                </c:pt>
                <c:pt idx="28">
                  <c:v>100.28181365937216</c:v>
                </c:pt>
                <c:pt idx="29">
                  <c:v>100.3099180971039</c:v>
                </c:pt>
                <c:pt idx="30">
                  <c:v>100.34309979639666</c:v>
                </c:pt>
                <c:pt idx="31">
                  <c:v>100.44977357464856</c:v>
                </c:pt>
                <c:pt idx="32">
                  <c:v>100.49259694236025</c:v>
                </c:pt>
                <c:pt idx="33">
                  <c:v>100.49259694236025</c:v>
                </c:pt>
                <c:pt idx="34">
                  <c:v>100.49259694236025</c:v>
                </c:pt>
                <c:pt idx="35">
                  <c:v>100.53177904167968</c:v>
                </c:pt>
                <c:pt idx="36">
                  <c:v>100.47169811320754</c:v>
                </c:pt>
                <c:pt idx="37">
                  <c:v>100.65137675845054</c:v>
                </c:pt>
                <c:pt idx="38">
                  <c:v>100.77702616071838</c:v>
                </c:pt>
                <c:pt idx="39">
                  <c:v>100.86918615087158</c:v>
                </c:pt>
                <c:pt idx="40">
                  <c:v>100.86918615087158</c:v>
                </c:pt>
                <c:pt idx="41">
                  <c:v>100.86918615087158</c:v>
                </c:pt>
                <c:pt idx="42">
                  <c:v>100.8658013098309</c:v>
                </c:pt>
                <c:pt idx="43">
                  <c:v>100.91098380917701</c:v>
                </c:pt>
                <c:pt idx="44">
                  <c:v>100.93731889818294</c:v>
                </c:pt>
                <c:pt idx="45">
                  <c:v>100.90449619718235</c:v>
                </c:pt>
                <c:pt idx="46">
                  <c:v>100.88298194238588</c:v>
                </c:pt>
                <c:pt idx="47">
                  <c:v>100.88298194238588</c:v>
                </c:pt>
                <c:pt idx="48">
                  <c:v>100.88298194238588</c:v>
                </c:pt>
                <c:pt idx="49">
                  <c:v>100.99704082836291</c:v>
                </c:pt>
                <c:pt idx="50">
                  <c:v>100.95101211875662</c:v>
                </c:pt>
                <c:pt idx="51">
                  <c:v>100.94544764522762</c:v>
                </c:pt>
                <c:pt idx="52">
                  <c:v>101.01450353100462</c:v>
                </c:pt>
                <c:pt idx="53">
                  <c:v>101.08427741336601</c:v>
                </c:pt>
                <c:pt idx="54">
                  <c:v>101.08427741336601</c:v>
                </c:pt>
                <c:pt idx="55">
                  <c:v>101.08427741336601</c:v>
                </c:pt>
                <c:pt idx="56">
                  <c:v>101.22018390969654</c:v>
                </c:pt>
                <c:pt idx="57">
                  <c:v>101.23197956786862</c:v>
                </c:pt>
                <c:pt idx="58">
                  <c:v>101.32724232897577</c:v>
                </c:pt>
                <c:pt idx="59">
                  <c:v>101.34514095811517</c:v>
                </c:pt>
                <c:pt idx="60">
                  <c:v>101.38719504377217</c:v>
                </c:pt>
                <c:pt idx="61">
                  <c:v>101.38719504377217</c:v>
                </c:pt>
                <c:pt idx="62">
                  <c:v>101.38719504377217</c:v>
                </c:pt>
                <c:pt idx="63">
                  <c:v>101.44884017908888</c:v>
                </c:pt>
                <c:pt idx="64">
                  <c:v>101.44491684060988</c:v>
                </c:pt>
                <c:pt idx="65">
                  <c:v>101.46207183042971</c:v>
                </c:pt>
                <c:pt idx="66">
                  <c:v>101.4220435208501</c:v>
                </c:pt>
                <c:pt idx="67">
                  <c:v>101.3396021273213</c:v>
                </c:pt>
                <c:pt idx="68">
                  <c:v>101.3396021273213</c:v>
                </c:pt>
                <c:pt idx="69">
                  <c:v>101.3396021273213</c:v>
                </c:pt>
                <c:pt idx="70">
                  <c:v>101.28603445357895</c:v>
                </c:pt>
                <c:pt idx="71">
                  <c:v>101.29016293393917</c:v>
                </c:pt>
                <c:pt idx="72">
                  <c:v>101.19764394549378</c:v>
                </c:pt>
                <c:pt idx="73">
                  <c:v>101.18782277792877</c:v>
                </c:pt>
                <c:pt idx="74">
                  <c:v>101.35334663336528</c:v>
                </c:pt>
                <c:pt idx="75">
                  <c:v>101.35334663336528</c:v>
                </c:pt>
                <c:pt idx="76">
                  <c:v>101.35334663336528</c:v>
                </c:pt>
                <c:pt idx="77">
                  <c:v>101.49671516562641</c:v>
                </c:pt>
                <c:pt idx="78">
                  <c:v>101.56889946509253</c:v>
                </c:pt>
                <c:pt idx="79">
                  <c:v>101.47486755527288</c:v>
                </c:pt>
                <c:pt idx="80">
                  <c:v>101.63310887392488</c:v>
                </c:pt>
                <c:pt idx="81">
                  <c:v>101.73437203505871</c:v>
                </c:pt>
                <c:pt idx="82">
                  <c:v>101.73437203505871</c:v>
                </c:pt>
                <c:pt idx="83">
                  <c:v>101.73437203505871</c:v>
                </c:pt>
                <c:pt idx="84">
                  <c:v>101.78806792247683</c:v>
                </c:pt>
                <c:pt idx="85">
                  <c:v>101.87404801345727</c:v>
                </c:pt>
                <c:pt idx="86">
                  <c:v>101.9443860359921</c:v>
                </c:pt>
                <c:pt idx="87">
                  <c:v>101.95413027535163</c:v>
                </c:pt>
                <c:pt idx="88">
                  <c:v>102.00228733197591</c:v>
                </c:pt>
                <c:pt idx="89">
                  <c:v>102.00228733197591</c:v>
                </c:pt>
                <c:pt idx="90">
                  <c:v>102.00228733197591</c:v>
                </c:pt>
                <c:pt idx="91">
                  <c:v>102.11370501623178</c:v>
                </c:pt>
                <c:pt idx="92">
                  <c:v>102.07883089641865</c:v>
                </c:pt>
                <c:pt idx="93">
                  <c:v>102.19122300461048</c:v>
                </c:pt>
                <c:pt idx="94">
                  <c:v>102.1604260796873</c:v>
                </c:pt>
                <c:pt idx="95">
                  <c:v>102.17817085241573</c:v>
                </c:pt>
                <c:pt idx="96">
                  <c:v>102.17817085241573</c:v>
                </c:pt>
                <c:pt idx="97">
                  <c:v>102.17817085241573</c:v>
                </c:pt>
                <c:pt idx="98">
                  <c:v>102.24545738946691</c:v>
                </c:pt>
                <c:pt idx="99">
                  <c:v>102.27951094175501</c:v>
                </c:pt>
                <c:pt idx="100">
                  <c:v>102.29540943755217</c:v>
                </c:pt>
                <c:pt idx="101">
                  <c:v>102.29540943755217</c:v>
                </c:pt>
                <c:pt idx="102">
                  <c:v>102.35861877971342</c:v>
                </c:pt>
                <c:pt idx="103">
                  <c:v>102.35861877971342</c:v>
                </c:pt>
                <c:pt idx="104">
                  <c:v>102.35861877971342</c:v>
                </c:pt>
                <c:pt idx="105">
                  <c:v>102.39751880894615</c:v>
                </c:pt>
                <c:pt idx="106">
                  <c:v>102.62122603045322</c:v>
                </c:pt>
                <c:pt idx="107">
                  <c:v>102.62122603045322</c:v>
                </c:pt>
                <c:pt idx="108">
                  <c:v>102.55468313272158</c:v>
                </c:pt>
                <c:pt idx="109">
                  <c:v>102.56694036012648</c:v>
                </c:pt>
                <c:pt idx="110">
                  <c:v>102.56694036012648</c:v>
                </c:pt>
                <c:pt idx="111">
                  <c:v>102.56694036012648</c:v>
                </c:pt>
                <c:pt idx="112">
                  <c:v>102.59807064060672</c:v>
                </c:pt>
                <c:pt idx="113">
                  <c:v>102.62066189027978</c:v>
                </c:pt>
                <c:pt idx="114">
                  <c:v>102.62227738259465</c:v>
                </c:pt>
                <c:pt idx="115">
                  <c:v>102.56642750542335</c:v>
                </c:pt>
                <c:pt idx="116">
                  <c:v>102.64176586131374</c:v>
                </c:pt>
                <c:pt idx="117">
                  <c:v>102.64176586131374</c:v>
                </c:pt>
                <c:pt idx="118">
                  <c:v>102.64176586131374</c:v>
                </c:pt>
                <c:pt idx="119">
                  <c:v>102.64176586131374</c:v>
                </c:pt>
                <c:pt idx="120">
                  <c:v>102.72143783944561</c:v>
                </c:pt>
                <c:pt idx="121">
                  <c:v>102.79210921753747</c:v>
                </c:pt>
                <c:pt idx="122">
                  <c:v>102.78039048757086</c:v>
                </c:pt>
                <c:pt idx="123">
                  <c:v>102.71351423428216</c:v>
                </c:pt>
                <c:pt idx="124">
                  <c:v>102.71351423428216</c:v>
                </c:pt>
                <c:pt idx="125">
                  <c:v>102.71351423428216</c:v>
                </c:pt>
                <c:pt idx="126">
                  <c:v>102.76585105673699</c:v>
                </c:pt>
                <c:pt idx="127">
                  <c:v>102.65484365624363</c:v>
                </c:pt>
                <c:pt idx="128">
                  <c:v>102.51309061629738</c:v>
                </c:pt>
                <c:pt idx="129">
                  <c:v>102.48575546062033</c:v>
                </c:pt>
                <c:pt idx="130">
                  <c:v>102.34589998307567</c:v>
                </c:pt>
                <c:pt idx="131">
                  <c:v>102.34589998307567</c:v>
                </c:pt>
                <c:pt idx="132">
                  <c:v>102.34589998307567</c:v>
                </c:pt>
                <c:pt idx="133">
                  <c:v>102.41764835604414</c:v>
                </c:pt>
                <c:pt idx="134">
                  <c:v>102.52491191720462</c:v>
                </c:pt>
                <c:pt idx="135">
                  <c:v>102.52378363685771</c:v>
                </c:pt>
                <c:pt idx="136">
                  <c:v>102.61232800135382</c:v>
                </c:pt>
                <c:pt idx="137">
                  <c:v>102.72589967536287</c:v>
                </c:pt>
                <c:pt idx="138">
                  <c:v>102.72589967536287</c:v>
                </c:pt>
                <c:pt idx="139">
                  <c:v>102.72589967536287</c:v>
                </c:pt>
                <c:pt idx="140">
                  <c:v>102.67040879648377</c:v>
                </c:pt>
                <c:pt idx="141">
                  <c:v>102.65851056737107</c:v>
                </c:pt>
                <c:pt idx="142">
                  <c:v>102.66420325457585</c:v>
                </c:pt>
                <c:pt idx="143">
                  <c:v>102.71633493514942</c:v>
                </c:pt>
                <c:pt idx="144">
                  <c:v>102.64904839809823</c:v>
                </c:pt>
                <c:pt idx="145">
                  <c:v>102.64904839809823</c:v>
                </c:pt>
                <c:pt idx="146">
                  <c:v>102.64904839809823</c:v>
                </c:pt>
                <c:pt idx="147">
                  <c:v>102.55860647120055</c:v>
                </c:pt>
                <c:pt idx="148">
                  <c:v>102.57286383194766</c:v>
                </c:pt>
                <c:pt idx="149">
                  <c:v>102.70641119664377</c:v>
                </c:pt>
                <c:pt idx="150">
                  <c:v>102.80085339022591</c:v>
                </c:pt>
                <c:pt idx="151">
                  <c:v>102.86439608794421</c:v>
                </c:pt>
                <c:pt idx="152">
                  <c:v>102.86439608794421</c:v>
                </c:pt>
                <c:pt idx="153">
                  <c:v>102.86439608794421</c:v>
                </c:pt>
                <c:pt idx="154">
                  <c:v>102.99335340304727</c:v>
                </c:pt>
                <c:pt idx="155">
                  <c:v>103.01827814161956</c:v>
                </c:pt>
                <c:pt idx="156">
                  <c:v>103.03325349895107</c:v>
                </c:pt>
                <c:pt idx="157">
                  <c:v>103.05361383066551</c:v>
                </c:pt>
                <c:pt idx="158">
                  <c:v>103.03315092801046</c:v>
                </c:pt>
                <c:pt idx="159">
                  <c:v>103.03315092801046</c:v>
                </c:pt>
                <c:pt idx="160">
                  <c:v>103.03315092801046</c:v>
                </c:pt>
                <c:pt idx="161">
                  <c:v>103.0149958715195</c:v>
                </c:pt>
                <c:pt idx="162">
                  <c:v>102.9484273310527</c:v>
                </c:pt>
                <c:pt idx="163">
                  <c:v>103.01245724073898</c:v>
                </c:pt>
                <c:pt idx="164">
                  <c:v>103.01935513649615</c:v>
                </c:pt>
                <c:pt idx="165">
                  <c:v>103.03527927502846</c:v>
                </c:pt>
                <c:pt idx="166">
                  <c:v>103.03527927502846</c:v>
                </c:pt>
                <c:pt idx="167">
                  <c:v>103.03527927502846</c:v>
                </c:pt>
                <c:pt idx="168">
                  <c:v>102.99168662526206</c:v>
                </c:pt>
                <c:pt idx="169">
                  <c:v>103.01756014503518</c:v>
                </c:pt>
                <c:pt idx="170">
                  <c:v>102.93655474467516</c:v>
                </c:pt>
                <c:pt idx="171">
                  <c:v>102.8892182555759</c:v>
                </c:pt>
                <c:pt idx="172">
                  <c:v>102.94029858400805</c:v>
                </c:pt>
                <c:pt idx="173">
                  <c:v>102.94029858400805</c:v>
                </c:pt>
                <c:pt idx="174">
                  <c:v>102.94029858400805</c:v>
                </c:pt>
                <c:pt idx="175">
                  <c:v>102.94029858400805</c:v>
                </c:pt>
                <c:pt idx="176">
                  <c:v>102.88044844015229</c:v>
                </c:pt>
                <c:pt idx="177">
                  <c:v>102.74308030791784</c:v>
                </c:pt>
                <c:pt idx="178">
                  <c:v>102.73813126003259</c:v>
                </c:pt>
                <c:pt idx="179">
                  <c:v>102.63479103735109</c:v>
                </c:pt>
                <c:pt idx="180">
                  <c:v>102.63479103735109</c:v>
                </c:pt>
                <c:pt idx="181">
                  <c:v>102.63479103735109</c:v>
                </c:pt>
                <c:pt idx="182">
                  <c:v>102.66794709390871</c:v>
                </c:pt>
                <c:pt idx="183">
                  <c:v>102.65245888187405</c:v>
                </c:pt>
                <c:pt idx="184">
                  <c:v>102.57909501659073</c:v>
                </c:pt>
                <c:pt idx="185">
                  <c:v>102.61581541333513</c:v>
                </c:pt>
                <c:pt idx="186">
                  <c:v>102.45077876986659</c:v>
                </c:pt>
                <c:pt idx="187">
                  <c:v>102.45077876986659</c:v>
                </c:pt>
                <c:pt idx="188">
                  <c:v>102.45077876986659</c:v>
                </c:pt>
                <c:pt idx="189">
                  <c:v>102.39505710637108</c:v>
                </c:pt>
                <c:pt idx="190">
                  <c:v>102.41659700390271</c:v>
                </c:pt>
                <c:pt idx="191">
                  <c:v>102.53088667449613</c:v>
                </c:pt>
                <c:pt idx="192">
                  <c:v>102.63630395872534</c:v>
                </c:pt>
                <c:pt idx="193">
                  <c:v>102.41357116115421</c:v>
                </c:pt>
                <c:pt idx="194">
                  <c:v>102.41357116115421</c:v>
                </c:pt>
                <c:pt idx="195">
                  <c:v>102.41357116115421</c:v>
                </c:pt>
                <c:pt idx="196">
                  <c:v>102.27925451440341</c:v>
                </c:pt>
                <c:pt idx="197">
                  <c:v>102.22927682358299</c:v>
                </c:pt>
                <c:pt idx="198">
                  <c:v>102.20550600809273</c:v>
                </c:pt>
                <c:pt idx="199">
                  <c:v>102.21481432095462</c:v>
                </c:pt>
                <c:pt idx="200">
                  <c:v>102.23789278259564</c:v>
                </c:pt>
                <c:pt idx="201">
                  <c:v>102.23789278259564</c:v>
                </c:pt>
                <c:pt idx="202">
                  <c:v>102.23789278259564</c:v>
                </c:pt>
                <c:pt idx="203">
                  <c:v>102.38446665675134</c:v>
                </c:pt>
                <c:pt idx="204">
                  <c:v>102.51180847953954</c:v>
                </c:pt>
                <c:pt idx="205">
                  <c:v>102.45285583141427</c:v>
                </c:pt>
                <c:pt idx="206">
                  <c:v>102.53647679076029</c:v>
                </c:pt>
                <c:pt idx="207">
                  <c:v>102.55009308312852</c:v>
                </c:pt>
                <c:pt idx="208">
                  <c:v>102.55009308312852</c:v>
                </c:pt>
                <c:pt idx="209">
                  <c:v>102.55009308312852</c:v>
                </c:pt>
                <c:pt idx="210">
                  <c:v>102.65643350582336</c:v>
                </c:pt>
                <c:pt idx="211">
                  <c:v>102.69907737438896</c:v>
                </c:pt>
                <c:pt idx="212">
                  <c:v>102.74238795406862</c:v>
                </c:pt>
                <c:pt idx="213">
                  <c:v>102.77828778328801</c:v>
                </c:pt>
                <c:pt idx="214">
                  <c:v>102.62838035356194</c:v>
                </c:pt>
                <c:pt idx="215">
                  <c:v>102.62838035356194</c:v>
                </c:pt>
                <c:pt idx="216">
                  <c:v>102.62838035356194</c:v>
                </c:pt>
                <c:pt idx="217">
                  <c:v>102.50850056670436</c:v>
                </c:pt>
                <c:pt idx="218">
                  <c:v>102.45213783482991</c:v>
                </c:pt>
                <c:pt idx="219">
                  <c:v>102.57150476698438</c:v>
                </c:pt>
                <c:pt idx="220">
                  <c:v>102.50480801284178</c:v>
                </c:pt>
                <c:pt idx="221">
                  <c:v>102.43095693559049</c:v>
                </c:pt>
                <c:pt idx="222">
                  <c:v>102.43095693559049</c:v>
                </c:pt>
                <c:pt idx="223">
                  <c:v>102.43095693559049</c:v>
                </c:pt>
                <c:pt idx="224">
                  <c:v>102.43095693559049</c:v>
                </c:pt>
                <c:pt idx="225">
                  <c:v>102.62404673132045</c:v>
                </c:pt>
                <c:pt idx="226">
                  <c:v>102.70087236584993</c:v>
                </c:pt>
                <c:pt idx="227">
                  <c:v>102.74254181047958</c:v>
                </c:pt>
                <c:pt idx="228">
                  <c:v>102.71110381717747</c:v>
                </c:pt>
                <c:pt idx="229">
                  <c:v>102.71110381717747</c:v>
                </c:pt>
                <c:pt idx="230">
                  <c:v>102.71110381717747</c:v>
                </c:pt>
                <c:pt idx="231">
                  <c:v>102.74400344638352</c:v>
                </c:pt>
                <c:pt idx="232">
                  <c:v>102.77359516275435</c:v>
                </c:pt>
                <c:pt idx="233">
                  <c:v>102.78400611322797</c:v>
                </c:pt>
                <c:pt idx="234">
                  <c:v>102.66579310415558</c:v>
                </c:pt>
                <c:pt idx="235">
                  <c:v>102.57555631913915</c:v>
                </c:pt>
                <c:pt idx="236">
                  <c:v>102.57555631913915</c:v>
                </c:pt>
                <c:pt idx="237">
                  <c:v>102.57555631913915</c:v>
                </c:pt>
                <c:pt idx="238">
                  <c:v>102.60440439619045</c:v>
                </c:pt>
                <c:pt idx="239">
                  <c:v>102.56204259771155</c:v>
                </c:pt>
                <c:pt idx="240">
                  <c:v>102.59068553288159</c:v>
                </c:pt>
                <c:pt idx="241">
                  <c:v>102.62630329201426</c:v>
                </c:pt>
                <c:pt idx="242">
                  <c:v>102.66089534174067</c:v>
                </c:pt>
                <c:pt idx="243">
                  <c:v>102.66089534174067</c:v>
                </c:pt>
                <c:pt idx="244">
                  <c:v>102.66089534174067</c:v>
                </c:pt>
                <c:pt idx="245">
                  <c:v>102.74090067542957</c:v>
                </c:pt>
                <c:pt idx="246">
                  <c:v>102.76195336099322</c:v>
                </c:pt>
                <c:pt idx="247">
                  <c:v>102.75079877120005</c:v>
                </c:pt>
                <c:pt idx="248">
                  <c:v>102.74284952330147</c:v>
                </c:pt>
                <c:pt idx="249">
                  <c:v>102.71125767358841</c:v>
                </c:pt>
                <c:pt idx="250">
                  <c:v>102.71125767358841</c:v>
                </c:pt>
                <c:pt idx="251">
                  <c:v>102.71125767358841</c:v>
                </c:pt>
                <c:pt idx="252">
                  <c:v>102.80970013385497</c:v>
                </c:pt>
                <c:pt idx="253">
                  <c:v>102.82395749460208</c:v>
                </c:pt>
                <c:pt idx="254">
                  <c:v>102.69948765815145</c:v>
                </c:pt>
                <c:pt idx="255">
                  <c:v>102.73056665316139</c:v>
                </c:pt>
                <c:pt idx="256">
                  <c:v>102.63812459292147</c:v>
                </c:pt>
                <c:pt idx="257">
                  <c:v>102.63812459292147</c:v>
                </c:pt>
                <c:pt idx="258">
                  <c:v>102.63812459292147</c:v>
                </c:pt>
                <c:pt idx="259">
                  <c:v>102.63812459292147</c:v>
                </c:pt>
                <c:pt idx="260">
                  <c:v>102.63812459292147</c:v>
                </c:pt>
                <c:pt idx="261">
                  <c:v>102.62109781677742</c:v>
                </c:pt>
                <c:pt idx="262">
                  <c:v>102.60660967141391</c:v>
                </c:pt>
                <c:pt idx="263">
                  <c:v>102.66925487340171</c:v>
                </c:pt>
                <c:pt idx="264">
                  <c:v>102.66925487340171</c:v>
                </c:pt>
                <c:pt idx="265">
                  <c:v>102.66925487340171</c:v>
                </c:pt>
                <c:pt idx="266">
                  <c:v>102.84780523829785</c:v>
                </c:pt>
                <c:pt idx="267">
                  <c:v>102.88457692051256</c:v>
                </c:pt>
                <c:pt idx="268">
                  <c:v>102.92763107284065</c:v>
                </c:pt>
                <c:pt idx="269">
                  <c:v>102.92704128993206</c:v>
                </c:pt>
                <c:pt idx="270">
                  <c:v>102.90101391374802</c:v>
                </c:pt>
                <c:pt idx="271">
                  <c:v>102.90101391374802</c:v>
                </c:pt>
                <c:pt idx="272">
                  <c:v>102.90101391374802</c:v>
                </c:pt>
                <c:pt idx="273">
                  <c:v>102.7484652823008</c:v>
                </c:pt>
                <c:pt idx="274">
                  <c:v>102.63335504418234</c:v>
                </c:pt>
                <c:pt idx="275">
                  <c:v>102.53609214973298</c:v>
                </c:pt>
                <c:pt idx="276">
                  <c:v>102.34677183607104</c:v>
                </c:pt>
                <c:pt idx="277">
                  <c:v>102.34677183607104</c:v>
                </c:pt>
                <c:pt idx="278">
                  <c:v>102.34677183607104</c:v>
                </c:pt>
                <c:pt idx="279">
                  <c:v>102.34677183607104</c:v>
                </c:pt>
                <c:pt idx="280">
                  <c:v>102.10621733756601</c:v>
                </c:pt>
                <c:pt idx="281">
                  <c:v>101.56797632662683</c:v>
                </c:pt>
                <c:pt idx="282">
                  <c:v>101.34967972223781</c:v>
                </c:pt>
                <c:pt idx="283">
                  <c:v>101.3175237323513</c:v>
                </c:pt>
                <c:pt idx="284">
                  <c:v>101.18554057449977</c:v>
                </c:pt>
                <c:pt idx="285">
                  <c:v>101.18554057449977</c:v>
                </c:pt>
                <c:pt idx="286">
                  <c:v>101.18554057449977</c:v>
                </c:pt>
                <c:pt idx="287">
                  <c:v>101.19887479678124</c:v>
                </c:pt>
                <c:pt idx="288">
                  <c:v>101.14271720678806</c:v>
                </c:pt>
                <c:pt idx="289">
                  <c:v>101.071686830404</c:v>
                </c:pt>
                <c:pt idx="290">
                  <c:v>101.02496576694848</c:v>
                </c:pt>
                <c:pt idx="291">
                  <c:v>101.11538205111101</c:v>
                </c:pt>
                <c:pt idx="292">
                  <c:v>101.11538205111101</c:v>
                </c:pt>
                <c:pt idx="293">
                  <c:v>101.11538205111101</c:v>
                </c:pt>
                <c:pt idx="294">
                  <c:v>101.42304358752112</c:v>
                </c:pt>
                <c:pt idx="295">
                  <c:v>101.77981096175634</c:v>
                </c:pt>
                <c:pt idx="296">
                  <c:v>101.928179827373</c:v>
                </c:pt>
                <c:pt idx="297">
                  <c:v>101.928179827373</c:v>
                </c:pt>
                <c:pt idx="298">
                  <c:v>101.66454686722695</c:v>
                </c:pt>
                <c:pt idx="299">
                  <c:v>101.66454686722695</c:v>
                </c:pt>
                <c:pt idx="300">
                  <c:v>101.66454686722695</c:v>
                </c:pt>
                <c:pt idx="301">
                  <c:v>101.8189161328703</c:v>
                </c:pt>
                <c:pt idx="302">
                  <c:v>101.8189161328703</c:v>
                </c:pt>
                <c:pt idx="303">
                  <c:v>101.96802863780653</c:v>
                </c:pt>
                <c:pt idx="304">
                  <c:v>102.02772492525135</c:v>
                </c:pt>
                <c:pt idx="305">
                  <c:v>102.07090729125522</c:v>
                </c:pt>
                <c:pt idx="306">
                  <c:v>102.07090729125522</c:v>
                </c:pt>
                <c:pt idx="307">
                  <c:v>102.07090729125522</c:v>
                </c:pt>
                <c:pt idx="308">
                  <c:v>102.05972705872689</c:v>
                </c:pt>
                <c:pt idx="309">
                  <c:v>102.10611476662537</c:v>
                </c:pt>
                <c:pt idx="310">
                  <c:v>102.12683409663197</c:v>
                </c:pt>
                <c:pt idx="311">
                  <c:v>102.27638252806585</c:v>
                </c:pt>
                <c:pt idx="312">
                  <c:v>102.32446265648468</c:v>
                </c:pt>
                <c:pt idx="313">
                  <c:v>102.32446265648468</c:v>
                </c:pt>
                <c:pt idx="314">
                  <c:v>102.32446265648468</c:v>
                </c:pt>
                <c:pt idx="315">
                  <c:v>102.37128629088083</c:v>
                </c:pt>
                <c:pt idx="316">
                  <c:v>102.39239026191481</c:v>
                </c:pt>
                <c:pt idx="317">
                  <c:v>102.39392882602421</c:v>
                </c:pt>
                <c:pt idx="318">
                  <c:v>102.35349023268208</c:v>
                </c:pt>
                <c:pt idx="319">
                  <c:v>102.18781252083461</c:v>
                </c:pt>
                <c:pt idx="320">
                  <c:v>102.18781252083461</c:v>
                </c:pt>
                <c:pt idx="321">
                  <c:v>102.18781252083461</c:v>
                </c:pt>
                <c:pt idx="322">
                  <c:v>102.18547903193536</c:v>
                </c:pt>
                <c:pt idx="323">
                  <c:v>102.22307128167506</c:v>
                </c:pt>
                <c:pt idx="324">
                  <c:v>101.96974670106201</c:v>
                </c:pt>
                <c:pt idx="325">
                  <c:v>101.80950524906775</c:v>
                </c:pt>
                <c:pt idx="326">
                  <c:v>101.60882520373141</c:v>
                </c:pt>
                <c:pt idx="327">
                  <c:v>101.60882520373141</c:v>
                </c:pt>
                <c:pt idx="328">
                  <c:v>101.60882520373141</c:v>
                </c:pt>
                <c:pt idx="329">
                  <c:v>101.67329103991537</c:v>
                </c:pt>
                <c:pt idx="330">
                  <c:v>101.75750178216998</c:v>
                </c:pt>
                <c:pt idx="331">
                  <c:v>101.68334299209681</c:v>
                </c:pt>
                <c:pt idx="332">
                  <c:v>101.70036976824086</c:v>
                </c:pt>
                <c:pt idx="333">
                  <c:v>101.71311420761374</c:v>
                </c:pt>
                <c:pt idx="334">
                  <c:v>101.71311420761374</c:v>
                </c:pt>
                <c:pt idx="335">
                  <c:v>101.71311420761374</c:v>
                </c:pt>
                <c:pt idx="336">
                  <c:v>101.80147907296374</c:v>
                </c:pt>
                <c:pt idx="337">
                  <c:v>101.7898372712026</c:v>
                </c:pt>
                <c:pt idx="338">
                  <c:v>101.71411427428485</c:v>
                </c:pt>
                <c:pt idx="339">
                  <c:v>101.71411427428485</c:v>
                </c:pt>
                <c:pt idx="340">
                  <c:v>101.65595655094945</c:v>
                </c:pt>
                <c:pt idx="341">
                  <c:v>101.65595655094945</c:v>
                </c:pt>
                <c:pt idx="342">
                  <c:v>101.65595655094945</c:v>
                </c:pt>
                <c:pt idx="343">
                  <c:v>101.6431351833711</c:v>
                </c:pt>
                <c:pt idx="344">
                  <c:v>101.55300096929528</c:v>
                </c:pt>
                <c:pt idx="345">
                  <c:v>101.54320544446541</c:v>
                </c:pt>
                <c:pt idx="346">
                  <c:v>101.49453553313801</c:v>
                </c:pt>
                <c:pt idx="347">
                  <c:v>101.45499443552636</c:v>
                </c:pt>
                <c:pt idx="348">
                  <c:v>101.45499443552636</c:v>
                </c:pt>
                <c:pt idx="349">
                  <c:v>101.45499443552636</c:v>
                </c:pt>
                <c:pt idx="350">
                  <c:v>101.55548831460548</c:v>
                </c:pt>
                <c:pt idx="351">
                  <c:v>102.08249780754603</c:v>
                </c:pt>
                <c:pt idx="352">
                  <c:v>102.05377794417053</c:v>
                </c:pt>
                <c:pt idx="353">
                  <c:v>102.26240723740547</c:v>
                </c:pt>
                <c:pt idx="354">
                  <c:v>102.26240723740547</c:v>
                </c:pt>
                <c:pt idx="355">
                  <c:v>102.26240723740547</c:v>
                </c:pt>
                <c:pt idx="356">
                  <c:v>102.26240723740547</c:v>
                </c:pt>
                <c:pt idx="357">
                  <c:v>102.56488894131394</c:v>
                </c:pt>
                <c:pt idx="358">
                  <c:v>102.62261073815166</c:v>
                </c:pt>
                <c:pt idx="359">
                  <c:v>102.71279623769777</c:v>
                </c:pt>
                <c:pt idx="360">
                  <c:v>102.75061927205392</c:v>
                </c:pt>
                <c:pt idx="361">
                  <c:v>102.75061927205392</c:v>
                </c:pt>
                <c:pt idx="362">
                  <c:v>102.75061927205392</c:v>
                </c:pt>
                <c:pt idx="363">
                  <c:v>102.75061927205392</c:v>
                </c:pt>
                <c:pt idx="364">
                  <c:v>102.77885192346146</c:v>
                </c:pt>
                <c:pt idx="365">
                  <c:v>102.87203762302092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30-4B38-8056-2F24D17A65CF}"/>
            </c:ext>
          </c:extLst>
        </c:ser>
        <c:ser>
          <c:idx val="7"/>
          <c:order val="7"/>
          <c:tx>
            <c:strRef>
              <c:f>'12M'!$AB$2</c:f>
              <c:strCache>
                <c:ptCount val="1"/>
                <c:pt idx="0">
                  <c:v>E - Plus (Valor Cuota)</c:v>
                </c:pt>
              </c:strCache>
            </c:strRef>
          </c:tx>
          <c:spPr>
            <a:ln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'12M'!$B$3:$B$369</c:f>
              <c:numCache>
                <c:formatCode>m/d/yyyy</c:formatCode>
                <c:ptCount val="367"/>
                <c:pt idx="0" formatCode="dd\-mm\-yyyy">
                  <c:v>42737</c:v>
                </c:pt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42742</c:v>
                </c:pt>
                <c:pt idx="6">
                  <c:v>42743</c:v>
                </c:pt>
                <c:pt idx="7">
                  <c:v>42744</c:v>
                </c:pt>
                <c:pt idx="8">
                  <c:v>42745</c:v>
                </c:pt>
                <c:pt idx="9">
                  <c:v>42746</c:v>
                </c:pt>
                <c:pt idx="10">
                  <c:v>42747</c:v>
                </c:pt>
                <c:pt idx="11">
                  <c:v>42748</c:v>
                </c:pt>
                <c:pt idx="12">
                  <c:v>42749</c:v>
                </c:pt>
                <c:pt idx="13">
                  <c:v>42750</c:v>
                </c:pt>
                <c:pt idx="14">
                  <c:v>42751</c:v>
                </c:pt>
                <c:pt idx="15">
                  <c:v>42752</c:v>
                </c:pt>
                <c:pt idx="16">
                  <c:v>42753</c:v>
                </c:pt>
                <c:pt idx="17">
                  <c:v>42754</c:v>
                </c:pt>
                <c:pt idx="18">
                  <c:v>42755</c:v>
                </c:pt>
                <c:pt idx="19">
                  <c:v>42756</c:v>
                </c:pt>
                <c:pt idx="20">
                  <c:v>42757</c:v>
                </c:pt>
                <c:pt idx="21">
                  <c:v>42758</c:v>
                </c:pt>
                <c:pt idx="22">
                  <c:v>42759</c:v>
                </c:pt>
                <c:pt idx="23">
                  <c:v>42760</c:v>
                </c:pt>
                <c:pt idx="24">
                  <c:v>42761</c:v>
                </c:pt>
                <c:pt idx="25">
                  <c:v>42762</c:v>
                </c:pt>
                <c:pt idx="26">
                  <c:v>42763</c:v>
                </c:pt>
                <c:pt idx="27">
                  <c:v>42764</c:v>
                </c:pt>
                <c:pt idx="28">
                  <c:v>42765</c:v>
                </c:pt>
                <c:pt idx="29">
                  <c:v>42766</c:v>
                </c:pt>
                <c:pt idx="30">
                  <c:v>42767</c:v>
                </c:pt>
                <c:pt idx="31">
                  <c:v>42768</c:v>
                </c:pt>
                <c:pt idx="32">
                  <c:v>42769</c:v>
                </c:pt>
                <c:pt idx="33">
                  <c:v>42770</c:v>
                </c:pt>
                <c:pt idx="34">
                  <c:v>42771</c:v>
                </c:pt>
                <c:pt idx="35">
                  <c:v>42772</c:v>
                </c:pt>
                <c:pt idx="36">
                  <c:v>42773</c:v>
                </c:pt>
                <c:pt idx="37">
                  <c:v>42774</c:v>
                </c:pt>
                <c:pt idx="38">
                  <c:v>42775</c:v>
                </c:pt>
                <c:pt idx="39">
                  <c:v>42776</c:v>
                </c:pt>
                <c:pt idx="40">
                  <c:v>42777</c:v>
                </c:pt>
                <c:pt idx="41">
                  <c:v>42778</c:v>
                </c:pt>
                <c:pt idx="42">
                  <c:v>42779</c:v>
                </c:pt>
                <c:pt idx="43">
                  <c:v>42780</c:v>
                </c:pt>
                <c:pt idx="44">
                  <c:v>42781</c:v>
                </c:pt>
                <c:pt idx="45">
                  <c:v>42782</c:v>
                </c:pt>
                <c:pt idx="46">
                  <c:v>42783</c:v>
                </c:pt>
                <c:pt idx="47">
                  <c:v>42784</c:v>
                </c:pt>
                <c:pt idx="48">
                  <c:v>42785</c:v>
                </c:pt>
                <c:pt idx="49">
                  <c:v>42786</c:v>
                </c:pt>
                <c:pt idx="50">
                  <c:v>42787</c:v>
                </c:pt>
                <c:pt idx="51">
                  <c:v>42788</c:v>
                </c:pt>
                <c:pt idx="52">
                  <c:v>42789</c:v>
                </c:pt>
                <c:pt idx="53">
                  <c:v>42790</c:v>
                </c:pt>
                <c:pt idx="54">
                  <c:v>42791</c:v>
                </c:pt>
                <c:pt idx="55">
                  <c:v>42792</c:v>
                </c:pt>
                <c:pt idx="56">
                  <c:v>42793</c:v>
                </c:pt>
                <c:pt idx="57">
                  <c:v>42794</c:v>
                </c:pt>
                <c:pt idx="58">
                  <c:v>42795</c:v>
                </c:pt>
                <c:pt idx="59">
                  <c:v>42796</c:v>
                </c:pt>
                <c:pt idx="60">
                  <c:v>42797</c:v>
                </c:pt>
                <c:pt idx="61">
                  <c:v>42798</c:v>
                </c:pt>
                <c:pt idx="62">
                  <c:v>42799</c:v>
                </c:pt>
                <c:pt idx="63">
                  <c:v>42800</c:v>
                </c:pt>
                <c:pt idx="64">
                  <c:v>42801</c:v>
                </c:pt>
                <c:pt idx="65">
                  <c:v>42802</c:v>
                </c:pt>
                <c:pt idx="66">
                  <c:v>42803</c:v>
                </c:pt>
                <c:pt idx="67">
                  <c:v>42804</c:v>
                </c:pt>
                <c:pt idx="68">
                  <c:v>42805</c:v>
                </c:pt>
                <c:pt idx="69">
                  <c:v>42806</c:v>
                </c:pt>
                <c:pt idx="70">
                  <c:v>42807</c:v>
                </c:pt>
                <c:pt idx="71">
                  <c:v>42808</c:v>
                </c:pt>
                <c:pt idx="72">
                  <c:v>42809</c:v>
                </c:pt>
                <c:pt idx="73">
                  <c:v>42810</c:v>
                </c:pt>
                <c:pt idx="74">
                  <c:v>42811</c:v>
                </c:pt>
                <c:pt idx="75">
                  <c:v>42812</c:v>
                </c:pt>
                <c:pt idx="76">
                  <c:v>42813</c:v>
                </c:pt>
                <c:pt idx="77">
                  <c:v>42814</c:v>
                </c:pt>
                <c:pt idx="78">
                  <c:v>42815</c:v>
                </c:pt>
                <c:pt idx="79">
                  <c:v>42816</c:v>
                </c:pt>
                <c:pt idx="80">
                  <c:v>42817</c:v>
                </c:pt>
                <c:pt idx="81">
                  <c:v>42818</c:v>
                </c:pt>
                <c:pt idx="82">
                  <c:v>42819</c:v>
                </c:pt>
                <c:pt idx="83">
                  <c:v>42820</c:v>
                </c:pt>
                <c:pt idx="84">
                  <c:v>42821</c:v>
                </c:pt>
                <c:pt idx="85">
                  <c:v>42822</c:v>
                </c:pt>
                <c:pt idx="86">
                  <c:v>42823</c:v>
                </c:pt>
                <c:pt idx="87">
                  <c:v>42824</c:v>
                </c:pt>
                <c:pt idx="88">
                  <c:v>42825</c:v>
                </c:pt>
                <c:pt idx="89">
                  <c:v>42826</c:v>
                </c:pt>
                <c:pt idx="90">
                  <c:v>42827</c:v>
                </c:pt>
                <c:pt idx="91">
                  <c:v>42828</c:v>
                </c:pt>
                <c:pt idx="92">
                  <c:v>42829</c:v>
                </c:pt>
                <c:pt idx="93">
                  <c:v>42830</c:v>
                </c:pt>
                <c:pt idx="94">
                  <c:v>42831</c:v>
                </c:pt>
                <c:pt idx="95">
                  <c:v>42832</c:v>
                </c:pt>
                <c:pt idx="96">
                  <c:v>42833</c:v>
                </c:pt>
                <c:pt idx="97">
                  <c:v>42834</c:v>
                </c:pt>
                <c:pt idx="98">
                  <c:v>42835</c:v>
                </c:pt>
                <c:pt idx="99">
                  <c:v>42836</c:v>
                </c:pt>
                <c:pt idx="100">
                  <c:v>42837</c:v>
                </c:pt>
                <c:pt idx="101">
                  <c:v>42838</c:v>
                </c:pt>
                <c:pt idx="102">
                  <c:v>42839</c:v>
                </c:pt>
                <c:pt idx="103">
                  <c:v>42840</c:v>
                </c:pt>
                <c:pt idx="104">
                  <c:v>42841</c:v>
                </c:pt>
                <c:pt idx="105">
                  <c:v>42842</c:v>
                </c:pt>
                <c:pt idx="106">
                  <c:v>42843</c:v>
                </c:pt>
                <c:pt idx="107">
                  <c:v>42844</c:v>
                </c:pt>
                <c:pt idx="108">
                  <c:v>42845</c:v>
                </c:pt>
                <c:pt idx="109">
                  <c:v>42846</c:v>
                </c:pt>
                <c:pt idx="110">
                  <c:v>42847</c:v>
                </c:pt>
                <c:pt idx="111">
                  <c:v>42848</c:v>
                </c:pt>
                <c:pt idx="112">
                  <c:v>42849</c:v>
                </c:pt>
                <c:pt idx="113">
                  <c:v>42850</c:v>
                </c:pt>
                <c:pt idx="114">
                  <c:v>42851</c:v>
                </c:pt>
                <c:pt idx="115">
                  <c:v>42852</c:v>
                </c:pt>
                <c:pt idx="116">
                  <c:v>42853</c:v>
                </c:pt>
                <c:pt idx="117">
                  <c:v>42854</c:v>
                </c:pt>
                <c:pt idx="118">
                  <c:v>42855</c:v>
                </c:pt>
                <c:pt idx="119">
                  <c:v>42856</c:v>
                </c:pt>
                <c:pt idx="120">
                  <c:v>42857</c:v>
                </c:pt>
                <c:pt idx="121">
                  <c:v>42858</c:v>
                </c:pt>
                <c:pt idx="122">
                  <c:v>42859</c:v>
                </c:pt>
                <c:pt idx="123">
                  <c:v>42860</c:v>
                </c:pt>
                <c:pt idx="124">
                  <c:v>42861</c:v>
                </c:pt>
                <c:pt idx="125">
                  <c:v>42862</c:v>
                </c:pt>
                <c:pt idx="126">
                  <c:v>42863</c:v>
                </c:pt>
                <c:pt idx="127">
                  <c:v>42864</c:v>
                </c:pt>
                <c:pt idx="128">
                  <c:v>42865</c:v>
                </c:pt>
                <c:pt idx="129">
                  <c:v>42866</c:v>
                </c:pt>
                <c:pt idx="130">
                  <c:v>42867</c:v>
                </c:pt>
                <c:pt idx="131">
                  <c:v>42868</c:v>
                </c:pt>
                <c:pt idx="132">
                  <c:v>42869</c:v>
                </c:pt>
                <c:pt idx="133">
                  <c:v>42870</c:v>
                </c:pt>
                <c:pt idx="134">
                  <c:v>42871</c:v>
                </c:pt>
                <c:pt idx="135">
                  <c:v>42872</c:v>
                </c:pt>
                <c:pt idx="136">
                  <c:v>42873</c:v>
                </c:pt>
                <c:pt idx="137">
                  <c:v>42874</c:v>
                </c:pt>
                <c:pt idx="138">
                  <c:v>42875</c:v>
                </c:pt>
                <c:pt idx="139">
                  <c:v>42876</c:v>
                </c:pt>
                <c:pt idx="140">
                  <c:v>42877</c:v>
                </c:pt>
                <c:pt idx="141">
                  <c:v>42878</c:v>
                </c:pt>
                <c:pt idx="142">
                  <c:v>42879</c:v>
                </c:pt>
                <c:pt idx="143">
                  <c:v>42880</c:v>
                </c:pt>
                <c:pt idx="144">
                  <c:v>42881</c:v>
                </c:pt>
                <c:pt idx="145">
                  <c:v>42882</c:v>
                </c:pt>
                <c:pt idx="146">
                  <c:v>42883</c:v>
                </c:pt>
                <c:pt idx="147">
                  <c:v>42884</c:v>
                </c:pt>
                <c:pt idx="148">
                  <c:v>42885</c:v>
                </c:pt>
                <c:pt idx="149">
                  <c:v>42886</c:v>
                </c:pt>
                <c:pt idx="150">
                  <c:v>42887</c:v>
                </c:pt>
                <c:pt idx="151">
                  <c:v>42888</c:v>
                </c:pt>
                <c:pt idx="152">
                  <c:v>42889</c:v>
                </c:pt>
                <c:pt idx="153">
                  <c:v>42890</c:v>
                </c:pt>
                <c:pt idx="154">
                  <c:v>42891</c:v>
                </c:pt>
                <c:pt idx="155">
                  <c:v>42892</c:v>
                </c:pt>
                <c:pt idx="156">
                  <c:v>42893</c:v>
                </c:pt>
                <c:pt idx="157">
                  <c:v>42894</c:v>
                </c:pt>
                <c:pt idx="158">
                  <c:v>42895</c:v>
                </c:pt>
                <c:pt idx="159">
                  <c:v>42896</c:v>
                </c:pt>
                <c:pt idx="160">
                  <c:v>42897</c:v>
                </c:pt>
                <c:pt idx="161">
                  <c:v>42898</c:v>
                </c:pt>
                <c:pt idx="162">
                  <c:v>42899</c:v>
                </c:pt>
                <c:pt idx="163">
                  <c:v>42900</c:v>
                </c:pt>
                <c:pt idx="164">
                  <c:v>42901</c:v>
                </c:pt>
                <c:pt idx="165">
                  <c:v>42902</c:v>
                </c:pt>
                <c:pt idx="166">
                  <c:v>42903</c:v>
                </c:pt>
                <c:pt idx="167">
                  <c:v>42904</c:v>
                </c:pt>
                <c:pt idx="168">
                  <c:v>42905</c:v>
                </c:pt>
                <c:pt idx="169">
                  <c:v>42906</c:v>
                </c:pt>
                <c:pt idx="170">
                  <c:v>42907</c:v>
                </c:pt>
                <c:pt idx="171">
                  <c:v>42908</c:v>
                </c:pt>
                <c:pt idx="172">
                  <c:v>42909</c:v>
                </c:pt>
                <c:pt idx="173">
                  <c:v>42910</c:v>
                </c:pt>
                <c:pt idx="174">
                  <c:v>42911</c:v>
                </c:pt>
                <c:pt idx="175">
                  <c:v>42912</c:v>
                </c:pt>
                <c:pt idx="176">
                  <c:v>42913</c:v>
                </c:pt>
                <c:pt idx="177">
                  <c:v>42914</c:v>
                </c:pt>
                <c:pt idx="178">
                  <c:v>42915</c:v>
                </c:pt>
                <c:pt idx="179">
                  <c:v>42916</c:v>
                </c:pt>
                <c:pt idx="180">
                  <c:v>42917</c:v>
                </c:pt>
                <c:pt idx="181">
                  <c:v>42918</c:v>
                </c:pt>
                <c:pt idx="182">
                  <c:v>42919</c:v>
                </c:pt>
                <c:pt idx="183">
                  <c:v>42920</c:v>
                </c:pt>
                <c:pt idx="184">
                  <c:v>42921</c:v>
                </c:pt>
                <c:pt idx="185">
                  <c:v>42922</c:v>
                </c:pt>
                <c:pt idx="186">
                  <c:v>42923</c:v>
                </c:pt>
                <c:pt idx="187">
                  <c:v>42924</c:v>
                </c:pt>
                <c:pt idx="188">
                  <c:v>42925</c:v>
                </c:pt>
                <c:pt idx="189">
                  <c:v>42926</c:v>
                </c:pt>
                <c:pt idx="190">
                  <c:v>42927</c:v>
                </c:pt>
                <c:pt idx="191">
                  <c:v>42928</c:v>
                </c:pt>
                <c:pt idx="192">
                  <c:v>42929</c:v>
                </c:pt>
                <c:pt idx="193">
                  <c:v>42930</c:v>
                </c:pt>
                <c:pt idx="194">
                  <c:v>42931</c:v>
                </c:pt>
                <c:pt idx="195">
                  <c:v>42932</c:v>
                </c:pt>
                <c:pt idx="196">
                  <c:v>42933</c:v>
                </c:pt>
                <c:pt idx="197">
                  <c:v>42934</c:v>
                </c:pt>
                <c:pt idx="198">
                  <c:v>42935</c:v>
                </c:pt>
                <c:pt idx="199">
                  <c:v>42936</c:v>
                </c:pt>
                <c:pt idx="200">
                  <c:v>42937</c:v>
                </c:pt>
                <c:pt idx="201">
                  <c:v>42938</c:v>
                </c:pt>
                <c:pt idx="202">
                  <c:v>42939</c:v>
                </c:pt>
                <c:pt idx="203">
                  <c:v>42940</c:v>
                </c:pt>
                <c:pt idx="204">
                  <c:v>42941</c:v>
                </c:pt>
                <c:pt idx="205">
                  <c:v>42942</c:v>
                </c:pt>
                <c:pt idx="206">
                  <c:v>42943</c:v>
                </c:pt>
                <c:pt idx="207">
                  <c:v>42944</c:v>
                </c:pt>
                <c:pt idx="208">
                  <c:v>42945</c:v>
                </c:pt>
                <c:pt idx="209">
                  <c:v>42946</c:v>
                </c:pt>
                <c:pt idx="210">
                  <c:v>42947</c:v>
                </c:pt>
                <c:pt idx="211">
                  <c:v>42948</c:v>
                </c:pt>
                <c:pt idx="212">
                  <c:v>42949</c:v>
                </c:pt>
                <c:pt idx="213">
                  <c:v>42950</c:v>
                </c:pt>
                <c:pt idx="214">
                  <c:v>42951</c:v>
                </c:pt>
                <c:pt idx="215">
                  <c:v>42952</c:v>
                </c:pt>
                <c:pt idx="216">
                  <c:v>42953</c:v>
                </c:pt>
                <c:pt idx="217">
                  <c:v>42954</c:v>
                </c:pt>
                <c:pt idx="218">
                  <c:v>42955</c:v>
                </c:pt>
                <c:pt idx="219">
                  <c:v>42956</c:v>
                </c:pt>
                <c:pt idx="220">
                  <c:v>42957</c:v>
                </c:pt>
                <c:pt idx="221">
                  <c:v>42958</c:v>
                </c:pt>
                <c:pt idx="222">
                  <c:v>42959</c:v>
                </c:pt>
                <c:pt idx="223">
                  <c:v>42960</c:v>
                </c:pt>
                <c:pt idx="224">
                  <c:v>42961</c:v>
                </c:pt>
                <c:pt idx="225">
                  <c:v>42962</c:v>
                </c:pt>
                <c:pt idx="226">
                  <c:v>42963</c:v>
                </c:pt>
                <c:pt idx="227">
                  <c:v>42964</c:v>
                </c:pt>
                <c:pt idx="228">
                  <c:v>42965</c:v>
                </c:pt>
                <c:pt idx="229">
                  <c:v>42966</c:v>
                </c:pt>
                <c:pt idx="230">
                  <c:v>42967</c:v>
                </c:pt>
                <c:pt idx="231">
                  <c:v>42968</c:v>
                </c:pt>
                <c:pt idx="232">
                  <c:v>42969</c:v>
                </c:pt>
                <c:pt idx="233">
                  <c:v>42970</c:v>
                </c:pt>
                <c:pt idx="234">
                  <c:v>42971</c:v>
                </c:pt>
                <c:pt idx="235">
                  <c:v>42972</c:v>
                </c:pt>
                <c:pt idx="236">
                  <c:v>42973</c:v>
                </c:pt>
                <c:pt idx="237">
                  <c:v>42974</c:v>
                </c:pt>
                <c:pt idx="238">
                  <c:v>42975</c:v>
                </c:pt>
                <c:pt idx="239">
                  <c:v>42976</c:v>
                </c:pt>
                <c:pt idx="240">
                  <c:v>42977</c:v>
                </c:pt>
                <c:pt idx="241">
                  <c:v>42978</c:v>
                </c:pt>
                <c:pt idx="242">
                  <c:v>42979</c:v>
                </c:pt>
                <c:pt idx="243">
                  <c:v>42980</c:v>
                </c:pt>
                <c:pt idx="244">
                  <c:v>42981</c:v>
                </c:pt>
                <c:pt idx="245">
                  <c:v>42982</c:v>
                </c:pt>
                <c:pt idx="246">
                  <c:v>42983</c:v>
                </c:pt>
                <c:pt idx="247">
                  <c:v>42984</c:v>
                </c:pt>
                <c:pt idx="248">
                  <c:v>42985</c:v>
                </c:pt>
                <c:pt idx="249">
                  <c:v>42986</c:v>
                </c:pt>
                <c:pt idx="250">
                  <c:v>42987</c:v>
                </c:pt>
                <c:pt idx="251">
                  <c:v>42988</c:v>
                </c:pt>
                <c:pt idx="252">
                  <c:v>42989</c:v>
                </c:pt>
                <c:pt idx="253">
                  <c:v>42990</c:v>
                </c:pt>
                <c:pt idx="254">
                  <c:v>42991</c:v>
                </c:pt>
                <c:pt idx="255">
                  <c:v>42992</c:v>
                </c:pt>
                <c:pt idx="256">
                  <c:v>42993</c:v>
                </c:pt>
                <c:pt idx="257">
                  <c:v>42994</c:v>
                </c:pt>
                <c:pt idx="258">
                  <c:v>42995</c:v>
                </c:pt>
                <c:pt idx="259">
                  <c:v>42996</c:v>
                </c:pt>
                <c:pt idx="260">
                  <c:v>42997</c:v>
                </c:pt>
                <c:pt idx="261">
                  <c:v>42998</c:v>
                </c:pt>
                <c:pt idx="262">
                  <c:v>42999</c:v>
                </c:pt>
                <c:pt idx="263">
                  <c:v>43000</c:v>
                </c:pt>
                <c:pt idx="264">
                  <c:v>43001</c:v>
                </c:pt>
                <c:pt idx="265">
                  <c:v>43002</c:v>
                </c:pt>
                <c:pt idx="266">
                  <c:v>43003</c:v>
                </c:pt>
                <c:pt idx="267">
                  <c:v>43004</c:v>
                </c:pt>
                <c:pt idx="268">
                  <c:v>43005</c:v>
                </c:pt>
                <c:pt idx="269">
                  <c:v>43006</c:v>
                </c:pt>
                <c:pt idx="270">
                  <c:v>43007</c:v>
                </c:pt>
                <c:pt idx="271">
                  <c:v>43008</c:v>
                </c:pt>
                <c:pt idx="272">
                  <c:v>43009</c:v>
                </c:pt>
                <c:pt idx="273">
                  <c:v>43010</c:v>
                </c:pt>
                <c:pt idx="274">
                  <c:v>43011</c:v>
                </c:pt>
                <c:pt idx="275">
                  <c:v>43012</c:v>
                </c:pt>
                <c:pt idx="276">
                  <c:v>43013</c:v>
                </c:pt>
                <c:pt idx="277">
                  <c:v>43014</c:v>
                </c:pt>
                <c:pt idx="278">
                  <c:v>43015</c:v>
                </c:pt>
                <c:pt idx="279">
                  <c:v>43016</c:v>
                </c:pt>
                <c:pt idx="280">
                  <c:v>43017</c:v>
                </c:pt>
                <c:pt idx="281">
                  <c:v>43018</c:v>
                </c:pt>
                <c:pt idx="282">
                  <c:v>43019</c:v>
                </c:pt>
                <c:pt idx="283">
                  <c:v>43020</c:v>
                </c:pt>
                <c:pt idx="284">
                  <c:v>43021</c:v>
                </c:pt>
                <c:pt idx="285">
                  <c:v>43022</c:v>
                </c:pt>
                <c:pt idx="286">
                  <c:v>43023</c:v>
                </c:pt>
                <c:pt idx="287">
                  <c:v>43024</c:v>
                </c:pt>
                <c:pt idx="288">
                  <c:v>43025</c:v>
                </c:pt>
                <c:pt idx="289">
                  <c:v>43026</c:v>
                </c:pt>
                <c:pt idx="290">
                  <c:v>43027</c:v>
                </c:pt>
                <c:pt idx="291">
                  <c:v>43028</c:v>
                </c:pt>
                <c:pt idx="292">
                  <c:v>43029</c:v>
                </c:pt>
                <c:pt idx="293">
                  <c:v>43030</c:v>
                </c:pt>
                <c:pt idx="294">
                  <c:v>43031</c:v>
                </c:pt>
                <c:pt idx="295">
                  <c:v>43032</c:v>
                </c:pt>
                <c:pt idx="296">
                  <c:v>43033</c:v>
                </c:pt>
                <c:pt idx="297">
                  <c:v>43034</c:v>
                </c:pt>
                <c:pt idx="298">
                  <c:v>43035</c:v>
                </c:pt>
                <c:pt idx="299">
                  <c:v>43036</c:v>
                </c:pt>
                <c:pt idx="300">
                  <c:v>43037</c:v>
                </c:pt>
                <c:pt idx="301">
                  <c:v>43038</c:v>
                </c:pt>
                <c:pt idx="302">
                  <c:v>43039</c:v>
                </c:pt>
                <c:pt idx="303">
                  <c:v>43040</c:v>
                </c:pt>
                <c:pt idx="304">
                  <c:v>43041</c:v>
                </c:pt>
                <c:pt idx="305">
                  <c:v>43042</c:v>
                </c:pt>
                <c:pt idx="306">
                  <c:v>43043</c:v>
                </c:pt>
                <c:pt idx="307">
                  <c:v>43044</c:v>
                </c:pt>
                <c:pt idx="308">
                  <c:v>43045</c:v>
                </c:pt>
                <c:pt idx="309">
                  <c:v>43046</c:v>
                </c:pt>
                <c:pt idx="310">
                  <c:v>43047</c:v>
                </c:pt>
                <c:pt idx="311">
                  <c:v>43048</c:v>
                </c:pt>
                <c:pt idx="312">
                  <c:v>43049</c:v>
                </c:pt>
                <c:pt idx="313">
                  <c:v>43050</c:v>
                </c:pt>
                <c:pt idx="314">
                  <c:v>43051</c:v>
                </c:pt>
                <c:pt idx="315">
                  <c:v>43052</c:v>
                </c:pt>
                <c:pt idx="316">
                  <c:v>43053</c:v>
                </c:pt>
                <c:pt idx="317">
                  <c:v>43054</c:v>
                </c:pt>
                <c:pt idx="318">
                  <c:v>43055</c:v>
                </c:pt>
                <c:pt idx="319">
                  <c:v>43056</c:v>
                </c:pt>
                <c:pt idx="320">
                  <c:v>43057</c:v>
                </c:pt>
                <c:pt idx="321">
                  <c:v>43058</c:v>
                </c:pt>
                <c:pt idx="322">
                  <c:v>43059</c:v>
                </c:pt>
                <c:pt idx="323">
                  <c:v>43060</c:v>
                </c:pt>
                <c:pt idx="324">
                  <c:v>43061</c:v>
                </c:pt>
                <c:pt idx="325">
                  <c:v>43062</c:v>
                </c:pt>
                <c:pt idx="326">
                  <c:v>43063</c:v>
                </c:pt>
                <c:pt idx="327">
                  <c:v>43064</c:v>
                </c:pt>
                <c:pt idx="328">
                  <c:v>43065</c:v>
                </c:pt>
                <c:pt idx="329">
                  <c:v>43066</c:v>
                </c:pt>
                <c:pt idx="330">
                  <c:v>43067</c:v>
                </c:pt>
                <c:pt idx="331">
                  <c:v>43068</c:v>
                </c:pt>
                <c:pt idx="332">
                  <c:v>43069</c:v>
                </c:pt>
                <c:pt idx="333">
                  <c:v>43070</c:v>
                </c:pt>
                <c:pt idx="334">
                  <c:v>43071</c:v>
                </c:pt>
                <c:pt idx="335">
                  <c:v>43072</c:v>
                </c:pt>
                <c:pt idx="336">
                  <c:v>43073</c:v>
                </c:pt>
                <c:pt idx="337">
                  <c:v>43074</c:v>
                </c:pt>
                <c:pt idx="338">
                  <c:v>43075</c:v>
                </c:pt>
                <c:pt idx="339">
                  <c:v>43076</c:v>
                </c:pt>
                <c:pt idx="340">
                  <c:v>43077</c:v>
                </c:pt>
                <c:pt idx="341">
                  <c:v>43078</c:v>
                </c:pt>
                <c:pt idx="342">
                  <c:v>43079</c:v>
                </c:pt>
                <c:pt idx="343">
                  <c:v>43080</c:v>
                </c:pt>
                <c:pt idx="344">
                  <c:v>43081</c:v>
                </c:pt>
                <c:pt idx="345">
                  <c:v>43082</c:v>
                </c:pt>
                <c:pt idx="346">
                  <c:v>43083</c:v>
                </c:pt>
                <c:pt idx="347">
                  <c:v>43084</c:v>
                </c:pt>
                <c:pt idx="348">
                  <c:v>43085</c:v>
                </c:pt>
                <c:pt idx="349">
                  <c:v>43086</c:v>
                </c:pt>
                <c:pt idx="350">
                  <c:v>43087</c:v>
                </c:pt>
                <c:pt idx="351">
                  <c:v>43088</c:v>
                </c:pt>
                <c:pt idx="352">
                  <c:v>43089</c:v>
                </c:pt>
                <c:pt idx="353">
                  <c:v>43090</c:v>
                </c:pt>
                <c:pt idx="354">
                  <c:v>43091</c:v>
                </c:pt>
                <c:pt idx="355">
                  <c:v>43092</c:v>
                </c:pt>
                <c:pt idx="356">
                  <c:v>43093</c:v>
                </c:pt>
                <c:pt idx="357">
                  <c:v>43094</c:v>
                </c:pt>
                <c:pt idx="358">
                  <c:v>43095</c:v>
                </c:pt>
                <c:pt idx="359">
                  <c:v>43096</c:v>
                </c:pt>
                <c:pt idx="360">
                  <c:v>43097</c:v>
                </c:pt>
                <c:pt idx="361">
                  <c:v>43098</c:v>
                </c:pt>
                <c:pt idx="362">
                  <c:v>43099</c:v>
                </c:pt>
                <c:pt idx="363">
                  <c:v>43100</c:v>
                </c:pt>
                <c:pt idx="364">
                  <c:v>43101</c:v>
                </c:pt>
                <c:pt idx="365">
                  <c:v>43102</c:v>
                </c:pt>
              </c:numCache>
            </c:numRef>
          </c:cat>
          <c:val>
            <c:numRef>
              <c:f>'12M'!$AB$3:$AB$369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100.44429045998329</c:v>
                </c:pt>
                <c:pt idx="4">
                  <c:v>100.47214353163363</c:v>
                </c:pt>
                <c:pt idx="5">
                  <c:v>100.41711673154396</c:v>
                </c:pt>
                <c:pt idx="6">
                  <c:v>100.42391016365379</c:v>
                </c:pt>
                <c:pt idx="7">
                  <c:v>100.42934490934165</c:v>
                </c:pt>
                <c:pt idx="8">
                  <c:v>100.46535009952377</c:v>
                </c:pt>
                <c:pt idx="9">
                  <c:v>100.41643738833297</c:v>
                </c:pt>
                <c:pt idx="10">
                  <c:v>100.40013315126936</c:v>
                </c:pt>
                <c:pt idx="11">
                  <c:v>100.4395350575064</c:v>
                </c:pt>
                <c:pt idx="12">
                  <c:v>100.36344861787623</c:v>
                </c:pt>
                <c:pt idx="13">
                  <c:v>100.36208993145426</c:v>
                </c:pt>
                <c:pt idx="14">
                  <c:v>100.36344861787623</c:v>
                </c:pt>
                <c:pt idx="15">
                  <c:v>100.34782372402363</c:v>
                </c:pt>
                <c:pt idx="16">
                  <c:v>100.30978050420853</c:v>
                </c:pt>
                <c:pt idx="17">
                  <c:v>100.2241832596246</c:v>
                </c:pt>
                <c:pt idx="18">
                  <c:v>100.2241832596246</c:v>
                </c:pt>
                <c:pt idx="19">
                  <c:v>100.26698188191658</c:v>
                </c:pt>
                <c:pt idx="20">
                  <c:v>100.26834056833856</c:v>
                </c:pt>
                <c:pt idx="21">
                  <c:v>100.26698188191659</c:v>
                </c:pt>
                <c:pt idx="22">
                  <c:v>100.23980815347724</c:v>
                </c:pt>
                <c:pt idx="23">
                  <c:v>100.29687298319988</c:v>
                </c:pt>
                <c:pt idx="24">
                  <c:v>100.26494385228364</c:v>
                </c:pt>
                <c:pt idx="25">
                  <c:v>100.24524289916511</c:v>
                </c:pt>
                <c:pt idx="26">
                  <c:v>100.25339501769692</c:v>
                </c:pt>
                <c:pt idx="27">
                  <c:v>100.25339501769692</c:v>
                </c:pt>
                <c:pt idx="28">
                  <c:v>100.25339501769692</c:v>
                </c:pt>
                <c:pt idx="29">
                  <c:v>100.28260677576922</c:v>
                </c:pt>
                <c:pt idx="30">
                  <c:v>100.35122044007856</c:v>
                </c:pt>
                <c:pt idx="31">
                  <c:v>100.47825762053249</c:v>
                </c:pt>
                <c:pt idx="32">
                  <c:v>100.51290412429265</c:v>
                </c:pt>
                <c:pt idx="33">
                  <c:v>100.53939850952101</c:v>
                </c:pt>
                <c:pt idx="34">
                  <c:v>100.53871916631002</c:v>
                </c:pt>
                <c:pt idx="35">
                  <c:v>100.54007785273198</c:v>
                </c:pt>
                <c:pt idx="36">
                  <c:v>100.54755062805279</c:v>
                </c:pt>
                <c:pt idx="37">
                  <c:v>100.68002255419461</c:v>
                </c:pt>
                <c:pt idx="38">
                  <c:v>100.81385316675839</c:v>
                </c:pt>
                <c:pt idx="39">
                  <c:v>100.89877106813135</c:v>
                </c:pt>
                <c:pt idx="40">
                  <c:v>100.89537435207643</c:v>
                </c:pt>
                <c:pt idx="41">
                  <c:v>100.91235793235103</c:v>
                </c:pt>
                <c:pt idx="42">
                  <c:v>100.92934151262563</c:v>
                </c:pt>
                <c:pt idx="43">
                  <c:v>100.93070019904759</c:v>
                </c:pt>
                <c:pt idx="44">
                  <c:v>101.04822657454775</c:v>
                </c:pt>
                <c:pt idx="45">
                  <c:v>101.01086269794367</c:v>
                </c:pt>
                <c:pt idx="46">
                  <c:v>100.92730348299267</c:v>
                </c:pt>
                <c:pt idx="47">
                  <c:v>101.01561810042054</c:v>
                </c:pt>
                <c:pt idx="48">
                  <c:v>101.0332810239061</c:v>
                </c:pt>
                <c:pt idx="49">
                  <c:v>101.0502646041807</c:v>
                </c:pt>
                <c:pt idx="50">
                  <c:v>101.00406926583381</c:v>
                </c:pt>
                <c:pt idx="51">
                  <c:v>100.99048240161413</c:v>
                </c:pt>
                <c:pt idx="52">
                  <c:v>100.99048240161413</c:v>
                </c:pt>
                <c:pt idx="53">
                  <c:v>101.20379616986298</c:v>
                </c:pt>
                <c:pt idx="54">
                  <c:v>101.29618684655675</c:v>
                </c:pt>
                <c:pt idx="55">
                  <c:v>101.31384977004232</c:v>
                </c:pt>
                <c:pt idx="56">
                  <c:v>101.33083335031691</c:v>
                </c:pt>
                <c:pt idx="57">
                  <c:v>101.35257233306838</c:v>
                </c:pt>
                <c:pt idx="58">
                  <c:v>101.43137614554247</c:v>
                </c:pt>
                <c:pt idx="59">
                  <c:v>101.48708228884315</c:v>
                </c:pt>
                <c:pt idx="60">
                  <c:v>101.50202783948477</c:v>
                </c:pt>
                <c:pt idx="61">
                  <c:v>101.575396906271</c:v>
                </c:pt>
                <c:pt idx="62">
                  <c:v>101.5917011433346</c:v>
                </c:pt>
                <c:pt idx="63">
                  <c:v>101.60800538039823</c:v>
                </c:pt>
                <c:pt idx="64">
                  <c:v>101.60936406682019</c:v>
                </c:pt>
                <c:pt idx="65">
                  <c:v>101.59577720260052</c:v>
                </c:pt>
                <c:pt idx="66">
                  <c:v>101.56181004205133</c:v>
                </c:pt>
                <c:pt idx="67">
                  <c:v>101.46126724682576</c:v>
                </c:pt>
                <c:pt idx="68">
                  <c:v>101.38110474792968</c:v>
                </c:pt>
                <c:pt idx="69">
                  <c:v>101.38993620967247</c:v>
                </c:pt>
                <c:pt idx="70">
                  <c:v>101.39944701462623</c:v>
                </c:pt>
                <c:pt idx="71">
                  <c:v>101.34238218490361</c:v>
                </c:pt>
                <c:pt idx="72">
                  <c:v>101.2316492415133</c:v>
                </c:pt>
                <c:pt idx="73">
                  <c:v>101.21534500444969</c:v>
                </c:pt>
                <c:pt idx="74">
                  <c:v>101.21534500444969</c:v>
                </c:pt>
                <c:pt idx="75">
                  <c:v>101.57811427911494</c:v>
                </c:pt>
                <c:pt idx="76">
                  <c:v>101.58762508406872</c:v>
                </c:pt>
                <c:pt idx="77">
                  <c:v>101.59713588902248</c:v>
                </c:pt>
                <c:pt idx="78">
                  <c:v>101.73979796332904</c:v>
                </c:pt>
                <c:pt idx="79">
                  <c:v>101.59509785938954</c:v>
                </c:pt>
                <c:pt idx="80">
                  <c:v>101.76697169176839</c:v>
                </c:pt>
                <c:pt idx="81">
                  <c:v>101.96126385010973</c:v>
                </c:pt>
                <c:pt idx="82">
                  <c:v>102.18748513936727</c:v>
                </c:pt>
                <c:pt idx="83">
                  <c:v>102.01017656130054</c:v>
                </c:pt>
                <c:pt idx="84">
                  <c:v>102.01900802304333</c:v>
                </c:pt>
                <c:pt idx="85">
                  <c:v>102.18748513936727</c:v>
                </c:pt>
                <c:pt idx="86">
                  <c:v>102.14672454670824</c:v>
                </c:pt>
                <c:pt idx="87">
                  <c:v>102.19291988505515</c:v>
                </c:pt>
                <c:pt idx="88">
                  <c:v>102.26493026541941</c:v>
                </c:pt>
                <c:pt idx="89">
                  <c:v>102.49590695715385</c:v>
                </c:pt>
                <c:pt idx="90">
                  <c:v>102.51424922385041</c:v>
                </c:pt>
                <c:pt idx="91">
                  <c:v>102.52376002880419</c:v>
                </c:pt>
                <c:pt idx="92">
                  <c:v>102.51289053742845</c:v>
                </c:pt>
                <c:pt idx="93">
                  <c:v>102.69087845870615</c:v>
                </c:pt>
                <c:pt idx="94">
                  <c:v>102.69767189081601</c:v>
                </c:pt>
                <c:pt idx="95">
                  <c:v>102.67253619200962</c:v>
                </c:pt>
                <c:pt idx="96">
                  <c:v>102.781910448978</c:v>
                </c:pt>
                <c:pt idx="97">
                  <c:v>102.79074191072077</c:v>
                </c:pt>
                <c:pt idx="98">
                  <c:v>102.79889402925258</c:v>
                </c:pt>
                <c:pt idx="99">
                  <c:v>102.85935557503012</c:v>
                </c:pt>
                <c:pt idx="100">
                  <c:v>102.94699084924702</c:v>
                </c:pt>
                <c:pt idx="101">
                  <c:v>103.02647400493208</c:v>
                </c:pt>
                <c:pt idx="102">
                  <c:v>103.06383788153617</c:v>
                </c:pt>
                <c:pt idx="103">
                  <c:v>103.07674540254486</c:v>
                </c:pt>
                <c:pt idx="104">
                  <c:v>103.09033226676453</c:v>
                </c:pt>
                <c:pt idx="105">
                  <c:v>103.10256044456224</c:v>
                </c:pt>
                <c:pt idx="106">
                  <c:v>103.40486817344996</c:v>
                </c:pt>
                <c:pt idx="107">
                  <c:v>103.32538501776486</c:v>
                </c:pt>
                <c:pt idx="108">
                  <c:v>103.33897188198453</c:v>
                </c:pt>
                <c:pt idx="109">
                  <c:v>103.27918967941797</c:v>
                </c:pt>
                <c:pt idx="110">
                  <c:v>103.25405398061159</c:v>
                </c:pt>
                <c:pt idx="111">
                  <c:v>103.26560281519829</c:v>
                </c:pt>
                <c:pt idx="112">
                  <c:v>103.27918967941797</c:v>
                </c:pt>
                <c:pt idx="113">
                  <c:v>103.16098396070682</c:v>
                </c:pt>
                <c:pt idx="114">
                  <c:v>103.06112050869223</c:v>
                </c:pt>
                <c:pt idx="115">
                  <c:v>102.99114815796091</c:v>
                </c:pt>
                <c:pt idx="116">
                  <c:v>103.19019571877911</c:v>
                </c:pt>
                <c:pt idx="117">
                  <c:v>103.25609201024453</c:v>
                </c:pt>
                <c:pt idx="118">
                  <c:v>103.26832018804222</c:v>
                </c:pt>
                <c:pt idx="119">
                  <c:v>103.28122770905092</c:v>
                </c:pt>
                <c:pt idx="120">
                  <c:v>103.29277654363764</c:v>
                </c:pt>
                <c:pt idx="121">
                  <c:v>103.40147145739502</c:v>
                </c:pt>
                <c:pt idx="122">
                  <c:v>103.40486817344994</c:v>
                </c:pt>
                <c:pt idx="123">
                  <c:v>103.14264169401025</c:v>
                </c:pt>
                <c:pt idx="124">
                  <c:v>103.18136425703632</c:v>
                </c:pt>
                <c:pt idx="125">
                  <c:v>103.19427177804502</c:v>
                </c:pt>
                <c:pt idx="126">
                  <c:v>103.20717929905372</c:v>
                </c:pt>
                <c:pt idx="127">
                  <c:v>103.10188110135127</c:v>
                </c:pt>
                <c:pt idx="128">
                  <c:v>102.92253449365158</c:v>
                </c:pt>
                <c:pt idx="129">
                  <c:v>102.93408332823832</c:v>
                </c:pt>
                <c:pt idx="130">
                  <c:v>102.73707379705306</c:v>
                </c:pt>
                <c:pt idx="131">
                  <c:v>102.77919307613405</c:v>
                </c:pt>
                <c:pt idx="132">
                  <c:v>102.78734519466585</c:v>
                </c:pt>
                <c:pt idx="133">
                  <c:v>102.79549731319767</c:v>
                </c:pt>
                <c:pt idx="134">
                  <c:v>102.94359413319209</c:v>
                </c:pt>
                <c:pt idx="135">
                  <c:v>103.04141955557374</c:v>
                </c:pt>
                <c:pt idx="136">
                  <c:v>103.28802114116081</c:v>
                </c:pt>
                <c:pt idx="137">
                  <c:v>103.3960367117072</c:v>
                </c:pt>
                <c:pt idx="138">
                  <c:v>103.32062961528801</c:v>
                </c:pt>
                <c:pt idx="139">
                  <c:v>103.33285779308571</c:v>
                </c:pt>
                <c:pt idx="140">
                  <c:v>103.3423685980395</c:v>
                </c:pt>
                <c:pt idx="141">
                  <c:v>103.1929130916231</c:v>
                </c:pt>
                <c:pt idx="142">
                  <c:v>103.17185345208262</c:v>
                </c:pt>
                <c:pt idx="143">
                  <c:v>103.22823893859425</c:v>
                </c:pt>
                <c:pt idx="144">
                  <c:v>103.02103925924425</c:v>
                </c:pt>
                <c:pt idx="145">
                  <c:v>102.84848608365442</c:v>
                </c:pt>
                <c:pt idx="146">
                  <c:v>102.8579968886082</c:v>
                </c:pt>
                <c:pt idx="147">
                  <c:v>102.86818703677297</c:v>
                </c:pt>
                <c:pt idx="148">
                  <c:v>102.85731754539722</c:v>
                </c:pt>
                <c:pt idx="149">
                  <c:v>103.10731584703919</c:v>
                </c:pt>
                <c:pt idx="150">
                  <c:v>103.36750429684591</c:v>
                </c:pt>
                <c:pt idx="151">
                  <c:v>103.43747664757723</c:v>
                </c:pt>
                <c:pt idx="152">
                  <c:v>103.60391573426823</c:v>
                </c:pt>
                <c:pt idx="153">
                  <c:v>103.61342653922199</c:v>
                </c:pt>
                <c:pt idx="154">
                  <c:v>103.62225800096476</c:v>
                </c:pt>
                <c:pt idx="155">
                  <c:v>103.64195895408328</c:v>
                </c:pt>
                <c:pt idx="156">
                  <c:v>103.67117071215557</c:v>
                </c:pt>
                <c:pt idx="157">
                  <c:v>103.66165990720181</c:v>
                </c:pt>
                <c:pt idx="158">
                  <c:v>103.56926923050803</c:v>
                </c:pt>
                <c:pt idx="159">
                  <c:v>103.53530206995885</c:v>
                </c:pt>
                <c:pt idx="160">
                  <c:v>103.54345418849066</c:v>
                </c:pt>
                <c:pt idx="161">
                  <c:v>103.55092696381148</c:v>
                </c:pt>
                <c:pt idx="162">
                  <c:v>103.44698745253098</c:v>
                </c:pt>
                <c:pt idx="163">
                  <c:v>103.47212315133736</c:v>
                </c:pt>
                <c:pt idx="164">
                  <c:v>103.5583997391323</c:v>
                </c:pt>
                <c:pt idx="165">
                  <c:v>103.47959592665819</c:v>
                </c:pt>
                <c:pt idx="166">
                  <c:v>103.37837378822164</c:v>
                </c:pt>
                <c:pt idx="167">
                  <c:v>103.38720524996441</c:v>
                </c:pt>
                <c:pt idx="168">
                  <c:v>103.39535736849622</c:v>
                </c:pt>
                <c:pt idx="169">
                  <c:v>103.4001127709731</c:v>
                </c:pt>
                <c:pt idx="170">
                  <c:v>103.32674370418687</c:v>
                </c:pt>
                <c:pt idx="171">
                  <c:v>103.17321213850457</c:v>
                </c:pt>
                <c:pt idx="172">
                  <c:v>103.31723289923309</c:v>
                </c:pt>
                <c:pt idx="173">
                  <c:v>103.14943512612014</c:v>
                </c:pt>
                <c:pt idx="174">
                  <c:v>103.15826658786294</c:v>
                </c:pt>
                <c:pt idx="175">
                  <c:v>103.16845673602771</c:v>
                </c:pt>
                <c:pt idx="176">
                  <c:v>103.17321213850458</c:v>
                </c:pt>
                <c:pt idx="177">
                  <c:v>102.99658290364883</c:v>
                </c:pt>
                <c:pt idx="178">
                  <c:v>102.97891998016325</c:v>
                </c:pt>
                <c:pt idx="179">
                  <c:v>102.90690959979899</c:v>
                </c:pt>
                <c:pt idx="180">
                  <c:v>102.92932792576147</c:v>
                </c:pt>
                <c:pt idx="181">
                  <c:v>102.93815938750426</c:v>
                </c:pt>
                <c:pt idx="182">
                  <c:v>102.94563216282506</c:v>
                </c:pt>
                <c:pt idx="183">
                  <c:v>102.85392082934229</c:v>
                </c:pt>
                <c:pt idx="184">
                  <c:v>102.74794328842884</c:v>
                </c:pt>
                <c:pt idx="185">
                  <c:v>102.73571511063113</c:v>
                </c:pt>
                <c:pt idx="186">
                  <c:v>102.57335208320606</c:v>
                </c:pt>
                <c:pt idx="187">
                  <c:v>102.533950176969</c:v>
                </c:pt>
                <c:pt idx="188">
                  <c:v>102.54074360907886</c:v>
                </c:pt>
                <c:pt idx="189">
                  <c:v>102.54889572761066</c:v>
                </c:pt>
                <c:pt idx="190">
                  <c:v>102.61547136228705</c:v>
                </c:pt>
                <c:pt idx="191">
                  <c:v>102.74522591558492</c:v>
                </c:pt>
                <c:pt idx="192">
                  <c:v>102.83489921943477</c:v>
                </c:pt>
                <c:pt idx="193">
                  <c:v>102.49454827073198</c:v>
                </c:pt>
                <c:pt idx="194">
                  <c:v>102.19903397395412</c:v>
                </c:pt>
                <c:pt idx="195">
                  <c:v>102.19359922826624</c:v>
                </c:pt>
                <c:pt idx="196">
                  <c:v>102.18816448257837</c:v>
                </c:pt>
                <c:pt idx="197">
                  <c:v>102.00610050203476</c:v>
                </c:pt>
                <c:pt idx="198">
                  <c:v>101.91982391423984</c:v>
                </c:pt>
                <c:pt idx="199">
                  <c:v>101.84849287708656</c:v>
                </c:pt>
                <c:pt idx="200">
                  <c:v>101.85324827956343</c:v>
                </c:pt>
                <c:pt idx="201">
                  <c:v>102.00474181561279</c:v>
                </c:pt>
                <c:pt idx="202">
                  <c:v>101.99930706992492</c:v>
                </c:pt>
                <c:pt idx="203">
                  <c:v>101.99523101065903</c:v>
                </c:pt>
                <c:pt idx="204">
                  <c:v>102.14944191955232</c:v>
                </c:pt>
                <c:pt idx="205">
                  <c:v>102.04414372184985</c:v>
                </c:pt>
                <c:pt idx="206">
                  <c:v>102.16574615661594</c:v>
                </c:pt>
                <c:pt idx="207">
                  <c:v>102.20378937643103</c:v>
                </c:pt>
                <c:pt idx="208">
                  <c:v>102.37430452238792</c:v>
                </c:pt>
                <c:pt idx="209">
                  <c:v>102.36954911991103</c:v>
                </c:pt>
                <c:pt idx="210">
                  <c:v>102.36343503101216</c:v>
                </c:pt>
                <c:pt idx="211">
                  <c:v>102.46058111018283</c:v>
                </c:pt>
                <c:pt idx="212">
                  <c:v>102.47960272009036</c:v>
                </c:pt>
                <c:pt idx="213">
                  <c:v>102.54346098192282</c:v>
                </c:pt>
                <c:pt idx="214">
                  <c:v>102.3824566409197</c:v>
                </c:pt>
                <c:pt idx="215">
                  <c:v>102.23096310487034</c:v>
                </c:pt>
                <c:pt idx="216">
                  <c:v>102.22552835918248</c:v>
                </c:pt>
                <c:pt idx="217">
                  <c:v>102.22077295670559</c:v>
                </c:pt>
                <c:pt idx="218">
                  <c:v>102.0624859885464</c:v>
                </c:pt>
                <c:pt idx="219">
                  <c:v>102.07811088239902</c:v>
                </c:pt>
                <c:pt idx="220">
                  <c:v>102.00949721808968</c:v>
                </c:pt>
                <c:pt idx="221">
                  <c:v>101.98979626497116</c:v>
                </c:pt>
                <c:pt idx="222">
                  <c:v>102.15623535166215</c:v>
                </c:pt>
                <c:pt idx="223">
                  <c:v>102.16438747019394</c:v>
                </c:pt>
                <c:pt idx="224">
                  <c:v>102.1745776183587</c:v>
                </c:pt>
                <c:pt idx="225">
                  <c:v>102.20175134679805</c:v>
                </c:pt>
                <c:pt idx="226">
                  <c:v>102.21058280854082</c:v>
                </c:pt>
                <c:pt idx="227">
                  <c:v>102.19020251221131</c:v>
                </c:pt>
                <c:pt idx="228">
                  <c:v>102.24930537156688</c:v>
                </c:pt>
                <c:pt idx="229">
                  <c:v>102.31248429018835</c:v>
                </c:pt>
                <c:pt idx="230">
                  <c:v>102.32199509514213</c:v>
                </c:pt>
                <c:pt idx="231">
                  <c:v>102.3308265568849</c:v>
                </c:pt>
                <c:pt idx="232">
                  <c:v>102.46261913981573</c:v>
                </c:pt>
                <c:pt idx="233">
                  <c:v>102.40827168293704</c:v>
                </c:pt>
                <c:pt idx="234">
                  <c:v>102.2527020876218</c:v>
                </c:pt>
                <c:pt idx="235">
                  <c:v>102.08218694166492</c:v>
                </c:pt>
                <c:pt idx="236">
                  <c:v>102.05025781074869</c:v>
                </c:pt>
                <c:pt idx="237">
                  <c:v>102.06044795891344</c:v>
                </c:pt>
                <c:pt idx="238">
                  <c:v>102.0706381070782</c:v>
                </c:pt>
                <c:pt idx="239">
                  <c:v>101.9293347191936</c:v>
                </c:pt>
                <c:pt idx="240">
                  <c:v>102.01764933662146</c:v>
                </c:pt>
                <c:pt idx="241">
                  <c:v>102.09373577625161</c:v>
                </c:pt>
                <c:pt idx="242">
                  <c:v>102.10936067010424</c:v>
                </c:pt>
                <c:pt idx="243">
                  <c:v>102.21330018138474</c:v>
                </c:pt>
                <c:pt idx="244">
                  <c:v>102.22213164312753</c:v>
                </c:pt>
                <c:pt idx="245">
                  <c:v>102.23232179129226</c:v>
                </c:pt>
                <c:pt idx="246">
                  <c:v>102.26493026541948</c:v>
                </c:pt>
                <c:pt idx="247">
                  <c:v>102.31384297661029</c:v>
                </c:pt>
                <c:pt idx="248">
                  <c:v>102.33150590009588</c:v>
                </c:pt>
                <c:pt idx="249">
                  <c:v>102.30840823092244</c:v>
                </c:pt>
                <c:pt idx="250">
                  <c:v>102.45786373733884</c:v>
                </c:pt>
                <c:pt idx="251">
                  <c:v>102.46669519908161</c:v>
                </c:pt>
                <c:pt idx="252">
                  <c:v>102.47688534724637</c:v>
                </c:pt>
                <c:pt idx="253">
                  <c:v>102.3926467890844</c:v>
                </c:pt>
                <c:pt idx="254">
                  <c:v>102.23707719376915</c:v>
                </c:pt>
                <c:pt idx="255">
                  <c:v>102.24454996908996</c:v>
                </c:pt>
                <c:pt idx="256">
                  <c:v>102.17457761835865</c:v>
                </c:pt>
                <c:pt idx="257">
                  <c:v>102.00745918845668</c:v>
                </c:pt>
                <c:pt idx="258">
                  <c:v>102.01696999341046</c:v>
                </c:pt>
                <c:pt idx="259">
                  <c:v>102.02716014157519</c:v>
                </c:pt>
                <c:pt idx="260">
                  <c:v>102.03735028973996</c:v>
                </c:pt>
                <c:pt idx="261">
                  <c:v>102.04754043790473</c:v>
                </c:pt>
                <c:pt idx="262">
                  <c:v>101.96805728221965</c:v>
                </c:pt>
                <c:pt idx="263">
                  <c:v>102.04142634900586</c:v>
                </c:pt>
                <c:pt idx="264">
                  <c:v>102.30433217165654</c:v>
                </c:pt>
                <c:pt idx="265">
                  <c:v>102.31316363339933</c:v>
                </c:pt>
                <c:pt idx="266">
                  <c:v>102.32335378156408</c:v>
                </c:pt>
                <c:pt idx="267">
                  <c:v>102.31995706550917</c:v>
                </c:pt>
                <c:pt idx="268">
                  <c:v>102.37770123844277</c:v>
                </c:pt>
                <c:pt idx="269">
                  <c:v>102.34033736183868</c:v>
                </c:pt>
                <c:pt idx="270">
                  <c:v>102.30365282844556</c:v>
                </c:pt>
                <c:pt idx="271">
                  <c:v>102.01289393414459</c:v>
                </c:pt>
                <c:pt idx="272">
                  <c:v>102.02376342552031</c:v>
                </c:pt>
                <c:pt idx="273">
                  <c:v>102.03327423047411</c:v>
                </c:pt>
                <c:pt idx="274">
                  <c:v>101.87906332158083</c:v>
                </c:pt>
                <c:pt idx="275">
                  <c:v>101.65420071874523</c:v>
                </c:pt>
                <c:pt idx="276">
                  <c:v>101.42526205664376</c:v>
                </c:pt>
                <c:pt idx="277">
                  <c:v>101.05434066344669</c:v>
                </c:pt>
                <c:pt idx="278">
                  <c:v>100.55162668731883</c:v>
                </c:pt>
                <c:pt idx="279">
                  <c:v>100.56181683548358</c:v>
                </c:pt>
                <c:pt idx="280">
                  <c:v>100.57336567007032</c:v>
                </c:pt>
                <c:pt idx="281">
                  <c:v>100.58355581823506</c:v>
                </c:pt>
                <c:pt idx="282">
                  <c:v>100.23709078063341</c:v>
                </c:pt>
                <c:pt idx="283">
                  <c:v>100.16711842990209</c:v>
                </c:pt>
                <c:pt idx="284">
                  <c:v>99.979619703670608</c:v>
                </c:pt>
                <c:pt idx="285">
                  <c:v>99.930027649268794</c:v>
                </c:pt>
                <c:pt idx="286">
                  <c:v>99.927989619635838</c:v>
                </c:pt>
                <c:pt idx="287">
                  <c:v>99.927989619635838</c:v>
                </c:pt>
                <c:pt idx="288">
                  <c:v>99.864131357803373</c:v>
                </c:pt>
                <c:pt idx="289">
                  <c:v>99.765626592210737</c:v>
                </c:pt>
                <c:pt idx="290">
                  <c:v>99.715355194597947</c:v>
                </c:pt>
                <c:pt idx="291">
                  <c:v>99.943614513488455</c:v>
                </c:pt>
                <c:pt idx="292">
                  <c:v>100.23029734852355</c:v>
                </c:pt>
                <c:pt idx="293">
                  <c:v>100.22961800531257</c:v>
                </c:pt>
                <c:pt idx="294">
                  <c:v>100.22893866210158</c:v>
                </c:pt>
                <c:pt idx="295">
                  <c:v>100.83695083593192</c:v>
                </c:pt>
                <c:pt idx="296">
                  <c:v>101.01290072757669</c:v>
                </c:pt>
                <c:pt idx="297">
                  <c:v>100.63043049979291</c:v>
                </c:pt>
                <c:pt idx="298">
                  <c:v>100.83219543345506</c:v>
                </c:pt>
                <c:pt idx="299">
                  <c:v>100.83151609024408</c:v>
                </c:pt>
                <c:pt idx="300">
                  <c:v>100.83151609024408</c:v>
                </c:pt>
                <c:pt idx="301">
                  <c:v>100.83083674703309</c:v>
                </c:pt>
                <c:pt idx="302">
                  <c:v>101.01086269794376</c:v>
                </c:pt>
                <c:pt idx="303">
                  <c:v>101.05569934986868</c:v>
                </c:pt>
                <c:pt idx="304">
                  <c:v>101.05502000665768</c:v>
                </c:pt>
                <c:pt idx="305">
                  <c:v>101.12838907344391</c:v>
                </c:pt>
                <c:pt idx="306">
                  <c:v>101.07336227335423</c:v>
                </c:pt>
                <c:pt idx="307">
                  <c:v>101.07268293014324</c:v>
                </c:pt>
                <c:pt idx="308">
                  <c:v>101.07200358693227</c:v>
                </c:pt>
                <c:pt idx="309">
                  <c:v>101.09170454005078</c:v>
                </c:pt>
                <c:pt idx="310">
                  <c:v>101.07947636225309</c:v>
                </c:pt>
                <c:pt idx="311">
                  <c:v>101.22621449582553</c:v>
                </c:pt>
                <c:pt idx="312">
                  <c:v>101.37702868866391</c:v>
                </c:pt>
                <c:pt idx="313">
                  <c:v>101.37431131581998</c:v>
                </c:pt>
                <c:pt idx="314">
                  <c:v>101.39672964178244</c:v>
                </c:pt>
                <c:pt idx="315">
                  <c:v>101.41914796774492</c:v>
                </c:pt>
                <c:pt idx="316">
                  <c:v>101.47757148388949</c:v>
                </c:pt>
                <c:pt idx="317">
                  <c:v>101.53599500003408</c:v>
                </c:pt>
                <c:pt idx="318">
                  <c:v>101.48912031847621</c:v>
                </c:pt>
                <c:pt idx="319">
                  <c:v>101.29686618976783</c:v>
                </c:pt>
                <c:pt idx="320">
                  <c:v>101.1779811278457</c:v>
                </c:pt>
                <c:pt idx="321">
                  <c:v>101.19972011059718</c:v>
                </c:pt>
                <c:pt idx="322">
                  <c:v>101.22145909334866</c:v>
                </c:pt>
                <c:pt idx="323">
                  <c:v>101.30026290582278</c:v>
                </c:pt>
                <c:pt idx="324">
                  <c:v>101.01425941399867</c:v>
                </c:pt>
                <c:pt idx="325">
                  <c:v>100.70991365547802</c:v>
                </c:pt>
                <c:pt idx="326">
                  <c:v>100.53056704777833</c:v>
                </c:pt>
                <c:pt idx="327">
                  <c:v>100.59918071208769</c:v>
                </c:pt>
                <c:pt idx="328">
                  <c:v>100.61956100841721</c:v>
                </c:pt>
                <c:pt idx="329">
                  <c:v>100.64333802080162</c:v>
                </c:pt>
                <c:pt idx="330">
                  <c:v>100.74999490492604</c:v>
                </c:pt>
                <c:pt idx="331">
                  <c:v>100.58015910218015</c:v>
                </c:pt>
                <c:pt idx="332">
                  <c:v>100.62703378373803</c:v>
                </c:pt>
                <c:pt idx="333">
                  <c:v>100.55909946263967</c:v>
                </c:pt>
                <c:pt idx="334">
                  <c:v>100.52309427245754</c:v>
                </c:pt>
                <c:pt idx="335">
                  <c:v>100.54483325520901</c:v>
                </c:pt>
                <c:pt idx="336">
                  <c:v>100.56725158117148</c:v>
                </c:pt>
                <c:pt idx="337">
                  <c:v>100.48301302300951</c:v>
                </c:pt>
                <c:pt idx="338">
                  <c:v>100.38111154136196</c:v>
                </c:pt>
                <c:pt idx="339">
                  <c:v>100.35461715613361</c:v>
                </c:pt>
                <c:pt idx="340">
                  <c:v>100.22486260283573</c:v>
                </c:pt>
                <c:pt idx="341">
                  <c:v>100.2472809287982</c:v>
                </c:pt>
                <c:pt idx="342">
                  <c:v>100.26969925476065</c:v>
                </c:pt>
                <c:pt idx="343">
                  <c:v>100.27717203008146</c:v>
                </c:pt>
                <c:pt idx="344">
                  <c:v>100.01970095311867</c:v>
                </c:pt>
                <c:pt idx="345">
                  <c:v>99.925272246791963</c:v>
                </c:pt>
                <c:pt idx="346">
                  <c:v>99.796876379916043</c:v>
                </c:pt>
                <c:pt idx="347">
                  <c:v>99.687502122947677</c:v>
                </c:pt>
                <c:pt idx="348">
                  <c:v>99.711958478543067</c:v>
                </c:pt>
                <c:pt idx="349">
                  <c:v>99.719431253863888</c:v>
                </c:pt>
                <c:pt idx="350">
                  <c:v>99.727583372395699</c:v>
                </c:pt>
                <c:pt idx="351">
                  <c:v>100.19497150155244</c:v>
                </c:pt>
                <c:pt idx="352">
                  <c:v>100.26358516586178</c:v>
                </c:pt>
                <c:pt idx="353">
                  <c:v>100.62975115658195</c:v>
                </c:pt>
                <c:pt idx="354">
                  <c:v>100.9755368509726</c:v>
                </c:pt>
                <c:pt idx="355">
                  <c:v>101.09781862894965</c:v>
                </c:pt>
                <c:pt idx="356">
                  <c:v>101.10461206105948</c:v>
                </c:pt>
                <c:pt idx="357">
                  <c:v>101.1127641795913</c:v>
                </c:pt>
                <c:pt idx="358">
                  <c:v>101.12023695491212</c:v>
                </c:pt>
                <c:pt idx="359">
                  <c:v>101.22961121188048</c:v>
                </c:pt>
                <c:pt idx="360">
                  <c:v>101.34849627380261</c:v>
                </c:pt>
                <c:pt idx="361">
                  <c:v>101.35257233306852</c:v>
                </c:pt>
                <c:pt idx="362">
                  <c:v>101.44903906902817</c:v>
                </c:pt>
                <c:pt idx="363">
                  <c:v>101.456511844349</c:v>
                </c:pt>
                <c:pt idx="364">
                  <c:v>101.46330527645883</c:v>
                </c:pt>
                <c:pt idx="365">
                  <c:v>101.47077805177965</c:v>
                </c:pt>
                <c:pt idx="366">
                  <c:v>101.50678324196177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30-4B38-8056-2F24D17A6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80608"/>
        <c:axId val="58934976"/>
      </c:lineChart>
      <c:lineChart>
        <c:grouping val="standard"/>
        <c:varyColors val="0"/>
        <c:ser>
          <c:idx val="3"/>
          <c:order val="3"/>
          <c:tx>
            <c:strRef>
              <c:f>'12M'!$BB$4</c:f>
              <c:strCache>
                <c:ptCount val="1"/>
                <c:pt idx="0">
                  <c:v>CAPITAL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'12M'!$B$3:$B$369</c:f>
              <c:numCache>
                <c:formatCode>m/d/yyyy</c:formatCode>
                <c:ptCount val="367"/>
                <c:pt idx="0" formatCode="dd\-mm\-yyyy">
                  <c:v>42737</c:v>
                </c:pt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42742</c:v>
                </c:pt>
                <c:pt idx="6">
                  <c:v>42743</c:v>
                </c:pt>
                <c:pt idx="7">
                  <c:v>42744</c:v>
                </c:pt>
                <c:pt idx="8">
                  <c:v>42745</c:v>
                </c:pt>
                <c:pt idx="9">
                  <c:v>42746</c:v>
                </c:pt>
                <c:pt idx="10">
                  <c:v>42747</c:v>
                </c:pt>
                <c:pt idx="11">
                  <c:v>42748</c:v>
                </c:pt>
                <c:pt idx="12">
                  <c:v>42749</c:v>
                </c:pt>
                <c:pt idx="13">
                  <c:v>42750</c:v>
                </c:pt>
                <c:pt idx="14">
                  <c:v>42751</c:v>
                </c:pt>
                <c:pt idx="15">
                  <c:v>42752</c:v>
                </c:pt>
                <c:pt idx="16">
                  <c:v>42753</c:v>
                </c:pt>
                <c:pt idx="17">
                  <c:v>42754</c:v>
                </c:pt>
                <c:pt idx="18">
                  <c:v>42755</c:v>
                </c:pt>
                <c:pt idx="19">
                  <c:v>42756</c:v>
                </c:pt>
                <c:pt idx="20">
                  <c:v>42757</c:v>
                </c:pt>
                <c:pt idx="21">
                  <c:v>42758</c:v>
                </c:pt>
                <c:pt idx="22">
                  <c:v>42759</c:v>
                </c:pt>
                <c:pt idx="23">
                  <c:v>42760</c:v>
                </c:pt>
                <c:pt idx="24">
                  <c:v>42761</c:v>
                </c:pt>
                <c:pt idx="25">
                  <c:v>42762</c:v>
                </c:pt>
                <c:pt idx="26">
                  <c:v>42763</c:v>
                </c:pt>
                <c:pt idx="27">
                  <c:v>42764</c:v>
                </c:pt>
                <c:pt idx="28">
                  <c:v>42765</c:v>
                </c:pt>
                <c:pt idx="29">
                  <c:v>42766</c:v>
                </c:pt>
                <c:pt idx="30">
                  <c:v>42767</c:v>
                </c:pt>
                <c:pt idx="31">
                  <c:v>42768</c:v>
                </c:pt>
                <c:pt idx="32">
                  <c:v>42769</c:v>
                </c:pt>
                <c:pt idx="33">
                  <c:v>42770</c:v>
                </c:pt>
                <c:pt idx="34">
                  <c:v>42771</c:v>
                </c:pt>
                <c:pt idx="35">
                  <c:v>42772</c:v>
                </c:pt>
                <c:pt idx="36">
                  <c:v>42773</c:v>
                </c:pt>
                <c:pt idx="37">
                  <c:v>42774</c:v>
                </c:pt>
                <c:pt idx="38">
                  <c:v>42775</c:v>
                </c:pt>
                <c:pt idx="39">
                  <c:v>42776</c:v>
                </c:pt>
                <c:pt idx="40">
                  <c:v>42777</c:v>
                </c:pt>
                <c:pt idx="41">
                  <c:v>42778</c:v>
                </c:pt>
                <c:pt idx="42">
                  <c:v>42779</c:v>
                </c:pt>
                <c:pt idx="43">
                  <c:v>42780</c:v>
                </c:pt>
                <c:pt idx="44">
                  <c:v>42781</c:v>
                </c:pt>
                <c:pt idx="45">
                  <c:v>42782</c:v>
                </c:pt>
                <c:pt idx="46">
                  <c:v>42783</c:v>
                </c:pt>
                <c:pt idx="47">
                  <c:v>42784</c:v>
                </c:pt>
                <c:pt idx="48">
                  <c:v>42785</c:v>
                </c:pt>
                <c:pt idx="49">
                  <c:v>42786</c:v>
                </c:pt>
                <c:pt idx="50">
                  <c:v>42787</c:v>
                </c:pt>
                <c:pt idx="51">
                  <c:v>42788</c:v>
                </c:pt>
                <c:pt idx="52">
                  <c:v>42789</c:v>
                </c:pt>
                <c:pt idx="53">
                  <c:v>42790</c:v>
                </c:pt>
                <c:pt idx="54">
                  <c:v>42791</c:v>
                </c:pt>
                <c:pt idx="55">
                  <c:v>42792</c:v>
                </c:pt>
                <c:pt idx="56">
                  <c:v>42793</c:v>
                </c:pt>
                <c:pt idx="57">
                  <c:v>42794</c:v>
                </c:pt>
                <c:pt idx="58">
                  <c:v>42795</c:v>
                </c:pt>
                <c:pt idx="59">
                  <c:v>42796</c:v>
                </c:pt>
                <c:pt idx="60">
                  <c:v>42797</c:v>
                </c:pt>
                <c:pt idx="61">
                  <c:v>42798</c:v>
                </c:pt>
                <c:pt idx="62">
                  <c:v>42799</c:v>
                </c:pt>
                <c:pt idx="63">
                  <c:v>42800</c:v>
                </c:pt>
                <c:pt idx="64">
                  <c:v>42801</c:v>
                </c:pt>
                <c:pt idx="65">
                  <c:v>42802</c:v>
                </c:pt>
                <c:pt idx="66">
                  <c:v>42803</c:v>
                </c:pt>
                <c:pt idx="67">
                  <c:v>42804</c:v>
                </c:pt>
                <c:pt idx="68">
                  <c:v>42805</c:v>
                </c:pt>
                <c:pt idx="69">
                  <c:v>42806</c:v>
                </c:pt>
                <c:pt idx="70">
                  <c:v>42807</c:v>
                </c:pt>
                <c:pt idx="71">
                  <c:v>42808</c:v>
                </c:pt>
                <c:pt idx="72">
                  <c:v>42809</c:v>
                </c:pt>
                <c:pt idx="73">
                  <c:v>42810</c:v>
                </c:pt>
                <c:pt idx="74">
                  <c:v>42811</c:v>
                </c:pt>
                <c:pt idx="75">
                  <c:v>42812</c:v>
                </c:pt>
                <c:pt idx="76">
                  <c:v>42813</c:v>
                </c:pt>
                <c:pt idx="77">
                  <c:v>42814</c:v>
                </c:pt>
                <c:pt idx="78">
                  <c:v>42815</c:v>
                </c:pt>
                <c:pt idx="79">
                  <c:v>42816</c:v>
                </c:pt>
                <c:pt idx="80">
                  <c:v>42817</c:v>
                </c:pt>
                <c:pt idx="81">
                  <c:v>42818</c:v>
                </c:pt>
                <c:pt idx="82">
                  <c:v>42819</c:v>
                </c:pt>
                <c:pt idx="83">
                  <c:v>42820</c:v>
                </c:pt>
                <c:pt idx="84">
                  <c:v>42821</c:v>
                </c:pt>
                <c:pt idx="85">
                  <c:v>42822</c:v>
                </c:pt>
                <c:pt idx="86">
                  <c:v>42823</c:v>
                </c:pt>
                <c:pt idx="87">
                  <c:v>42824</c:v>
                </c:pt>
                <c:pt idx="88">
                  <c:v>42825</c:v>
                </c:pt>
                <c:pt idx="89">
                  <c:v>42826</c:v>
                </c:pt>
                <c:pt idx="90">
                  <c:v>42827</c:v>
                </c:pt>
                <c:pt idx="91">
                  <c:v>42828</c:v>
                </c:pt>
                <c:pt idx="92">
                  <c:v>42829</c:v>
                </c:pt>
                <c:pt idx="93">
                  <c:v>42830</c:v>
                </c:pt>
                <c:pt idx="94">
                  <c:v>42831</c:v>
                </c:pt>
                <c:pt idx="95">
                  <c:v>42832</c:v>
                </c:pt>
                <c:pt idx="96">
                  <c:v>42833</c:v>
                </c:pt>
                <c:pt idx="97">
                  <c:v>42834</c:v>
                </c:pt>
                <c:pt idx="98">
                  <c:v>42835</c:v>
                </c:pt>
                <c:pt idx="99">
                  <c:v>42836</c:v>
                </c:pt>
                <c:pt idx="100">
                  <c:v>42837</c:v>
                </c:pt>
                <c:pt idx="101">
                  <c:v>42838</c:v>
                </c:pt>
                <c:pt idx="102">
                  <c:v>42839</c:v>
                </c:pt>
                <c:pt idx="103">
                  <c:v>42840</c:v>
                </c:pt>
                <c:pt idx="104">
                  <c:v>42841</c:v>
                </c:pt>
                <c:pt idx="105">
                  <c:v>42842</c:v>
                </c:pt>
                <c:pt idx="106">
                  <c:v>42843</c:v>
                </c:pt>
                <c:pt idx="107">
                  <c:v>42844</c:v>
                </c:pt>
                <c:pt idx="108">
                  <c:v>42845</c:v>
                </c:pt>
                <c:pt idx="109">
                  <c:v>42846</c:v>
                </c:pt>
                <c:pt idx="110">
                  <c:v>42847</c:v>
                </c:pt>
                <c:pt idx="111">
                  <c:v>42848</c:v>
                </c:pt>
                <c:pt idx="112">
                  <c:v>42849</c:v>
                </c:pt>
                <c:pt idx="113">
                  <c:v>42850</c:v>
                </c:pt>
                <c:pt idx="114">
                  <c:v>42851</c:v>
                </c:pt>
                <c:pt idx="115">
                  <c:v>42852</c:v>
                </c:pt>
                <c:pt idx="116">
                  <c:v>42853</c:v>
                </c:pt>
                <c:pt idx="117">
                  <c:v>42854</c:v>
                </c:pt>
                <c:pt idx="118">
                  <c:v>42855</c:v>
                </c:pt>
                <c:pt idx="119">
                  <c:v>42856</c:v>
                </c:pt>
                <c:pt idx="120">
                  <c:v>42857</c:v>
                </c:pt>
                <c:pt idx="121">
                  <c:v>42858</c:v>
                </c:pt>
                <c:pt idx="122">
                  <c:v>42859</c:v>
                </c:pt>
                <c:pt idx="123">
                  <c:v>42860</c:v>
                </c:pt>
                <c:pt idx="124">
                  <c:v>42861</c:v>
                </c:pt>
                <c:pt idx="125">
                  <c:v>42862</c:v>
                </c:pt>
                <c:pt idx="126">
                  <c:v>42863</c:v>
                </c:pt>
                <c:pt idx="127">
                  <c:v>42864</c:v>
                </c:pt>
                <c:pt idx="128">
                  <c:v>42865</c:v>
                </c:pt>
                <c:pt idx="129">
                  <c:v>42866</c:v>
                </c:pt>
                <c:pt idx="130">
                  <c:v>42867</c:v>
                </c:pt>
                <c:pt idx="131">
                  <c:v>42868</c:v>
                </c:pt>
                <c:pt idx="132">
                  <c:v>42869</c:v>
                </c:pt>
                <c:pt idx="133">
                  <c:v>42870</c:v>
                </c:pt>
                <c:pt idx="134">
                  <c:v>42871</c:v>
                </c:pt>
                <c:pt idx="135">
                  <c:v>42872</c:v>
                </c:pt>
                <c:pt idx="136">
                  <c:v>42873</c:v>
                </c:pt>
                <c:pt idx="137">
                  <c:v>42874</c:v>
                </c:pt>
                <c:pt idx="138">
                  <c:v>42875</c:v>
                </c:pt>
                <c:pt idx="139">
                  <c:v>42876</c:v>
                </c:pt>
                <c:pt idx="140">
                  <c:v>42877</c:v>
                </c:pt>
                <c:pt idx="141">
                  <c:v>42878</c:v>
                </c:pt>
                <c:pt idx="142">
                  <c:v>42879</c:v>
                </c:pt>
                <c:pt idx="143">
                  <c:v>42880</c:v>
                </c:pt>
                <c:pt idx="144">
                  <c:v>42881</c:v>
                </c:pt>
                <c:pt idx="145">
                  <c:v>42882</c:v>
                </c:pt>
                <c:pt idx="146">
                  <c:v>42883</c:v>
                </c:pt>
                <c:pt idx="147">
                  <c:v>42884</c:v>
                </c:pt>
                <c:pt idx="148">
                  <c:v>42885</c:v>
                </c:pt>
                <c:pt idx="149">
                  <c:v>42886</c:v>
                </c:pt>
                <c:pt idx="150">
                  <c:v>42887</c:v>
                </c:pt>
                <c:pt idx="151">
                  <c:v>42888</c:v>
                </c:pt>
                <c:pt idx="152">
                  <c:v>42889</c:v>
                </c:pt>
                <c:pt idx="153">
                  <c:v>42890</c:v>
                </c:pt>
                <c:pt idx="154">
                  <c:v>42891</c:v>
                </c:pt>
                <c:pt idx="155">
                  <c:v>42892</c:v>
                </c:pt>
                <c:pt idx="156">
                  <c:v>42893</c:v>
                </c:pt>
                <c:pt idx="157">
                  <c:v>42894</c:v>
                </c:pt>
                <c:pt idx="158">
                  <c:v>42895</c:v>
                </c:pt>
                <c:pt idx="159">
                  <c:v>42896</c:v>
                </c:pt>
                <c:pt idx="160">
                  <c:v>42897</c:v>
                </c:pt>
                <c:pt idx="161">
                  <c:v>42898</c:v>
                </c:pt>
                <c:pt idx="162">
                  <c:v>42899</c:v>
                </c:pt>
                <c:pt idx="163">
                  <c:v>42900</c:v>
                </c:pt>
                <c:pt idx="164">
                  <c:v>42901</c:v>
                </c:pt>
                <c:pt idx="165">
                  <c:v>42902</c:v>
                </c:pt>
                <c:pt idx="166">
                  <c:v>42903</c:v>
                </c:pt>
                <c:pt idx="167">
                  <c:v>42904</c:v>
                </c:pt>
                <c:pt idx="168">
                  <c:v>42905</c:v>
                </c:pt>
                <c:pt idx="169">
                  <c:v>42906</c:v>
                </c:pt>
                <c:pt idx="170">
                  <c:v>42907</c:v>
                </c:pt>
                <c:pt idx="171">
                  <c:v>42908</c:v>
                </c:pt>
                <c:pt idx="172">
                  <c:v>42909</c:v>
                </c:pt>
                <c:pt idx="173">
                  <c:v>42910</c:v>
                </c:pt>
                <c:pt idx="174">
                  <c:v>42911</c:v>
                </c:pt>
                <c:pt idx="175">
                  <c:v>42912</c:v>
                </c:pt>
                <c:pt idx="176">
                  <c:v>42913</c:v>
                </c:pt>
                <c:pt idx="177">
                  <c:v>42914</c:v>
                </c:pt>
                <c:pt idx="178">
                  <c:v>42915</c:v>
                </c:pt>
                <c:pt idx="179">
                  <c:v>42916</c:v>
                </c:pt>
                <c:pt idx="180">
                  <c:v>42917</c:v>
                </c:pt>
                <c:pt idx="181">
                  <c:v>42918</c:v>
                </c:pt>
                <c:pt idx="182">
                  <c:v>42919</c:v>
                </c:pt>
                <c:pt idx="183">
                  <c:v>42920</c:v>
                </c:pt>
                <c:pt idx="184">
                  <c:v>42921</c:v>
                </c:pt>
                <c:pt idx="185">
                  <c:v>42922</c:v>
                </c:pt>
                <c:pt idx="186">
                  <c:v>42923</c:v>
                </c:pt>
                <c:pt idx="187">
                  <c:v>42924</c:v>
                </c:pt>
                <c:pt idx="188">
                  <c:v>42925</c:v>
                </c:pt>
                <c:pt idx="189">
                  <c:v>42926</c:v>
                </c:pt>
                <c:pt idx="190">
                  <c:v>42927</c:v>
                </c:pt>
                <c:pt idx="191">
                  <c:v>42928</c:v>
                </c:pt>
                <c:pt idx="192">
                  <c:v>42929</c:v>
                </c:pt>
                <c:pt idx="193">
                  <c:v>42930</c:v>
                </c:pt>
                <c:pt idx="194">
                  <c:v>42931</c:v>
                </c:pt>
                <c:pt idx="195">
                  <c:v>42932</c:v>
                </c:pt>
                <c:pt idx="196">
                  <c:v>42933</c:v>
                </c:pt>
                <c:pt idx="197">
                  <c:v>42934</c:v>
                </c:pt>
                <c:pt idx="198">
                  <c:v>42935</c:v>
                </c:pt>
                <c:pt idx="199">
                  <c:v>42936</c:v>
                </c:pt>
                <c:pt idx="200">
                  <c:v>42937</c:v>
                </c:pt>
                <c:pt idx="201">
                  <c:v>42938</c:v>
                </c:pt>
                <c:pt idx="202">
                  <c:v>42939</c:v>
                </c:pt>
                <c:pt idx="203">
                  <c:v>42940</c:v>
                </c:pt>
                <c:pt idx="204">
                  <c:v>42941</c:v>
                </c:pt>
                <c:pt idx="205">
                  <c:v>42942</c:v>
                </c:pt>
                <c:pt idx="206">
                  <c:v>42943</c:v>
                </c:pt>
                <c:pt idx="207">
                  <c:v>42944</c:v>
                </c:pt>
                <c:pt idx="208">
                  <c:v>42945</c:v>
                </c:pt>
                <c:pt idx="209">
                  <c:v>42946</c:v>
                </c:pt>
                <c:pt idx="210">
                  <c:v>42947</c:v>
                </c:pt>
                <c:pt idx="211">
                  <c:v>42948</c:v>
                </c:pt>
                <c:pt idx="212">
                  <c:v>42949</c:v>
                </c:pt>
                <c:pt idx="213">
                  <c:v>42950</c:v>
                </c:pt>
                <c:pt idx="214">
                  <c:v>42951</c:v>
                </c:pt>
                <c:pt idx="215">
                  <c:v>42952</c:v>
                </c:pt>
                <c:pt idx="216">
                  <c:v>42953</c:v>
                </c:pt>
                <c:pt idx="217">
                  <c:v>42954</c:v>
                </c:pt>
                <c:pt idx="218">
                  <c:v>42955</c:v>
                </c:pt>
                <c:pt idx="219">
                  <c:v>42956</c:v>
                </c:pt>
                <c:pt idx="220">
                  <c:v>42957</c:v>
                </c:pt>
                <c:pt idx="221">
                  <c:v>42958</c:v>
                </c:pt>
                <c:pt idx="222">
                  <c:v>42959</c:v>
                </c:pt>
                <c:pt idx="223">
                  <c:v>42960</c:v>
                </c:pt>
                <c:pt idx="224">
                  <c:v>42961</c:v>
                </c:pt>
                <c:pt idx="225">
                  <c:v>42962</c:v>
                </c:pt>
                <c:pt idx="226">
                  <c:v>42963</c:v>
                </c:pt>
                <c:pt idx="227">
                  <c:v>42964</c:v>
                </c:pt>
                <c:pt idx="228">
                  <c:v>42965</c:v>
                </c:pt>
                <c:pt idx="229">
                  <c:v>42966</c:v>
                </c:pt>
                <c:pt idx="230">
                  <c:v>42967</c:v>
                </c:pt>
                <c:pt idx="231">
                  <c:v>42968</c:v>
                </c:pt>
                <c:pt idx="232">
                  <c:v>42969</c:v>
                </c:pt>
                <c:pt idx="233">
                  <c:v>42970</c:v>
                </c:pt>
                <c:pt idx="234">
                  <c:v>42971</c:v>
                </c:pt>
                <c:pt idx="235">
                  <c:v>42972</c:v>
                </c:pt>
                <c:pt idx="236">
                  <c:v>42973</c:v>
                </c:pt>
                <c:pt idx="237">
                  <c:v>42974</c:v>
                </c:pt>
                <c:pt idx="238">
                  <c:v>42975</c:v>
                </c:pt>
                <c:pt idx="239">
                  <c:v>42976</c:v>
                </c:pt>
                <c:pt idx="240">
                  <c:v>42977</c:v>
                </c:pt>
                <c:pt idx="241">
                  <c:v>42978</c:v>
                </c:pt>
                <c:pt idx="242">
                  <c:v>42979</c:v>
                </c:pt>
                <c:pt idx="243">
                  <c:v>42980</c:v>
                </c:pt>
                <c:pt idx="244">
                  <c:v>42981</c:v>
                </c:pt>
                <c:pt idx="245">
                  <c:v>42982</c:v>
                </c:pt>
                <c:pt idx="246">
                  <c:v>42983</c:v>
                </c:pt>
                <c:pt idx="247">
                  <c:v>42984</c:v>
                </c:pt>
                <c:pt idx="248">
                  <c:v>42985</c:v>
                </c:pt>
                <c:pt idx="249">
                  <c:v>42986</c:v>
                </c:pt>
                <c:pt idx="250">
                  <c:v>42987</c:v>
                </c:pt>
                <c:pt idx="251">
                  <c:v>42988</c:v>
                </c:pt>
                <c:pt idx="252">
                  <c:v>42989</c:v>
                </c:pt>
                <c:pt idx="253">
                  <c:v>42990</c:v>
                </c:pt>
                <c:pt idx="254">
                  <c:v>42991</c:v>
                </c:pt>
                <c:pt idx="255">
                  <c:v>42992</c:v>
                </c:pt>
                <c:pt idx="256">
                  <c:v>42993</c:v>
                </c:pt>
                <c:pt idx="257">
                  <c:v>42994</c:v>
                </c:pt>
                <c:pt idx="258">
                  <c:v>42995</c:v>
                </c:pt>
                <c:pt idx="259">
                  <c:v>42996</c:v>
                </c:pt>
                <c:pt idx="260">
                  <c:v>42997</c:v>
                </c:pt>
                <c:pt idx="261">
                  <c:v>42998</c:v>
                </c:pt>
                <c:pt idx="262">
                  <c:v>42999</c:v>
                </c:pt>
                <c:pt idx="263">
                  <c:v>43000</c:v>
                </c:pt>
                <c:pt idx="264">
                  <c:v>43001</c:v>
                </c:pt>
                <c:pt idx="265">
                  <c:v>43002</c:v>
                </c:pt>
                <c:pt idx="266">
                  <c:v>43003</c:v>
                </c:pt>
                <c:pt idx="267">
                  <c:v>43004</c:v>
                </c:pt>
                <c:pt idx="268">
                  <c:v>43005</c:v>
                </c:pt>
                <c:pt idx="269">
                  <c:v>43006</c:v>
                </c:pt>
                <c:pt idx="270">
                  <c:v>43007</c:v>
                </c:pt>
                <c:pt idx="271">
                  <c:v>43008</c:v>
                </c:pt>
                <c:pt idx="272">
                  <c:v>43009</c:v>
                </c:pt>
                <c:pt idx="273">
                  <c:v>43010</c:v>
                </c:pt>
                <c:pt idx="274">
                  <c:v>43011</c:v>
                </c:pt>
                <c:pt idx="275">
                  <c:v>43012</c:v>
                </c:pt>
                <c:pt idx="276">
                  <c:v>43013</c:v>
                </c:pt>
                <c:pt idx="277">
                  <c:v>43014</c:v>
                </c:pt>
                <c:pt idx="278">
                  <c:v>43015</c:v>
                </c:pt>
                <c:pt idx="279">
                  <c:v>43016</c:v>
                </c:pt>
                <c:pt idx="280">
                  <c:v>43017</c:v>
                </c:pt>
                <c:pt idx="281">
                  <c:v>43018</c:v>
                </c:pt>
                <c:pt idx="282">
                  <c:v>43019</c:v>
                </c:pt>
                <c:pt idx="283">
                  <c:v>43020</c:v>
                </c:pt>
                <c:pt idx="284">
                  <c:v>43021</c:v>
                </c:pt>
                <c:pt idx="285">
                  <c:v>43022</c:v>
                </c:pt>
                <c:pt idx="286">
                  <c:v>43023</c:v>
                </c:pt>
                <c:pt idx="287">
                  <c:v>43024</c:v>
                </c:pt>
                <c:pt idx="288">
                  <c:v>43025</c:v>
                </c:pt>
                <c:pt idx="289">
                  <c:v>43026</c:v>
                </c:pt>
                <c:pt idx="290">
                  <c:v>43027</c:v>
                </c:pt>
                <c:pt idx="291">
                  <c:v>43028</c:v>
                </c:pt>
                <c:pt idx="292">
                  <c:v>43029</c:v>
                </c:pt>
                <c:pt idx="293">
                  <c:v>43030</c:v>
                </c:pt>
                <c:pt idx="294">
                  <c:v>43031</c:v>
                </c:pt>
                <c:pt idx="295">
                  <c:v>43032</c:v>
                </c:pt>
                <c:pt idx="296">
                  <c:v>43033</c:v>
                </c:pt>
                <c:pt idx="297">
                  <c:v>43034</c:v>
                </c:pt>
                <c:pt idx="298">
                  <c:v>43035</c:v>
                </c:pt>
                <c:pt idx="299">
                  <c:v>43036</c:v>
                </c:pt>
                <c:pt idx="300">
                  <c:v>43037</c:v>
                </c:pt>
                <c:pt idx="301">
                  <c:v>43038</c:v>
                </c:pt>
                <c:pt idx="302">
                  <c:v>43039</c:v>
                </c:pt>
                <c:pt idx="303">
                  <c:v>43040</c:v>
                </c:pt>
                <c:pt idx="304">
                  <c:v>43041</c:v>
                </c:pt>
                <c:pt idx="305">
                  <c:v>43042</c:v>
                </c:pt>
                <c:pt idx="306">
                  <c:v>43043</c:v>
                </c:pt>
                <c:pt idx="307">
                  <c:v>43044</c:v>
                </c:pt>
                <c:pt idx="308">
                  <c:v>43045</c:v>
                </c:pt>
                <c:pt idx="309">
                  <c:v>43046</c:v>
                </c:pt>
                <c:pt idx="310">
                  <c:v>43047</c:v>
                </c:pt>
                <c:pt idx="311">
                  <c:v>43048</c:v>
                </c:pt>
                <c:pt idx="312">
                  <c:v>43049</c:v>
                </c:pt>
                <c:pt idx="313">
                  <c:v>43050</c:v>
                </c:pt>
                <c:pt idx="314">
                  <c:v>43051</c:v>
                </c:pt>
                <c:pt idx="315">
                  <c:v>43052</c:v>
                </c:pt>
                <c:pt idx="316">
                  <c:v>43053</c:v>
                </c:pt>
                <c:pt idx="317">
                  <c:v>43054</c:v>
                </c:pt>
                <c:pt idx="318">
                  <c:v>43055</c:v>
                </c:pt>
                <c:pt idx="319">
                  <c:v>43056</c:v>
                </c:pt>
                <c:pt idx="320">
                  <c:v>43057</c:v>
                </c:pt>
                <c:pt idx="321">
                  <c:v>43058</c:v>
                </c:pt>
                <c:pt idx="322">
                  <c:v>43059</c:v>
                </c:pt>
                <c:pt idx="323">
                  <c:v>43060</c:v>
                </c:pt>
                <c:pt idx="324">
                  <c:v>43061</c:v>
                </c:pt>
                <c:pt idx="325">
                  <c:v>43062</c:v>
                </c:pt>
                <c:pt idx="326">
                  <c:v>43063</c:v>
                </c:pt>
                <c:pt idx="327">
                  <c:v>43064</c:v>
                </c:pt>
                <c:pt idx="328">
                  <c:v>43065</c:v>
                </c:pt>
                <c:pt idx="329">
                  <c:v>43066</c:v>
                </c:pt>
                <c:pt idx="330">
                  <c:v>43067</c:v>
                </c:pt>
                <c:pt idx="331">
                  <c:v>43068</c:v>
                </c:pt>
                <c:pt idx="332">
                  <c:v>43069</c:v>
                </c:pt>
                <c:pt idx="333">
                  <c:v>43070</c:v>
                </c:pt>
                <c:pt idx="334">
                  <c:v>43071</c:v>
                </c:pt>
                <c:pt idx="335">
                  <c:v>43072</c:v>
                </c:pt>
                <c:pt idx="336">
                  <c:v>43073</c:v>
                </c:pt>
                <c:pt idx="337">
                  <c:v>43074</c:v>
                </c:pt>
                <c:pt idx="338">
                  <c:v>43075</c:v>
                </c:pt>
                <c:pt idx="339">
                  <c:v>43076</c:v>
                </c:pt>
                <c:pt idx="340">
                  <c:v>43077</c:v>
                </c:pt>
                <c:pt idx="341">
                  <c:v>43078</c:v>
                </c:pt>
                <c:pt idx="342">
                  <c:v>43079</c:v>
                </c:pt>
                <c:pt idx="343">
                  <c:v>43080</c:v>
                </c:pt>
                <c:pt idx="344">
                  <c:v>43081</c:v>
                </c:pt>
                <c:pt idx="345">
                  <c:v>43082</c:v>
                </c:pt>
                <c:pt idx="346">
                  <c:v>43083</c:v>
                </c:pt>
                <c:pt idx="347">
                  <c:v>43084</c:v>
                </c:pt>
                <c:pt idx="348">
                  <c:v>43085</c:v>
                </c:pt>
                <c:pt idx="349">
                  <c:v>43086</c:v>
                </c:pt>
                <c:pt idx="350">
                  <c:v>43087</c:v>
                </c:pt>
                <c:pt idx="351">
                  <c:v>43088</c:v>
                </c:pt>
                <c:pt idx="352">
                  <c:v>43089</c:v>
                </c:pt>
                <c:pt idx="353">
                  <c:v>43090</c:v>
                </c:pt>
                <c:pt idx="354">
                  <c:v>43091</c:v>
                </c:pt>
                <c:pt idx="355">
                  <c:v>43092</c:v>
                </c:pt>
                <c:pt idx="356">
                  <c:v>43093</c:v>
                </c:pt>
                <c:pt idx="357">
                  <c:v>43094</c:v>
                </c:pt>
                <c:pt idx="358">
                  <c:v>43095</c:v>
                </c:pt>
                <c:pt idx="359">
                  <c:v>43096</c:v>
                </c:pt>
                <c:pt idx="360">
                  <c:v>43097</c:v>
                </c:pt>
                <c:pt idx="361">
                  <c:v>43098</c:v>
                </c:pt>
                <c:pt idx="362">
                  <c:v>43099</c:v>
                </c:pt>
                <c:pt idx="363">
                  <c:v>43100</c:v>
                </c:pt>
                <c:pt idx="364">
                  <c:v>43101</c:v>
                </c:pt>
                <c:pt idx="365">
                  <c:v>43102</c:v>
                </c:pt>
              </c:numCache>
            </c:numRef>
          </c:cat>
          <c:val>
            <c:numRef>
              <c:f>'12M'!$T$3:$T$369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100.26719361218319</c:v>
                </c:pt>
                <c:pt idx="3">
                  <c:v>100.59308596370481</c:v>
                </c:pt>
                <c:pt idx="4">
                  <c:v>100.68502735644402</c:v>
                </c:pt>
                <c:pt idx="5">
                  <c:v>100.68502735644402</c:v>
                </c:pt>
                <c:pt idx="6">
                  <c:v>100.68502735644402</c:v>
                </c:pt>
                <c:pt idx="7">
                  <c:v>100.58970996942003</c:v>
                </c:pt>
                <c:pt idx="8">
                  <c:v>100.63117480244989</c:v>
                </c:pt>
                <c:pt idx="9">
                  <c:v>100.54092140685306</c:v>
                </c:pt>
                <c:pt idx="10">
                  <c:v>100.5966525383121</c:v>
                </c:pt>
                <c:pt idx="11">
                  <c:v>100.64802754811338</c:v>
                </c:pt>
                <c:pt idx="12">
                  <c:v>100.64802754811338</c:v>
                </c:pt>
                <c:pt idx="13">
                  <c:v>100.64802754811338</c:v>
                </c:pt>
                <c:pt idx="14">
                  <c:v>100.57971811536753</c:v>
                </c:pt>
                <c:pt idx="15">
                  <c:v>100.55447983551285</c:v>
                </c:pt>
                <c:pt idx="16">
                  <c:v>100.50236973018183</c:v>
                </c:pt>
                <c:pt idx="17">
                  <c:v>100.43506765056934</c:v>
                </c:pt>
                <c:pt idx="18">
                  <c:v>100.40912150094528</c:v>
                </c:pt>
                <c:pt idx="19">
                  <c:v>100.40912150094528</c:v>
                </c:pt>
                <c:pt idx="20">
                  <c:v>100.40912150094528</c:v>
                </c:pt>
                <c:pt idx="21">
                  <c:v>100.49314019741944</c:v>
                </c:pt>
                <c:pt idx="22">
                  <c:v>100.42325167057264</c:v>
                </c:pt>
                <c:pt idx="23">
                  <c:v>100.48791285143011</c:v>
                </c:pt>
                <c:pt idx="24">
                  <c:v>100.51916802432459</c:v>
                </c:pt>
                <c:pt idx="25">
                  <c:v>100.46817417516836</c:v>
                </c:pt>
                <c:pt idx="26">
                  <c:v>100.46817417516836</c:v>
                </c:pt>
                <c:pt idx="27">
                  <c:v>100.46817417516836</c:v>
                </c:pt>
                <c:pt idx="28">
                  <c:v>100.49343968078341</c:v>
                </c:pt>
                <c:pt idx="29">
                  <c:v>100.50631746543418</c:v>
                </c:pt>
                <c:pt idx="30">
                  <c:v>100.56319207882838</c:v>
                </c:pt>
                <c:pt idx="31">
                  <c:v>100.72679167283785</c:v>
                </c:pt>
                <c:pt idx="32">
                  <c:v>100.79918496963784</c:v>
                </c:pt>
                <c:pt idx="33">
                  <c:v>100.79918496963784</c:v>
                </c:pt>
                <c:pt idx="34">
                  <c:v>100.79918496963784</c:v>
                </c:pt>
                <c:pt idx="35">
                  <c:v>100.84535985921013</c:v>
                </c:pt>
                <c:pt idx="36">
                  <c:v>100.80435786410642</c:v>
                </c:pt>
                <c:pt idx="37">
                  <c:v>101.03397992699138</c:v>
                </c:pt>
                <c:pt idx="38">
                  <c:v>101.14555109295092</c:v>
                </c:pt>
                <c:pt idx="39">
                  <c:v>101.28679833770397</c:v>
                </c:pt>
                <c:pt idx="40">
                  <c:v>101.28679833770397</c:v>
                </c:pt>
                <c:pt idx="41">
                  <c:v>101.28679833770397</c:v>
                </c:pt>
                <c:pt idx="42">
                  <c:v>101.26245850794122</c:v>
                </c:pt>
                <c:pt idx="43">
                  <c:v>101.3038961152107</c:v>
                </c:pt>
                <c:pt idx="44">
                  <c:v>101.3936866728814</c:v>
                </c:pt>
                <c:pt idx="45">
                  <c:v>101.34242056612158</c:v>
                </c:pt>
                <c:pt idx="46">
                  <c:v>101.2372474538469</c:v>
                </c:pt>
                <c:pt idx="47">
                  <c:v>101.2372474538469</c:v>
                </c:pt>
                <c:pt idx="48">
                  <c:v>101.2372474538469</c:v>
                </c:pt>
                <c:pt idx="49">
                  <c:v>101.38230630505049</c:v>
                </c:pt>
                <c:pt idx="50">
                  <c:v>101.32951555571044</c:v>
                </c:pt>
                <c:pt idx="51">
                  <c:v>101.29640903111141</c:v>
                </c:pt>
                <c:pt idx="52">
                  <c:v>101.3817345640829</c:v>
                </c:pt>
                <c:pt idx="53">
                  <c:v>101.52121213441251</c:v>
                </c:pt>
                <c:pt idx="54">
                  <c:v>101.52121213441251</c:v>
                </c:pt>
                <c:pt idx="55">
                  <c:v>101.52121213441251</c:v>
                </c:pt>
                <c:pt idx="56">
                  <c:v>101.69172707155367</c:v>
                </c:pt>
                <c:pt idx="57">
                  <c:v>101.68750707869771</c:v>
                </c:pt>
                <c:pt idx="58">
                  <c:v>101.799513856823</c:v>
                </c:pt>
                <c:pt idx="59">
                  <c:v>101.82584116709212</c:v>
                </c:pt>
                <c:pt idx="60">
                  <c:v>101.8391273381483</c:v>
                </c:pt>
                <c:pt idx="61">
                  <c:v>101.8391273381483</c:v>
                </c:pt>
                <c:pt idx="62">
                  <c:v>101.8391273381483</c:v>
                </c:pt>
                <c:pt idx="63">
                  <c:v>101.89101963739643</c:v>
                </c:pt>
                <c:pt idx="64">
                  <c:v>101.89739046532092</c:v>
                </c:pt>
                <c:pt idx="65">
                  <c:v>101.85186899399727</c:v>
                </c:pt>
                <c:pt idx="66">
                  <c:v>101.81911640428295</c:v>
                </c:pt>
                <c:pt idx="67">
                  <c:v>101.64470818341015</c:v>
                </c:pt>
                <c:pt idx="68">
                  <c:v>101.64470818341015</c:v>
                </c:pt>
                <c:pt idx="69">
                  <c:v>101.64470818341015</c:v>
                </c:pt>
                <c:pt idx="70">
                  <c:v>101.52192000418188</c:v>
                </c:pt>
                <c:pt idx="71">
                  <c:v>101.493196827001</c:v>
                </c:pt>
                <c:pt idx="72">
                  <c:v>101.2980425767331</c:v>
                </c:pt>
                <c:pt idx="73">
                  <c:v>101.25957257734294</c:v>
                </c:pt>
                <c:pt idx="74">
                  <c:v>101.55774910481701</c:v>
                </c:pt>
                <c:pt idx="75">
                  <c:v>101.55774910481701</c:v>
                </c:pt>
                <c:pt idx="76">
                  <c:v>101.55774910481701</c:v>
                </c:pt>
                <c:pt idx="77">
                  <c:v>101.79159116055794</c:v>
                </c:pt>
                <c:pt idx="78">
                  <c:v>101.91209237591589</c:v>
                </c:pt>
                <c:pt idx="79">
                  <c:v>101.78418575373973</c:v>
                </c:pt>
                <c:pt idx="80">
                  <c:v>101.99592049206748</c:v>
                </c:pt>
                <c:pt idx="81">
                  <c:v>102.16224266211306</c:v>
                </c:pt>
                <c:pt idx="82">
                  <c:v>102.16224266211306</c:v>
                </c:pt>
                <c:pt idx="83">
                  <c:v>102.16224266211306</c:v>
                </c:pt>
                <c:pt idx="84">
                  <c:v>102.25132535001437</c:v>
                </c:pt>
                <c:pt idx="85">
                  <c:v>102.3779795872139</c:v>
                </c:pt>
                <c:pt idx="86">
                  <c:v>102.44495495770204</c:v>
                </c:pt>
                <c:pt idx="87">
                  <c:v>102.46346847474756</c:v>
                </c:pt>
                <c:pt idx="88">
                  <c:v>102.54345775868826</c:v>
                </c:pt>
                <c:pt idx="89">
                  <c:v>102.54345775868826</c:v>
                </c:pt>
                <c:pt idx="90">
                  <c:v>102.54345775868826</c:v>
                </c:pt>
                <c:pt idx="91">
                  <c:v>102.78560367133933</c:v>
                </c:pt>
                <c:pt idx="92">
                  <c:v>102.78073026023471</c:v>
                </c:pt>
                <c:pt idx="93">
                  <c:v>102.96679110654203</c:v>
                </c:pt>
                <c:pt idx="94">
                  <c:v>102.96480362603566</c:v>
                </c:pt>
                <c:pt idx="95">
                  <c:v>102.96758065359251</c:v>
                </c:pt>
                <c:pt idx="96">
                  <c:v>102.96758065359251</c:v>
                </c:pt>
                <c:pt idx="97">
                  <c:v>102.96758065359251</c:v>
                </c:pt>
                <c:pt idx="98">
                  <c:v>103.07245428250322</c:v>
                </c:pt>
                <c:pt idx="99">
                  <c:v>103.12962837926139</c:v>
                </c:pt>
                <c:pt idx="100">
                  <c:v>103.19752942560183</c:v>
                </c:pt>
                <c:pt idx="101">
                  <c:v>103.19752942560183</c:v>
                </c:pt>
                <c:pt idx="102">
                  <c:v>103.27444219862176</c:v>
                </c:pt>
                <c:pt idx="103">
                  <c:v>103.27444219862176</c:v>
                </c:pt>
                <c:pt idx="104">
                  <c:v>103.27444219862176</c:v>
                </c:pt>
                <c:pt idx="105">
                  <c:v>103.35851534661663</c:v>
                </c:pt>
                <c:pt idx="106">
                  <c:v>103.77509670590082</c:v>
                </c:pt>
                <c:pt idx="107">
                  <c:v>103.77509670590082</c:v>
                </c:pt>
                <c:pt idx="108">
                  <c:v>103.64675447155891</c:v>
                </c:pt>
                <c:pt idx="109">
                  <c:v>103.61157878917244</c:v>
                </c:pt>
                <c:pt idx="110">
                  <c:v>103.61157878917244</c:v>
                </c:pt>
                <c:pt idx="111">
                  <c:v>103.61157878917244</c:v>
                </c:pt>
                <c:pt idx="112">
                  <c:v>103.65328865404554</c:v>
                </c:pt>
                <c:pt idx="113">
                  <c:v>103.60294822313799</c:v>
                </c:pt>
                <c:pt idx="114">
                  <c:v>103.53444821006963</c:v>
                </c:pt>
                <c:pt idx="115">
                  <c:v>103.406732168216</c:v>
                </c:pt>
                <c:pt idx="116">
                  <c:v>103.51705094919892</c:v>
                </c:pt>
                <c:pt idx="117">
                  <c:v>103.51705094919892</c:v>
                </c:pt>
                <c:pt idx="118">
                  <c:v>103.51705094919892</c:v>
                </c:pt>
                <c:pt idx="119">
                  <c:v>103.51705094919892</c:v>
                </c:pt>
                <c:pt idx="120">
                  <c:v>103.65579342399874</c:v>
                </c:pt>
                <c:pt idx="121">
                  <c:v>103.77196574345928</c:v>
                </c:pt>
                <c:pt idx="122">
                  <c:v>103.78157643686673</c:v>
                </c:pt>
                <c:pt idx="123">
                  <c:v>103.59744861954506</c:v>
                </c:pt>
                <c:pt idx="124">
                  <c:v>103.59744861954506</c:v>
                </c:pt>
                <c:pt idx="125">
                  <c:v>103.59744861954506</c:v>
                </c:pt>
                <c:pt idx="126">
                  <c:v>103.63725268119289</c:v>
                </c:pt>
                <c:pt idx="127">
                  <c:v>103.45056564239728</c:v>
                </c:pt>
                <c:pt idx="128">
                  <c:v>103.18222854827893</c:v>
                </c:pt>
                <c:pt idx="129">
                  <c:v>103.20550657338762</c:v>
                </c:pt>
                <c:pt idx="130">
                  <c:v>102.97536722105578</c:v>
                </c:pt>
                <c:pt idx="131">
                  <c:v>102.97536722105578</c:v>
                </c:pt>
                <c:pt idx="132">
                  <c:v>102.97536722105578</c:v>
                </c:pt>
                <c:pt idx="133">
                  <c:v>103.02783126127149</c:v>
                </c:pt>
                <c:pt idx="134">
                  <c:v>103.26777188733328</c:v>
                </c:pt>
                <c:pt idx="135">
                  <c:v>103.39573296103013</c:v>
                </c:pt>
                <c:pt idx="136">
                  <c:v>103.63055514414405</c:v>
                </c:pt>
                <c:pt idx="137">
                  <c:v>103.72998362098257</c:v>
                </c:pt>
                <c:pt idx="138">
                  <c:v>103.72998362098257</c:v>
                </c:pt>
                <c:pt idx="139">
                  <c:v>103.72998362098257</c:v>
                </c:pt>
                <c:pt idx="140">
                  <c:v>103.60994524355074</c:v>
                </c:pt>
                <c:pt idx="141">
                  <c:v>103.5809770345266</c:v>
                </c:pt>
                <c:pt idx="142">
                  <c:v>103.55688223660708</c:v>
                </c:pt>
                <c:pt idx="143">
                  <c:v>103.64620995635164</c:v>
                </c:pt>
                <c:pt idx="144">
                  <c:v>103.44890487101522</c:v>
                </c:pt>
                <c:pt idx="145">
                  <c:v>103.44890487101522</c:v>
                </c:pt>
                <c:pt idx="146">
                  <c:v>103.44890487101522</c:v>
                </c:pt>
                <c:pt idx="147">
                  <c:v>103.29581442050512</c:v>
                </c:pt>
                <c:pt idx="148">
                  <c:v>103.29913596326918</c:v>
                </c:pt>
                <c:pt idx="149">
                  <c:v>103.51868449482056</c:v>
                </c:pt>
                <c:pt idx="150">
                  <c:v>103.7511108110227</c:v>
                </c:pt>
                <c:pt idx="151">
                  <c:v>103.82227894860644</c:v>
                </c:pt>
                <c:pt idx="152">
                  <c:v>103.82227894860644</c:v>
                </c:pt>
                <c:pt idx="153">
                  <c:v>103.82227894860644</c:v>
                </c:pt>
                <c:pt idx="154">
                  <c:v>104.01882171265275</c:v>
                </c:pt>
                <c:pt idx="155">
                  <c:v>104.07743877471006</c:v>
                </c:pt>
                <c:pt idx="156">
                  <c:v>104.10009060733044</c:v>
                </c:pt>
                <c:pt idx="157">
                  <c:v>104.10776827175225</c:v>
                </c:pt>
                <c:pt idx="158">
                  <c:v>104.05726448628253</c:v>
                </c:pt>
                <c:pt idx="159">
                  <c:v>104.05726448628253</c:v>
                </c:pt>
                <c:pt idx="160">
                  <c:v>104.05726448628253</c:v>
                </c:pt>
                <c:pt idx="161">
                  <c:v>104.0232595115916</c:v>
                </c:pt>
                <c:pt idx="162">
                  <c:v>103.91936601005388</c:v>
                </c:pt>
                <c:pt idx="163">
                  <c:v>104.02777898781153</c:v>
                </c:pt>
                <c:pt idx="164">
                  <c:v>104.07904509457136</c:v>
                </c:pt>
                <c:pt idx="165">
                  <c:v>104.08639604986884</c:v>
                </c:pt>
                <c:pt idx="166">
                  <c:v>104.08639604986884</c:v>
                </c:pt>
                <c:pt idx="167">
                  <c:v>104.08639604986884</c:v>
                </c:pt>
                <c:pt idx="168">
                  <c:v>103.97357249893273</c:v>
                </c:pt>
                <c:pt idx="169">
                  <c:v>103.99469968897289</c:v>
                </c:pt>
                <c:pt idx="170">
                  <c:v>103.8813588485899</c:v>
                </c:pt>
                <c:pt idx="171">
                  <c:v>103.75617480244985</c:v>
                </c:pt>
                <c:pt idx="172">
                  <c:v>103.81879405128022</c:v>
                </c:pt>
                <c:pt idx="173">
                  <c:v>103.81879405128022</c:v>
                </c:pt>
                <c:pt idx="174">
                  <c:v>103.81879405128022</c:v>
                </c:pt>
                <c:pt idx="175">
                  <c:v>103.81879405128022</c:v>
                </c:pt>
                <c:pt idx="176">
                  <c:v>103.7239939537031</c:v>
                </c:pt>
                <c:pt idx="177">
                  <c:v>103.51890230090343</c:v>
                </c:pt>
                <c:pt idx="178">
                  <c:v>103.51068012127439</c:v>
                </c:pt>
                <c:pt idx="179">
                  <c:v>103.35524825537325</c:v>
                </c:pt>
                <c:pt idx="180">
                  <c:v>103.35524825537325</c:v>
                </c:pt>
                <c:pt idx="181">
                  <c:v>103.35524825537325</c:v>
                </c:pt>
                <c:pt idx="182">
                  <c:v>103.36837107186727</c:v>
                </c:pt>
                <c:pt idx="183">
                  <c:v>103.31329335865689</c:v>
                </c:pt>
                <c:pt idx="184">
                  <c:v>103.21549842744005</c:v>
                </c:pt>
                <c:pt idx="185">
                  <c:v>103.22554473301328</c:v>
                </c:pt>
                <c:pt idx="186">
                  <c:v>102.98614862215869</c:v>
                </c:pt>
                <c:pt idx="187">
                  <c:v>102.98614862215869</c:v>
                </c:pt>
                <c:pt idx="188">
                  <c:v>102.98614862215869</c:v>
                </c:pt>
                <c:pt idx="189">
                  <c:v>102.90441688955485</c:v>
                </c:pt>
                <c:pt idx="190">
                  <c:v>102.92339324452649</c:v>
                </c:pt>
                <c:pt idx="191">
                  <c:v>103.09799204572181</c:v>
                </c:pt>
                <c:pt idx="192">
                  <c:v>103.21764926250859</c:v>
                </c:pt>
                <c:pt idx="193">
                  <c:v>102.92189582770665</c:v>
                </c:pt>
                <c:pt idx="194">
                  <c:v>102.92189582770665</c:v>
                </c:pt>
                <c:pt idx="195">
                  <c:v>102.92189582770665</c:v>
                </c:pt>
                <c:pt idx="196">
                  <c:v>102.70977992873384</c:v>
                </c:pt>
                <c:pt idx="197">
                  <c:v>102.57719047577558</c:v>
                </c:pt>
                <c:pt idx="198">
                  <c:v>102.51797444699034</c:v>
                </c:pt>
                <c:pt idx="199">
                  <c:v>102.43956425715056</c:v>
                </c:pt>
                <c:pt idx="200">
                  <c:v>102.47188123469911</c:v>
                </c:pt>
                <c:pt idx="201">
                  <c:v>102.47188123469911</c:v>
                </c:pt>
                <c:pt idx="202">
                  <c:v>102.47188123469911</c:v>
                </c:pt>
                <c:pt idx="203">
                  <c:v>102.63844843658792</c:v>
                </c:pt>
                <c:pt idx="204">
                  <c:v>102.78590315470329</c:v>
                </c:pt>
                <c:pt idx="205">
                  <c:v>102.70074097629397</c:v>
                </c:pt>
                <c:pt idx="206">
                  <c:v>102.83569907040362</c:v>
                </c:pt>
                <c:pt idx="207">
                  <c:v>102.86992185117744</c:v>
                </c:pt>
                <c:pt idx="208">
                  <c:v>102.86992185117744</c:v>
                </c:pt>
                <c:pt idx="209">
                  <c:v>102.86992185117744</c:v>
                </c:pt>
                <c:pt idx="210">
                  <c:v>103.04315936435471</c:v>
                </c:pt>
                <c:pt idx="211">
                  <c:v>103.13003676566679</c:v>
                </c:pt>
                <c:pt idx="212">
                  <c:v>103.20185832149919</c:v>
                </c:pt>
                <c:pt idx="213">
                  <c:v>103.25064688406617</c:v>
                </c:pt>
                <c:pt idx="214">
                  <c:v>103.0714741551302</c:v>
                </c:pt>
                <c:pt idx="215">
                  <c:v>103.0714741551302</c:v>
                </c:pt>
                <c:pt idx="216">
                  <c:v>103.0714741551302</c:v>
                </c:pt>
                <c:pt idx="217">
                  <c:v>102.93847631576655</c:v>
                </c:pt>
                <c:pt idx="218">
                  <c:v>102.84648047150661</c:v>
                </c:pt>
                <c:pt idx="219">
                  <c:v>102.94629010899015</c:v>
                </c:pt>
                <c:pt idx="220">
                  <c:v>102.86303373380612</c:v>
                </c:pt>
                <c:pt idx="221">
                  <c:v>102.81351007570939</c:v>
                </c:pt>
                <c:pt idx="222">
                  <c:v>102.81351007570939</c:v>
                </c:pt>
                <c:pt idx="223">
                  <c:v>102.81351007570939</c:v>
                </c:pt>
                <c:pt idx="224">
                  <c:v>102.81351007570939</c:v>
                </c:pt>
                <c:pt idx="225">
                  <c:v>103.01432728413238</c:v>
                </c:pt>
                <c:pt idx="226">
                  <c:v>103.10654093447519</c:v>
                </c:pt>
                <c:pt idx="227">
                  <c:v>103.12709638354778</c:v>
                </c:pt>
                <c:pt idx="228">
                  <c:v>103.13815004225437</c:v>
                </c:pt>
                <c:pt idx="229">
                  <c:v>103.13815004225437</c:v>
                </c:pt>
                <c:pt idx="230">
                  <c:v>103.13815004225437</c:v>
                </c:pt>
                <c:pt idx="231">
                  <c:v>103.20316515799652</c:v>
                </c:pt>
                <c:pt idx="232">
                  <c:v>103.2478970822697</c:v>
                </c:pt>
                <c:pt idx="233">
                  <c:v>103.25222597816709</c:v>
                </c:pt>
                <c:pt idx="234">
                  <c:v>103.0910222510694</c:v>
                </c:pt>
                <c:pt idx="235">
                  <c:v>102.97977779423422</c:v>
                </c:pt>
                <c:pt idx="236">
                  <c:v>102.97977779423422</c:v>
                </c:pt>
                <c:pt idx="237">
                  <c:v>102.97977779423422</c:v>
                </c:pt>
                <c:pt idx="238">
                  <c:v>102.99932589017344</c:v>
                </c:pt>
                <c:pt idx="239">
                  <c:v>102.89581354928079</c:v>
                </c:pt>
                <c:pt idx="240">
                  <c:v>102.92701427065454</c:v>
                </c:pt>
                <c:pt idx="241">
                  <c:v>103.01808443906219</c:v>
                </c:pt>
                <c:pt idx="242">
                  <c:v>103.04258762338713</c:v>
                </c:pt>
                <c:pt idx="243">
                  <c:v>103.04258762338713</c:v>
                </c:pt>
                <c:pt idx="244">
                  <c:v>103.04258762338713</c:v>
                </c:pt>
                <c:pt idx="245">
                  <c:v>103.15516614248001</c:v>
                </c:pt>
                <c:pt idx="246">
                  <c:v>103.15679968810169</c:v>
                </c:pt>
                <c:pt idx="247">
                  <c:v>103.14212500326707</c:v>
                </c:pt>
                <c:pt idx="248">
                  <c:v>103.18269138620501</c:v>
                </c:pt>
                <c:pt idx="249">
                  <c:v>103.13401172667947</c:v>
                </c:pt>
                <c:pt idx="250">
                  <c:v>103.13401172667947</c:v>
                </c:pt>
                <c:pt idx="251">
                  <c:v>103.13401172667947</c:v>
                </c:pt>
                <c:pt idx="252">
                  <c:v>103.31381064810374</c:v>
                </c:pt>
                <c:pt idx="253">
                  <c:v>103.3269062388374</c:v>
                </c:pt>
                <c:pt idx="254">
                  <c:v>103.16469515860635</c:v>
                </c:pt>
                <c:pt idx="255">
                  <c:v>103.19850955297478</c:v>
                </c:pt>
                <c:pt idx="256">
                  <c:v>103.04422116900878</c:v>
                </c:pt>
                <c:pt idx="257">
                  <c:v>103.04422116900878</c:v>
                </c:pt>
                <c:pt idx="258">
                  <c:v>103.04422116900878</c:v>
                </c:pt>
                <c:pt idx="259">
                  <c:v>103.04422116900878</c:v>
                </c:pt>
                <c:pt idx="260">
                  <c:v>103.04422116900878</c:v>
                </c:pt>
                <c:pt idx="261">
                  <c:v>102.94313192078826</c:v>
                </c:pt>
                <c:pt idx="262">
                  <c:v>102.91310190711003</c:v>
                </c:pt>
                <c:pt idx="263">
                  <c:v>102.96006634373282</c:v>
                </c:pt>
                <c:pt idx="264">
                  <c:v>102.96006634373282</c:v>
                </c:pt>
                <c:pt idx="265">
                  <c:v>102.96006634373282</c:v>
                </c:pt>
                <c:pt idx="266">
                  <c:v>103.18437938334739</c:v>
                </c:pt>
                <c:pt idx="267">
                  <c:v>103.22502744356642</c:v>
                </c:pt>
                <c:pt idx="268">
                  <c:v>103.29181223373203</c:v>
                </c:pt>
                <c:pt idx="269">
                  <c:v>103.27242749235496</c:v>
                </c:pt>
                <c:pt idx="270">
                  <c:v>103.24661747153272</c:v>
                </c:pt>
                <c:pt idx="271">
                  <c:v>103.24661747153272</c:v>
                </c:pt>
                <c:pt idx="272">
                  <c:v>103.24661747153272</c:v>
                </c:pt>
                <c:pt idx="273">
                  <c:v>103.05451250642524</c:v>
                </c:pt>
                <c:pt idx="274">
                  <c:v>102.88799975605716</c:v>
                </c:pt>
                <c:pt idx="275">
                  <c:v>102.72712273808378</c:v>
                </c:pt>
                <c:pt idx="276">
                  <c:v>102.50803704445853</c:v>
                </c:pt>
                <c:pt idx="277">
                  <c:v>102.50803704445853</c:v>
                </c:pt>
                <c:pt idx="278">
                  <c:v>102.50803704445853</c:v>
                </c:pt>
                <c:pt idx="279">
                  <c:v>102.50803704445853</c:v>
                </c:pt>
                <c:pt idx="280">
                  <c:v>102.24710535715836</c:v>
                </c:pt>
                <c:pt idx="281">
                  <c:v>101.62763763166373</c:v>
                </c:pt>
                <c:pt idx="282">
                  <c:v>101.32638459326887</c:v>
                </c:pt>
                <c:pt idx="283">
                  <c:v>101.27394777881351</c:v>
                </c:pt>
                <c:pt idx="284">
                  <c:v>101.1527931452069</c:v>
                </c:pt>
                <c:pt idx="285">
                  <c:v>101.1527931452069</c:v>
                </c:pt>
                <c:pt idx="286">
                  <c:v>101.1527931452069</c:v>
                </c:pt>
                <c:pt idx="287">
                  <c:v>101.16139648548099</c:v>
                </c:pt>
                <c:pt idx="288">
                  <c:v>101.11356082452664</c:v>
                </c:pt>
                <c:pt idx="289">
                  <c:v>101.05921820684601</c:v>
                </c:pt>
                <c:pt idx="290">
                  <c:v>101.05151331666383</c:v>
                </c:pt>
                <c:pt idx="291">
                  <c:v>101.14813754018513</c:v>
                </c:pt>
                <c:pt idx="292">
                  <c:v>101.14813754018513</c:v>
                </c:pt>
                <c:pt idx="293">
                  <c:v>101.14813754018513</c:v>
                </c:pt>
                <c:pt idx="294">
                  <c:v>101.49937707460285</c:v>
                </c:pt>
                <c:pt idx="295">
                  <c:v>101.91927997665111</c:v>
                </c:pt>
                <c:pt idx="296">
                  <c:v>102.11386248595142</c:v>
                </c:pt>
                <c:pt idx="297">
                  <c:v>102.11386248595142</c:v>
                </c:pt>
                <c:pt idx="298">
                  <c:v>101.82804645368128</c:v>
                </c:pt>
                <c:pt idx="299">
                  <c:v>101.82804645368128</c:v>
                </c:pt>
                <c:pt idx="300">
                  <c:v>101.82804645368128</c:v>
                </c:pt>
                <c:pt idx="301">
                  <c:v>101.95796778212414</c:v>
                </c:pt>
                <c:pt idx="302">
                  <c:v>101.95796778212414</c:v>
                </c:pt>
                <c:pt idx="303">
                  <c:v>102.1465878499054</c:v>
                </c:pt>
                <c:pt idx="304">
                  <c:v>102.2177832132495</c:v>
                </c:pt>
                <c:pt idx="305">
                  <c:v>102.26303242696953</c:v>
                </c:pt>
                <c:pt idx="306">
                  <c:v>102.26303242696953</c:v>
                </c:pt>
                <c:pt idx="307">
                  <c:v>102.26303242696953</c:v>
                </c:pt>
                <c:pt idx="308">
                  <c:v>102.22537920039024</c:v>
                </c:pt>
                <c:pt idx="309">
                  <c:v>102.33411888727221</c:v>
                </c:pt>
                <c:pt idx="310">
                  <c:v>102.34525422325987</c:v>
                </c:pt>
                <c:pt idx="311">
                  <c:v>102.52597882053642</c:v>
                </c:pt>
                <c:pt idx="312">
                  <c:v>102.5816827262351</c:v>
                </c:pt>
                <c:pt idx="313">
                  <c:v>102.5816827262351</c:v>
                </c:pt>
                <c:pt idx="314">
                  <c:v>102.5816827262351</c:v>
                </c:pt>
                <c:pt idx="315">
                  <c:v>102.65203409100803</c:v>
                </c:pt>
                <c:pt idx="316">
                  <c:v>102.67190889607159</c:v>
                </c:pt>
                <c:pt idx="317">
                  <c:v>102.67414140842119</c:v>
                </c:pt>
                <c:pt idx="318">
                  <c:v>102.63564418327068</c:v>
                </c:pt>
                <c:pt idx="319">
                  <c:v>102.51996192749665</c:v>
                </c:pt>
                <c:pt idx="320">
                  <c:v>102.51996192749665</c:v>
                </c:pt>
                <c:pt idx="321">
                  <c:v>102.51996192749665</c:v>
                </c:pt>
                <c:pt idx="322">
                  <c:v>102.48731824082378</c:v>
                </c:pt>
                <c:pt idx="323">
                  <c:v>102.56600068826717</c:v>
                </c:pt>
                <c:pt idx="324">
                  <c:v>102.25570869743244</c:v>
                </c:pt>
                <c:pt idx="325">
                  <c:v>102.06948449656295</c:v>
                </c:pt>
                <c:pt idx="326">
                  <c:v>101.85358421689993</c:v>
                </c:pt>
                <c:pt idx="327">
                  <c:v>101.85358421689993</c:v>
                </c:pt>
                <c:pt idx="328">
                  <c:v>101.85358421689993</c:v>
                </c:pt>
                <c:pt idx="329">
                  <c:v>101.8734590219635</c:v>
                </c:pt>
                <c:pt idx="330">
                  <c:v>101.96981098788119</c:v>
                </c:pt>
                <c:pt idx="331">
                  <c:v>101.93553375558663</c:v>
                </c:pt>
                <c:pt idx="332">
                  <c:v>101.94195903503184</c:v>
                </c:pt>
                <c:pt idx="333">
                  <c:v>101.88856931896386</c:v>
                </c:pt>
                <c:pt idx="334">
                  <c:v>101.88856931896386</c:v>
                </c:pt>
                <c:pt idx="335">
                  <c:v>101.88856931896386</c:v>
                </c:pt>
                <c:pt idx="336">
                  <c:v>101.92619531978282</c:v>
                </c:pt>
                <c:pt idx="337">
                  <c:v>101.91996062066015</c:v>
                </c:pt>
                <c:pt idx="338">
                  <c:v>101.86077181763524</c:v>
                </c:pt>
                <c:pt idx="339">
                  <c:v>101.86077181763524</c:v>
                </c:pt>
                <c:pt idx="340">
                  <c:v>101.81688389193326</c:v>
                </c:pt>
                <c:pt idx="341">
                  <c:v>101.81688389193326</c:v>
                </c:pt>
                <c:pt idx="342">
                  <c:v>101.81688389193326</c:v>
                </c:pt>
                <c:pt idx="343">
                  <c:v>101.78230717627473</c:v>
                </c:pt>
                <c:pt idx="344">
                  <c:v>101.65674196948964</c:v>
                </c:pt>
                <c:pt idx="345">
                  <c:v>101.62932562880609</c:v>
                </c:pt>
                <c:pt idx="346">
                  <c:v>101.5565783971214</c:v>
                </c:pt>
                <c:pt idx="347">
                  <c:v>101.48532858225657</c:v>
                </c:pt>
                <c:pt idx="348">
                  <c:v>101.48532858225657</c:v>
                </c:pt>
                <c:pt idx="349">
                  <c:v>101.48532858225657</c:v>
                </c:pt>
                <c:pt idx="350">
                  <c:v>101.57258714421367</c:v>
                </c:pt>
                <c:pt idx="351">
                  <c:v>102.02763850288802</c:v>
                </c:pt>
                <c:pt idx="352">
                  <c:v>101.99690061944041</c:v>
                </c:pt>
                <c:pt idx="353">
                  <c:v>102.2101600003484</c:v>
                </c:pt>
                <c:pt idx="354">
                  <c:v>102.2101600003484</c:v>
                </c:pt>
                <c:pt idx="355">
                  <c:v>102.2101600003484</c:v>
                </c:pt>
                <c:pt idx="356">
                  <c:v>102.2101600003484</c:v>
                </c:pt>
                <c:pt idx="357">
                  <c:v>102.50498775929805</c:v>
                </c:pt>
                <c:pt idx="358">
                  <c:v>102.55048200486135</c:v>
                </c:pt>
                <c:pt idx="359">
                  <c:v>102.68345261846467</c:v>
                </c:pt>
                <c:pt idx="360">
                  <c:v>102.7390476211219</c:v>
                </c:pt>
                <c:pt idx="361">
                  <c:v>102.7390476211219</c:v>
                </c:pt>
                <c:pt idx="362">
                  <c:v>102.7390476211219</c:v>
                </c:pt>
                <c:pt idx="363">
                  <c:v>102.7390476211219</c:v>
                </c:pt>
                <c:pt idx="364">
                  <c:v>102.78756392608527</c:v>
                </c:pt>
                <c:pt idx="365">
                  <c:v>102.88658401651837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30-4B38-8056-2F24D17A6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60000"/>
        <c:axId val="58935552"/>
      </c:lineChart>
      <c:dateAx>
        <c:axId val="58180608"/>
        <c:scaling>
          <c:orientation val="minMax"/>
          <c:max val="42775"/>
        </c:scaling>
        <c:delete val="0"/>
        <c:axPos val="b"/>
        <c:numFmt formatCode="d\-mmm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s-CL"/>
          </a:p>
        </c:txPr>
        <c:crossAx val="58934976"/>
        <c:crosses val="autoZero"/>
        <c:auto val="1"/>
        <c:lblOffset val="100"/>
        <c:baseTimeUnit val="days"/>
        <c:majorUnit val="21"/>
        <c:majorTimeUnit val="days"/>
        <c:minorUnit val="1"/>
        <c:minorTimeUnit val="months"/>
      </c:dateAx>
      <c:valAx>
        <c:axId val="58934976"/>
        <c:scaling>
          <c:orientation val="minMax"/>
          <c:min val="100"/>
        </c:scaling>
        <c:delete val="0"/>
        <c:axPos val="l"/>
        <c:numFmt formatCode="General" sourceLinked="1"/>
        <c:majorTickMark val="out"/>
        <c:minorTickMark val="none"/>
        <c:tickLblPos val="nextTo"/>
        <c:crossAx val="58180608"/>
        <c:crosses val="autoZero"/>
        <c:crossBetween val="between"/>
      </c:valAx>
      <c:valAx>
        <c:axId val="58935552"/>
        <c:scaling>
          <c:orientation val="minMax"/>
          <c:min val="100"/>
        </c:scaling>
        <c:delete val="0"/>
        <c:axPos val="r"/>
        <c:numFmt formatCode="General" sourceLinked="1"/>
        <c:majorTickMark val="out"/>
        <c:minorTickMark val="none"/>
        <c:tickLblPos val="nextTo"/>
        <c:crossAx val="58560000"/>
        <c:crosses val="max"/>
        <c:crossBetween val="between"/>
      </c:valAx>
      <c:dateAx>
        <c:axId val="58560000"/>
        <c:scaling>
          <c:orientation val="minMax"/>
        </c:scaling>
        <c:delete val="1"/>
        <c:axPos val="b"/>
        <c:numFmt formatCode="dd\-mm\-yyyy" sourceLinked="1"/>
        <c:majorTickMark val="out"/>
        <c:minorTickMark val="none"/>
        <c:tickLblPos val="nextTo"/>
        <c:crossAx val="58935552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0.10111117934627302"/>
          <c:y val="2.470809547017928E-2"/>
          <c:w val="0.82032103928314781"/>
          <c:h val="0.10669547929345084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803806532641615E-2"/>
          <c:y val="6.0560633738433164E-2"/>
          <c:w val="0.86319813031254067"/>
          <c:h val="0.78450889009849267"/>
        </c:manualLayout>
      </c:layout>
      <c:areaChart>
        <c:grouping val="standard"/>
        <c:varyColors val="0"/>
        <c:ser>
          <c:idx val="1"/>
          <c:order val="2"/>
          <c:tx>
            <c:strRef>
              <c:f>'12M'!$AR$1</c:f>
              <c:strCache>
                <c:ptCount val="1"/>
                <c:pt idx="0">
                  <c:v>Maxima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</c:spPr>
          <c:cat>
            <c:numRef>
              <c:f>'12M'!$AK$3:$AK$368</c:f>
              <c:numCache>
                <c:formatCode>m/d/yyyy</c:formatCode>
                <c:ptCount val="366"/>
                <c:pt idx="0" formatCode="dd\-mm\-yyyy">
                  <c:v>42737</c:v>
                </c:pt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42742</c:v>
                </c:pt>
                <c:pt idx="6">
                  <c:v>42743</c:v>
                </c:pt>
                <c:pt idx="7">
                  <c:v>42744</c:v>
                </c:pt>
                <c:pt idx="8">
                  <c:v>42745</c:v>
                </c:pt>
                <c:pt idx="9">
                  <c:v>42746</c:v>
                </c:pt>
                <c:pt idx="10">
                  <c:v>42747</c:v>
                </c:pt>
                <c:pt idx="11">
                  <c:v>42748</c:v>
                </c:pt>
                <c:pt idx="12">
                  <c:v>42749</c:v>
                </c:pt>
                <c:pt idx="13">
                  <c:v>42750</c:v>
                </c:pt>
                <c:pt idx="14">
                  <c:v>42751</c:v>
                </c:pt>
                <c:pt idx="15">
                  <c:v>42752</c:v>
                </c:pt>
                <c:pt idx="16">
                  <c:v>42753</c:v>
                </c:pt>
                <c:pt idx="17">
                  <c:v>42754</c:v>
                </c:pt>
                <c:pt idx="18">
                  <c:v>42755</c:v>
                </c:pt>
                <c:pt idx="19">
                  <c:v>42756</c:v>
                </c:pt>
                <c:pt idx="20">
                  <c:v>42757</c:v>
                </c:pt>
                <c:pt idx="21">
                  <c:v>42758</c:v>
                </c:pt>
                <c:pt idx="22">
                  <c:v>42759</c:v>
                </c:pt>
                <c:pt idx="23">
                  <c:v>42760</c:v>
                </c:pt>
                <c:pt idx="24">
                  <c:v>42761</c:v>
                </c:pt>
                <c:pt idx="25">
                  <c:v>42762</c:v>
                </c:pt>
                <c:pt idx="26">
                  <c:v>42763</c:v>
                </c:pt>
                <c:pt idx="27">
                  <c:v>42764</c:v>
                </c:pt>
                <c:pt idx="28">
                  <c:v>42765</c:v>
                </c:pt>
                <c:pt idx="29">
                  <c:v>42766</c:v>
                </c:pt>
                <c:pt idx="30">
                  <c:v>42767</c:v>
                </c:pt>
                <c:pt idx="31">
                  <c:v>42768</c:v>
                </c:pt>
                <c:pt idx="32">
                  <c:v>42769</c:v>
                </c:pt>
                <c:pt idx="33">
                  <c:v>42770</c:v>
                </c:pt>
                <c:pt idx="34">
                  <c:v>42771</c:v>
                </c:pt>
                <c:pt idx="35">
                  <c:v>42772</c:v>
                </c:pt>
                <c:pt idx="36">
                  <c:v>42773</c:v>
                </c:pt>
                <c:pt idx="37">
                  <c:v>42774</c:v>
                </c:pt>
                <c:pt idx="38">
                  <c:v>42775</c:v>
                </c:pt>
                <c:pt idx="39">
                  <c:v>42776</c:v>
                </c:pt>
                <c:pt idx="40">
                  <c:v>42777</c:v>
                </c:pt>
                <c:pt idx="41">
                  <c:v>42778</c:v>
                </c:pt>
                <c:pt idx="42">
                  <c:v>42779</c:v>
                </c:pt>
                <c:pt idx="43">
                  <c:v>42780</c:v>
                </c:pt>
                <c:pt idx="44">
                  <c:v>42781</c:v>
                </c:pt>
                <c:pt idx="45">
                  <c:v>42782</c:v>
                </c:pt>
                <c:pt idx="46">
                  <c:v>42783</c:v>
                </c:pt>
                <c:pt idx="47">
                  <c:v>42784</c:v>
                </c:pt>
                <c:pt idx="48">
                  <c:v>42785</c:v>
                </c:pt>
                <c:pt idx="49">
                  <c:v>42786</c:v>
                </c:pt>
                <c:pt idx="50">
                  <c:v>42787</c:v>
                </c:pt>
                <c:pt idx="51">
                  <c:v>42788</c:v>
                </c:pt>
                <c:pt idx="52">
                  <c:v>42789</c:v>
                </c:pt>
                <c:pt idx="53">
                  <c:v>42790</c:v>
                </c:pt>
                <c:pt idx="54">
                  <c:v>42791</c:v>
                </c:pt>
                <c:pt idx="55">
                  <c:v>42792</c:v>
                </c:pt>
                <c:pt idx="56">
                  <c:v>42793</c:v>
                </c:pt>
                <c:pt idx="57">
                  <c:v>42794</c:v>
                </c:pt>
                <c:pt idx="58">
                  <c:v>42795</c:v>
                </c:pt>
                <c:pt idx="59">
                  <c:v>42796</c:v>
                </c:pt>
                <c:pt idx="60">
                  <c:v>42797</c:v>
                </c:pt>
                <c:pt idx="61">
                  <c:v>42798</c:v>
                </c:pt>
                <c:pt idx="62">
                  <c:v>42799</c:v>
                </c:pt>
                <c:pt idx="63">
                  <c:v>42800</c:v>
                </c:pt>
                <c:pt idx="64">
                  <c:v>42801</c:v>
                </c:pt>
                <c:pt idx="65">
                  <c:v>42802</c:v>
                </c:pt>
                <c:pt idx="66">
                  <c:v>42803</c:v>
                </c:pt>
                <c:pt idx="67">
                  <c:v>42804</c:v>
                </c:pt>
                <c:pt idx="68">
                  <c:v>42805</c:v>
                </c:pt>
                <c:pt idx="69">
                  <c:v>42806</c:v>
                </c:pt>
                <c:pt idx="70">
                  <c:v>42807</c:v>
                </c:pt>
                <c:pt idx="71">
                  <c:v>42808</c:v>
                </c:pt>
                <c:pt idx="72">
                  <c:v>42809</c:v>
                </c:pt>
                <c:pt idx="73">
                  <c:v>42810</c:v>
                </c:pt>
                <c:pt idx="74">
                  <c:v>42811</c:v>
                </c:pt>
                <c:pt idx="75">
                  <c:v>42812</c:v>
                </c:pt>
                <c:pt idx="76">
                  <c:v>42813</c:v>
                </c:pt>
                <c:pt idx="77">
                  <c:v>42814</c:v>
                </c:pt>
                <c:pt idx="78">
                  <c:v>42815</c:v>
                </c:pt>
                <c:pt idx="79">
                  <c:v>42816</c:v>
                </c:pt>
                <c:pt idx="80">
                  <c:v>42817</c:v>
                </c:pt>
                <c:pt idx="81">
                  <c:v>42818</c:v>
                </c:pt>
                <c:pt idx="82">
                  <c:v>42819</c:v>
                </c:pt>
                <c:pt idx="83">
                  <c:v>42820</c:v>
                </c:pt>
                <c:pt idx="84">
                  <c:v>42821</c:v>
                </c:pt>
                <c:pt idx="85">
                  <c:v>42822</c:v>
                </c:pt>
                <c:pt idx="86">
                  <c:v>42823</c:v>
                </c:pt>
                <c:pt idx="87">
                  <c:v>42824</c:v>
                </c:pt>
                <c:pt idx="88">
                  <c:v>42825</c:v>
                </c:pt>
                <c:pt idx="89">
                  <c:v>42826</c:v>
                </c:pt>
                <c:pt idx="90">
                  <c:v>42827</c:v>
                </c:pt>
                <c:pt idx="91">
                  <c:v>42828</c:v>
                </c:pt>
                <c:pt idx="92">
                  <c:v>42829</c:v>
                </c:pt>
                <c:pt idx="93">
                  <c:v>42830</c:v>
                </c:pt>
                <c:pt idx="94">
                  <c:v>42831</c:v>
                </c:pt>
                <c:pt idx="95">
                  <c:v>42832</c:v>
                </c:pt>
                <c:pt idx="96">
                  <c:v>42833</c:v>
                </c:pt>
                <c:pt idx="97">
                  <c:v>42834</c:v>
                </c:pt>
                <c:pt idx="98">
                  <c:v>42835</c:v>
                </c:pt>
                <c:pt idx="99">
                  <c:v>42836</c:v>
                </c:pt>
                <c:pt idx="100">
                  <c:v>42837</c:v>
                </c:pt>
                <c:pt idx="101">
                  <c:v>42838</c:v>
                </c:pt>
                <c:pt idx="102">
                  <c:v>42839</c:v>
                </c:pt>
                <c:pt idx="103">
                  <c:v>42840</c:v>
                </c:pt>
                <c:pt idx="104">
                  <c:v>42841</c:v>
                </c:pt>
                <c:pt idx="105">
                  <c:v>42842</c:v>
                </c:pt>
                <c:pt idx="106">
                  <c:v>42843</c:v>
                </c:pt>
                <c:pt idx="107">
                  <c:v>42844</c:v>
                </c:pt>
                <c:pt idx="108">
                  <c:v>42845</c:v>
                </c:pt>
                <c:pt idx="109">
                  <c:v>42846</c:v>
                </c:pt>
                <c:pt idx="110">
                  <c:v>42847</c:v>
                </c:pt>
                <c:pt idx="111">
                  <c:v>42848</c:v>
                </c:pt>
                <c:pt idx="112">
                  <c:v>42849</c:v>
                </c:pt>
                <c:pt idx="113">
                  <c:v>42850</c:v>
                </c:pt>
                <c:pt idx="114">
                  <c:v>42851</c:v>
                </c:pt>
                <c:pt idx="115">
                  <c:v>42852</c:v>
                </c:pt>
                <c:pt idx="116">
                  <c:v>42853</c:v>
                </c:pt>
                <c:pt idx="117">
                  <c:v>42854</c:v>
                </c:pt>
                <c:pt idx="118">
                  <c:v>42855</c:v>
                </c:pt>
                <c:pt idx="119">
                  <c:v>42856</c:v>
                </c:pt>
                <c:pt idx="120">
                  <c:v>42857</c:v>
                </c:pt>
                <c:pt idx="121">
                  <c:v>42858</c:v>
                </c:pt>
                <c:pt idx="122">
                  <c:v>42859</c:v>
                </c:pt>
                <c:pt idx="123">
                  <c:v>42860</c:v>
                </c:pt>
                <c:pt idx="124">
                  <c:v>42861</c:v>
                </c:pt>
                <c:pt idx="125">
                  <c:v>42862</c:v>
                </c:pt>
                <c:pt idx="126">
                  <c:v>42863</c:v>
                </c:pt>
                <c:pt idx="127">
                  <c:v>42864</c:v>
                </c:pt>
                <c:pt idx="128">
                  <c:v>42865</c:v>
                </c:pt>
                <c:pt idx="129">
                  <c:v>42866</c:v>
                </c:pt>
                <c:pt idx="130">
                  <c:v>42867</c:v>
                </c:pt>
                <c:pt idx="131">
                  <c:v>42868</c:v>
                </c:pt>
                <c:pt idx="132">
                  <c:v>42869</c:v>
                </c:pt>
                <c:pt idx="133">
                  <c:v>42870</c:v>
                </c:pt>
                <c:pt idx="134">
                  <c:v>42871</c:v>
                </c:pt>
                <c:pt idx="135">
                  <c:v>42872</c:v>
                </c:pt>
                <c:pt idx="136">
                  <c:v>42873</c:v>
                </c:pt>
                <c:pt idx="137">
                  <c:v>42874</c:v>
                </c:pt>
                <c:pt idx="138">
                  <c:v>42875</c:v>
                </c:pt>
                <c:pt idx="139">
                  <c:v>42876</c:v>
                </c:pt>
                <c:pt idx="140">
                  <c:v>42877</c:v>
                </c:pt>
                <c:pt idx="141">
                  <c:v>42878</c:v>
                </c:pt>
                <c:pt idx="142">
                  <c:v>42879</c:v>
                </c:pt>
                <c:pt idx="143">
                  <c:v>42880</c:v>
                </c:pt>
                <c:pt idx="144">
                  <c:v>42881</c:v>
                </c:pt>
                <c:pt idx="145">
                  <c:v>42882</c:v>
                </c:pt>
                <c:pt idx="146">
                  <c:v>42883</c:v>
                </c:pt>
                <c:pt idx="147">
                  <c:v>42884</c:v>
                </c:pt>
                <c:pt idx="148">
                  <c:v>42885</c:v>
                </c:pt>
                <c:pt idx="149">
                  <c:v>42886</c:v>
                </c:pt>
                <c:pt idx="150">
                  <c:v>42887</c:v>
                </c:pt>
                <c:pt idx="151">
                  <c:v>42888</c:v>
                </c:pt>
                <c:pt idx="152">
                  <c:v>42889</c:v>
                </c:pt>
                <c:pt idx="153">
                  <c:v>42890</c:v>
                </c:pt>
                <c:pt idx="154">
                  <c:v>42891</c:v>
                </c:pt>
                <c:pt idx="155">
                  <c:v>42892</c:v>
                </c:pt>
                <c:pt idx="156">
                  <c:v>42893</c:v>
                </c:pt>
                <c:pt idx="157">
                  <c:v>42894</c:v>
                </c:pt>
                <c:pt idx="158">
                  <c:v>42895</c:v>
                </c:pt>
                <c:pt idx="159">
                  <c:v>42896</c:v>
                </c:pt>
                <c:pt idx="160">
                  <c:v>42897</c:v>
                </c:pt>
                <c:pt idx="161">
                  <c:v>42898</c:v>
                </c:pt>
                <c:pt idx="162">
                  <c:v>42899</c:v>
                </c:pt>
                <c:pt idx="163">
                  <c:v>42900</c:v>
                </c:pt>
                <c:pt idx="164">
                  <c:v>42901</c:v>
                </c:pt>
                <c:pt idx="165">
                  <c:v>42902</c:v>
                </c:pt>
                <c:pt idx="166">
                  <c:v>42903</c:v>
                </c:pt>
                <c:pt idx="167">
                  <c:v>42904</c:v>
                </c:pt>
                <c:pt idx="168">
                  <c:v>42905</c:v>
                </c:pt>
                <c:pt idx="169">
                  <c:v>42906</c:v>
                </c:pt>
                <c:pt idx="170">
                  <c:v>42907</c:v>
                </c:pt>
                <c:pt idx="171">
                  <c:v>42908</c:v>
                </c:pt>
                <c:pt idx="172">
                  <c:v>42909</c:v>
                </c:pt>
                <c:pt idx="173">
                  <c:v>42910</c:v>
                </c:pt>
                <c:pt idx="174">
                  <c:v>42911</c:v>
                </c:pt>
                <c:pt idx="175">
                  <c:v>42912</c:v>
                </c:pt>
                <c:pt idx="176">
                  <c:v>42913</c:v>
                </c:pt>
                <c:pt idx="177">
                  <c:v>42914</c:v>
                </c:pt>
                <c:pt idx="178">
                  <c:v>42915</c:v>
                </c:pt>
                <c:pt idx="179">
                  <c:v>42916</c:v>
                </c:pt>
                <c:pt idx="180">
                  <c:v>42917</c:v>
                </c:pt>
                <c:pt idx="181">
                  <c:v>42918</c:v>
                </c:pt>
                <c:pt idx="182">
                  <c:v>42919</c:v>
                </c:pt>
                <c:pt idx="183">
                  <c:v>42920</c:v>
                </c:pt>
                <c:pt idx="184">
                  <c:v>42921</c:v>
                </c:pt>
                <c:pt idx="185">
                  <c:v>42922</c:v>
                </c:pt>
                <c:pt idx="186">
                  <c:v>42923</c:v>
                </c:pt>
                <c:pt idx="187">
                  <c:v>42924</c:v>
                </c:pt>
                <c:pt idx="188">
                  <c:v>42925</c:v>
                </c:pt>
                <c:pt idx="189">
                  <c:v>42926</c:v>
                </c:pt>
                <c:pt idx="190">
                  <c:v>42927</c:v>
                </c:pt>
                <c:pt idx="191">
                  <c:v>42928</c:v>
                </c:pt>
                <c:pt idx="192">
                  <c:v>42929</c:v>
                </c:pt>
                <c:pt idx="193">
                  <c:v>42930</c:v>
                </c:pt>
                <c:pt idx="194">
                  <c:v>42931</c:v>
                </c:pt>
                <c:pt idx="195">
                  <c:v>42932</c:v>
                </c:pt>
                <c:pt idx="196">
                  <c:v>42933</c:v>
                </c:pt>
                <c:pt idx="197">
                  <c:v>42934</c:v>
                </c:pt>
                <c:pt idx="198">
                  <c:v>42935</c:v>
                </c:pt>
                <c:pt idx="199">
                  <c:v>42936</c:v>
                </c:pt>
                <c:pt idx="200">
                  <c:v>42937</c:v>
                </c:pt>
                <c:pt idx="201">
                  <c:v>42938</c:v>
                </c:pt>
                <c:pt idx="202">
                  <c:v>42939</c:v>
                </c:pt>
                <c:pt idx="203">
                  <c:v>42940</c:v>
                </c:pt>
                <c:pt idx="204">
                  <c:v>42941</c:v>
                </c:pt>
                <c:pt idx="205">
                  <c:v>42942</c:v>
                </c:pt>
                <c:pt idx="206">
                  <c:v>42943</c:v>
                </c:pt>
                <c:pt idx="207">
                  <c:v>42944</c:v>
                </c:pt>
                <c:pt idx="208">
                  <c:v>42945</c:v>
                </c:pt>
                <c:pt idx="209">
                  <c:v>42946</c:v>
                </c:pt>
                <c:pt idx="210">
                  <c:v>42947</c:v>
                </c:pt>
                <c:pt idx="211">
                  <c:v>42948</c:v>
                </c:pt>
                <c:pt idx="212">
                  <c:v>42949</c:v>
                </c:pt>
                <c:pt idx="213">
                  <c:v>42950</c:v>
                </c:pt>
                <c:pt idx="214">
                  <c:v>42951</c:v>
                </c:pt>
                <c:pt idx="215">
                  <c:v>42952</c:v>
                </c:pt>
                <c:pt idx="216">
                  <c:v>42953</c:v>
                </c:pt>
                <c:pt idx="217">
                  <c:v>42954</c:v>
                </c:pt>
                <c:pt idx="218">
                  <c:v>42955</c:v>
                </c:pt>
                <c:pt idx="219">
                  <c:v>42956</c:v>
                </c:pt>
                <c:pt idx="220">
                  <c:v>42957</c:v>
                </c:pt>
                <c:pt idx="221">
                  <c:v>42958</c:v>
                </c:pt>
                <c:pt idx="222">
                  <c:v>42959</c:v>
                </c:pt>
                <c:pt idx="223">
                  <c:v>42960</c:v>
                </c:pt>
                <c:pt idx="224">
                  <c:v>42961</c:v>
                </c:pt>
                <c:pt idx="225">
                  <c:v>42962</c:v>
                </c:pt>
                <c:pt idx="226">
                  <c:v>42963</c:v>
                </c:pt>
                <c:pt idx="227">
                  <c:v>42964</c:v>
                </c:pt>
                <c:pt idx="228">
                  <c:v>42965</c:v>
                </c:pt>
                <c:pt idx="229">
                  <c:v>42966</c:v>
                </c:pt>
                <c:pt idx="230">
                  <c:v>42967</c:v>
                </c:pt>
                <c:pt idx="231">
                  <c:v>42968</c:v>
                </c:pt>
                <c:pt idx="232">
                  <c:v>42969</c:v>
                </c:pt>
                <c:pt idx="233">
                  <c:v>42970</c:v>
                </c:pt>
                <c:pt idx="234">
                  <c:v>42971</c:v>
                </c:pt>
                <c:pt idx="235">
                  <c:v>42972</c:v>
                </c:pt>
                <c:pt idx="236">
                  <c:v>42973</c:v>
                </c:pt>
                <c:pt idx="237">
                  <c:v>42974</c:v>
                </c:pt>
                <c:pt idx="238">
                  <c:v>42975</c:v>
                </c:pt>
                <c:pt idx="239">
                  <c:v>42976</c:v>
                </c:pt>
                <c:pt idx="240">
                  <c:v>42977</c:v>
                </c:pt>
                <c:pt idx="241">
                  <c:v>42978</c:v>
                </c:pt>
                <c:pt idx="242">
                  <c:v>42979</c:v>
                </c:pt>
                <c:pt idx="243">
                  <c:v>42980</c:v>
                </c:pt>
                <c:pt idx="244">
                  <c:v>42981</c:v>
                </c:pt>
                <c:pt idx="245">
                  <c:v>42982</c:v>
                </c:pt>
                <c:pt idx="246">
                  <c:v>42983</c:v>
                </c:pt>
                <c:pt idx="247">
                  <c:v>42984</c:v>
                </c:pt>
                <c:pt idx="248">
                  <c:v>42985</c:v>
                </c:pt>
                <c:pt idx="249">
                  <c:v>42986</c:v>
                </c:pt>
                <c:pt idx="250">
                  <c:v>42987</c:v>
                </c:pt>
                <c:pt idx="251">
                  <c:v>42988</c:v>
                </c:pt>
                <c:pt idx="252">
                  <c:v>42989</c:v>
                </c:pt>
                <c:pt idx="253">
                  <c:v>42990</c:v>
                </c:pt>
                <c:pt idx="254">
                  <c:v>42991</c:v>
                </c:pt>
                <c:pt idx="255">
                  <c:v>42992</c:v>
                </c:pt>
                <c:pt idx="256">
                  <c:v>42993</c:v>
                </c:pt>
                <c:pt idx="257">
                  <c:v>42994</c:v>
                </c:pt>
                <c:pt idx="258">
                  <c:v>42995</c:v>
                </c:pt>
                <c:pt idx="259">
                  <c:v>42996</c:v>
                </c:pt>
                <c:pt idx="260">
                  <c:v>42997</c:v>
                </c:pt>
                <c:pt idx="261">
                  <c:v>42998</c:v>
                </c:pt>
                <c:pt idx="262">
                  <c:v>42999</c:v>
                </c:pt>
                <c:pt idx="263">
                  <c:v>43000</c:v>
                </c:pt>
                <c:pt idx="264">
                  <c:v>43001</c:v>
                </c:pt>
                <c:pt idx="265">
                  <c:v>43002</c:v>
                </c:pt>
                <c:pt idx="266">
                  <c:v>43003</c:v>
                </c:pt>
                <c:pt idx="267">
                  <c:v>43004</c:v>
                </c:pt>
                <c:pt idx="268">
                  <c:v>43005</c:v>
                </c:pt>
                <c:pt idx="269">
                  <c:v>43006</c:v>
                </c:pt>
                <c:pt idx="270">
                  <c:v>43007</c:v>
                </c:pt>
                <c:pt idx="271">
                  <c:v>43008</c:v>
                </c:pt>
                <c:pt idx="272">
                  <c:v>43009</c:v>
                </c:pt>
                <c:pt idx="273">
                  <c:v>43010</c:v>
                </c:pt>
                <c:pt idx="274">
                  <c:v>43011</c:v>
                </c:pt>
                <c:pt idx="275">
                  <c:v>43012</c:v>
                </c:pt>
                <c:pt idx="276">
                  <c:v>43013</c:v>
                </c:pt>
                <c:pt idx="277">
                  <c:v>43014</c:v>
                </c:pt>
                <c:pt idx="278">
                  <c:v>43015</c:v>
                </c:pt>
                <c:pt idx="279">
                  <c:v>43016</c:v>
                </c:pt>
                <c:pt idx="280">
                  <c:v>43017</c:v>
                </c:pt>
                <c:pt idx="281">
                  <c:v>43018</c:v>
                </c:pt>
                <c:pt idx="282">
                  <c:v>43019</c:v>
                </c:pt>
                <c:pt idx="283">
                  <c:v>43020</c:v>
                </c:pt>
                <c:pt idx="284">
                  <c:v>43021</c:v>
                </c:pt>
                <c:pt idx="285">
                  <c:v>43022</c:v>
                </c:pt>
                <c:pt idx="286">
                  <c:v>43023</c:v>
                </c:pt>
                <c:pt idx="287">
                  <c:v>43024</c:v>
                </c:pt>
                <c:pt idx="288">
                  <c:v>43025</c:v>
                </c:pt>
                <c:pt idx="289">
                  <c:v>43026</c:v>
                </c:pt>
                <c:pt idx="290">
                  <c:v>43027</c:v>
                </c:pt>
                <c:pt idx="291">
                  <c:v>43028</c:v>
                </c:pt>
                <c:pt idx="292">
                  <c:v>43029</c:v>
                </c:pt>
                <c:pt idx="293">
                  <c:v>43030</c:v>
                </c:pt>
                <c:pt idx="294">
                  <c:v>43031</c:v>
                </c:pt>
                <c:pt idx="295">
                  <c:v>43032</c:v>
                </c:pt>
                <c:pt idx="296">
                  <c:v>43033</c:v>
                </c:pt>
                <c:pt idx="297">
                  <c:v>43034</c:v>
                </c:pt>
                <c:pt idx="298">
                  <c:v>43035</c:v>
                </c:pt>
                <c:pt idx="299">
                  <c:v>43036</c:v>
                </c:pt>
                <c:pt idx="300">
                  <c:v>43037</c:v>
                </c:pt>
                <c:pt idx="301">
                  <c:v>43038</c:v>
                </c:pt>
                <c:pt idx="302">
                  <c:v>43039</c:v>
                </c:pt>
                <c:pt idx="303">
                  <c:v>43040</c:v>
                </c:pt>
                <c:pt idx="304">
                  <c:v>43041</c:v>
                </c:pt>
                <c:pt idx="305">
                  <c:v>43042</c:v>
                </c:pt>
                <c:pt idx="306">
                  <c:v>43043</c:v>
                </c:pt>
                <c:pt idx="307">
                  <c:v>43044</c:v>
                </c:pt>
                <c:pt idx="308">
                  <c:v>43045</c:v>
                </c:pt>
                <c:pt idx="309">
                  <c:v>43046</c:v>
                </c:pt>
                <c:pt idx="310">
                  <c:v>43047</c:v>
                </c:pt>
                <c:pt idx="311">
                  <c:v>43048</c:v>
                </c:pt>
                <c:pt idx="312">
                  <c:v>43049</c:v>
                </c:pt>
                <c:pt idx="313">
                  <c:v>43050</c:v>
                </c:pt>
                <c:pt idx="314">
                  <c:v>43051</c:v>
                </c:pt>
                <c:pt idx="315">
                  <c:v>43052</c:v>
                </c:pt>
                <c:pt idx="316">
                  <c:v>43053</c:v>
                </c:pt>
                <c:pt idx="317">
                  <c:v>43054</c:v>
                </c:pt>
                <c:pt idx="318">
                  <c:v>43055</c:v>
                </c:pt>
                <c:pt idx="319">
                  <c:v>43056</c:v>
                </c:pt>
                <c:pt idx="320">
                  <c:v>43057</c:v>
                </c:pt>
                <c:pt idx="321">
                  <c:v>43058</c:v>
                </c:pt>
                <c:pt idx="322">
                  <c:v>43059</c:v>
                </c:pt>
                <c:pt idx="323">
                  <c:v>43060</c:v>
                </c:pt>
                <c:pt idx="324">
                  <c:v>43061</c:v>
                </c:pt>
                <c:pt idx="325">
                  <c:v>43062</c:v>
                </c:pt>
                <c:pt idx="326">
                  <c:v>43063</c:v>
                </c:pt>
                <c:pt idx="327">
                  <c:v>43064</c:v>
                </c:pt>
                <c:pt idx="328">
                  <c:v>43065</c:v>
                </c:pt>
                <c:pt idx="329">
                  <c:v>43066</c:v>
                </c:pt>
                <c:pt idx="330">
                  <c:v>43067</c:v>
                </c:pt>
                <c:pt idx="331">
                  <c:v>43068</c:v>
                </c:pt>
                <c:pt idx="332">
                  <c:v>43069</c:v>
                </c:pt>
                <c:pt idx="333">
                  <c:v>43070</c:v>
                </c:pt>
                <c:pt idx="334">
                  <c:v>43071</c:v>
                </c:pt>
                <c:pt idx="335">
                  <c:v>43072</c:v>
                </c:pt>
                <c:pt idx="336">
                  <c:v>43073</c:v>
                </c:pt>
                <c:pt idx="337">
                  <c:v>43074</c:v>
                </c:pt>
                <c:pt idx="338">
                  <c:v>43075</c:v>
                </c:pt>
                <c:pt idx="339">
                  <c:v>43076</c:v>
                </c:pt>
                <c:pt idx="340">
                  <c:v>43077</c:v>
                </c:pt>
                <c:pt idx="341">
                  <c:v>43078</c:v>
                </c:pt>
                <c:pt idx="342">
                  <c:v>43079</c:v>
                </c:pt>
                <c:pt idx="343">
                  <c:v>43080</c:v>
                </c:pt>
                <c:pt idx="344">
                  <c:v>43081</c:v>
                </c:pt>
                <c:pt idx="345">
                  <c:v>43082</c:v>
                </c:pt>
                <c:pt idx="346">
                  <c:v>43083</c:v>
                </c:pt>
                <c:pt idx="347">
                  <c:v>43084</c:v>
                </c:pt>
                <c:pt idx="348">
                  <c:v>43085</c:v>
                </c:pt>
                <c:pt idx="349">
                  <c:v>43086</c:v>
                </c:pt>
                <c:pt idx="350">
                  <c:v>43087</c:v>
                </c:pt>
                <c:pt idx="351">
                  <c:v>43088</c:v>
                </c:pt>
                <c:pt idx="352">
                  <c:v>43089</c:v>
                </c:pt>
                <c:pt idx="353">
                  <c:v>43090</c:v>
                </c:pt>
                <c:pt idx="354">
                  <c:v>43091</c:v>
                </c:pt>
                <c:pt idx="355">
                  <c:v>43092</c:v>
                </c:pt>
                <c:pt idx="356">
                  <c:v>43093</c:v>
                </c:pt>
                <c:pt idx="357">
                  <c:v>43094</c:v>
                </c:pt>
                <c:pt idx="358">
                  <c:v>43095</c:v>
                </c:pt>
                <c:pt idx="359">
                  <c:v>43096</c:v>
                </c:pt>
                <c:pt idx="360">
                  <c:v>43097</c:v>
                </c:pt>
                <c:pt idx="361">
                  <c:v>43098</c:v>
                </c:pt>
                <c:pt idx="362">
                  <c:v>43099</c:v>
                </c:pt>
                <c:pt idx="363">
                  <c:v>43100</c:v>
                </c:pt>
                <c:pt idx="364">
                  <c:v>43101</c:v>
                </c:pt>
                <c:pt idx="365">
                  <c:v>43102</c:v>
                </c:pt>
              </c:numCache>
            </c:numRef>
          </c:cat>
          <c:val>
            <c:numRef>
              <c:f>'12M'!$AR$3:$AR$368</c:f>
              <c:numCache>
                <c:formatCode>General</c:formatCode>
                <c:ptCount val="366"/>
                <c:pt idx="0">
                  <c:v>100</c:v>
                </c:pt>
                <c:pt idx="1">
                  <c:v>100</c:v>
                </c:pt>
                <c:pt idx="2">
                  <c:v>100.32479511363859</c:v>
                </c:pt>
                <c:pt idx="3">
                  <c:v>100.59438012098609</c:v>
                </c:pt>
                <c:pt idx="4">
                  <c:v>100.70427203265587</c:v>
                </c:pt>
                <c:pt idx="5">
                  <c:v>100.70427203265587</c:v>
                </c:pt>
                <c:pt idx="6">
                  <c:v>100.70427203265587</c:v>
                </c:pt>
                <c:pt idx="7">
                  <c:v>100.61294291584154</c:v>
                </c:pt>
                <c:pt idx="8">
                  <c:v>100.64108650804175</c:v>
                </c:pt>
                <c:pt idx="9">
                  <c:v>100.56831058520615</c:v>
                </c:pt>
                <c:pt idx="10">
                  <c:v>100.62192491335225</c:v>
                </c:pt>
                <c:pt idx="11">
                  <c:v>100.68774176548871</c:v>
                </c:pt>
                <c:pt idx="12">
                  <c:v>100.68774176548871</c:v>
                </c:pt>
                <c:pt idx="13">
                  <c:v>100.68774176548871</c:v>
                </c:pt>
                <c:pt idx="14">
                  <c:v>100.62767077460333</c:v>
                </c:pt>
                <c:pt idx="15">
                  <c:v>100.61295883682457</c:v>
                </c:pt>
                <c:pt idx="16">
                  <c:v>100.56477310803237</c:v>
                </c:pt>
                <c:pt idx="17">
                  <c:v>100.4908166927266</c:v>
                </c:pt>
                <c:pt idx="18">
                  <c:v>100.45879472999117</c:v>
                </c:pt>
                <c:pt idx="19">
                  <c:v>100.45879472999117</c:v>
                </c:pt>
                <c:pt idx="20">
                  <c:v>100.45879472999117</c:v>
                </c:pt>
                <c:pt idx="21">
                  <c:v>100.52885431057466</c:v>
                </c:pt>
                <c:pt idx="22">
                  <c:v>100.45202015568532</c:v>
                </c:pt>
                <c:pt idx="23">
                  <c:v>100.51691798458351</c:v>
                </c:pt>
                <c:pt idx="24">
                  <c:v>100.57437719325648</c:v>
                </c:pt>
                <c:pt idx="25">
                  <c:v>100.5316133920951</c:v>
                </c:pt>
                <c:pt idx="26">
                  <c:v>100.5316133920951</c:v>
                </c:pt>
                <c:pt idx="27">
                  <c:v>100.5316133920951</c:v>
                </c:pt>
                <c:pt idx="28">
                  <c:v>100.5492677174296</c:v>
                </c:pt>
                <c:pt idx="29">
                  <c:v>100.54253989869258</c:v>
                </c:pt>
                <c:pt idx="30">
                  <c:v>100.62757159300031</c:v>
                </c:pt>
                <c:pt idx="31">
                  <c:v>100.78983269551294</c:v>
                </c:pt>
                <c:pt idx="32">
                  <c:v>100.87836191868755</c:v>
                </c:pt>
                <c:pt idx="33">
                  <c:v>100.87836191868755</c:v>
                </c:pt>
                <c:pt idx="34">
                  <c:v>100.87836191868755</c:v>
                </c:pt>
                <c:pt idx="35">
                  <c:v>100.92433178502895</c:v>
                </c:pt>
                <c:pt idx="36">
                  <c:v>100.87061992392432</c:v>
                </c:pt>
                <c:pt idx="37">
                  <c:v>101.11445022053346</c:v>
                </c:pt>
                <c:pt idx="38">
                  <c:v>101.19998082934634</c:v>
                </c:pt>
                <c:pt idx="39">
                  <c:v>101.33377837986994</c:v>
                </c:pt>
                <c:pt idx="40">
                  <c:v>101.33377837986994</c:v>
                </c:pt>
                <c:pt idx="41">
                  <c:v>101.33377837986994</c:v>
                </c:pt>
                <c:pt idx="42">
                  <c:v>101.28380666926851</c:v>
                </c:pt>
                <c:pt idx="43">
                  <c:v>101.30552620961129</c:v>
                </c:pt>
                <c:pt idx="44">
                  <c:v>101.41459332224125</c:v>
                </c:pt>
                <c:pt idx="45">
                  <c:v>101.37641270425129</c:v>
                </c:pt>
                <c:pt idx="46">
                  <c:v>101.27798141724509</c:v>
                </c:pt>
                <c:pt idx="47">
                  <c:v>101.27798141724509</c:v>
                </c:pt>
                <c:pt idx="48">
                  <c:v>101.27798141724509</c:v>
                </c:pt>
                <c:pt idx="49">
                  <c:v>101.42902154681396</c:v>
                </c:pt>
                <c:pt idx="50">
                  <c:v>101.37396047635946</c:v>
                </c:pt>
                <c:pt idx="51">
                  <c:v>101.34253774221091</c:v>
                </c:pt>
                <c:pt idx="52">
                  <c:v>101.4348954880432</c:v>
                </c:pt>
                <c:pt idx="53">
                  <c:v>101.57373150670863</c:v>
                </c:pt>
                <c:pt idx="54">
                  <c:v>101.57373150670863</c:v>
                </c:pt>
                <c:pt idx="55">
                  <c:v>101.57373150670863</c:v>
                </c:pt>
                <c:pt idx="56">
                  <c:v>101.73269860550917</c:v>
                </c:pt>
                <c:pt idx="57">
                  <c:v>101.7067791269783</c:v>
                </c:pt>
                <c:pt idx="58">
                  <c:v>101.83834400480174</c:v>
                </c:pt>
                <c:pt idx="59">
                  <c:v>101.87187679550837</c:v>
                </c:pt>
                <c:pt idx="60">
                  <c:v>101.8830829066884</c:v>
                </c:pt>
                <c:pt idx="61">
                  <c:v>101.8830829066884</c:v>
                </c:pt>
                <c:pt idx="62">
                  <c:v>101.8830829066884</c:v>
                </c:pt>
                <c:pt idx="63">
                  <c:v>101.94036809081221</c:v>
                </c:pt>
                <c:pt idx="64">
                  <c:v>101.95185934477034</c:v>
                </c:pt>
                <c:pt idx="65">
                  <c:v>101.9027577583785</c:v>
                </c:pt>
                <c:pt idx="66">
                  <c:v>101.8615261126627</c:v>
                </c:pt>
                <c:pt idx="67">
                  <c:v>101.70777712670171</c:v>
                </c:pt>
                <c:pt idx="68">
                  <c:v>101.70777712670171</c:v>
                </c:pt>
                <c:pt idx="69">
                  <c:v>101.70777712670171</c:v>
                </c:pt>
                <c:pt idx="70">
                  <c:v>101.59953692812829</c:v>
                </c:pt>
                <c:pt idx="71">
                  <c:v>101.55779202541187</c:v>
                </c:pt>
                <c:pt idx="72">
                  <c:v>101.37855127508716</c:v>
                </c:pt>
                <c:pt idx="73">
                  <c:v>101.34017105715253</c:v>
                </c:pt>
                <c:pt idx="74">
                  <c:v>101.60005018512889</c:v>
                </c:pt>
                <c:pt idx="75">
                  <c:v>101.60005018512889</c:v>
                </c:pt>
                <c:pt idx="76">
                  <c:v>101.60005018512889</c:v>
                </c:pt>
                <c:pt idx="77">
                  <c:v>101.81678721077606</c:v>
                </c:pt>
                <c:pt idx="78">
                  <c:v>101.92363020973669</c:v>
                </c:pt>
                <c:pt idx="79">
                  <c:v>101.78418575373973</c:v>
                </c:pt>
                <c:pt idx="80">
                  <c:v>101.99771030349163</c:v>
                </c:pt>
                <c:pt idx="81">
                  <c:v>102.16224266211306</c:v>
                </c:pt>
                <c:pt idx="82">
                  <c:v>102.16224266211306</c:v>
                </c:pt>
                <c:pt idx="83">
                  <c:v>102.16224266211306</c:v>
                </c:pt>
                <c:pt idx="84">
                  <c:v>102.25132535001437</c:v>
                </c:pt>
                <c:pt idx="85">
                  <c:v>102.3779795872139</c:v>
                </c:pt>
                <c:pt idx="86">
                  <c:v>102.44495495770204</c:v>
                </c:pt>
                <c:pt idx="87">
                  <c:v>102.46346847474756</c:v>
                </c:pt>
                <c:pt idx="88">
                  <c:v>102.54345775868826</c:v>
                </c:pt>
                <c:pt idx="89">
                  <c:v>102.54345775868826</c:v>
                </c:pt>
                <c:pt idx="90">
                  <c:v>102.54345775868826</c:v>
                </c:pt>
                <c:pt idx="91">
                  <c:v>102.78560367133933</c:v>
                </c:pt>
                <c:pt idx="92">
                  <c:v>102.78073026023471</c:v>
                </c:pt>
                <c:pt idx="93">
                  <c:v>102.96679110654203</c:v>
                </c:pt>
                <c:pt idx="94">
                  <c:v>102.96480362603566</c:v>
                </c:pt>
                <c:pt idx="95">
                  <c:v>102.96758065359251</c:v>
                </c:pt>
                <c:pt idx="96">
                  <c:v>102.96758065359251</c:v>
                </c:pt>
                <c:pt idx="97">
                  <c:v>102.96758065359251</c:v>
                </c:pt>
                <c:pt idx="98">
                  <c:v>103.07245428250322</c:v>
                </c:pt>
                <c:pt idx="99">
                  <c:v>103.12962837926139</c:v>
                </c:pt>
                <c:pt idx="100">
                  <c:v>103.19752942560183</c:v>
                </c:pt>
                <c:pt idx="101">
                  <c:v>103.19752942560183</c:v>
                </c:pt>
                <c:pt idx="102">
                  <c:v>103.27444219862176</c:v>
                </c:pt>
                <c:pt idx="103">
                  <c:v>103.27444219862176</c:v>
                </c:pt>
                <c:pt idx="104">
                  <c:v>103.27444219862176</c:v>
                </c:pt>
                <c:pt idx="105">
                  <c:v>103.35851534661663</c:v>
                </c:pt>
                <c:pt idx="106">
                  <c:v>103.77509670590082</c:v>
                </c:pt>
                <c:pt idx="107">
                  <c:v>103.77509670590082</c:v>
                </c:pt>
                <c:pt idx="108">
                  <c:v>103.64675447155891</c:v>
                </c:pt>
                <c:pt idx="109">
                  <c:v>103.6170076261435</c:v>
                </c:pt>
                <c:pt idx="110">
                  <c:v>103.6170076261435</c:v>
                </c:pt>
                <c:pt idx="111">
                  <c:v>103.6170076261435</c:v>
                </c:pt>
                <c:pt idx="112">
                  <c:v>103.65367698740943</c:v>
                </c:pt>
                <c:pt idx="113">
                  <c:v>103.60294822313799</c:v>
                </c:pt>
                <c:pt idx="114">
                  <c:v>103.5417869612761</c:v>
                </c:pt>
                <c:pt idx="115">
                  <c:v>103.43080939203273</c:v>
                </c:pt>
                <c:pt idx="116">
                  <c:v>103.53385999204444</c:v>
                </c:pt>
                <c:pt idx="117">
                  <c:v>103.53385999204444</c:v>
                </c:pt>
                <c:pt idx="118">
                  <c:v>103.53385999204444</c:v>
                </c:pt>
                <c:pt idx="119">
                  <c:v>103.53385999204444</c:v>
                </c:pt>
                <c:pt idx="120">
                  <c:v>103.70945091480922</c:v>
                </c:pt>
                <c:pt idx="121">
                  <c:v>103.81498225699055</c:v>
                </c:pt>
                <c:pt idx="122">
                  <c:v>103.81914534155106</c:v>
                </c:pt>
                <c:pt idx="123">
                  <c:v>103.63742384905674</c:v>
                </c:pt>
                <c:pt idx="124">
                  <c:v>103.63742384905674</c:v>
                </c:pt>
                <c:pt idx="125">
                  <c:v>103.63742384905674</c:v>
                </c:pt>
                <c:pt idx="126">
                  <c:v>103.66322927047638</c:v>
                </c:pt>
                <c:pt idx="127">
                  <c:v>103.47760132192184</c:v>
                </c:pt>
                <c:pt idx="128">
                  <c:v>103.23420344652068</c:v>
                </c:pt>
                <c:pt idx="129">
                  <c:v>103.24666418592443</c:v>
                </c:pt>
                <c:pt idx="130">
                  <c:v>103.03397618772652</c:v>
                </c:pt>
                <c:pt idx="131">
                  <c:v>103.03397618772652</c:v>
                </c:pt>
                <c:pt idx="132">
                  <c:v>103.03397618772652</c:v>
                </c:pt>
                <c:pt idx="133">
                  <c:v>103.085102287843</c:v>
                </c:pt>
                <c:pt idx="134">
                  <c:v>103.31230405344708</c:v>
                </c:pt>
                <c:pt idx="135">
                  <c:v>103.40560277044715</c:v>
                </c:pt>
                <c:pt idx="136">
                  <c:v>103.63055514414405</c:v>
                </c:pt>
                <c:pt idx="137">
                  <c:v>103.72998362098257</c:v>
                </c:pt>
                <c:pt idx="138">
                  <c:v>103.72998362098257</c:v>
                </c:pt>
                <c:pt idx="139">
                  <c:v>103.72998362098257</c:v>
                </c:pt>
                <c:pt idx="140">
                  <c:v>103.60994524355074</c:v>
                </c:pt>
                <c:pt idx="141">
                  <c:v>103.5809770345266</c:v>
                </c:pt>
                <c:pt idx="142">
                  <c:v>103.55688223660708</c:v>
                </c:pt>
                <c:pt idx="143">
                  <c:v>103.64811670323616</c:v>
                </c:pt>
                <c:pt idx="144">
                  <c:v>103.45188144333564</c:v>
                </c:pt>
                <c:pt idx="145">
                  <c:v>103.45188144333564</c:v>
                </c:pt>
                <c:pt idx="146">
                  <c:v>103.45188144333564</c:v>
                </c:pt>
                <c:pt idx="147">
                  <c:v>103.31986033706718</c:v>
                </c:pt>
                <c:pt idx="148">
                  <c:v>103.36194741111736</c:v>
                </c:pt>
                <c:pt idx="149">
                  <c:v>103.54948581628527</c:v>
                </c:pt>
                <c:pt idx="150">
                  <c:v>103.7511108110227</c:v>
                </c:pt>
                <c:pt idx="151">
                  <c:v>103.82227894860644</c:v>
                </c:pt>
                <c:pt idx="152">
                  <c:v>103.82227894860644</c:v>
                </c:pt>
                <c:pt idx="153">
                  <c:v>103.82227894860644</c:v>
                </c:pt>
                <c:pt idx="154">
                  <c:v>104.01882171265275</c:v>
                </c:pt>
                <c:pt idx="155">
                  <c:v>104.07743877471006</c:v>
                </c:pt>
                <c:pt idx="156">
                  <c:v>104.10009060733044</c:v>
                </c:pt>
                <c:pt idx="157">
                  <c:v>104.10776827175225</c:v>
                </c:pt>
                <c:pt idx="158">
                  <c:v>104.05726448628253</c:v>
                </c:pt>
                <c:pt idx="159">
                  <c:v>104.05726448628253</c:v>
                </c:pt>
                <c:pt idx="160">
                  <c:v>104.05726448628253</c:v>
                </c:pt>
                <c:pt idx="161">
                  <c:v>104.0232595115916</c:v>
                </c:pt>
                <c:pt idx="162">
                  <c:v>103.91936601005388</c:v>
                </c:pt>
                <c:pt idx="163">
                  <c:v>104.02777898781153</c:v>
                </c:pt>
                <c:pt idx="164">
                  <c:v>104.07904509457136</c:v>
                </c:pt>
                <c:pt idx="165">
                  <c:v>104.08639604986884</c:v>
                </c:pt>
                <c:pt idx="166">
                  <c:v>104.08639604986884</c:v>
                </c:pt>
                <c:pt idx="167">
                  <c:v>104.08639604986884</c:v>
                </c:pt>
                <c:pt idx="168">
                  <c:v>103.97357249893273</c:v>
                </c:pt>
                <c:pt idx="169">
                  <c:v>103.99469968897289</c:v>
                </c:pt>
                <c:pt idx="170">
                  <c:v>103.8813588485899</c:v>
                </c:pt>
                <c:pt idx="171">
                  <c:v>103.75617480244985</c:v>
                </c:pt>
                <c:pt idx="172">
                  <c:v>103.81879405128022</c:v>
                </c:pt>
                <c:pt idx="173">
                  <c:v>103.81879405128022</c:v>
                </c:pt>
                <c:pt idx="174">
                  <c:v>103.81879405128022</c:v>
                </c:pt>
                <c:pt idx="175">
                  <c:v>103.81879405128022</c:v>
                </c:pt>
                <c:pt idx="176">
                  <c:v>103.7239939537031</c:v>
                </c:pt>
                <c:pt idx="177">
                  <c:v>103.51890230090343</c:v>
                </c:pt>
                <c:pt idx="178">
                  <c:v>103.51068012127439</c:v>
                </c:pt>
                <c:pt idx="179">
                  <c:v>103.35524825537325</c:v>
                </c:pt>
                <c:pt idx="180">
                  <c:v>103.35524825537325</c:v>
                </c:pt>
                <c:pt idx="181">
                  <c:v>103.35524825537325</c:v>
                </c:pt>
                <c:pt idx="182">
                  <c:v>103.37018803740493</c:v>
                </c:pt>
                <c:pt idx="183">
                  <c:v>103.34130307398161</c:v>
                </c:pt>
                <c:pt idx="184">
                  <c:v>103.23865167385928</c:v>
                </c:pt>
                <c:pt idx="185">
                  <c:v>103.25969521088437</c:v>
                </c:pt>
                <c:pt idx="186">
                  <c:v>103.00791413780655</c:v>
                </c:pt>
                <c:pt idx="187">
                  <c:v>103.00791413780655</c:v>
                </c:pt>
                <c:pt idx="188">
                  <c:v>103.00791413780655</c:v>
                </c:pt>
                <c:pt idx="189">
                  <c:v>102.93950838533615</c:v>
                </c:pt>
                <c:pt idx="190">
                  <c:v>102.9279886171002</c:v>
                </c:pt>
                <c:pt idx="191">
                  <c:v>103.11706679326994</c:v>
                </c:pt>
                <c:pt idx="192">
                  <c:v>103.22889979084765</c:v>
                </c:pt>
                <c:pt idx="193">
                  <c:v>102.92704764593239</c:v>
                </c:pt>
                <c:pt idx="194">
                  <c:v>102.92704764593239</c:v>
                </c:pt>
                <c:pt idx="195">
                  <c:v>102.92704764593239</c:v>
                </c:pt>
                <c:pt idx="196">
                  <c:v>102.71527210462447</c:v>
                </c:pt>
                <c:pt idx="197">
                  <c:v>102.57797585696086</c:v>
                </c:pt>
                <c:pt idx="198">
                  <c:v>102.54002335319342</c:v>
                </c:pt>
                <c:pt idx="199">
                  <c:v>102.45784520453994</c:v>
                </c:pt>
                <c:pt idx="200">
                  <c:v>102.48467713996078</c:v>
                </c:pt>
                <c:pt idx="201">
                  <c:v>102.48467713996078</c:v>
                </c:pt>
                <c:pt idx="202">
                  <c:v>102.48467713996078</c:v>
                </c:pt>
                <c:pt idx="203">
                  <c:v>102.64538360970785</c:v>
                </c:pt>
                <c:pt idx="204">
                  <c:v>102.7915192834931</c:v>
                </c:pt>
                <c:pt idx="205">
                  <c:v>102.7156142759582</c:v>
                </c:pt>
                <c:pt idx="206">
                  <c:v>102.83569907040362</c:v>
                </c:pt>
                <c:pt idx="207">
                  <c:v>102.86992185117744</c:v>
                </c:pt>
                <c:pt idx="208">
                  <c:v>102.86992185117744</c:v>
                </c:pt>
                <c:pt idx="209">
                  <c:v>102.86992185117744</c:v>
                </c:pt>
                <c:pt idx="210">
                  <c:v>103.05864103803366</c:v>
                </c:pt>
                <c:pt idx="211">
                  <c:v>103.13003676566679</c:v>
                </c:pt>
                <c:pt idx="212">
                  <c:v>103.20185832149919</c:v>
                </c:pt>
                <c:pt idx="213">
                  <c:v>103.25064688406617</c:v>
                </c:pt>
                <c:pt idx="214">
                  <c:v>103.0714741551302</c:v>
                </c:pt>
                <c:pt idx="215">
                  <c:v>103.0714741551302</c:v>
                </c:pt>
                <c:pt idx="216">
                  <c:v>103.0714741551302</c:v>
                </c:pt>
                <c:pt idx="217">
                  <c:v>102.93847631576655</c:v>
                </c:pt>
                <c:pt idx="218">
                  <c:v>102.84648047150661</c:v>
                </c:pt>
                <c:pt idx="219">
                  <c:v>102.94629010899015</c:v>
                </c:pt>
                <c:pt idx="220">
                  <c:v>102.86303373380612</c:v>
                </c:pt>
                <c:pt idx="221">
                  <c:v>102.81351007570939</c:v>
                </c:pt>
                <c:pt idx="222">
                  <c:v>102.81351007570939</c:v>
                </c:pt>
                <c:pt idx="223">
                  <c:v>102.81351007570939</c:v>
                </c:pt>
                <c:pt idx="224">
                  <c:v>102.81351007570939</c:v>
                </c:pt>
                <c:pt idx="225">
                  <c:v>103.01432728413238</c:v>
                </c:pt>
                <c:pt idx="226">
                  <c:v>103.10654093447519</c:v>
                </c:pt>
                <c:pt idx="227">
                  <c:v>103.12709638354778</c:v>
                </c:pt>
                <c:pt idx="228">
                  <c:v>103.13815004225437</c:v>
                </c:pt>
                <c:pt idx="229">
                  <c:v>103.13815004225437</c:v>
                </c:pt>
                <c:pt idx="230">
                  <c:v>103.13815004225437</c:v>
                </c:pt>
                <c:pt idx="231">
                  <c:v>103.20316515799652</c:v>
                </c:pt>
                <c:pt idx="232">
                  <c:v>103.2478970822697</c:v>
                </c:pt>
                <c:pt idx="233">
                  <c:v>103.25222597816709</c:v>
                </c:pt>
                <c:pt idx="234">
                  <c:v>103.0910222510694</c:v>
                </c:pt>
                <c:pt idx="235">
                  <c:v>102.97977779423422</c:v>
                </c:pt>
                <c:pt idx="236">
                  <c:v>102.97977779423422</c:v>
                </c:pt>
                <c:pt idx="237">
                  <c:v>102.97977779423422</c:v>
                </c:pt>
                <c:pt idx="238">
                  <c:v>102.99932589017344</c:v>
                </c:pt>
                <c:pt idx="239">
                  <c:v>102.89581354928079</c:v>
                </c:pt>
                <c:pt idx="240">
                  <c:v>102.92701427065454</c:v>
                </c:pt>
                <c:pt idx="241">
                  <c:v>103.01808443906219</c:v>
                </c:pt>
                <c:pt idx="242">
                  <c:v>103.04258762338713</c:v>
                </c:pt>
                <c:pt idx="243">
                  <c:v>103.04258762338713</c:v>
                </c:pt>
                <c:pt idx="244">
                  <c:v>103.04258762338713</c:v>
                </c:pt>
                <c:pt idx="245">
                  <c:v>103.15516614248001</c:v>
                </c:pt>
                <c:pt idx="246">
                  <c:v>103.15679968810169</c:v>
                </c:pt>
                <c:pt idx="247">
                  <c:v>103.14212500326707</c:v>
                </c:pt>
                <c:pt idx="248">
                  <c:v>103.18269138620501</c:v>
                </c:pt>
                <c:pt idx="249">
                  <c:v>103.13401172667947</c:v>
                </c:pt>
                <c:pt idx="250">
                  <c:v>103.13401172667947</c:v>
                </c:pt>
                <c:pt idx="251">
                  <c:v>103.13401172667947</c:v>
                </c:pt>
                <c:pt idx="252">
                  <c:v>103.31381064810374</c:v>
                </c:pt>
                <c:pt idx="253">
                  <c:v>103.3269062388374</c:v>
                </c:pt>
                <c:pt idx="254">
                  <c:v>103.16469515860635</c:v>
                </c:pt>
                <c:pt idx="255">
                  <c:v>103.19850955297478</c:v>
                </c:pt>
                <c:pt idx="256">
                  <c:v>103.04422116900878</c:v>
                </c:pt>
                <c:pt idx="257">
                  <c:v>103.04422116900878</c:v>
                </c:pt>
                <c:pt idx="258">
                  <c:v>103.04422116900878</c:v>
                </c:pt>
                <c:pt idx="259">
                  <c:v>103.04422116900878</c:v>
                </c:pt>
                <c:pt idx="260">
                  <c:v>103.04422116900878</c:v>
                </c:pt>
                <c:pt idx="261">
                  <c:v>102.94313192078826</c:v>
                </c:pt>
                <c:pt idx="262">
                  <c:v>102.91310190711003</c:v>
                </c:pt>
                <c:pt idx="263">
                  <c:v>102.96006634373282</c:v>
                </c:pt>
                <c:pt idx="264">
                  <c:v>102.96006634373282</c:v>
                </c:pt>
                <c:pt idx="265">
                  <c:v>102.96006634373282</c:v>
                </c:pt>
                <c:pt idx="266">
                  <c:v>103.18437938334739</c:v>
                </c:pt>
                <c:pt idx="267">
                  <c:v>103.22502744356642</c:v>
                </c:pt>
                <c:pt idx="268">
                  <c:v>103.29181223373203</c:v>
                </c:pt>
                <c:pt idx="269">
                  <c:v>103.27242749235496</c:v>
                </c:pt>
                <c:pt idx="270">
                  <c:v>103.24661747153272</c:v>
                </c:pt>
                <c:pt idx="271">
                  <c:v>103.24661747153272</c:v>
                </c:pt>
                <c:pt idx="272">
                  <c:v>103.24661747153272</c:v>
                </c:pt>
                <c:pt idx="273">
                  <c:v>103.05451250642524</c:v>
                </c:pt>
                <c:pt idx="274">
                  <c:v>102.88799975605716</c:v>
                </c:pt>
                <c:pt idx="275">
                  <c:v>102.72712273808378</c:v>
                </c:pt>
                <c:pt idx="276">
                  <c:v>102.50803704445853</c:v>
                </c:pt>
                <c:pt idx="277">
                  <c:v>102.50803704445853</c:v>
                </c:pt>
                <c:pt idx="278">
                  <c:v>102.50803704445853</c:v>
                </c:pt>
                <c:pt idx="279">
                  <c:v>102.50803704445853</c:v>
                </c:pt>
                <c:pt idx="280">
                  <c:v>102.24710535715836</c:v>
                </c:pt>
                <c:pt idx="281">
                  <c:v>101.64396217295894</c:v>
                </c:pt>
                <c:pt idx="282">
                  <c:v>101.34967972223781</c:v>
                </c:pt>
                <c:pt idx="283">
                  <c:v>101.3175237323513</c:v>
                </c:pt>
                <c:pt idx="284">
                  <c:v>101.19269521231007</c:v>
                </c:pt>
                <c:pt idx="285">
                  <c:v>101.19269521231007</c:v>
                </c:pt>
                <c:pt idx="286">
                  <c:v>101.19269521231007</c:v>
                </c:pt>
                <c:pt idx="287">
                  <c:v>101.19887479678124</c:v>
                </c:pt>
                <c:pt idx="288">
                  <c:v>101.14510488264224</c:v>
                </c:pt>
                <c:pt idx="289">
                  <c:v>101.11188574899154</c:v>
                </c:pt>
                <c:pt idx="290">
                  <c:v>101.09269564002423</c:v>
                </c:pt>
                <c:pt idx="291">
                  <c:v>101.17379024612087</c:v>
                </c:pt>
                <c:pt idx="292">
                  <c:v>101.17379024612087</c:v>
                </c:pt>
                <c:pt idx="293">
                  <c:v>101.17379024612087</c:v>
                </c:pt>
                <c:pt idx="294">
                  <c:v>101.59138184467406</c:v>
                </c:pt>
                <c:pt idx="295">
                  <c:v>101.96035659955821</c:v>
                </c:pt>
                <c:pt idx="296">
                  <c:v>102.17315865486735</c:v>
                </c:pt>
                <c:pt idx="297">
                  <c:v>102.17315865486735</c:v>
                </c:pt>
                <c:pt idx="298">
                  <c:v>101.93158569324613</c:v>
                </c:pt>
                <c:pt idx="299">
                  <c:v>101.93158569324613</c:v>
                </c:pt>
                <c:pt idx="300">
                  <c:v>101.93158569324613</c:v>
                </c:pt>
                <c:pt idx="301">
                  <c:v>102.05562280172728</c:v>
                </c:pt>
                <c:pt idx="302">
                  <c:v>102.05562280172728</c:v>
                </c:pt>
                <c:pt idx="303">
                  <c:v>102.23865595100096</c:v>
                </c:pt>
                <c:pt idx="304">
                  <c:v>102.33232535361259</c:v>
                </c:pt>
                <c:pt idx="305">
                  <c:v>102.39537042185438</c:v>
                </c:pt>
                <c:pt idx="306">
                  <c:v>102.39537042185438</c:v>
                </c:pt>
                <c:pt idx="307">
                  <c:v>102.39537042185438</c:v>
                </c:pt>
                <c:pt idx="308">
                  <c:v>102.36611477281951</c:v>
                </c:pt>
                <c:pt idx="309">
                  <c:v>102.46719788766221</c:v>
                </c:pt>
                <c:pt idx="310">
                  <c:v>102.48909685302164</c:v>
                </c:pt>
                <c:pt idx="311">
                  <c:v>102.65063023682524</c:v>
                </c:pt>
                <c:pt idx="312">
                  <c:v>102.73343569959054</c:v>
                </c:pt>
                <c:pt idx="313">
                  <c:v>102.73343569959054</c:v>
                </c:pt>
                <c:pt idx="314">
                  <c:v>102.73343569959054</c:v>
                </c:pt>
                <c:pt idx="315">
                  <c:v>102.81641224802277</c:v>
                </c:pt>
                <c:pt idx="316">
                  <c:v>102.83488950004478</c:v>
                </c:pt>
                <c:pt idx="317">
                  <c:v>102.83300755770922</c:v>
                </c:pt>
                <c:pt idx="318">
                  <c:v>102.82137373236202</c:v>
                </c:pt>
                <c:pt idx="319">
                  <c:v>102.67207297373966</c:v>
                </c:pt>
                <c:pt idx="320">
                  <c:v>102.67207297373966</c:v>
                </c:pt>
                <c:pt idx="321">
                  <c:v>102.67207297373966</c:v>
                </c:pt>
                <c:pt idx="322">
                  <c:v>102.62816098590955</c:v>
                </c:pt>
                <c:pt idx="323">
                  <c:v>102.74193295437846</c:v>
                </c:pt>
                <c:pt idx="324">
                  <c:v>102.42017784355059</c:v>
                </c:pt>
                <c:pt idx="325">
                  <c:v>102.26275051575186</c:v>
                </c:pt>
                <c:pt idx="326">
                  <c:v>102.03432263620188</c:v>
                </c:pt>
                <c:pt idx="327">
                  <c:v>102.03432263620188</c:v>
                </c:pt>
                <c:pt idx="328">
                  <c:v>102.03432263620188</c:v>
                </c:pt>
                <c:pt idx="329">
                  <c:v>102.032184065366</c:v>
                </c:pt>
                <c:pt idx="330">
                  <c:v>102.15094603245197</c:v>
                </c:pt>
                <c:pt idx="331">
                  <c:v>102.14458734849995</c:v>
                </c:pt>
                <c:pt idx="332">
                  <c:v>102.12380043997518</c:v>
                </c:pt>
                <c:pt idx="333">
                  <c:v>102.0649184562939</c:v>
                </c:pt>
                <c:pt idx="334">
                  <c:v>102.0649184562939</c:v>
                </c:pt>
                <c:pt idx="335">
                  <c:v>102.0649184562939</c:v>
                </c:pt>
                <c:pt idx="336">
                  <c:v>102.14997654700637</c:v>
                </c:pt>
                <c:pt idx="337">
                  <c:v>102.13734472193576</c:v>
                </c:pt>
                <c:pt idx="338">
                  <c:v>102.12394301136422</c:v>
                </c:pt>
                <c:pt idx="339">
                  <c:v>102.12394301136422</c:v>
                </c:pt>
                <c:pt idx="340">
                  <c:v>102.06548874185012</c:v>
                </c:pt>
                <c:pt idx="341">
                  <c:v>102.06548874185012</c:v>
                </c:pt>
                <c:pt idx="342">
                  <c:v>102.06548874185012</c:v>
                </c:pt>
                <c:pt idx="343">
                  <c:v>102.04840868944088</c:v>
                </c:pt>
                <c:pt idx="344">
                  <c:v>101.89853764526228</c:v>
                </c:pt>
                <c:pt idx="345">
                  <c:v>101.89066770458624</c:v>
                </c:pt>
                <c:pt idx="346">
                  <c:v>101.80997229837897</c:v>
                </c:pt>
                <c:pt idx="347">
                  <c:v>101.73862957529394</c:v>
                </c:pt>
                <c:pt idx="348">
                  <c:v>101.73862957529394</c:v>
                </c:pt>
                <c:pt idx="349">
                  <c:v>101.73862957529394</c:v>
                </c:pt>
                <c:pt idx="350">
                  <c:v>101.81327995460512</c:v>
                </c:pt>
                <c:pt idx="351">
                  <c:v>102.27216022742974</c:v>
                </c:pt>
                <c:pt idx="352">
                  <c:v>102.27940285399393</c:v>
                </c:pt>
                <c:pt idx="353">
                  <c:v>102.48966713857783</c:v>
                </c:pt>
                <c:pt idx="354">
                  <c:v>102.48966713857783</c:v>
                </c:pt>
                <c:pt idx="355">
                  <c:v>102.48966713857783</c:v>
                </c:pt>
                <c:pt idx="356">
                  <c:v>102.48966713857783</c:v>
                </c:pt>
                <c:pt idx="357">
                  <c:v>102.81213510635099</c:v>
                </c:pt>
                <c:pt idx="358">
                  <c:v>102.82961435864959</c:v>
                </c:pt>
                <c:pt idx="359">
                  <c:v>102.96876403437096</c:v>
                </c:pt>
                <c:pt idx="360">
                  <c:v>103.01430133603631</c:v>
                </c:pt>
                <c:pt idx="361">
                  <c:v>103.01430133603631</c:v>
                </c:pt>
                <c:pt idx="362">
                  <c:v>103.01430133603631</c:v>
                </c:pt>
                <c:pt idx="363">
                  <c:v>103.01430133603631</c:v>
                </c:pt>
                <c:pt idx="364">
                  <c:v>103.10001525513847</c:v>
                </c:pt>
                <c:pt idx="365">
                  <c:v>103.20189676975988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54B-441B-8C51-A7FDDB80BBD9}"/>
            </c:ext>
          </c:extLst>
        </c:ser>
        <c:ser>
          <c:idx val="0"/>
          <c:order val="3"/>
          <c:tx>
            <c:strRef>
              <c:f>'12M'!$AQ$1</c:f>
              <c:strCache>
                <c:ptCount val="1"/>
                <c:pt idx="0">
                  <c:v>Minima 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</c:spPr>
          <c:cat>
            <c:numRef>
              <c:f>'12M'!$AK$3:$AK$368</c:f>
              <c:numCache>
                <c:formatCode>m/d/yyyy</c:formatCode>
                <c:ptCount val="366"/>
                <c:pt idx="0" formatCode="dd\-mm\-yyyy">
                  <c:v>42737</c:v>
                </c:pt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42742</c:v>
                </c:pt>
                <c:pt idx="6">
                  <c:v>42743</c:v>
                </c:pt>
                <c:pt idx="7">
                  <c:v>42744</c:v>
                </c:pt>
                <c:pt idx="8">
                  <c:v>42745</c:v>
                </c:pt>
                <c:pt idx="9">
                  <c:v>42746</c:v>
                </c:pt>
                <c:pt idx="10">
                  <c:v>42747</c:v>
                </c:pt>
                <c:pt idx="11">
                  <c:v>42748</c:v>
                </c:pt>
                <c:pt idx="12">
                  <c:v>42749</c:v>
                </c:pt>
                <c:pt idx="13">
                  <c:v>42750</c:v>
                </c:pt>
                <c:pt idx="14">
                  <c:v>42751</c:v>
                </c:pt>
                <c:pt idx="15">
                  <c:v>42752</c:v>
                </c:pt>
                <c:pt idx="16">
                  <c:v>42753</c:v>
                </c:pt>
                <c:pt idx="17">
                  <c:v>42754</c:v>
                </c:pt>
                <c:pt idx="18">
                  <c:v>42755</c:v>
                </c:pt>
                <c:pt idx="19">
                  <c:v>42756</c:v>
                </c:pt>
                <c:pt idx="20">
                  <c:v>42757</c:v>
                </c:pt>
                <c:pt idx="21">
                  <c:v>42758</c:v>
                </c:pt>
                <c:pt idx="22">
                  <c:v>42759</c:v>
                </c:pt>
                <c:pt idx="23">
                  <c:v>42760</c:v>
                </c:pt>
                <c:pt idx="24">
                  <c:v>42761</c:v>
                </c:pt>
                <c:pt idx="25">
                  <c:v>42762</c:v>
                </c:pt>
                <c:pt idx="26">
                  <c:v>42763</c:v>
                </c:pt>
                <c:pt idx="27">
                  <c:v>42764</c:v>
                </c:pt>
                <c:pt idx="28">
                  <c:v>42765</c:v>
                </c:pt>
                <c:pt idx="29">
                  <c:v>42766</c:v>
                </c:pt>
                <c:pt idx="30">
                  <c:v>42767</c:v>
                </c:pt>
                <c:pt idx="31">
                  <c:v>42768</c:v>
                </c:pt>
                <c:pt idx="32">
                  <c:v>42769</c:v>
                </c:pt>
                <c:pt idx="33">
                  <c:v>42770</c:v>
                </c:pt>
                <c:pt idx="34">
                  <c:v>42771</c:v>
                </c:pt>
                <c:pt idx="35">
                  <c:v>42772</c:v>
                </c:pt>
                <c:pt idx="36">
                  <c:v>42773</c:v>
                </c:pt>
                <c:pt idx="37">
                  <c:v>42774</c:v>
                </c:pt>
                <c:pt idx="38">
                  <c:v>42775</c:v>
                </c:pt>
                <c:pt idx="39">
                  <c:v>42776</c:v>
                </c:pt>
                <c:pt idx="40">
                  <c:v>42777</c:v>
                </c:pt>
                <c:pt idx="41">
                  <c:v>42778</c:v>
                </c:pt>
                <c:pt idx="42">
                  <c:v>42779</c:v>
                </c:pt>
                <c:pt idx="43">
                  <c:v>42780</c:v>
                </c:pt>
                <c:pt idx="44">
                  <c:v>42781</c:v>
                </c:pt>
                <c:pt idx="45">
                  <c:v>42782</c:v>
                </c:pt>
                <c:pt idx="46">
                  <c:v>42783</c:v>
                </c:pt>
                <c:pt idx="47">
                  <c:v>42784</c:v>
                </c:pt>
                <c:pt idx="48">
                  <c:v>42785</c:v>
                </c:pt>
                <c:pt idx="49">
                  <c:v>42786</c:v>
                </c:pt>
                <c:pt idx="50">
                  <c:v>42787</c:v>
                </c:pt>
                <c:pt idx="51">
                  <c:v>42788</c:v>
                </c:pt>
                <c:pt idx="52">
                  <c:v>42789</c:v>
                </c:pt>
                <c:pt idx="53">
                  <c:v>42790</c:v>
                </c:pt>
                <c:pt idx="54">
                  <c:v>42791</c:v>
                </c:pt>
                <c:pt idx="55">
                  <c:v>42792</c:v>
                </c:pt>
                <c:pt idx="56">
                  <c:v>42793</c:v>
                </c:pt>
                <c:pt idx="57">
                  <c:v>42794</c:v>
                </c:pt>
                <c:pt idx="58">
                  <c:v>42795</c:v>
                </c:pt>
                <c:pt idx="59">
                  <c:v>42796</c:v>
                </c:pt>
                <c:pt idx="60">
                  <c:v>42797</c:v>
                </c:pt>
                <c:pt idx="61">
                  <c:v>42798</c:v>
                </c:pt>
                <c:pt idx="62">
                  <c:v>42799</c:v>
                </c:pt>
                <c:pt idx="63">
                  <c:v>42800</c:v>
                </c:pt>
                <c:pt idx="64">
                  <c:v>42801</c:v>
                </c:pt>
                <c:pt idx="65">
                  <c:v>42802</c:v>
                </c:pt>
                <c:pt idx="66">
                  <c:v>42803</c:v>
                </c:pt>
                <c:pt idx="67">
                  <c:v>42804</c:v>
                </c:pt>
                <c:pt idx="68">
                  <c:v>42805</c:v>
                </c:pt>
                <c:pt idx="69">
                  <c:v>42806</c:v>
                </c:pt>
                <c:pt idx="70">
                  <c:v>42807</c:v>
                </c:pt>
                <c:pt idx="71">
                  <c:v>42808</c:v>
                </c:pt>
                <c:pt idx="72">
                  <c:v>42809</c:v>
                </c:pt>
                <c:pt idx="73">
                  <c:v>42810</c:v>
                </c:pt>
                <c:pt idx="74">
                  <c:v>42811</c:v>
                </c:pt>
                <c:pt idx="75">
                  <c:v>42812</c:v>
                </c:pt>
                <c:pt idx="76">
                  <c:v>42813</c:v>
                </c:pt>
                <c:pt idx="77">
                  <c:v>42814</c:v>
                </c:pt>
                <c:pt idx="78">
                  <c:v>42815</c:v>
                </c:pt>
                <c:pt idx="79">
                  <c:v>42816</c:v>
                </c:pt>
                <c:pt idx="80">
                  <c:v>42817</c:v>
                </c:pt>
                <c:pt idx="81">
                  <c:v>42818</c:v>
                </c:pt>
                <c:pt idx="82">
                  <c:v>42819</c:v>
                </c:pt>
                <c:pt idx="83">
                  <c:v>42820</c:v>
                </c:pt>
                <c:pt idx="84">
                  <c:v>42821</c:v>
                </c:pt>
                <c:pt idx="85">
                  <c:v>42822</c:v>
                </c:pt>
                <c:pt idx="86">
                  <c:v>42823</c:v>
                </c:pt>
                <c:pt idx="87">
                  <c:v>42824</c:v>
                </c:pt>
                <c:pt idx="88">
                  <c:v>42825</c:v>
                </c:pt>
                <c:pt idx="89">
                  <c:v>42826</c:v>
                </c:pt>
                <c:pt idx="90">
                  <c:v>42827</c:v>
                </c:pt>
                <c:pt idx="91">
                  <c:v>42828</c:v>
                </c:pt>
                <c:pt idx="92">
                  <c:v>42829</c:v>
                </c:pt>
                <c:pt idx="93">
                  <c:v>42830</c:v>
                </c:pt>
                <c:pt idx="94">
                  <c:v>42831</c:v>
                </c:pt>
                <c:pt idx="95">
                  <c:v>42832</c:v>
                </c:pt>
                <c:pt idx="96">
                  <c:v>42833</c:v>
                </c:pt>
                <c:pt idx="97">
                  <c:v>42834</c:v>
                </c:pt>
                <c:pt idx="98">
                  <c:v>42835</c:v>
                </c:pt>
                <c:pt idx="99">
                  <c:v>42836</c:v>
                </c:pt>
                <c:pt idx="100">
                  <c:v>42837</c:v>
                </c:pt>
                <c:pt idx="101">
                  <c:v>42838</c:v>
                </c:pt>
                <c:pt idx="102">
                  <c:v>42839</c:v>
                </c:pt>
                <c:pt idx="103">
                  <c:v>42840</c:v>
                </c:pt>
                <c:pt idx="104">
                  <c:v>42841</c:v>
                </c:pt>
                <c:pt idx="105">
                  <c:v>42842</c:v>
                </c:pt>
                <c:pt idx="106">
                  <c:v>42843</c:v>
                </c:pt>
                <c:pt idx="107">
                  <c:v>42844</c:v>
                </c:pt>
                <c:pt idx="108">
                  <c:v>42845</c:v>
                </c:pt>
                <c:pt idx="109">
                  <c:v>42846</c:v>
                </c:pt>
                <c:pt idx="110">
                  <c:v>42847</c:v>
                </c:pt>
                <c:pt idx="111">
                  <c:v>42848</c:v>
                </c:pt>
                <c:pt idx="112">
                  <c:v>42849</c:v>
                </c:pt>
                <c:pt idx="113">
                  <c:v>42850</c:v>
                </c:pt>
                <c:pt idx="114">
                  <c:v>42851</c:v>
                </c:pt>
                <c:pt idx="115">
                  <c:v>42852</c:v>
                </c:pt>
                <c:pt idx="116">
                  <c:v>42853</c:v>
                </c:pt>
                <c:pt idx="117">
                  <c:v>42854</c:v>
                </c:pt>
                <c:pt idx="118">
                  <c:v>42855</c:v>
                </c:pt>
                <c:pt idx="119">
                  <c:v>42856</c:v>
                </c:pt>
                <c:pt idx="120">
                  <c:v>42857</c:v>
                </c:pt>
                <c:pt idx="121">
                  <c:v>42858</c:v>
                </c:pt>
                <c:pt idx="122">
                  <c:v>42859</c:v>
                </c:pt>
                <c:pt idx="123">
                  <c:v>42860</c:v>
                </c:pt>
                <c:pt idx="124">
                  <c:v>42861</c:v>
                </c:pt>
                <c:pt idx="125">
                  <c:v>42862</c:v>
                </c:pt>
                <c:pt idx="126">
                  <c:v>42863</c:v>
                </c:pt>
                <c:pt idx="127">
                  <c:v>42864</c:v>
                </c:pt>
                <c:pt idx="128">
                  <c:v>42865</c:v>
                </c:pt>
                <c:pt idx="129">
                  <c:v>42866</c:v>
                </c:pt>
                <c:pt idx="130">
                  <c:v>42867</c:v>
                </c:pt>
                <c:pt idx="131">
                  <c:v>42868</c:v>
                </c:pt>
                <c:pt idx="132">
                  <c:v>42869</c:v>
                </c:pt>
                <c:pt idx="133">
                  <c:v>42870</c:v>
                </c:pt>
                <c:pt idx="134">
                  <c:v>42871</c:v>
                </c:pt>
                <c:pt idx="135">
                  <c:v>42872</c:v>
                </c:pt>
                <c:pt idx="136">
                  <c:v>42873</c:v>
                </c:pt>
                <c:pt idx="137">
                  <c:v>42874</c:v>
                </c:pt>
                <c:pt idx="138">
                  <c:v>42875</c:v>
                </c:pt>
                <c:pt idx="139">
                  <c:v>42876</c:v>
                </c:pt>
                <c:pt idx="140">
                  <c:v>42877</c:v>
                </c:pt>
                <c:pt idx="141">
                  <c:v>42878</c:v>
                </c:pt>
                <c:pt idx="142">
                  <c:v>42879</c:v>
                </c:pt>
                <c:pt idx="143">
                  <c:v>42880</c:v>
                </c:pt>
                <c:pt idx="144">
                  <c:v>42881</c:v>
                </c:pt>
                <c:pt idx="145">
                  <c:v>42882</c:v>
                </c:pt>
                <c:pt idx="146">
                  <c:v>42883</c:v>
                </c:pt>
                <c:pt idx="147">
                  <c:v>42884</c:v>
                </c:pt>
                <c:pt idx="148">
                  <c:v>42885</c:v>
                </c:pt>
                <c:pt idx="149">
                  <c:v>42886</c:v>
                </c:pt>
                <c:pt idx="150">
                  <c:v>42887</c:v>
                </c:pt>
                <c:pt idx="151">
                  <c:v>42888</c:v>
                </c:pt>
                <c:pt idx="152">
                  <c:v>42889</c:v>
                </c:pt>
                <c:pt idx="153">
                  <c:v>42890</c:v>
                </c:pt>
                <c:pt idx="154">
                  <c:v>42891</c:v>
                </c:pt>
                <c:pt idx="155">
                  <c:v>42892</c:v>
                </c:pt>
                <c:pt idx="156">
                  <c:v>42893</c:v>
                </c:pt>
                <c:pt idx="157">
                  <c:v>42894</c:v>
                </c:pt>
                <c:pt idx="158">
                  <c:v>42895</c:v>
                </c:pt>
                <c:pt idx="159">
                  <c:v>42896</c:v>
                </c:pt>
                <c:pt idx="160">
                  <c:v>42897</c:v>
                </c:pt>
                <c:pt idx="161">
                  <c:v>42898</c:v>
                </c:pt>
                <c:pt idx="162">
                  <c:v>42899</c:v>
                </c:pt>
                <c:pt idx="163">
                  <c:v>42900</c:v>
                </c:pt>
                <c:pt idx="164">
                  <c:v>42901</c:v>
                </c:pt>
                <c:pt idx="165">
                  <c:v>42902</c:v>
                </c:pt>
                <c:pt idx="166">
                  <c:v>42903</c:v>
                </c:pt>
                <c:pt idx="167">
                  <c:v>42904</c:v>
                </c:pt>
                <c:pt idx="168">
                  <c:v>42905</c:v>
                </c:pt>
                <c:pt idx="169">
                  <c:v>42906</c:v>
                </c:pt>
                <c:pt idx="170">
                  <c:v>42907</c:v>
                </c:pt>
                <c:pt idx="171">
                  <c:v>42908</c:v>
                </c:pt>
                <c:pt idx="172">
                  <c:v>42909</c:v>
                </c:pt>
                <c:pt idx="173">
                  <c:v>42910</c:v>
                </c:pt>
                <c:pt idx="174">
                  <c:v>42911</c:v>
                </c:pt>
                <c:pt idx="175">
                  <c:v>42912</c:v>
                </c:pt>
                <c:pt idx="176">
                  <c:v>42913</c:v>
                </c:pt>
                <c:pt idx="177">
                  <c:v>42914</c:v>
                </c:pt>
                <c:pt idx="178">
                  <c:v>42915</c:v>
                </c:pt>
                <c:pt idx="179">
                  <c:v>42916</c:v>
                </c:pt>
                <c:pt idx="180">
                  <c:v>42917</c:v>
                </c:pt>
                <c:pt idx="181">
                  <c:v>42918</c:v>
                </c:pt>
                <c:pt idx="182">
                  <c:v>42919</c:v>
                </c:pt>
                <c:pt idx="183">
                  <c:v>42920</c:v>
                </c:pt>
                <c:pt idx="184">
                  <c:v>42921</c:v>
                </c:pt>
                <c:pt idx="185">
                  <c:v>42922</c:v>
                </c:pt>
                <c:pt idx="186">
                  <c:v>42923</c:v>
                </c:pt>
                <c:pt idx="187">
                  <c:v>42924</c:v>
                </c:pt>
                <c:pt idx="188">
                  <c:v>42925</c:v>
                </c:pt>
                <c:pt idx="189">
                  <c:v>42926</c:v>
                </c:pt>
                <c:pt idx="190">
                  <c:v>42927</c:v>
                </c:pt>
                <c:pt idx="191">
                  <c:v>42928</c:v>
                </c:pt>
                <c:pt idx="192">
                  <c:v>42929</c:v>
                </c:pt>
                <c:pt idx="193">
                  <c:v>42930</c:v>
                </c:pt>
                <c:pt idx="194">
                  <c:v>42931</c:v>
                </c:pt>
                <c:pt idx="195">
                  <c:v>42932</c:v>
                </c:pt>
                <c:pt idx="196">
                  <c:v>42933</c:v>
                </c:pt>
                <c:pt idx="197">
                  <c:v>42934</c:v>
                </c:pt>
                <c:pt idx="198">
                  <c:v>42935</c:v>
                </c:pt>
                <c:pt idx="199">
                  <c:v>42936</c:v>
                </c:pt>
                <c:pt idx="200">
                  <c:v>42937</c:v>
                </c:pt>
                <c:pt idx="201">
                  <c:v>42938</c:v>
                </c:pt>
                <c:pt idx="202">
                  <c:v>42939</c:v>
                </c:pt>
                <c:pt idx="203">
                  <c:v>42940</c:v>
                </c:pt>
                <c:pt idx="204">
                  <c:v>42941</c:v>
                </c:pt>
                <c:pt idx="205">
                  <c:v>42942</c:v>
                </c:pt>
                <c:pt idx="206">
                  <c:v>42943</c:v>
                </c:pt>
                <c:pt idx="207">
                  <c:v>42944</c:v>
                </c:pt>
                <c:pt idx="208">
                  <c:v>42945</c:v>
                </c:pt>
                <c:pt idx="209">
                  <c:v>42946</c:v>
                </c:pt>
                <c:pt idx="210">
                  <c:v>42947</c:v>
                </c:pt>
                <c:pt idx="211">
                  <c:v>42948</c:v>
                </c:pt>
                <c:pt idx="212">
                  <c:v>42949</c:v>
                </c:pt>
                <c:pt idx="213">
                  <c:v>42950</c:v>
                </c:pt>
                <c:pt idx="214">
                  <c:v>42951</c:v>
                </c:pt>
                <c:pt idx="215">
                  <c:v>42952</c:v>
                </c:pt>
                <c:pt idx="216">
                  <c:v>42953</c:v>
                </c:pt>
                <c:pt idx="217">
                  <c:v>42954</c:v>
                </c:pt>
                <c:pt idx="218">
                  <c:v>42955</c:v>
                </c:pt>
                <c:pt idx="219">
                  <c:v>42956</c:v>
                </c:pt>
                <c:pt idx="220">
                  <c:v>42957</c:v>
                </c:pt>
                <c:pt idx="221">
                  <c:v>42958</c:v>
                </c:pt>
                <c:pt idx="222">
                  <c:v>42959</c:v>
                </c:pt>
                <c:pt idx="223">
                  <c:v>42960</c:v>
                </c:pt>
                <c:pt idx="224">
                  <c:v>42961</c:v>
                </c:pt>
                <c:pt idx="225">
                  <c:v>42962</c:v>
                </c:pt>
                <c:pt idx="226">
                  <c:v>42963</c:v>
                </c:pt>
                <c:pt idx="227">
                  <c:v>42964</c:v>
                </c:pt>
                <c:pt idx="228">
                  <c:v>42965</c:v>
                </c:pt>
                <c:pt idx="229">
                  <c:v>42966</c:v>
                </c:pt>
                <c:pt idx="230">
                  <c:v>42967</c:v>
                </c:pt>
                <c:pt idx="231">
                  <c:v>42968</c:v>
                </c:pt>
                <c:pt idx="232">
                  <c:v>42969</c:v>
                </c:pt>
                <c:pt idx="233">
                  <c:v>42970</c:v>
                </c:pt>
                <c:pt idx="234">
                  <c:v>42971</c:v>
                </c:pt>
                <c:pt idx="235">
                  <c:v>42972</c:v>
                </c:pt>
                <c:pt idx="236">
                  <c:v>42973</c:v>
                </c:pt>
                <c:pt idx="237">
                  <c:v>42974</c:v>
                </c:pt>
                <c:pt idx="238">
                  <c:v>42975</c:v>
                </c:pt>
                <c:pt idx="239">
                  <c:v>42976</c:v>
                </c:pt>
                <c:pt idx="240">
                  <c:v>42977</c:v>
                </c:pt>
                <c:pt idx="241">
                  <c:v>42978</c:v>
                </c:pt>
                <c:pt idx="242">
                  <c:v>42979</c:v>
                </c:pt>
                <c:pt idx="243">
                  <c:v>42980</c:v>
                </c:pt>
                <c:pt idx="244">
                  <c:v>42981</c:v>
                </c:pt>
                <c:pt idx="245">
                  <c:v>42982</c:v>
                </c:pt>
                <c:pt idx="246">
                  <c:v>42983</c:v>
                </c:pt>
                <c:pt idx="247">
                  <c:v>42984</c:v>
                </c:pt>
                <c:pt idx="248">
                  <c:v>42985</c:v>
                </c:pt>
                <c:pt idx="249">
                  <c:v>42986</c:v>
                </c:pt>
                <c:pt idx="250">
                  <c:v>42987</c:v>
                </c:pt>
                <c:pt idx="251">
                  <c:v>42988</c:v>
                </c:pt>
                <c:pt idx="252">
                  <c:v>42989</c:v>
                </c:pt>
                <c:pt idx="253">
                  <c:v>42990</c:v>
                </c:pt>
                <c:pt idx="254">
                  <c:v>42991</c:v>
                </c:pt>
                <c:pt idx="255">
                  <c:v>42992</c:v>
                </c:pt>
                <c:pt idx="256">
                  <c:v>42993</c:v>
                </c:pt>
                <c:pt idx="257">
                  <c:v>42994</c:v>
                </c:pt>
                <c:pt idx="258">
                  <c:v>42995</c:v>
                </c:pt>
                <c:pt idx="259">
                  <c:v>42996</c:v>
                </c:pt>
                <c:pt idx="260">
                  <c:v>42997</c:v>
                </c:pt>
                <c:pt idx="261">
                  <c:v>42998</c:v>
                </c:pt>
                <c:pt idx="262">
                  <c:v>42999</c:v>
                </c:pt>
                <c:pt idx="263">
                  <c:v>43000</c:v>
                </c:pt>
                <c:pt idx="264">
                  <c:v>43001</c:v>
                </c:pt>
                <c:pt idx="265">
                  <c:v>43002</c:v>
                </c:pt>
                <c:pt idx="266">
                  <c:v>43003</c:v>
                </c:pt>
                <c:pt idx="267">
                  <c:v>43004</c:v>
                </c:pt>
                <c:pt idx="268">
                  <c:v>43005</c:v>
                </c:pt>
                <c:pt idx="269">
                  <c:v>43006</c:v>
                </c:pt>
                <c:pt idx="270">
                  <c:v>43007</c:v>
                </c:pt>
                <c:pt idx="271">
                  <c:v>43008</c:v>
                </c:pt>
                <c:pt idx="272">
                  <c:v>43009</c:v>
                </c:pt>
                <c:pt idx="273">
                  <c:v>43010</c:v>
                </c:pt>
                <c:pt idx="274">
                  <c:v>43011</c:v>
                </c:pt>
                <c:pt idx="275">
                  <c:v>43012</c:v>
                </c:pt>
                <c:pt idx="276">
                  <c:v>43013</c:v>
                </c:pt>
                <c:pt idx="277">
                  <c:v>43014</c:v>
                </c:pt>
                <c:pt idx="278">
                  <c:v>43015</c:v>
                </c:pt>
                <c:pt idx="279">
                  <c:v>43016</c:v>
                </c:pt>
                <c:pt idx="280">
                  <c:v>43017</c:v>
                </c:pt>
                <c:pt idx="281">
                  <c:v>43018</c:v>
                </c:pt>
                <c:pt idx="282">
                  <c:v>43019</c:v>
                </c:pt>
                <c:pt idx="283">
                  <c:v>43020</c:v>
                </c:pt>
                <c:pt idx="284">
                  <c:v>43021</c:v>
                </c:pt>
                <c:pt idx="285">
                  <c:v>43022</c:v>
                </c:pt>
                <c:pt idx="286">
                  <c:v>43023</c:v>
                </c:pt>
                <c:pt idx="287">
                  <c:v>43024</c:v>
                </c:pt>
                <c:pt idx="288">
                  <c:v>43025</c:v>
                </c:pt>
                <c:pt idx="289">
                  <c:v>43026</c:v>
                </c:pt>
                <c:pt idx="290">
                  <c:v>43027</c:v>
                </c:pt>
                <c:pt idx="291">
                  <c:v>43028</c:v>
                </c:pt>
                <c:pt idx="292">
                  <c:v>43029</c:v>
                </c:pt>
                <c:pt idx="293">
                  <c:v>43030</c:v>
                </c:pt>
                <c:pt idx="294">
                  <c:v>43031</c:v>
                </c:pt>
                <c:pt idx="295">
                  <c:v>43032</c:v>
                </c:pt>
                <c:pt idx="296">
                  <c:v>43033</c:v>
                </c:pt>
                <c:pt idx="297">
                  <c:v>43034</c:v>
                </c:pt>
                <c:pt idx="298">
                  <c:v>43035</c:v>
                </c:pt>
                <c:pt idx="299">
                  <c:v>43036</c:v>
                </c:pt>
                <c:pt idx="300">
                  <c:v>43037</c:v>
                </c:pt>
                <c:pt idx="301">
                  <c:v>43038</c:v>
                </c:pt>
                <c:pt idx="302">
                  <c:v>43039</c:v>
                </c:pt>
                <c:pt idx="303">
                  <c:v>43040</c:v>
                </c:pt>
                <c:pt idx="304">
                  <c:v>43041</c:v>
                </c:pt>
                <c:pt idx="305">
                  <c:v>43042</c:v>
                </c:pt>
                <c:pt idx="306">
                  <c:v>43043</c:v>
                </c:pt>
                <c:pt idx="307">
                  <c:v>43044</c:v>
                </c:pt>
                <c:pt idx="308">
                  <c:v>43045</c:v>
                </c:pt>
                <c:pt idx="309">
                  <c:v>43046</c:v>
                </c:pt>
                <c:pt idx="310">
                  <c:v>43047</c:v>
                </c:pt>
                <c:pt idx="311">
                  <c:v>43048</c:v>
                </c:pt>
                <c:pt idx="312">
                  <c:v>43049</c:v>
                </c:pt>
                <c:pt idx="313">
                  <c:v>43050</c:v>
                </c:pt>
                <c:pt idx="314">
                  <c:v>43051</c:v>
                </c:pt>
                <c:pt idx="315">
                  <c:v>43052</c:v>
                </c:pt>
                <c:pt idx="316">
                  <c:v>43053</c:v>
                </c:pt>
                <c:pt idx="317">
                  <c:v>43054</c:v>
                </c:pt>
                <c:pt idx="318">
                  <c:v>43055</c:v>
                </c:pt>
                <c:pt idx="319">
                  <c:v>43056</c:v>
                </c:pt>
                <c:pt idx="320">
                  <c:v>43057</c:v>
                </c:pt>
                <c:pt idx="321">
                  <c:v>43058</c:v>
                </c:pt>
                <c:pt idx="322">
                  <c:v>43059</c:v>
                </c:pt>
                <c:pt idx="323">
                  <c:v>43060</c:v>
                </c:pt>
                <c:pt idx="324">
                  <c:v>43061</c:v>
                </c:pt>
                <c:pt idx="325">
                  <c:v>43062</c:v>
                </c:pt>
                <c:pt idx="326">
                  <c:v>43063</c:v>
                </c:pt>
                <c:pt idx="327">
                  <c:v>43064</c:v>
                </c:pt>
                <c:pt idx="328">
                  <c:v>43065</c:v>
                </c:pt>
                <c:pt idx="329">
                  <c:v>43066</c:v>
                </c:pt>
                <c:pt idx="330">
                  <c:v>43067</c:v>
                </c:pt>
                <c:pt idx="331">
                  <c:v>43068</c:v>
                </c:pt>
                <c:pt idx="332">
                  <c:v>43069</c:v>
                </c:pt>
                <c:pt idx="333">
                  <c:v>43070</c:v>
                </c:pt>
                <c:pt idx="334">
                  <c:v>43071</c:v>
                </c:pt>
                <c:pt idx="335">
                  <c:v>43072</c:v>
                </c:pt>
                <c:pt idx="336">
                  <c:v>43073</c:v>
                </c:pt>
                <c:pt idx="337">
                  <c:v>43074</c:v>
                </c:pt>
                <c:pt idx="338">
                  <c:v>43075</c:v>
                </c:pt>
                <c:pt idx="339">
                  <c:v>43076</c:v>
                </c:pt>
                <c:pt idx="340">
                  <c:v>43077</c:v>
                </c:pt>
                <c:pt idx="341">
                  <c:v>43078</c:v>
                </c:pt>
                <c:pt idx="342">
                  <c:v>43079</c:v>
                </c:pt>
                <c:pt idx="343">
                  <c:v>43080</c:v>
                </c:pt>
                <c:pt idx="344">
                  <c:v>43081</c:v>
                </c:pt>
                <c:pt idx="345">
                  <c:v>43082</c:v>
                </c:pt>
                <c:pt idx="346">
                  <c:v>43083</c:v>
                </c:pt>
                <c:pt idx="347">
                  <c:v>43084</c:v>
                </c:pt>
                <c:pt idx="348">
                  <c:v>43085</c:v>
                </c:pt>
                <c:pt idx="349">
                  <c:v>43086</c:v>
                </c:pt>
                <c:pt idx="350">
                  <c:v>43087</c:v>
                </c:pt>
                <c:pt idx="351">
                  <c:v>43088</c:v>
                </c:pt>
                <c:pt idx="352">
                  <c:v>43089</c:v>
                </c:pt>
                <c:pt idx="353">
                  <c:v>43090</c:v>
                </c:pt>
                <c:pt idx="354">
                  <c:v>43091</c:v>
                </c:pt>
                <c:pt idx="355">
                  <c:v>43092</c:v>
                </c:pt>
                <c:pt idx="356">
                  <c:v>43093</c:v>
                </c:pt>
                <c:pt idx="357">
                  <c:v>43094</c:v>
                </c:pt>
                <c:pt idx="358">
                  <c:v>43095</c:v>
                </c:pt>
                <c:pt idx="359">
                  <c:v>43096</c:v>
                </c:pt>
                <c:pt idx="360">
                  <c:v>43097</c:v>
                </c:pt>
                <c:pt idx="361">
                  <c:v>43098</c:v>
                </c:pt>
                <c:pt idx="362">
                  <c:v>43099</c:v>
                </c:pt>
                <c:pt idx="363">
                  <c:v>43100</c:v>
                </c:pt>
                <c:pt idx="364">
                  <c:v>43101</c:v>
                </c:pt>
                <c:pt idx="365">
                  <c:v>43102</c:v>
                </c:pt>
              </c:numCache>
            </c:numRef>
          </c:cat>
          <c:val>
            <c:numRef>
              <c:f>'12M'!$AQ$3:$AQ$368</c:f>
              <c:numCache>
                <c:formatCode>General</c:formatCode>
                <c:ptCount val="366"/>
                <c:pt idx="0">
                  <c:v>100</c:v>
                </c:pt>
                <c:pt idx="1">
                  <c:v>100</c:v>
                </c:pt>
                <c:pt idx="2">
                  <c:v>100.19614128121361</c:v>
                </c:pt>
                <c:pt idx="3">
                  <c:v>100.44505531137973</c:v>
                </c:pt>
                <c:pt idx="4">
                  <c:v>100.49303286885791</c:v>
                </c:pt>
                <c:pt idx="5">
                  <c:v>100.49303286885791</c:v>
                </c:pt>
                <c:pt idx="6">
                  <c:v>100.49303286885791</c:v>
                </c:pt>
                <c:pt idx="7">
                  <c:v>100.38989778805765</c:v>
                </c:pt>
                <c:pt idx="8">
                  <c:v>100.41115561550255</c:v>
                </c:pt>
                <c:pt idx="9">
                  <c:v>100.32789365444874</c:v>
                </c:pt>
                <c:pt idx="10">
                  <c:v>100.36563976059941</c:v>
                </c:pt>
                <c:pt idx="11">
                  <c:v>100.42005364460192</c:v>
                </c:pt>
                <c:pt idx="12">
                  <c:v>100.42005364460192</c:v>
                </c:pt>
                <c:pt idx="13">
                  <c:v>100.42005364460192</c:v>
                </c:pt>
                <c:pt idx="14">
                  <c:v>100.33515054849808</c:v>
                </c:pt>
                <c:pt idx="15">
                  <c:v>100.31402093472896</c:v>
                </c:pt>
                <c:pt idx="16">
                  <c:v>100.26188925415538</c:v>
                </c:pt>
                <c:pt idx="17">
                  <c:v>100.19208972905884</c:v>
                </c:pt>
                <c:pt idx="18">
                  <c:v>100.18437126577668</c:v>
                </c:pt>
                <c:pt idx="19">
                  <c:v>100.18437126577668</c:v>
                </c:pt>
                <c:pt idx="20">
                  <c:v>100.18437126577668</c:v>
                </c:pt>
                <c:pt idx="21">
                  <c:v>100.26137639945225</c:v>
                </c:pt>
                <c:pt idx="22">
                  <c:v>100.16649827937245</c:v>
                </c:pt>
                <c:pt idx="23">
                  <c:v>100.23606701985258</c:v>
                </c:pt>
                <c:pt idx="24">
                  <c:v>100.29848143722401</c:v>
                </c:pt>
                <c:pt idx="25">
                  <c:v>100.28342915168703</c:v>
                </c:pt>
                <c:pt idx="26">
                  <c:v>100.28342915168703</c:v>
                </c:pt>
                <c:pt idx="27">
                  <c:v>100.28342915168703</c:v>
                </c:pt>
                <c:pt idx="28">
                  <c:v>100.28181365937216</c:v>
                </c:pt>
                <c:pt idx="29">
                  <c:v>100.3099180971039</c:v>
                </c:pt>
                <c:pt idx="30">
                  <c:v>100.34309979639666</c:v>
                </c:pt>
                <c:pt idx="31">
                  <c:v>100.44977357464856</c:v>
                </c:pt>
                <c:pt idx="32">
                  <c:v>100.49259694236025</c:v>
                </c:pt>
                <c:pt idx="33">
                  <c:v>100.49259694236025</c:v>
                </c:pt>
                <c:pt idx="34">
                  <c:v>100.49259694236025</c:v>
                </c:pt>
                <c:pt idx="35">
                  <c:v>100.53177904167968</c:v>
                </c:pt>
                <c:pt idx="36">
                  <c:v>100.47169811320754</c:v>
                </c:pt>
                <c:pt idx="37">
                  <c:v>100.65137675845054</c:v>
                </c:pt>
                <c:pt idx="38">
                  <c:v>100.77702616071838</c:v>
                </c:pt>
                <c:pt idx="39">
                  <c:v>100.86918615087158</c:v>
                </c:pt>
                <c:pt idx="40">
                  <c:v>100.86918615087158</c:v>
                </c:pt>
                <c:pt idx="41">
                  <c:v>100.86918615087158</c:v>
                </c:pt>
                <c:pt idx="42">
                  <c:v>100.8658013098309</c:v>
                </c:pt>
                <c:pt idx="43">
                  <c:v>100.91098380917701</c:v>
                </c:pt>
                <c:pt idx="44">
                  <c:v>100.93731889818294</c:v>
                </c:pt>
                <c:pt idx="45">
                  <c:v>100.90449619718235</c:v>
                </c:pt>
                <c:pt idx="46">
                  <c:v>100.88298194238588</c:v>
                </c:pt>
                <c:pt idx="47">
                  <c:v>100.88298194238588</c:v>
                </c:pt>
                <c:pt idx="48">
                  <c:v>100.88298194238588</c:v>
                </c:pt>
                <c:pt idx="49">
                  <c:v>100.99704082836291</c:v>
                </c:pt>
                <c:pt idx="50">
                  <c:v>100.95101211875662</c:v>
                </c:pt>
                <c:pt idx="51">
                  <c:v>100.94544764522762</c:v>
                </c:pt>
                <c:pt idx="52">
                  <c:v>101.01450353100462</c:v>
                </c:pt>
                <c:pt idx="53">
                  <c:v>101.08427741336601</c:v>
                </c:pt>
                <c:pt idx="54">
                  <c:v>101.08427741336601</c:v>
                </c:pt>
                <c:pt idx="55">
                  <c:v>101.08427741336601</c:v>
                </c:pt>
                <c:pt idx="56">
                  <c:v>101.22018390969654</c:v>
                </c:pt>
                <c:pt idx="57">
                  <c:v>101.23197956786862</c:v>
                </c:pt>
                <c:pt idx="58">
                  <c:v>101.32724232897577</c:v>
                </c:pt>
                <c:pt idx="59">
                  <c:v>101.34514095811517</c:v>
                </c:pt>
                <c:pt idx="60">
                  <c:v>101.38719504377217</c:v>
                </c:pt>
                <c:pt idx="61">
                  <c:v>101.38719504377217</c:v>
                </c:pt>
                <c:pt idx="62">
                  <c:v>101.38719504377217</c:v>
                </c:pt>
                <c:pt idx="63">
                  <c:v>101.44884017908888</c:v>
                </c:pt>
                <c:pt idx="64">
                  <c:v>101.44491684060988</c:v>
                </c:pt>
                <c:pt idx="65">
                  <c:v>101.46207183042971</c:v>
                </c:pt>
                <c:pt idx="66">
                  <c:v>101.4220435208501</c:v>
                </c:pt>
                <c:pt idx="67">
                  <c:v>101.3396021273213</c:v>
                </c:pt>
                <c:pt idx="68">
                  <c:v>101.3396021273213</c:v>
                </c:pt>
                <c:pt idx="69">
                  <c:v>101.3396021273213</c:v>
                </c:pt>
                <c:pt idx="70">
                  <c:v>101.28603445357895</c:v>
                </c:pt>
                <c:pt idx="71">
                  <c:v>101.29016293393917</c:v>
                </c:pt>
                <c:pt idx="72">
                  <c:v>101.09539468409747</c:v>
                </c:pt>
                <c:pt idx="73">
                  <c:v>101.06280856315674</c:v>
                </c:pt>
                <c:pt idx="74">
                  <c:v>101.3469853503813</c:v>
                </c:pt>
                <c:pt idx="75">
                  <c:v>101.3469853503813</c:v>
                </c:pt>
                <c:pt idx="76">
                  <c:v>101.3469853503813</c:v>
                </c:pt>
                <c:pt idx="77">
                  <c:v>101.49671516562641</c:v>
                </c:pt>
                <c:pt idx="78">
                  <c:v>101.56889946509253</c:v>
                </c:pt>
                <c:pt idx="79">
                  <c:v>101.47486755527288</c:v>
                </c:pt>
                <c:pt idx="80">
                  <c:v>101.63310887392488</c:v>
                </c:pt>
                <c:pt idx="81">
                  <c:v>101.73437203505871</c:v>
                </c:pt>
                <c:pt idx="82">
                  <c:v>101.73437203505871</c:v>
                </c:pt>
                <c:pt idx="83">
                  <c:v>101.73437203505871</c:v>
                </c:pt>
                <c:pt idx="84">
                  <c:v>101.78806792247683</c:v>
                </c:pt>
                <c:pt idx="85">
                  <c:v>101.87404801345727</c:v>
                </c:pt>
                <c:pt idx="86">
                  <c:v>101.9443860359921</c:v>
                </c:pt>
                <c:pt idx="87">
                  <c:v>101.95413027535163</c:v>
                </c:pt>
                <c:pt idx="88">
                  <c:v>102.00228733197591</c:v>
                </c:pt>
                <c:pt idx="89">
                  <c:v>102.00228733197591</c:v>
                </c:pt>
                <c:pt idx="90">
                  <c:v>102.00228733197591</c:v>
                </c:pt>
                <c:pt idx="91">
                  <c:v>102.11370501623178</c:v>
                </c:pt>
                <c:pt idx="92">
                  <c:v>102.07883089641865</c:v>
                </c:pt>
                <c:pt idx="93">
                  <c:v>102.19122300461048</c:v>
                </c:pt>
                <c:pt idx="94">
                  <c:v>102.1604260796873</c:v>
                </c:pt>
                <c:pt idx="95">
                  <c:v>102.17817085241573</c:v>
                </c:pt>
                <c:pt idx="96">
                  <c:v>102.17817085241573</c:v>
                </c:pt>
                <c:pt idx="97">
                  <c:v>102.17817085241573</c:v>
                </c:pt>
                <c:pt idx="98">
                  <c:v>102.24545738946691</c:v>
                </c:pt>
                <c:pt idx="99">
                  <c:v>102.27951094175501</c:v>
                </c:pt>
                <c:pt idx="100">
                  <c:v>102.29540943755217</c:v>
                </c:pt>
                <c:pt idx="101">
                  <c:v>102.29540943755217</c:v>
                </c:pt>
                <c:pt idx="102">
                  <c:v>102.35861877971342</c:v>
                </c:pt>
                <c:pt idx="103">
                  <c:v>102.35861877971342</c:v>
                </c:pt>
                <c:pt idx="104">
                  <c:v>102.35861877971342</c:v>
                </c:pt>
                <c:pt idx="105">
                  <c:v>102.39751880894615</c:v>
                </c:pt>
                <c:pt idx="106">
                  <c:v>102.62122603045322</c:v>
                </c:pt>
                <c:pt idx="107">
                  <c:v>102.62122603045322</c:v>
                </c:pt>
                <c:pt idx="108">
                  <c:v>102.55468313272158</c:v>
                </c:pt>
                <c:pt idx="109">
                  <c:v>102.56694036012648</c:v>
                </c:pt>
                <c:pt idx="110">
                  <c:v>102.56694036012648</c:v>
                </c:pt>
                <c:pt idx="111">
                  <c:v>102.56694036012648</c:v>
                </c:pt>
                <c:pt idx="112">
                  <c:v>102.59807064060672</c:v>
                </c:pt>
                <c:pt idx="113">
                  <c:v>102.62066189027978</c:v>
                </c:pt>
                <c:pt idx="114">
                  <c:v>102.62227738259465</c:v>
                </c:pt>
                <c:pt idx="115">
                  <c:v>102.56642750542335</c:v>
                </c:pt>
                <c:pt idx="116">
                  <c:v>102.64176586131374</c:v>
                </c:pt>
                <c:pt idx="117">
                  <c:v>102.64176586131374</c:v>
                </c:pt>
                <c:pt idx="118">
                  <c:v>102.64176586131374</c:v>
                </c:pt>
                <c:pt idx="119">
                  <c:v>102.64176586131374</c:v>
                </c:pt>
                <c:pt idx="120">
                  <c:v>102.72143783944561</c:v>
                </c:pt>
                <c:pt idx="121">
                  <c:v>102.79210921753747</c:v>
                </c:pt>
                <c:pt idx="122">
                  <c:v>102.78039048757086</c:v>
                </c:pt>
                <c:pt idx="123">
                  <c:v>102.71351423428216</c:v>
                </c:pt>
                <c:pt idx="124">
                  <c:v>102.71351423428216</c:v>
                </c:pt>
                <c:pt idx="125">
                  <c:v>102.71351423428216</c:v>
                </c:pt>
                <c:pt idx="126">
                  <c:v>102.76585105673699</c:v>
                </c:pt>
                <c:pt idx="127">
                  <c:v>102.65484365624363</c:v>
                </c:pt>
                <c:pt idx="128">
                  <c:v>102.51309061629738</c:v>
                </c:pt>
                <c:pt idx="129">
                  <c:v>102.48575546062033</c:v>
                </c:pt>
                <c:pt idx="130">
                  <c:v>102.34589998307567</c:v>
                </c:pt>
                <c:pt idx="131">
                  <c:v>102.34589998307567</c:v>
                </c:pt>
                <c:pt idx="132">
                  <c:v>102.34589998307567</c:v>
                </c:pt>
                <c:pt idx="133">
                  <c:v>102.41764835604414</c:v>
                </c:pt>
                <c:pt idx="134">
                  <c:v>102.52491191720462</c:v>
                </c:pt>
                <c:pt idx="135">
                  <c:v>102.52378363685771</c:v>
                </c:pt>
                <c:pt idx="136">
                  <c:v>102.61232800135382</c:v>
                </c:pt>
                <c:pt idx="137">
                  <c:v>102.72589967536287</c:v>
                </c:pt>
                <c:pt idx="138">
                  <c:v>102.72589967536287</c:v>
                </c:pt>
                <c:pt idx="139">
                  <c:v>102.72589967536287</c:v>
                </c:pt>
                <c:pt idx="140">
                  <c:v>102.67040879648377</c:v>
                </c:pt>
                <c:pt idx="141">
                  <c:v>102.65851056737107</c:v>
                </c:pt>
                <c:pt idx="142">
                  <c:v>102.66420325457585</c:v>
                </c:pt>
                <c:pt idx="143">
                  <c:v>102.71633493514942</c:v>
                </c:pt>
                <c:pt idx="144">
                  <c:v>102.64904839809823</c:v>
                </c:pt>
                <c:pt idx="145">
                  <c:v>102.64904839809823</c:v>
                </c:pt>
                <c:pt idx="146">
                  <c:v>102.64904839809823</c:v>
                </c:pt>
                <c:pt idx="147">
                  <c:v>102.55860647120055</c:v>
                </c:pt>
                <c:pt idx="148">
                  <c:v>102.57286383194766</c:v>
                </c:pt>
                <c:pt idx="149">
                  <c:v>102.70641119664377</c:v>
                </c:pt>
                <c:pt idx="150">
                  <c:v>102.80085339022591</c:v>
                </c:pt>
                <c:pt idx="151">
                  <c:v>102.86439608794421</c:v>
                </c:pt>
                <c:pt idx="152">
                  <c:v>102.86439608794421</c:v>
                </c:pt>
                <c:pt idx="153">
                  <c:v>102.86439608794421</c:v>
                </c:pt>
                <c:pt idx="154">
                  <c:v>102.99335340304727</c:v>
                </c:pt>
                <c:pt idx="155">
                  <c:v>103.01827814161956</c:v>
                </c:pt>
                <c:pt idx="156">
                  <c:v>103.03325349895107</c:v>
                </c:pt>
                <c:pt idx="157">
                  <c:v>103.05361383066551</c:v>
                </c:pt>
                <c:pt idx="158">
                  <c:v>103.03315092801046</c:v>
                </c:pt>
                <c:pt idx="159">
                  <c:v>103.03315092801046</c:v>
                </c:pt>
                <c:pt idx="160">
                  <c:v>103.03315092801046</c:v>
                </c:pt>
                <c:pt idx="161">
                  <c:v>103.0149958715195</c:v>
                </c:pt>
                <c:pt idx="162">
                  <c:v>102.9484273310527</c:v>
                </c:pt>
                <c:pt idx="163">
                  <c:v>103.01245724073898</c:v>
                </c:pt>
                <c:pt idx="164">
                  <c:v>103.01935513649615</c:v>
                </c:pt>
                <c:pt idx="165">
                  <c:v>103.03527927502846</c:v>
                </c:pt>
                <c:pt idx="166">
                  <c:v>103.03527927502846</c:v>
                </c:pt>
                <c:pt idx="167">
                  <c:v>103.03527927502846</c:v>
                </c:pt>
                <c:pt idx="168">
                  <c:v>102.99168662526206</c:v>
                </c:pt>
                <c:pt idx="169">
                  <c:v>103.01756014503518</c:v>
                </c:pt>
                <c:pt idx="170">
                  <c:v>102.93655474467516</c:v>
                </c:pt>
                <c:pt idx="171">
                  <c:v>102.8892182555759</c:v>
                </c:pt>
                <c:pt idx="172">
                  <c:v>102.94029858400805</c:v>
                </c:pt>
                <c:pt idx="173">
                  <c:v>102.94029858400805</c:v>
                </c:pt>
                <c:pt idx="174">
                  <c:v>102.94029858400805</c:v>
                </c:pt>
                <c:pt idx="175">
                  <c:v>102.94029858400805</c:v>
                </c:pt>
                <c:pt idx="176">
                  <c:v>102.88044844015229</c:v>
                </c:pt>
                <c:pt idx="177">
                  <c:v>102.74308030791784</c:v>
                </c:pt>
                <c:pt idx="178">
                  <c:v>102.73813126003259</c:v>
                </c:pt>
                <c:pt idx="179">
                  <c:v>102.63479103735109</c:v>
                </c:pt>
                <c:pt idx="180">
                  <c:v>102.63479103735109</c:v>
                </c:pt>
                <c:pt idx="181">
                  <c:v>102.63479103735109</c:v>
                </c:pt>
                <c:pt idx="182">
                  <c:v>102.66794709390871</c:v>
                </c:pt>
                <c:pt idx="183">
                  <c:v>102.65245888187405</c:v>
                </c:pt>
                <c:pt idx="184">
                  <c:v>102.57909501659073</c:v>
                </c:pt>
                <c:pt idx="185">
                  <c:v>102.61581541333513</c:v>
                </c:pt>
                <c:pt idx="186">
                  <c:v>102.45077876986659</c:v>
                </c:pt>
                <c:pt idx="187">
                  <c:v>102.45077876986659</c:v>
                </c:pt>
                <c:pt idx="188">
                  <c:v>102.45077876986659</c:v>
                </c:pt>
                <c:pt idx="189">
                  <c:v>102.39505710637108</c:v>
                </c:pt>
                <c:pt idx="190">
                  <c:v>102.41659700390271</c:v>
                </c:pt>
                <c:pt idx="191">
                  <c:v>102.53088667449613</c:v>
                </c:pt>
                <c:pt idx="192">
                  <c:v>102.63630395872534</c:v>
                </c:pt>
                <c:pt idx="193">
                  <c:v>102.41357116115421</c:v>
                </c:pt>
                <c:pt idx="194">
                  <c:v>102.41357116115421</c:v>
                </c:pt>
                <c:pt idx="195">
                  <c:v>102.41357116115421</c:v>
                </c:pt>
                <c:pt idx="196">
                  <c:v>102.27925451440341</c:v>
                </c:pt>
                <c:pt idx="197">
                  <c:v>102.17553345662444</c:v>
                </c:pt>
                <c:pt idx="198">
                  <c:v>102.1177182753941</c:v>
                </c:pt>
                <c:pt idx="199">
                  <c:v>102.02496774507961</c:v>
                </c:pt>
                <c:pt idx="200">
                  <c:v>102.04366662135153</c:v>
                </c:pt>
                <c:pt idx="201">
                  <c:v>102.04366662135153</c:v>
                </c:pt>
                <c:pt idx="202">
                  <c:v>102.04366662135153</c:v>
                </c:pt>
                <c:pt idx="203">
                  <c:v>102.2259357774397</c:v>
                </c:pt>
                <c:pt idx="204">
                  <c:v>102.38547900159791</c:v>
                </c:pt>
                <c:pt idx="205">
                  <c:v>102.28149375549864</c:v>
                </c:pt>
                <c:pt idx="206">
                  <c:v>102.40358792704097</c:v>
                </c:pt>
                <c:pt idx="207">
                  <c:v>102.42949446343965</c:v>
                </c:pt>
                <c:pt idx="208">
                  <c:v>102.42949446343965</c:v>
                </c:pt>
                <c:pt idx="209">
                  <c:v>102.42949446343965</c:v>
                </c:pt>
                <c:pt idx="210">
                  <c:v>102.594475495238</c:v>
                </c:pt>
                <c:pt idx="211">
                  <c:v>102.66473094394689</c:v>
                </c:pt>
                <c:pt idx="212">
                  <c:v>102.73947514896251</c:v>
                </c:pt>
                <c:pt idx="213">
                  <c:v>102.77035779235263</c:v>
                </c:pt>
                <c:pt idx="214">
                  <c:v>102.57282686482168</c:v>
                </c:pt>
                <c:pt idx="215">
                  <c:v>102.57282686482168</c:v>
                </c:pt>
                <c:pt idx="216">
                  <c:v>102.57282686482168</c:v>
                </c:pt>
                <c:pt idx="217">
                  <c:v>102.43929277720629</c:v>
                </c:pt>
                <c:pt idx="218">
                  <c:v>102.33843683550369</c:v>
                </c:pt>
                <c:pt idx="219">
                  <c:v>102.43852327612512</c:v>
                </c:pt>
                <c:pt idx="220">
                  <c:v>102.32709951957476</c:v>
                </c:pt>
                <c:pt idx="221">
                  <c:v>102.25230401448707</c:v>
                </c:pt>
                <c:pt idx="222">
                  <c:v>102.25230401448707</c:v>
                </c:pt>
                <c:pt idx="223">
                  <c:v>102.25230401448707</c:v>
                </c:pt>
                <c:pt idx="224">
                  <c:v>102.25230401448707</c:v>
                </c:pt>
                <c:pt idx="225">
                  <c:v>102.45788905333404</c:v>
                </c:pt>
                <c:pt idx="226">
                  <c:v>102.53232545791717</c:v>
                </c:pt>
                <c:pt idx="227">
                  <c:v>102.56292595091085</c:v>
                </c:pt>
                <c:pt idx="228">
                  <c:v>102.57195476359635</c:v>
                </c:pt>
                <c:pt idx="229">
                  <c:v>102.57195476359635</c:v>
                </c:pt>
                <c:pt idx="230">
                  <c:v>102.57195476359635</c:v>
                </c:pt>
                <c:pt idx="231">
                  <c:v>102.63741365556608</c:v>
                </c:pt>
                <c:pt idx="232">
                  <c:v>102.67727381156959</c:v>
                </c:pt>
                <c:pt idx="233">
                  <c:v>102.67216945439797</c:v>
                </c:pt>
                <c:pt idx="234">
                  <c:v>102.49167015079645</c:v>
                </c:pt>
                <c:pt idx="235">
                  <c:v>102.35413465755909</c:v>
                </c:pt>
                <c:pt idx="236">
                  <c:v>102.35413465755909</c:v>
                </c:pt>
                <c:pt idx="237">
                  <c:v>102.35413465755909</c:v>
                </c:pt>
                <c:pt idx="238">
                  <c:v>102.366113224389</c:v>
                </c:pt>
                <c:pt idx="239">
                  <c:v>102.21688131471817</c:v>
                </c:pt>
                <c:pt idx="240">
                  <c:v>102.25084196243287</c:v>
                </c:pt>
                <c:pt idx="241">
                  <c:v>102.33700043348554</c:v>
                </c:pt>
                <c:pt idx="242">
                  <c:v>102.37165363217326</c:v>
                </c:pt>
                <c:pt idx="243">
                  <c:v>102.37165363217326</c:v>
                </c:pt>
                <c:pt idx="244">
                  <c:v>102.37165363217326</c:v>
                </c:pt>
                <c:pt idx="245">
                  <c:v>102.46219825938847</c:v>
                </c:pt>
                <c:pt idx="246">
                  <c:v>102.46961111980353</c:v>
                </c:pt>
                <c:pt idx="247">
                  <c:v>102.46743086674027</c:v>
                </c:pt>
                <c:pt idx="248">
                  <c:v>102.47130402218204</c:v>
                </c:pt>
                <c:pt idx="249">
                  <c:v>102.44137043012535</c:v>
                </c:pt>
                <c:pt idx="250">
                  <c:v>102.44137043012535</c:v>
                </c:pt>
                <c:pt idx="251">
                  <c:v>102.44137043012535</c:v>
                </c:pt>
                <c:pt idx="252">
                  <c:v>102.61309742140178</c:v>
                </c:pt>
                <c:pt idx="253">
                  <c:v>102.63710585513363</c:v>
                </c:pt>
                <c:pt idx="254">
                  <c:v>102.47330472499304</c:v>
                </c:pt>
                <c:pt idx="255">
                  <c:v>102.53784021566538</c:v>
                </c:pt>
                <c:pt idx="256">
                  <c:v>102.3791947427685</c:v>
                </c:pt>
                <c:pt idx="257">
                  <c:v>102.3791947427685</c:v>
                </c:pt>
                <c:pt idx="258">
                  <c:v>102.3791947427685</c:v>
                </c:pt>
                <c:pt idx="259">
                  <c:v>102.3791947427685</c:v>
                </c:pt>
                <c:pt idx="260">
                  <c:v>102.3791947427685</c:v>
                </c:pt>
                <c:pt idx="261">
                  <c:v>102.25453556762237</c:v>
                </c:pt>
                <c:pt idx="262">
                  <c:v>102.23781174412539</c:v>
                </c:pt>
                <c:pt idx="263">
                  <c:v>102.31124779730305</c:v>
                </c:pt>
                <c:pt idx="264">
                  <c:v>102.31124779730305</c:v>
                </c:pt>
                <c:pt idx="265">
                  <c:v>102.31124779730305</c:v>
                </c:pt>
                <c:pt idx="266">
                  <c:v>102.54171337110718</c:v>
                </c:pt>
                <c:pt idx="267">
                  <c:v>102.59950290230145</c:v>
                </c:pt>
                <c:pt idx="268">
                  <c:v>102.66480789405496</c:v>
                </c:pt>
                <c:pt idx="269">
                  <c:v>102.64346706407109</c:v>
                </c:pt>
                <c:pt idx="270">
                  <c:v>102.62461428758294</c:v>
                </c:pt>
                <c:pt idx="271">
                  <c:v>102.62461428758294</c:v>
                </c:pt>
                <c:pt idx="272">
                  <c:v>102.62461428758294</c:v>
                </c:pt>
                <c:pt idx="273">
                  <c:v>102.43141821614246</c:v>
                </c:pt>
                <c:pt idx="274">
                  <c:v>102.27538904692148</c:v>
                </c:pt>
                <c:pt idx="275">
                  <c:v>102.12379733393513</c:v>
                </c:pt>
                <c:pt idx="276">
                  <c:v>101.90028291989738</c:v>
                </c:pt>
                <c:pt idx="277">
                  <c:v>101.90028291989738</c:v>
                </c:pt>
                <c:pt idx="278">
                  <c:v>101.90028291989738</c:v>
                </c:pt>
                <c:pt idx="279">
                  <c:v>101.90028291989738</c:v>
                </c:pt>
                <c:pt idx="280">
                  <c:v>101.62534018360283</c:v>
                </c:pt>
                <c:pt idx="281">
                  <c:v>101.03903165983935</c:v>
                </c:pt>
                <c:pt idx="282">
                  <c:v>100.80846348589107</c:v>
                </c:pt>
                <c:pt idx="283">
                  <c:v>100.74740026368161</c:v>
                </c:pt>
                <c:pt idx="284">
                  <c:v>100.61141907360941</c:v>
                </c:pt>
                <c:pt idx="285">
                  <c:v>100.61141907360941</c:v>
                </c:pt>
                <c:pt idx="286">
                  <c:v>100.61141907360941</c:v>
                </c:pt>
                <c:pt idx="287">
                  <c:v>100.64298259072105</c:v>
                </c:pt>
                <c:pt idx="288">
                  <c:v>100.598133190377</c:v>
                </c:pt>
                <c:pt idx="289">
                  <c:v>100.52400458622631</c:v>
                </c:pt>
                <c:pt idx="290">
                  <c:v>100.49899580108897</c:v>
                </c:pt>
                <c:pt idx="291">
                  <c:v>100.55263002644506</c:v>
                </c:pt>
                <c:pt idx="292">
                  <c:v>100.55263002644506</c:v>
                </c:pt>
                <c:pt idx="293">
                  <c:v>100.55263002644506</c:v>
                </c:pt>
                <c:pt idx="294">
                  <c:v>100.92050284330635</c:v>
                </c:pt>
                <c:pt idx="295">
                  <c:v>101.32869751681987</c:v>
                </c:pt>
                <c:pt idx="296">
                  <c:v>101.47110651690453</c:v>
                </c:pt>
                <c:pt idx="297">
                  <c:v>101.47110651690453</c:v>
                </c:pt>
                <c:pt idx="298">
                  <c:v>101.16392168530983</c:v>
                </c:pt>
                <c:pt idx="299">
                  <c:v>101.16392168530983</c:v>
                </c:pt>
                <c:pt idx="300">
                  <c:v>101.16392168530983</c:v>
                </c:pt>
                <c:pt idx="301">
                  <c:v>101.33911143145143</c:v>
                </c:pt>
                <c:pt idx="302">
                  <c:v>101.33911143145143</c:v>
                </c:pt>
                <c:pt idx="303">
                  <c:v>101.53487250649573</c:v>
                </c:pt>
                <c:pt idx="304">
                  <c:v>101.63149619225202</c:v>
                </c:pt>
                <c:pt idx="305">
                  <c:v>101.66514903953427</c:v>
                </c:pt>
                <c:pt idx="306">
                  <c:v>101.66514903953427</c:v>
                </c:pt>
                <c:pt idx="307">
                  <c:v>101.66514903953427</c:v>
                </c:pt>
                <c:pt idx="308">
                  <c:v>101.62544278374698</c:v>
                </c:pt>
                <c:pt idx="309">
                  <c:v>101.70480399524949</c:v>
                </c:pt>
                <c:pt idx="310">
                  <c:v>101.69277412834752</c:v>
                </c:pt>
                <c:pt idx="311">
                  <c:v>101.88271264521114</c:v>
                </c:pt>
                <c:pt idx="312">
                  <c:v>101.94858193775751</c:v>
                </c:pt>
                <c:pt idx="313">
                  <c:v>101.94858193775751</c:v>
                </c:pt>
                <c:pt idx="314">
                  <c:v>101.94858193775751</c:v>
                </c:pt>
                <c:pt idx="315">
                  <c:v>102.00144666203244</c:v>
                </c:pt>
                <c:pt idx="316">
                  <c:v>102.00175446246489</c:v>
                </c:pt>
                <c:pt idx="317">
                  <c:v>102.00719227010502</c:v>
                </c:pt>
                <c:pt idx="318">
                  <c:v>101.96984581763326</c:v>
                </c:pt>
                <c:pt idx="319">
                  <c:v>101.82451271344026</c:v>
                </c:pt>
                <c:pt idx="320">
                  <c:v>101.82451271344026</c:v>
                </c:pt>
                <c:pt idx="321">
                  <c:v>101.82451271344026</c:v>
                </c:pt>
                <c:pt idx="322">
                  <c:v>101.78216450394102</c:v>
                </c:pt>
                <c:pt idx="323">
                  <c:v>101.877249187535</c:v>
                </c:pt>
                <c:pt idx="324">
                  <c:v>101.56172809422787</c:v>
                </c:pt>
                <c:pt idx="325">
                  <c:v>101.3799975888965</c:v>
                </c:pt>
                <c:pt idx="326">
                  <c:v>101.17361739893234</c:v>
                </c:pt>
                <c:pt idx="327">
                  <c:v>101.17361739893234</c:v>
                </c:pt>
                <c:pt idx="328">
                  <c:v>101.17361739893234</c:v>
                </c:pt>
                <c:pt idx="329">
                  <c:v>101.20937354916974</c:v>
                </c:pt>
                <c:pt idx="330">
                  <c:v>101.30786968755682</c:v>
                </c:pt>
                <c:pt idx="331">
                  <c:v>101.2830917527438</c:v>
                </c:pt>
                <c:pt idx="332">
                  <c:v>101.25641571526397</c:v>
                </c:pt>
                <c:pt idx="333">
                  <c:v>101.245719650236</c:v>
                </c:pt>
                <c:pt idx="334">
                  <c:v>101.245719650236</c:v>
                </c:pt>
                <c:pt idx="335">
                  <c:v>101.245719650236</c:v>
                </c:pt>
                <c:pt idx="336">
                  <c:v>101.29114586405981</c:v>
                </c:pt>
                <c:pt idx="337">
                  <c:v>101.28024459874354</c:v>
                </c:pt>
                <c:pt idx="338">
                  <c:v>101.23545963582066</c:v>
                </c:pt>
                <c:pt idx="339">
                  <c:v>101.23545963582066</c:v>
                </c:pt>
                <c:pt idx="340">
                  <c:v>101.20560299387208</c:v>
                </c:pt>
                <c:pt idx="341">
                  <c:v>101.20560299387208</c:v>
                </c:pt>
                <c:pt idx="342">
                  <c:v>101.20560299387208</c:v>
                </c:pt>
                <c:pt idx="343">
                  <c:v>101.20460264246658</c:v>
                </c:pt>
                <c:pt idx="344">
                  <c:v>101.07347965823878</c:v>
                </c:pt>
                <c:pt idx="345">
                  <c:v>101.08053341814932</c:v>
                </c:pt>
                <c:pt idx="346">
                  <c:v>100.96574950687791</c:v>
                </c:pt>
                <c:pt idx="347">
                  <c:v>100.86479096503116</c:v>
                </c:pt>
                <c:pt idx="348">
                  <c:v>100.86479096503116</c:v>
                </c:pt>
                <c:pt idx="349">
                  <c:v>100.86479096503116</c:v>
                </c:pt>
                <c:pt idx="350">
                  <c:v>100.90336861923277</c:v>
                </c:pt>
                <c:pt idx="351">
                  <c:v>101.28624670717649</c:v>
                </c:pt>
                <c:pt idx="352">
                  <c:v>101.22858542616238</c:v>
                </c:pt>
                <c:pt idx="353">
                  <c:v>101.41167538340378</c:v>
                </c:pt>
                <c:pt idx="354">
                  <c:v>101.41167538340378</c:v>
                </c:pt>
                <c:pt idx="355">
                  <c:v>101.41167538340378</c:v>
                </c:pt>
                <c:pt idx="356">
                  <c:v>101.41167538340378</c:v>
                </c:pt>
                <c:pt idx="357">
                  <c:v>101.69292802856373</c:v>
                </c:pt>
                <c:pt idx="358">
                  <c:v>101.73668699004509</c:v>
                </c:pt>
                <c:pt idx="359">
                  <c:v>101.85785776029</c:v>
                </c:pt>
                <c:pt idx="360">
                  <c:v>101.88332824607603</c:v>
                </c:pt>
                <c:pt idx="361">
                  <c:v>101.88332824607603</c:v>
                </c:pt>
                <c:pt idx="362">
                  <c:v>101.88332824607603</c:v>
                </c:pt>
                <c:pt idx="363">
                  <c:v>101.88332824607603</c:v>
                </c:pt>
                <c:pt idx="364">
                  <c:v>101.92680505716095</c:v>
                </c:pt>
                <c:pt idx="365">
                  <c:v>102.0267632476022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54B-441B-8C51-A7FDDB80B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82144"/>
        <c:axId val="58937856"/>
      </c:areaChart>
      <c:lineChart>
        <c:grouping val="standard"/>
        <c:varyColors val="0"/>
        <c:ser>
          <c:idx val="5"/>
          <c:order val="0"/>
          <c:tx>
            <c:strRef>
              <c:f>'12M'!$AB$2</c:f>
              <c:strCache>
                <c:ptCount val="1"/>
                <c:pt idx="0">
                  <c:v>E - Plus (Valor Cuota)</c:v>
                </c:pt>
              </c:strCache>
            </c:strRef>
          </c:tx>
          <c:spPr>
            <a:ln w="22225">
              <a:solidFill>
                <a:schemeClr val="bg2"/>
              </a:solidFill>
              <a:prstDash val="sysDash"/>
            </a:ln>
          </c:spPr>
          <c:marker>
            <c:symbol val="none"/>
          </c:marker>
          <c:cat>
            <c:numRef>
              <c:f>'12M'!$AK$3:$AK$368</c:f>
              <c:numCache>
                <c:formatCode>m/d/yyyy</c:formatCode>
                <c:ptCount val="366"/>
                <c:pt idx="0" formatCode="dd\-mm\-yyyy">
                  <c:v>42737</c:v>
                </c:pt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42742</c:v>
                </c:pt>
                <c:pt idx="6">
                  <c:v>42743</c:v>
                </c:pt>
                <c:pt idx="7">
                  <c:v>42744</c:v>
                </c:pt>
                <c:pt idx="8">
                  <c:v>42745</c:v>
                </c:pt>
                <c:pt idx="9">
                  <c:v>42746</c:v>
                </c:pt>
                <c:pt idx="10">
                  <c:v>42747</c:v>
                </c:pt>
                <c:pt idx="11">
                  <c:v>42748</c:v>
                </c:pt>
                <c:pt idx="12">
                  <c:v>42749</c:v>
                </c:pt>
                <c:pt idx="13">
                  <c:v>42750</c:v>
                </c:pt>
                <c:pt idx="14">
                  <c:v>42751</c:v>
                </c:pt>
                <c:pt idx="15">
                  <c:v>42752</c:v>
                </c:pt>
                <c:pt idx="16">
                  <c:v>42753</c:v>
                </c:pt>
                <c:pt idx="17">
                  <c:v>42754</c:v>
                </c:pt>
                <c:pt idx="18">
                  <c:v>42755</c:v>
                </c:pt>
                <c:pt idx="19">
                  <c:v>42756</c:v>
                </c:pt>
                <c:pt idx="20">
                  <c:v>42757</c:v>
                </c:pt>
                <c:pt idx="21">
                  <c:v>42758</c:v>
                </c:pt>
                <c:pt idx="22">
                  <c:v>42759</c:v>
                </c:pt>
                <c:pt idx="23">
                  <c:v>42760</c:v>
                </c:pt>
                <c:pt idx="24">
                  <c:v>42761</c:v>
                </c:pt>
                <c:pt idx="25">
                  <c:v>42762</c:v>
                </c:pt>
                <c:pt idx="26">
                  <c:v>42763</c:v>
                </c:pt>
                <c:pt idx="27">
                  <c:v>42764</c:v>
                </c:pt>
                <c:pt idx="28">
                  <c:v>42765</c:v>
                </c:pt>
                <c:pt idx="29">
                  <c:v>42766</c:v>
                </c:pt>
                <c:pt idx="30">
                  <c:v>42767</c:v>
                </c:pt>
                <c:pt idx="31">
                  <c:v>42768</c:v>
                </c:pt>
                <c:pt idx="32">
                  <c:v>42769</c:v>
                </c:pt>
                <c:pt idx="33">
                  <c:v>42770</c:v>
                </c:pt>
                <c:pt idx="34">
                  <c:v>42771</c:v>
                </c:pt>
                <c:pt idx="35">
                  <c:v>42772</c:v>
                </c:pt>
                <c:pt idx="36">
                  <c:v>42773</c:v>
                </c:pt>
                <c:pt idx="37">
                  <c:v>42774</c:v>
                </c:pt>
                <c:pt idx="38">
                  <c:v>42775</c:v>
                </c:pt>
                <c:pt idx="39">
                  <c:v>42776</c:v>
                </c:pt>
                <c:pt idx="40">
                  <c:v>42777</c:v>
                </c:pt>
                <c:pt idx="41">
                  <c:v>42778</c:v>
                </c:pt>
                <c:pt idx="42">
                  <c:v>42779</c:v>
                </c:pt>
                <c:pt idx="43">
                  <c:v>42780</c:v>
                </c:pt>
                <c:pt idx="44">
                  <c:v>42781</c:v>
                </c:pt>
                <c:pt idx="45">
                  <c:v>42782</c:v>
                </c:pt>
                <c:pt idx="46">
                  <c:v>42783</c:v>
                </c:pt>
                <c:pt idx="47">
                  <c:v>42784</c:v>
                </c:pt>
                <c:pt idx="48">
                  <c:v>42785</c:v>
                </c:pt>
                <c:pt idx="49">
                  <c:v>42786</c:v>
                </c:pt>
                <c:pt idx="50">
                  <c:v>42787</c:v>
                </c:pt>
                <c:pt idx="51">
                  <c:v>42788</c:v>
                </c:pt>
                <c:pt idx="52">
                  <c:v>42789</c:v>
                </c:pt>
                <c:pt idx="53">
                  <c:v>42790</c:v>
                </c:pt>
                <c:pt idx="54">
                  <c:v>42791</c:v>
                </c:pt>
                <c:pt idx="55">
                  <c:v>42792</c:v>
                </c:pt>
                <c:pt idx="56">
                  <c:v>42793</c:v>
                </c:pt>
                <c:pt idx="57">
                  <c:v>42794</c:v>
                </c:pt>
                <c:pt idx="58">
                  <c:v>42795</c:v>
                </c:pt>
                <c:pt idx="59">
                  <c:v>42796</c:v>
                </c:pt>
                <c:pt idx="60">
                  <c:v>42797</c:v>
                </c:pt>
                <c:pt idx="61">
                  <c:v>42798</c:v>
                </c:pt>
                <c:pt idx="62">
                  <c:v>42799</c:v>
                </c:pt>
                <c:pt idx="63">
                  <c:v>42800</c:v>
                </c:pt>
                <c:pt idx="64">
                  <c:v>42801</c:v>
                </c:pt>
                <c:pt idx="65">
                  <c:v>42802</c:v>
                </c:pt>
                <c:pt idx="66">
                  <c:v>42803</c:v>
                </c:pt>
                <c:pt idx="67">
                  <c:v>42804</c:v>
                </c:pt>
                <c:pt idx="68">
                  <c:v>42805</c:v>
                </c:pt>
                <c:pt idx="69">
                  <c:v>42806</c:v>
                </c:pt>
                <c:pt idx="70">
                  <c:v>42807</c:v>
                </c:pt>
                <c:pt idx="71">
                  <c:v>42808</c:v>
                </c:pt>
                <c:pt idx="72">
                  <c:v>42809</c:v>
                </c:pt>
                <c:pt idx="73">
                  <c:v>42810</c:v>
                </c:pt>
                <c:pt idx="74">
                  <c:v>42811</c:v>
                </c:pt>
                <c:pt idx="75">
                  <c:v>42812</c:v>
                </c:pt>
                <c:pt idx="76">
                  <c:v>42813</c:v>
                </c:pt>
                <c:pt idx="77">
                  <c:v>42814</c:v>
                </c:pt>
                <c:pt idx="78">
                  <c:v>42815</c:v>
                </c:pt>
                <c:pt idx="79">
                  <c:v>42816</c:v>
                </c:pt>
                <c:pt idx="80">
                  <c:v>42817</c:v>
                </c:pt>
                <c:pt idx="81">
                  <c:v>42818</c:v>
                </c:pt>
                <c:pt idx="82">
                  <c:v>42819</c:v>
                </c:pt>
                <c:pt idx="83">
                  <c:v>42820</c:v>
                </c:pt>
                <c:pt idx="84">
                  <c:v>42821</c:v>
                </c:pt>
                <c:pt idx="85">
                  <c:v>42822</c:v>
                </c:pt>
                <c:pt idx="86">
                  <c:v>42823</c:v>
                </c:pt>
                <c:pt idx="87">
                  <c:v>42824</c:v>
                </c:pt>
                <c:pt idx="88">
                  <c:v>42825</c:v>
                </c:pt>
                <c:pt idx="89">
                  <c:v>42826</c:v>
                </c:pt>
                <c:pt idx="90">
                  <c:v>42827</c:v>
                </c:pt>
                <c:pt idx="91">
                  <c:v>42828</c:v>
                </c:pt>
                <c:pt idx="92">
                  <c:v>42829</c:v>
                </c:pt>
                <c:pt idx="93">
                  <c:v>42830</c:v>
                </c:pt>
                <c:pt idx="94">
                  <c:v>42831</c:v>
                </c:pt>
                <c:pt idx="95">
                  <c:v>42832</c:v>
                </c:pt>
                <c:pt idx="96">
                  <c:v>42833</c:v>
                </c:pt>
                <c:pt idx="97">
                  <c:v>42834</c:v>
                </c:pt>
                <c:pt idx="98">
                  <c:v>42835</c:v>
                </c:pt>
                <c:pt idx="99">
                  <c:v>42836</c:v>
                </c:pt>
                <c:pt idx="100">
                  <c:v>42837</c:v>
                </c:pt>
                <c:pt idx="101">
                  <c:v>42838</c:v>
                </c:pt>
                <c:pt idx="102">
                  <c:v>42839</c:v>
                </c:pt>
                <c:pt idx="103">
                  <c:v>42840</c:v>
                </c:pt>
                <c:pt idx="104">
                  <c:v>42841</c:v>
                </c:pt>
                <c:pt idx="105">
                  <c:v>42842</c:v>
                </c:pt>
                <c:pt idx="106">
                  <c:v>42843</c:v>
                </c:pt>
                <c:pt idx="107">
                  <c:v>42844</c:v>
                </c:pt>
                <c:pt idx="108">
                  <c:v>42845</c:v>
                </c:pt>
                <c:pt idx="109">
                  <c:v>42846</c:v>
                </c:pt>
                <c:pt idx="110">
                  <c:v>42847</c:v>
                </c:pt>
                <c:pt idx="111">
                  <c:v>42848</c:v>
                </c:pt>
                <c:pt idx="112">
                  <c:v>42849</c:v>
                </c:pt>
                <c:pt idx="113">
                  <c:v>42850</c:v>
                </c:pt>
                <c:pt idx="114">
                  <c:v>42851</c:v>
                </c:pt>
                <c:pt idx="115">
                  <c:v>42852</c:v>
                </c:pt>
                <c:pt idx="116">
                  <c:v>42853</c:v>
                </c:pt>
                <c:pt idx="117">
                  <c:v>42854</c:v>
                </c:pt>
                <c:pt idx="118">
                  <c:v>42855</c:v>
                </c:pt>
                <c:pt idx="119">
                  <c:v>42856</c:v>
                </c:pt>
                <c:pt idx="120">
                  <c:v>42857</c:v>
                </c:pt>
                <c:pt idx="121">
                  <c:v>42858</c:v>
                </c:pt>
                <c:pt idx="122">
                  <c:v>42859</c:v>
                </c:pt>
                <c:pt idx="123">
                  <c:v>42860</c:v>
                </c:pt>
                <c:pt idx="124">
                  <c:v>42861</c:v>
                </c:pt>
                <c:pt idx="125">
                  <c:v>42862</c:v>
                </c:pt>
                <c:pt idx="126">
                  <c:v>42863</c:v>
                </c:pt>
                <c:pt idx="127">
                  <c:v>42864</c:v>
                </c:pt>
                <c:pt idx="128">
                  <c:v>42865</c:v>
                </c:pt>
                <c:pt idx="129">
                  <c:v>42866</c:v>
                </c:pt>
                <c:pt idx="130">
                  <c:v>42867</c:v>
                </c:pt>
                <c:pt idx="131">
                  <c:v>42868</c:v>
                </c:pt>
                <c:pt idx="132">
                  <c:v>42869</c:v>
                </c:pt>
                <c:pt idx="133">
                  <c:v>42870</c:v>
                </c:pt>
                <c:pt idx="134">
                  <c:v>42871</c:v>
                </c:pt>
                <c:pt idx="135">
                  <c:v>42872</c:v>
                </c:pt>
                <c:pt idx="136">
                  <c:v>42873</c:v>
                </c:pt>
                <c:pt idx="137">
                  <c:v>42874</c:v>
                </c:pt>
                <c:pt idx="138">
                  <c:v>42875</c:v>
                </c:pt>
                <c:pt idx="139">
                  <c:v>42876</c:v>
                </c:pt>
                <c:pt idx="140">
                  <c:v>42877</c:v>
                </c:pt>
                <c:pt idx="141">
                  <c:v>42878</c:v>
                </c:pt>
                <c:pt idx="142">
                  <c:v>42879</c:v>
                </c:pt>
                <c:pt idx="143">
                  <c:v>42880</c:v>
                </c:pt>
                <c:pt idx="144">
                  <c:v>42881</c:v>
                </c:pt>
                <c:pt idx="145">
                  <c:v>42882</c:v>
                </c:pt>
                <c:pt idx="146">
                  <c:v>42883</c:v>
                </c:pt>
                <c:pt idx="147">
                  <c:v>42884</c:v>
                </c:pt>
                <c:pt idx="148">
                  <c:v>42885</c:v>
                </c:pt>
                <c:pt idx="149">
                  <c:v>42886</c:v>
                </c:pt>
                <c:pt idx="150">
                  <c:v>42887</c:v>
                </c:pt>
                <c:pt idx="151">
                  <c:v>42888</c:v>
                </c:pt>
                <c:pt idx="152">
                  <c:v>42889</c:v>
                </c:pt>
                <c:pt idx="153">
                  <c:v>42890</c:v>
                </c:pt>
                <c:pt idx="154">
                  <c:v>42891</c:v>
                </c:pt>
                <c:pt idx="155">
                  <c:v>42892</c:v>
                </c:pt>
                <c:pt idx="156">
                  <c:v>42893</c:v>
                </c:pt>
                <c:pt idx="157">
                  <c:v>42894</c:v>
                </c:pt>
                <c:pt idx="158">
                  <c:v>42895</c:v>
                </c:pt>
                <c:pt idx="159">
                  <c:v>42896</c:v>
                </c:pt>
                <c:pt idx="160">
                  <c:v>42897</c:v>
                </c:pt>
                <c:pt idx="161">
                  <c:v>42898</c:v>
                </c:pt>
                <c:pt idx="162">
                  <c:v>42899</c:v>
                </c:pt>
                <c:pt idx="163">
                  <c:v>42900</c:v>
                </c:pt>
                <c:pt idx="164">
                  <c:v>42901</c:v>
                </c:pt>
                <c:pt idx="165">
                  <c:v>42902</c:v>
                </c:pt>
                <c:pt idx="166">
                  <c:v>42903</c:v>
                </c:pt>
                <c:pt idx="167">
                  <c:v>42904</c:v>
                </c:pt>
                <c:pt idx="168">
                  <c:v>42905</c:v>
                </c:pt>
                <c:pt idx="169">
                  <c:v>42906</c:v>
                </c:pt>
                <c:pt idx="170">
                  <c:v>42907</c:v>
                </c:pt>
                <c:pt idx="171">
                  <c:v>42908</c:v>
                </c:pt>
                <c:pt idx="172">
                  <c:v>42909</c:v>
                </c:pt>
                <c:pt idx="173">
                  <c:v>42910</c:v>
                </c:pt>
                <c:pt idx="174">
                  <c:v>42911</c:v>
                </c:pt>
                <c:pt idx="175">
                  <c:v>42912</c:v>
                </c:pt>
                <c:pt idx="176">
                  <c:v>42913</c:v>
                </c:pt>
                <c:pt idx="177">
                  <c:v>42914</c:v>
                </c:pt>
                <c:pt idx="178">
                  <c:v>42915</c:v>
                </c:pt>
                <c:pt idx="179">
                  <c:v>42916</c:v>
                </c:pt>
                <c:pt idx="180">
                  <c:v>42917</c:v>
                </c:pt>
                <c:pt idx="181">
                  <c:v>42918</c:v>
                </c:pt>
                <c:pt idx="182">
                  <c:v>42919</c:v>
                </c:pt>
                <c:pt idx="183">
                  <c:v>42920</c:v>
                </c:pt>
                <c:pt idx="184">
                  <c:v>42921</c:v>
                </c:pt>
                <c:pt idx="185">
                  <c:v>42922</c:v>
                </c:pt>
                <c:pt idx="186">
                  <c:v>42923</c:v>
                </c:pt>
                <c:pt idx="187">
                  <c:v>42924</c:v>
                </c:pt>
                <c:pt idx="188">
                  <c:v>42925</c:v>
                </c:pt>
                <c:pt idx="189">
                  <c:v>42926</c:v>
                </c:pt>
                <c:pt idx="190">
                  <c:v>42927</c:v>
                </c:pt>
                <c:pt idx="191">
                  <c:v>42928</c:v>
                </c:pt>
                <c:pt idx="192">
                  <c:v>42929</c:v>
                </c:pt>
                <c:pt idx="193">
                  <c:v>42930</c:v>
                </c:pt>
                <c:pt idx="194">
                  <c:v>42931</c:v>
                </c:pt>
                <c:pt idx="195">
                  <c:v>42932</c:v>
                </c:pt>
                <c:pt idx="196">
                  <c:v>42933</c:v>
                </c:pt>
                <c:pt idx="197">
                  <c:v>42934</c:v>
                </c:pt>
                <c:pt idx="198">
                  <c:v>42935</c:v>
                </c:pt>
                <c:pt idx="199">
                  <c:v>42936</c:v>
                </c:pt>
                <c:pt idx="200">
                  <c:v>42937</c:v>
                </c:pt>
                <c:pt idx="201">
                  <c:v>42938</c:v>
                </c:pt>
                <c:pt idx="202">
                  <c:v>42939</c:v>
                </c:pt>
                <c:pt idx="203">
                  <c:v>42940</c:v>
                </c:pt>
                <c:pt idx="204">
                  <c:v>42941</c:v>
                </c:pt>
                <c:pt idx="205">
                  <c:v>42942</c:v>
                </c:pt>
                <c:pt idx="206">
                  <c:v>42943</c:v>
                </c:pt>
                <c:pt idx="207">
                  <c:v>42944</c:v>
                </c:pt>
                <c:pt idx="208">
                  <c:v>42945</c:v>
                </c:pt>
                <c:pt idx="209">
                  <c:v>42946</c:v>
                </c:pt>
                <c:pt idx="210">
                  <c:v>42947</c:v>
                </c:pt>
                <c:pt idx="211">
                  <c:v>42948</c:v>
                </c:pt>
                <c:pt idx="212">
                  <c:v>42949</c:v>
                </c:pt>
                <c:pt idx="213">
                  <c:v>42950</c:v>
                </c:pt>
                <c:pt idx="214">
                  <c:v>42951</c:v>
                </c:pt>
                <c:pt idx="215">
                  <c:v>42952</c:v>
                </c:pt>
                <c:pt idx="216">
                  <c:v>42953</c:v>
                </c:pt>
                <c:pt idx="217">
                  <c:v>42954</c:v>
                </c:pt>
                <c:pt idx="218">
                  <c:v>42955</c:v>
                </c:pt>
                <c:pt idx="219">
                  <c:v>42956</c:v>
                </c:pt>
                <c:pt idx="220">
                  <c:v>42957</c:v>
                </c:pt>
                <c:pt idx="221">
                  <c:v>42958</c:v>
                </c:pt>
                <c:pt idx="222">
                  <c:v>42959</c:v>
                </c:pt>
                <c:pt idx="223">
                  <c:v>42960</c:v>
                </c:pt>
                <c:pt idx="224">
                  <c:v>42961</c:v>
                </c:pt>
                <c:pt idx="225">
                  <c:v>42962</c:v>
                </c:pt>
                <c:pt idx="226">
                  <c:v>42963</c:v>
                </c:pt>
                <c:pt idx="227">
                  <c:v>42964</c:v>
                </c:pt>
                <c:pt idx="228">
                  <c:v>42965</c:v>
                </c:pt>
                <c:pt idx="229">
                  <c:v>42966</c:v>
                </c:pt>
                <c:pt idx="230">
                  <c:v>42967</c:v>
                </c:pt>
                <c:pt idx="231">
                  <c:v>42968</c:v>
                </c:pt>
                <c:pt idx="232">
                  <c:v>42969</c:v>
                </c:pt>
                <c:pt idx="233">
                  <c:v>42970</c:v>
                </c:pt>
                <c:pt idx="234">
                  <c:v>42971</c:v>
                </c:pt>
                <c:pt idx="235">
                  <c:v>42972</c:v>
                </c:pt>
                <c:pt idx="236">
                  <c:v>42973</c:v>
                </c:pt>
                <c:pt idx="237">
                  <c:v>42974</c:v>
                </c:pt>
                <c:pt idx="238">
                  <c:v>42975</c:v>
                </c:pt>
                <c:pt idx="239">
                  <c:v>42976</c:v>
                </c:pt>
                <c:pt idx="240">
                  <c:v>42977</c:v>
                </c:pt>
                <c:pt idx="241">
                  <c:v>42978</c:v>
                </c:pt>
                <c:pt idx="242">
                  <c:v>42979</c:v>
                </c:pt>
                <c:pt idx="243">
                  <c:v>42980</c:v>
                </c:pt>
                <c:pt idx="244">
                  <c:v>42981</c:v>
                </c:pt>
                <c:pt idx="245">
                  <c:v>42982</c:v>
                </c:pt>
                <c:pt idx="246">
                  <c:v>42983</c:v>
                </c:pt>
                <c:pt idx="247">
                  <c:v>42984</c:v>
                </c:pt>
                <c:pt idx="248">
                  <c:v>42985</c:v>
                </c:pt>
                <c:pt idx="249">
                  <c:v>42986</c:v>
                </c:pt>
                <c:pt idx="250">
                  <c:v>42987</c:v>
                </c:pt>
                <c:pt idx="251">
                  <c:v>42988</c:v>
                </c:pt>
                <c:pt idx="252">
                  <c:v>42989</c:v>
                </c:pt>
                <c:pt idx="253">
                  <c:v>42990</c:v>
                </c:pt>
                <c:pt idx="254">
                  <c:v>42991</c:v>
                </c:pt>
                <c:pt idx="255">
                  <c:v>42992</c:v>
                </c:pt>
                <c:pt idx="256">
                  <c:v>42993</c:v>
                </c:pt>
                <c:pt idx="257">
                  <c:v>42994</c:v>
                </c:pt>
                <c:pt idx="258">
                  <c:v>42995</c:v>
                </c:pt>
                <c:pt idx="259">
                  <c:v>42996</c:v>
                </c:pt>
                <c:pt idx="260">
                  <c:v>42997</c:v>
                </c:pt>
                <c:pt idx="261">
                  <c:v>42998</c:v>
                </c:pt>
                <c:pt idx="262">
                  <c:v>42999</c:v>
                </c:pt>
                <c:pt idx="263">
                  <c:v>43000</c:v>
                </c:pt>
                <c:pt idx="264">
                  <c:v>43001</c:v>
                </c:pt>
                <c:pt idx="265">
                  <c:v>43002</c:v>
                </c:pt>
                <c:pt idx="266">
                  <c:v>43003</c:v>
                </c:pt>
                <c:pt idx="267">
                  <c:v>43004</c:v>
                </c:pt>
                <c:pt idx="268">
                  <c:v>43005</c:v>
                </c:pt>
                <c:pt idx="269">
                  <c:v>43006</c:v>
                </c:pt>
                <c:pt idx="270">
                  <c:v>43007</c:v>
                </c:pt>
                <c:pt idx="271">
                  <c:v>43008</c:v>
                </c:pt>
                <c:pt idx="272">
                  <c:v>43009</c:v>
                </c:pt>
                <c:pt idx="273">
                  <c:v>43010</c:v>
                </c:pt>
                <c:pt idx="274">
                  <c:v>43011</c:v>
                </c:pt>
                <c:pt idx="275">
                  <c:v>43012</c:v>
                </c:pt>
                <c:pt idx="276">
                  <c:v>43013</c:v>
                </c:pt>
                <c:pt idx="277">
                  <c:v>43014</c:v>
                </c:pt>
                <c:pt idx="278">
                  <c:v>43015</c:v>
                </c:pt>
                <c:pt idx="279">
                  <c:v>43016</c:v>
                </c:pt>
                <c:pt idx="280">
                  <c:v>43017</c:v>
                </c:pt>
                <c:pt idx="281">
                  <c:v>43018</c:v>
                </c:pt>
                <c:pt idx="282">
                  <c:v>43019</c:v>
                </c:pt>
                <c:pt idx="283">
                  <c:v>43020</c:v>
                </c:pt>
                <c:pt idx="284">
                  <c:v>43021</c:v>
                </c:pt>
                <c:pt idx="285">
                  <c:v>43022</c:v>
                </c:pt>
                <c:pt idx="286">
                  <c:v>43023</c:v>
                </c:pt>
                <c:pt idx="287">
                  <c:v>43024</c:v>
                </c:pt>
                <c:pt idx="288">
                  <c:v>43025</c:v>
                </c:pt>
                <c:pt idx="289">
                  <c:v>43026</c:v>
                </c:pt>
                <c:pt idx="290">
                  <c:v>43027</c:v>
                </c:pt>
                <c:pt idx="291">
                  <c:v>43028</c:v>
                </c:pt>
                <c:pt idx="292">
                  <c:v>43029</c:v>
                </c:pt>
                <c:pt idx="293">
                  <c:v>43030</c:v>
                </c:pt>
                <c:pt idx="294">
                  <c:v>43031</c:v>
                </c:pt>
                <c:pt idx="295">
                  <c:v>43032</c:v>
                </c:pt>
                <c:pt idx="296">
                  <c:v>43033</c:v>
                </c:pt>
                <c:pt idx="297">
                  <c:v>43034</c:v>
                </c:pt>
                <c:pt idx="298">
                  <c:v>43035</c:v>
                </c:pt>
                <c:pt idx="299">
                  <c:v>43036</c:v>
                </c:pt>
                <c:pt idx="300">
                  <c:v>43037</c:v>
                </c:pt>
                <c:pt idx="301">
                  <c:v>43038</c:v>
                </c:pt>
                <c:pt idx="302">
                  <c:v>43039</c:v>
                </c:pt>
                <c:pt idx="303">
                  <c:v>43040</c:v>
                </c:pt>
                <c:pt idx="304">
                  <c:v>43041</c:v>
                </c:pt>
                <c:pt idx="305">
                  <c:v>43042</c:v>
                </c:pt>
                <c:pt idx="306">
                  <c:v>43043</c:v>
                </c:pt>
                <c:pt idx="307">
                  <c:v>43044</c:v>
                </c:pt>
                <c:pt idx="308">
                  <c:v>43045</c:v>
                </c:pt>
                <c:pt idx="309">
                  <c:v>43046</c:v>
                </c:pt>
                <c:pt idx="310">
                  <c:v>43047</c:v>
                </c:pt>
                <c:pt idx="311">
                  <c:v>43048</c:v>
                </c:pt>
                <c:pt idx="312">
                  <c:v>43049</c:v>
                </c:pt>
                <c:pt idx="313">
                  <c:v>43050</c:v>
                </c:pt>
                <c:pt idx="314">
                  <c:v>43051</c:v>
                </c:pt>
                <c:pt idx="315">
                  <c:v>43052</c:v>
                </c:pt>
                <c:pt idx="316">
                  <c:v>43053</c:v>
                </c:pt>
                <c:pt idx="317">
                  <c:v>43054</c:v>
                </c:pt>
                <c:pt idx="318">
                  <c:v>43055</c:v>
                </c:pt>
                <c:pt idx="319">
                  <c:v>43056</c:v>
                </c:pt>
                <c:pt idx="320">
                  <c:v>43057</c:v>
                </c:pt>
                <c:pt idx="321">
                  <c:v>43058</c:v>
                </c:pt>
                <c:pt idx="322">
                  <c:v>43059</c:v>
                </c:pt>
                <c:pt idx="323">
                  <c:v>43060</c:v>
                </c:pt>
                <c:pt idx="324">
                  <c:v>43061</c:v>
                </c:pt>
                <c:pt idx="325">
                  <c:v>43062</c:v>
                </c:pt>
                <c:pt idx="326">
                  <c:v>43063</c:v>
                </c:pt>
                <c:pt idx="327">
                  <c:v>43064</c:v>
                </c:pt>
                <c:pt idx="328">
                  <c:v>43065</c:v>
                </c:pt>
                <c:pt idx="329">
                  <c:v>43066</c:v>
                </c:pt>
                <c:pt idx="330">
                  <c:v>43067</c:v>
                </c:pt>
                <c:pt idx="331">
                  <c:v>43068</c:v>
                </c:pt>
                <c:pt idx="332">
                  <c:v>43069</c:v>
                </c:pt>
                <c:pt idx="333">
                  <c:v>43070</c:v>
                </c:pt>
                <c:pt idx="334">
                  <c:v>43071</c:v>
                </c:pt>
                <c:pt idx="335">
                  <c:v>43072</c:v>
                </c:pt>
                <c:pt idx="336">
                  <c:v>43073</c:v>
                </c:pt>
                <c:pt idx="337">
                  <c:v>43074</c:v>
                </c:pt>
                <c:pt idx="338">
                  <c:v>43075</c:v>
                </c:pt>
                <c:pt idx="339">
                  <c:v>43076</c:v>
                </c:pt>
                <c:pt idx="340">
                  <c:v>43077</c:v>
                </c:pt>
                <c:pt idx="341">
                  <c:v>43078</c:v>
                </c:pt>
                <c:pt idx="342">
                  <c:v>43079</c:v>
                </c:pt>
                <c:pt idx="343">
                  <c:v>43080</c:v>
                </c:pt>
                <c:pt idx="344">
                  <c:v>43081</c:v>
                </c:pt>
                <c:pt idx="345">
                  <c:v>43082</c:v>
                </c:pt>
                <c:pt idx="346">
                  <c:v>43083</c:v>
                </c:pt>
                <c:pt idx="347">
                  <c:v>43084</c:v>
                </c:pt>
                <c:pt idx="348">
                  <c:v>43085</c:v>
                </c:pt>
                <c:pt idx="349">
                  <c:v>43086</c:v>
                </c:pt>
                <c:pt idx="350">
                  <c:v>43087</c:v>
                </c:pt>
                <c:pt idx="351">
                  <c:v>43088</c:v>
                </c:pt>
                <c:pt idx="352">
                  <c:v>43089</c:v>
                </c:pt>
                <c:pt idx="353">
                  <c:v>43090</c:v>
                </c:pt>
                <c:pt idx="354">
                  <c:v>43091</c:v>
                </c:pt>
                <c:pt idx="355">
                  <c:v>43092</c:v>
                </c:pt>
                <c:pt idx="356">
                  <c:v>43093</c:v>
                </c:pt>
                <c:pt idx="357">
                  <c:v>43094</c:v>
                </c:pt>
                <c:pt idx="358">
                  <c:v>43095</c:v>
                </c:pt>
                <c:pt idx="359">
                  <c:v>43096</c:v>
                </c:pt>
                <c:pt idx="360">
                  <c:v>43097</c:v>
                </c:pt>
                <c:pt idx="361">
                  <c:v>43098</c:v>
                </c:pt>
                <c:pt idx="362">
                  <c:v>43099</c:v>
                </c:pt>
                <c:pt idx="363">
                  <c:v>43100</c:v>
                </c:pt>
                <c:pt idx="364">
                  <c:v>43101</c:v>
                </c:pt>
                <c:pt idx="365">
                  <c:v>43102</c:v>
                </c:pt>
              </c:numCache>
            </c:numRef>
          </c:cat>
          <c:val>
            <c:numRef>
              <c:f>'12M'!$AB$3:$AB$368</c:f>
              <c:numCache>
                <c:formatCode>0.00</c:formatCode>
                <c:ptCount val="366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100.44429045998329</c:v>
                </c:pt>
                <c:pt idx="4">
                  <c:v>100.47214353163363</c:v>
                </c:pt>
                <c:pt idx="5">
                  <c:v>100.41711673154396</c:v>
                </c:pt>
                <c:pt idx="6">
                  <c:v>100.42391016365379</c:v>
                </c:pt>
                <c:pt idx="7">
                  <c:v>100.42934490934165</c:v>
                </c:pt>
                <c:pt idx="8">
                  <c:v>100.46535009952377</c:v>
                </c:pt>
                <c:pt idx="9">
                  <c:v>100.41643738833297</c:v>
                </c:pt>
                <c:pt idx="10">
                  <c:v>100.40013315126936</c:v>
                </c:pt>
                <c:pt idx="11">
                  <c:v>100.4395350575064</c:v>
                </c:pt>
                <c:pt idx="12">
                  <c:v>100.36344861787623</c:v>
                </c:pt>
                <c:pt idx="13">
                  <c:v>100.36208993145426</c:v>
                </c:pt>
                <c:pt idx="14">
                  <c:v>100.36344861787623</c:v>
                </c:pt>
                <c:pt idx="15">
                  <c:v>100.34782372402363</c:v>
                </c:pt>
                <c:pt idx="16">
                  <c:v>100.30978050420853</c:v>
                </c:pt>
                <c:pt idx="17">
                  <c:v>100.2241832596246</c:v>
                </c:pt>
                <c:pt idx="18">
                  <c:v>100.2241832596246</c:v>
                </c:pt>
                <c:pt idx="19">
                  <c:v>100.26698188191658</c:v>
                </c:pt>
                <c:pt idx="20">
                  <c:v>100.26834056833856</c:v>
                </c:pt>
                <c:pt idx="21">
                  <c:v>100.26698188191659</c:v>
                </c:pt>
                <c:pt idx="22">
                  <c:v>100.23980815347724</c:v>
                </c:pt>
                <c:pt idx="23">
                  <c:v>100.29687298319988</c:v>
                </c:pt>
                <c:pt idx="24">
                  <c:v>100.26494385228364</c:v>
                </c:pt>
                <c:pt idx="25">
                  <c:v>100.24524289916511</c:v>
                </c:pt>
                <c:pt idx="26">
                  <c:v>100.25339501769692</c:v>
                </c:pt>
                <c:pt idx="27">
                  <c:v>100.25339501769692</c:v>
                </c:pt>
                <c:pt idx="28">
                  <c:v>100.25339501769692</c:v>
                </c:pt>
                <c:pt idx="29">
                  <c:v>100.28260677576922</c:v>
                </c:pt>
                <c:pt idx="30">
                  <c:v>100.35122044007856</c:v>
                </c:pt>
                <c:pt idx="31">
                  <c:v>100.47825762053249</c:v>
                </c:pt>
                <c:pt idx="32">
                  <c:v>100.51290412429265</c:v>
                </c:pt>
                <c:pt idx="33">
                  <c:v>100.53939850952101</c:v>
                </c:pt>
                <c:pt idx="34">
                  <c:v>100.53871916631002</c:v>
                </c:pt>
                <c:pt idx="35">
                  <c:v>100.54007785273198</c:v>
                </c:pt>
                <c:pt idx="36">
                  <c:v>100.54755062805279</c:v>
                </c:pt>
                <c:pt idx="37">
                  <c:v>100.68002255419461</c:v>
                </c:pt>
                <c:pt idx="38">
                  <c:v>100.81385316675839</c:v>
                </c:pt>
                <c:pt idx="39">
                  <c:v>100.89877106813135</c:v>
                </c:pt>
                <c:pt idx="40">
                  <c:v>100.89537435207643</c:v>
                </c:pt>
                <c:pt idx="41">
                  <c:v>100.91235793235103</c:v>
                </c:pt>
                <c:pt idx="42">
                  <c:v>100.92934151262563</c:v>
                </c:pt>
                <c:pt idx="43">
                  <c:v>100.93070019904759</c:v>
                </c:pt>
                <c:pt idx="44">
                  <c:v>101.04822657454775</c:v>
                </c:pt>
                <c:pt idx="45">
                  <c:v>101.01086269794367</c:v>
                </c:pt>
                <c:pt idx="46">
                  <c:v>100.92730348299267</c:v>
                </c:pt>
                <c:pt idx="47">
                  <c:v>101.01561810042054</c:v>
                </c:pt>
                <c:pt idx="48">
                  <c:v>101.0332810239061</c:v>
                </c:pt>
                <c:pt idx="49">
                  <c:v>101.0502646041807</c:v>
                </c:pt>
                <c:pt idx="50">
                  <c:v>101.00406926583381</c:v>
                </c:pt>
                <c:pt idx="51">
                  <c:v>100.99048240161413</c:v>
                </c:pt>
                <c:pt idx="52">
                  <c:v>100.99048240161413</c:v>
                </c:pt>
                <c:pt idx="53">
                  <c:v>101.20379616986298</c:v>
                </c:pt>
                <c:pt idx="54">
                  <c:v>101.29618684655675</c:v>
                </c:pt>
                <c:pt idx="55">
                  <c:v>101.31384977004232</c:v>
                </c:pt>
                <c:pt idx="56">
                  <c:v>101.33083335031691</c:v>
                </c:pt>
                <c:pt idx="57">
                  <c:v>101.35257233306838</c:v>
                </c:pt>
                <c:pt idx="58">
                  <c:v>101.43137614554247</c:v>
                </c:pt>
                <c:pt idx="59">
                  <c:v>101.48708228884315</c:v>
                </c:pt>
                <c:pt idx="60">
                  <c:v>101.50202783948477</c:v>
                </c:pt>
                <c:pt idx="61">
                  <c:v>101.575396906271</c:v>
                </c:pt>
                <c:pt idx="62">
                  <c:v>101.5917011433346</c:v>
                </c:pt>
                <c:pt idx="63">
                  <c:v>101.60800538039823</c:v>
                </c:pt>
                <c:pt idx="64">
                  <c:v>101.60936406682019</c:v>
                </c:pt>
                <c:pt idx="65">
                  <c:v>101.59577720260052</c:v>
                </c:pt>
                <c:pt idx="66">
                  <c:v>101.56181004205133</c:v>
                </c:pt>
                <c:pt idx="67">
                  <c:v>101.46126724682576</c:v>
                </c:pt>
                <c:pt idx="68">
                  <c:v>101.38110474792968</c:v>
                </c:pt>
                <c:pt idx="69">
                  <c:v>101.38993620967247</c:v>
                </c:pt>
                <c:pt idx="70">
                  <c:v>101.39944701462623</c:v>
                </c:pt>
                <c:pt idx="71">
                  <c:v>101.34238218490361</c:v>
                </c:pt>
                <c:pt idx="72">
                  <c:v>101.2316492415133</c:v>
                </c:pt>
                <c:pt idx="73">
                  <c:v>101.21534500444969</c:v>
                </c:pt>
                <c:pt idx="74">
                  <c:v>101.21534500444969</c:v>
                </c:pt>
                <c:pt idx="75">
                  <c:v>101.57811427911494</c:v>
                </c:pt>
                <c:pt idx="76">
                  <c:v>101.58762508406872</c:v>
                </c:pt>
                <c:pt idx="77">
                  <c:v>101.59713588902248</c:v>
                </c:pt>
                <c:pt idx="78">
                  <c:v>101.73979796332904</c:v>
                </c:pt>
                <c:pt idx="79">
                  <c:v>101.59509785938954</c:v>
                </c:pt>
                <c:pt idx="80">
                  <c:v>101.76697169176839</c:v>
                </c:pt>
                <c:pt idx="81">
                  <c:v>101.96126385010973</c:v>
                </c:pt>
                <c:pt idx="82">
                  <c:v>102.18748513936727</c:v>
                </c:pt>
                <c:pt idx="83">
                  <c:v>102.01017656130054</c:v>
                </c:pt>
                <c:pt idx="84">
                  <c:v>102.01900802304333</c:v>
                </c:pt>
                <c:pt idx="85">
                  <c:v>102.18748513936727</c:v>
                </c:pt>
                <c:pt idx="86">
                  <c:v>102.14672454670824</c:v>
                </c:pt>
                <c:pt idx="87">
                  <c:v>102.19291988505515</c:v>
                </c:pt>
                <c:pt idx="88">
                  <c:v>102.26493026541941</c:v>
                </c:pt>
                <c:pt idx="89">
                  <c:v>102.49590695715385</c:v>
                </c:pt>
                <c:pt idx="90">
                  <c:v>102.51424922385041</c:v>
                </c:pt>
                <c:pt idx="91">
                  <c:v>102.52376002880419</c:v>
                </c:pt>
                <c:pt idx="92">
                  <c:v>102.51289053742845</c:v>
                </c:pt>
                <c:pt idx="93">
                  <c:v>102.69087845870615</c:v>
                </c:pt>
                <c:pt idx="94">
                  <c:v>102.69767189081601</c:v>
                </c:pt>
                <c:pt idx="95">
                  <c:v>102.67253619200962</c:v>
                </c:pt>
                <c:pt idx="96">
                  <c:v>102.781910448978</c:v>
                </c:pt>
                <c:pt idx="97">
                  <c:v>102.79074191072077</c:v>
                </c:pt>
                <c:pt idx="98">
                  <c:v>102.79889402925258</c:v>
                </c:pt>
                <c:pt idx="99">
                  <c:v>102.85935557503012</c:v>
                </c:pt>
                <c:pt idx="100">
                  <c:v>102.94699084924702</c:v>
                </c:pt>
                <c:pt idx="101">
                  <c:v>103.02647400493208</c:v>
                </c:pt>
                <c:pt idx="102">
                  <c:v>103.06383788153617</c:v>
                </c:pt>
                <c:pt idx="103">
                  <c:v>103.07674540254486</c:v>
                </c:pt>
                <c:pt idx="104">
                  <c:v>103.09033226676453</c:v>
                </c:pt>
                <c:pt idx="105">
                  <c:v>103.10256044456224</c:v>
                </c:pt>
                <c:pt idx="106">
                  <c:v>103.40486817344996</c:v>
                </c:pt>
                <c:pt idx="107">
                  <c:v>103.32538501776486</c:v>
                </c:pt>
                <c:pt idx="108">
                  <c:v>103.33897188198453</c:v>
                </c:pt>
                <c:pt idx="109">
                  <c:v>103.27918967941797</c:v>
                </c:pt>
                <c:pt idx="110">
                  <c:v>103.25405398061159</c:v>
                </c:pt>
                <c:pt idx="111">
                  <c:v>103.26560281519829</c:v>
                </c:pt>
                <c:pt idx="112">
                  <c:v>103.27918967941797</c:v>
                </c:pt>
                <c:pt idx="113">
                  <c:v>103.16098396070682</c:v>
                </c:pt>
                <c:pt idx="114">
                  <c:v>103.06112050869223</c:v>
                </c:pt>
                <c:pt idx="115">
                  <c:v>102.99114815796091</c:v>
                </c:pt>
                <c:pt idx="116">
                  <c:v>103.19019571877911</c:v>
                </c:pt>
                <c:pt idx="117">
                  <c:v>103.25609201024453</c:v>
                </c:pt>
                <c:pt idx="118">
                  <c:v>103.26832018804222</c:v>
                </c:pt>
                <c:pt idx="119">
                  <c:v>103.28122770905092</c:v>
                </c:pt>
                <c:pt idx="120">
                  <c:v>103.29277654363764</c:v>
                </c:pt>
                <c:pt idx="121">
                  <c:v>103.40147145739502</c:v>
                </c:pt>
                <c:pt idx="122">
                  <c:v>103.40486817344994</c:v>
                </c:pt>
                <c:pt idx="123">
                  <c:v>103.14264169401025</c:v>
                </c:pt>
                <c:pt idx="124">
                  <c:v>103.18136425703632</c:v>
                </c:pt>
                <c:pt idx="125">
                  <c:v>103.19427177804502</c:v>
                </c:pt>
                <c:pt idx="126">
                  <c:v>103.20717929905372</c:v>
                </c:pt>
                <c:pt idx="127">
                  <c:v>103.10188110135127</c:v>
                </c:pt>
                <c:pt idx="128">
                  <c:v>102.92253449365158</c:v>
                </c:pt>
                <c:pt idx="129">
                  <c:v>102.93408332823832</c:v>
                </c:pt>
                <c:pt idx="130">
                  <c:v>102.73707379705306</c:v>
                </c:pt>
                <c:pt idx="131">
                  <c:v>102.77919307613405</c:v>
                </c:pt>
                <c:pt idx="132">
                  <c:v>102.78734519466585</c:v>
                </c:pt>
                <c:pt idx="133">
                  <c:v>102.79549731319767</c:v>
                </c:pt>
                <c:pt idx="134">
                  <c:v>102.94359413319209</c:v>
                </c:pt>
                <c:pt idx="135">
                  <c:v>103.04141955557374</c:v>
                </c:pt>
                <c:pt idx="136">
                  <c:v>103.28802114116081</c:v>
                </c:pt>
                <c:pt idx="137">
                  <c:v>103.3960367117072</c:v>
                </c:pt>
                <c:pt idx="138">
                  <c:v>103.32062961528801</c:v>
                </c:pt>
                <c:pt idx="139">
                  <c:v>103.33285779308571</c:v>
                </c:pt>
                <c:pt idx="140">
                  <c:v>103.3423685980395</c:v>
                </c:pt>
                <c:pt idx="141">
                  <c:v>103.1929130916231</c:v>
                </c:pt>
                <c:pt idx="142">
                  <c:v>103.17185345208262</c:v>
                </c:pt>
                <c:pt idx="143">
                  <c:v>103.22823893859425</c:v>
                </c:pt>
                <c:pt idx="144">
                  <c:v>103.02103925924425</c:v>
                </c:pt>
                <c:pt idx="145">
                  <c:v>102.84848608365442</c:v>
                </c:pt>
                <c:pt idx="146">
                  <c:v>102.8579968886082</c:v>
                </c:pt>
                <c:pt idx="147">
                  <c:v>102.86818703677297</c:v>
                </c:pt>
                <c:pt idx="148">
                  <c:v>102.85731754539722</c:v>
                </c:pt>
                <c:pt idx="149">
                  <c:v>103.10731584703919</c:v>
                </c:pt>
                <c:pt idx="150">
                  <c:v>103.36750429684591</c:v>
                </c:pt>
                <c:pt idx="151">
                  <c:v>103.43747664757723</c:v>
                </c:pt>
                <c:pt idx="152">
                  <c:v>103.60391573426823</c:v>
                </c:pt>
                <c:pt idx="153">
                  <c:v>103.61342653922199</c:v>
                </c:pt>
                <c:pt idx="154">
                  <c:v>103.62225800096476</c:v>
                </c:pt>
                <c:pt idx="155">
                  <c:v>103.64195895408328</c:v>
                </c:pt>
                <c:pt idx="156">
                  <c:v>103.67117071215557</c:v>
                </c:pt>
                <c:pt idx="157">
                  <c:v>103.66165990720181</c:v>
                </c:pt>
                <c:pt idx="158">
                  <c:v>103.56926923050803</c:v>
                </c:pt>
                <c:pt idx="159">
                  <c:v>103.53530206995885</c:v>
                </c:pt>
                <c:pt idx="160">
                  <c:v>103.54345418849066</c:v>
                </c:pt>
                <c:pt idx="161">
                  <c:v>103.55092696381148</c:v>
                </c:pt>
                <c:pt idx="162">
                  <c:v>103.44698745253098</c:v>
                </c:pt>
                <c:pt idx="163">
                  <c:v>103.47212315133736</c:v>
                </c:pt>
                <c:pt idx="164">
                  <c:v>103.5583997391323</c:v>
                </c:pt>
                <c:pt idx="165">
                  <c:v>103.47959592665819</c:v>
                </c:pt>
                <c:pt idx="166">
                  <c:v>103.37837378822164</c:v>
                </c:pt>
                <c:pt idx="167">
                  <c:v>103.38720524996441</c:v>
                </c:pt>
                <c:pt idx="168">
                  <c:v>103.39535736849622</c:v>
                </c:pt>
                <c:pt idx="169">
                  <c:v>103.4001127709731</c:v>
                </c:pt>
                <c:pt idx="170">
                  <c:v>103.32674370418687</c:v>
                </c:pt>
                <c:pt idx="171">
                  <c:v>103.17321213850457</c:v>
                </c:pt>
                <c:pt idx="172">
                  <c:v>103.31723289923309</c:v>
                </c:pt>
                <c:pt idx="173">
                  <c:v>103.14943512612014</c:v>
                </c:pt>
                <c:pt idx="174">
                  <c:v>103.15826658786294</c:v>
                </c:pt>
                <c:pt idx="175">
                  <c:v>103.16845673602771</c:v>
                </c:pt>
                <c:pt idx="176">
                  <c:v>103.17321213850458</c:v>
                </c:pt>
                <c:pt idx="177">
                  <c:v>102.99658290364883</c:v>
                </c:pt>
                <c:pt idx="178">
                  <c:v>102.97891998016325</c:v>
                </c:pt>
                <c:pt idx="179">
                  <c:v>102.90690959979899</c:v>
                </c:pt>
                <c:pt idx="180">
                  <c:v>102.92932792576147</c:v>
                </c:pt>
                <c:pt idx="181">
                  <c:v>102.93815938750426</c:v>
                </c:pt>
                <c:pt idx="182">
                  <c:v>102.94563216282506</c:v>
                </c:pt>
                <c:pt idx="183">
                  <c:v>102.85392082934229</c:v>
                </c:pt>
                <c:pt idx="184">
                  <c:v>102.74794328842884</c:v>
                </c:pt>
                <c:pt idx="185">
                  <c:v>102.73571511063113</c:v>
                </c:pt>
                <c:pt idx="186">
                  <c:v>102.57335208320606</c:v>
                </c:pt>
                <c:pt idx="187">
                  <c:v>102.533950176969</c:v>
                </c:pt>
                <c:pt idx="188">
                  <c:v>102.54074360907886</c:v>
                </c:pt>
                <c:pt idx="189">
                  <c:v>102.54889572761066</c:v>
                </c:pt>
                <c:pt idx="190">
                  <c:v>102.61547136228705</c:v>
                </c:pt>
                <c:pt idx="191">
                  <c:v>102.74522591558492</c:v>
                </c:pt>
                <c:pt idx="192">
                  <c:v>102.83489921943477</c:v>
                </c:pt>
                <c:pt idx="193">
                  <c:v>102.49454827073198</c:v>
                </c:pt>
                <c:pt idx="194">
                  <c:v>102.19903397395412</c:v>
                </c:pt>
                <c:pt idx="195">
                  <c:v>102.19359922826624</c:v>
                </c:pt>
                <c:pt idx="196">
                  <c:v>102.18816448257837</c:v>
                </c:pt>
                <c:pt idx="197">
                  <c:v>102.00610050203476</c:v>
                </c:pt>
                <c:pt idx="198">
                  <c:v>101.91982391423984</c:v>
                </c:pt>
                <c:pt idx="199">
                  <c:v>101.84849287708656</c:v>
                </c:pt>
                <c:pt idx="200">
                  <c:v>101.85324827956343</c:v>
                </c:pt>
                <c:pt idx="201">
                  <c:v>102.00474181561279</c:v>
                </c:pt>
                <c:pt idx="202">
                  <c:v>101.99930706992492</c:v>
                </c:pt>
                <c:pt idx="203">
                  <c:v>101.99523101065903</c:v>
                </c:pt>
                <c:pt idx="204">
                  <c:v>102.14944191955232</c:v>
                </c:pt>
                <c:pt idx="205">
                  <c:v>102.04414372184985</c:v>
                </c:pt>
                <c:pt idx="206">
                  <c:v>102.16574615661594</c:v>
                </c:pt>
                <c:pt idx="207">
                  <c:v>102.20378937643103</c:v>
                </c:pt>
                <c:pt idx="208">
                  <c:v>102.37430452238792</c:v>
                </c:pt>
                <c:pt idx="209">
                  <c:v>102.36954911991103</c:v>
                </c:pt>
                <c:pt idx="210">
                  <c:v>102.36343503101216</c:v>
                </c:pt>
                <c:pt idx="211">
                  <c:v>102.46058111018283</c:v>
                </c:pt>
                <c:pt idx="212">
                  <c:v>102.47960272009036</c:v>
                </c:pt>
                <c:pt idx="213">
                  <c:v>102.54346098192282</c:v>
                </c:pt>
                <c:pt idx="214">
                  <c:v>102.3824566409197</c:v>
                </c:pt>
                <c:pt idx="215">
                  <c:v>102.23096310487034</c:v>
                </c:pt>
                <c:pt idx="216">
                  <c:v>102.22552835918248</c:v>
                </c:pt>
                <c:pt idx="217">
                  <c:v>102.22077295670559</c:v>
                </c:pt>
                <c:pt idx="218">
                  <c:v>102.0624859885464</c:v>
                </c:pt>
                <c:pt idx="219">
                  <c:v>102.07811088239902</c:v>
                </c:pt>
                <c:pt idx="220">
                  <c:v>102.00949721808968</c:v>
                </c:pt>
                <c:pt idx="221">
                  <c:v>101.98979626497116</c:v>
                </c:pt>
                <c:pt idx="222">
                  <c:v>102.15623535166215</c:v>
                </c:pt>
                <c:pt idx="223">
                  <c:v>102.16438747019394</c:v>
                </c:pt>
                <c:pt idx="224">
                  <c:v>102.1745776183587</c:v>
                </c:pt>
                <c:pt idx="225">
                  <c:v>102.20175134679805</c:v>
                </c:pt>
                <c:pt idx="226">
                  <c:v>102.21058280854082</c:v>
                </c:pt>
                <c:pt idx="227">
                  <c:v>102.19020251221131</c:v>
                </c:pt>
                <c:pt idx="228">
                  <c:v>102.24930537156688</c:v>
                </c:pt>
                <c:pt idx="229">
                  <c:v>102.31248429018835</c:v>
                </c:pt>
                <c:pt idx="230">
                  <c:v>102.32199509514213</c:v>
                </c:pt>
                <c:pt idx="231">
                  <c:v>102.3308265568849</c:v>
                </c:pt>
                <c:pt idx="232">
                  <c:v>102.46261913981573</c:v>
                </c:pt>
                <c:pt idx="233">
                  <c:v>102.40827168293704</c:v>
                </c:pt>
                <c:pt idx="234">
                  <c:v>102.2527020876218</c:v>
                </c:pt>
                <c:pt idx="235">
                  <c:v>102.08218694166492</c:v>
                </c:pt>
                <c:pt idx="236">
                  <c:v>102.05025781074869</c:v>
                </c:pt>
                <c:pt idx="237">
                  <c:v>102.06044795891344</c:v>
                </c:pt>
                <c:pt idx="238">
                  <c:v>102.0706381070782</c:v>
                </c:pt>
                <c:pt idx="239">
                  <c:v>101.9293347191936</c:v>
                </c:pt>
                <c:pt idx="240">
                  <c:v>102.01764933662146</c:v>
                </c:pt>
                <c:pt idx="241">
                  <c:v>102.09373577625161</c:v>
                </c:pt>
                <c:pt idx="242">
                  <c:v>102.10936067010424</c:v>
                </c:pt>
                <c:pt idx="243">
                  <c:v>102.21330018138474</c:v>
                </c:pt>
                <c:pt idx="244">
                  <c:v>102.22213164312753</c:v>
                </c:pt>
                <c:pt idx="245">
                  <c:v>102.23232179129226</c:v>
                </c:pt>
                <c:pt idx="246">
                  <c:v>102.26493026541948</c:v>
                </c:pt>
                <c:pt idx="247">
                  <c:v>102.31384297661029</c:v>
                </c:pt>
                <c:pt idx="248">
                  <c:v>102.33150590009588</c:v>
                </c:pt>
                <c:pt idx="249">
                  <c:v>102.30840823092244</c:v>
                </c:pt>
                <c:pt idx="250">
                  <c:v>102.45786373733884</c:v>
                </c:pt>
                <c:pt idx="251">
                  <c:v>102.46669519908161</c:v>
                </c:pt>
                <c:pt idx="252">
                  <c:v>102.47688534724637</c:v>
                </c:pt>
                <c:pt idx="253">
                  <c:v>102.3926467890844</c:v>
                </c:pt>
                <c:pt idx="254">
                  <c:v>102.23707719376915</c:v>
                </c:pt>
                <c:pt idx="255">
                  <c:v>102.24454996908996</c:v>
                </c:pt>
                <c:pt idx="256">
                  <c:v>102.17457761835865</c:v>
                </c:pt>
                <c:pt idx="257">
                  <c:v>102.00745918845668</c:v>
                </c:pt>
                <c:pt idx="258">
                  <c:v>102.01696999341046</c:v>
                </c:pt>
                <c:pt idx="259">
                  <c:v>102.02716014157519</c:v>
                </c:pt>
                <c:pt idx="260">
                  <c:v>102.03735028973996</c:v>
                </c:pt>
                <c:pt idx="261">
                  <c:v>102.04754043790473</c:v>
                </c:pt>
                <c:pt idx="262">
                  <c:v>101.96805728221965</c:v>
                </c:pt>
                <c:pt idx="263">
                  <c:v>102.04142634900586</c:v>
                </c:pt>
                <c:pt idx="264">
                  <c:v>102.30433217165654</c:v>
                </c:pt>
                <c:pt idx="265">
                  <c:v>102.31316363339933</c:v>
                </c:pt>
                <c:pt idx="266">
                  <c:v>102.32335378156408</c:v>
                </c:pt>
                <c:pt idx="267">
                  <c:v>102.31995706550917</c:v>
                </c:pt>
                <c:pt idx="268">
                  <c:v>102.37770123844277</c:v>
                </c:pt>
                <c:pt idx="269">
                  <c:v>102.34033736183868</c:v>
                </c:pt>
                <c:pt idx="270">
                  <c:v>102.30365282844556</c:v>
                </c:pt>
                <c:pt idx="271">
                  <c:v>102.01289393414459</c:v>
                </c:pt>
                <c:pt idx="272">
                  <c:v>102.02376342552031</c:v>
                </c:pt>
                <c:pt idx="273">
                  <c:v>102.03327423047411</c:v>
                </c:pt>
                <c:pt idx="274">
                  <c:v>101.87906332158083</c:v>
                </c:pt>
                <c:pt idx="275">
                  <c:v>101.65420071874523</c:v>
                </c:pt>
                <c:pt idx="276">
                  <c:v>101.42526205664376</c:v>
                </c:pt>
                <c:pt idx="277">
                  <c:v>101.05434066344669</c:v>
                </c:pt>
                <c:pt idx="278">
                  <c:v>100.55162668731883</c:v>
                </c:pt>
                <c:pt idx="279">
                  <c:v>100.56181683548358</c:v>
                </c:pt>
                <c:pt idx="280">
                  <c:v>100.57336567007032</c:v>
                </c:pt>
                <c:pt idx="281">
                  <c:v>100.58355581823506</c:v>
                </c:pt>
                <c:pt idx="282">
                  <c:v>100.23709078063341</c:v>
                </c:pt>
                <c:pt idx="283">
                  <c:v>100.16711842990209</c:v>
                </c:pt>
                <c:pt idx="284">
                  <c:v>99.979619703670608</c:v>
                </c:pt>
                <c:pt idx="285">
                  <c:v>99.930027649268794</c:v>
                </c:pt>
                <c:pt idx="286">
                  <c:v>99.927989619635838</c:v>
                </c:pt>
                <c:pt idx="287">
                  <c:v>99.927989619635838</c:v>
                </c:pt>
                <c:pt idx="288">
                  <c:v>99.864131357803373</c:v>
                </c:pt>
                <c:pt idx="289">
                  <c:v>99.765626592210737</c:v>
                </c:pt>
                <c:pt idx="290">
                  <c:v>99.715355194597947</c:v>
                </c:pt>
                <c:pt idx="291">
                  <c:v>99.943614513488455</c:v>
                </c:pt>
                <c:pt idx="292">
                  <c:v>100.23029734852355</c:v>
                </c:pt>
                <c:pt idx="293">
                  <c:v>100.22961800531257</c:v>
                </c:pt>
                <c:pt idx="294">
                  <c:v>100.22893866210158</c:v>
                </c:pt>
                <c:pt idx="295">
                  <c:v>100.83695083593192</c:v>
                </c:pt>
                <c:pt idx="296">
                  <c:v>101.01290072757669</c:v>
                </c:pt>
                <c:pt idx="297">
                  <c:v>100.63043049979291</c:v>
                </c:pt>
                <c:pt idx="298">
                  <c:v>100.83219543345506</c:v>
                </c:pt>
                <c:pt idx="299">
                  <c:v>100.83151609024408</c:v>
                </c:pt>
                <c:pt idx="300">
                  <c:v>100.83151609024408</c:v>
                </c:pt>
                <c:pt idx="301">
                  <c:v>100.83083674703309</c:v>
                </c:pt>
                <c:pt idx="302">
                  <c:v>101.01086269794376</c:v>
                </c:pt>
                <c:pt idx="303">
                  <c:v>101.05569934986868</c:v>
                </c:pt>
                <c:pt idx="304">
                  <c:v>101.05502000665768</c:v>
                </c:pt>
                <c:pt idx="305">
                  <c:v>101.12838907344391</c:v>
                </c:pt>
                <c:pt idx="306">
                  <c:v>101.07336227335423</c:v>
                </c:pt>
                <c:pt idx="307">
                  <c:v>101.07268293014324</c:v>
                </c:pt>
                <c:pt idx="308">
                  <c:v>101.07200358693227</c:v>
                </c:pt>
                <c:pt idx="309">
                  <c:v>101.09170454005078</c:v>
                </c:pt>
                <c:pt idx="310">
                  <c:v>101.07947636225309</c:v>
                </c:pt>
                <c:pt idx="311">
                  <c:v>101.22621449582553</c:v>
                </c:pt>
                <c:pt idx="312">
                  <c:v>101.37702868866391</c:v>
                </c:pt>
                <c:pt idx="313">
                  <c:v>101.37431131581998</c:v>
                </c:pt>
                <c:pt idx="314">
                  <c:v>101.39672964178244</c:v>
                </c:pt>
                <c:pt idx="315">
                  <c:v>101.41914796774492</c:v>
                </c:pt>
                <c:pt idx="316">
                  <c:v>101.47757148388949</c:v>
                </c:pt>
                <c:pt idx="317">
                  <c:v>101.53599500003408</c:v>
                </c:pt>
                <c:pt idx="318">
                  <c:v>101.48912031847621</c:v>
                </c:pt>
                <c:pt idx="319">
                  <c:v>101.29686618976783</c:v>
                </c:pt>
                <c:pt idx="320">
                  <c:v>101.1779811278457</c:v>
                </c:pt>
                <c:pt idx="321">
                  <c:v>101.19972011059718</c:v>
                </c:pt>
                <c:pt idx="322">
                  <c:v>101.22145909334866</c:v>
                </c:pt>
                <c:pt idx="323">
                  <c:v>101.30026290582278</c:v>
                </c:pt>
                <c:pt idx="324">
                  <c:v>101.01425941399867</c:v>
                </c:pt>
                <c:pt idx="325">
                  <c:v>100.70991365547802</c:v>
                </c:pt>
                <c:pt idx="326">
                  <c:v>100.53056704777833</c:v>
                </c:pt>
                <c:pt idx="327">
                  <c:v>100.59918071208769</c:v>
                </c:pt>
                <c:pt idx="328">
                  <c:v>100.61956100841721</c:v>
                </c:pt>
                <c:pt idx="329">
                  <c:v>100.64333802080162</c:v>
                </c:pt>
                <c:pt idx="330">
                  <c:v>100.74999490492604</c:v>
                </c:pt>
                <c:pt idx="331">
                  <c:v>100.58015910218015</c:v>
                </c:pt>
                <c:pt idx="332">
                  <c:v>100.62703378373803</c:v>
                </c:pt>
                <c:pt idx="333">
                  <c:v>100.55909946263967</c:v>
                </c:pt>
                <c:pt idx="334">
                  <c:v>100.52309427245754</c:v>
                </c:pt>
                <c:pt idx="335">
                  <c:v>100.54483325520901</c:v>
                </c:pt>
                <c:pt idx="336">
                  <c:v>100.56725158117148</c:v>
                </c:pt>
                <c:pt idx="337">
                  <c:v>100.48301302300951</c:v>
                </c:pt>
                <c:pt idx="338">
                  <c:v>100.38111154136196</c:v>
                </c:pt>
                <c:pt idx="339">
                  <c:v>100.35461715613361</c:v>
                </c:pt>
                <c:pt idx="340">
                  <c:v>100.22486260283573</c:v>
                </c:pt>
                <c:pt idx="341">
                  <c:v>100.2472809287982</c:v>
                </c:pt>
                <c:pt idx="342">
                  <c:v>100.26969925476065</c:v>
                </c:pt>
                <c:pt idx="343">
                  <c:v>100.27717203008146</c:v>
                </c:pt>
                <c:pt idx="344">
                  <c:v>100.01970095311867</c:v>
                </c:pt>
                <c:pt idx="345">
                  <c:v>99.925272246791963</c:v>
                </c:pt>
                <c:pt idx="346">
                  <c:v>99.796876379916043</c:v>
                </c:pt>
                <c:pt idx="347">
                  <c:v>99.687502122947677</c:v>
                </c:pt>
                <c:pt idx="348">
                  <c:v>99.711958478543067</c:v>
                </c:pt>
                <c:pt idx="349">
                  <c:v>99.719431253863888</c:v>
                </c:pt>
                <c:pt idx="350">
                  <c:v>99.727583372395699</c:v>
                </c:pt>
                <c:pt idx="351">
                  <c:v>100.19497150155244</c:v>
                </c:pt>
                <c:pt idx="352">
                  <c:v>100.26358516586178</c:v>
                </c:pt>
                <c:pt idx="353">
                  <c:v>100.62975115658195</c:v>
                </c:pt>
                <c:pt idx="354">
                  <c:v>100.9755368509726</c:v>
                </c:pt>
                <c:pt idx="355">
                  <c:v>101.09781862894965</c:v>
                </c:pt>
                <c:pt idx="356">
                  <c:v>101.10461206105948</c:v>
                </c:pt>
                <c:pt idx="357">
                  <c:v>101.1127641795913</c:v>
                </c:pt>
                <c:pt idx="358">
                  <c:v>101.12023695491212</c:v>
                </c:pt>
                <c:pt idx="359">
                  <c:v>101.22961121188048</c:v>
                </c:pt>
                <c:pt idx="360">
                  <c:v>101.34849627380261</c:v>
                </c:pt>
                <c:pt idx="361">
                  <c:v>101.35257233306852</c:v>
                </c:pt>
                <c:pt idx="362">
                  <c:v>101.44903906902817</c:v>
                </c:pt>
                <c:pt idx="363">
                  <c:v>101.456511844349</c:v>
                </c:pt>
                <c:pt idx="364">
                  <c:v>101.46330527645883</c:v>
                </c:pt>
                <c:pt idx="365">
                  <c:v>101.47077805177965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4B-441B-8C51-A7FDDB80BBD9}"/>
            </c:ext>
          </c:extLst>
        </c:ser>
        <c:ser>
          <c:idx val="7"/>
          <c:order val="1"/>
          <c:tx>
            <c:strRef>
              <c:f>'12M'!$AC$2</c:f>
              <c:strCache>
                <c:ptCount val="1"/>
                <c:pt idx="0">
                  <c:v>E Plus</c:v>
                </c:pt>
              </c:strCache>
            </c:strRef>
          </c:tx>
          <c:spPr>
            <a:ln w="22225"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'12M'!$AK$3:$AK$368</c:f>
              <c:numCache>
                <c:formatCode>m/d/yyyy</c:formatCode>
                <c:ptCount val="366"/>
                <c:pt idx="0" formatCode="dd\-mm\-yyyy">
                  <c:v>42737</c:v>
                </c:pt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42742</c:v>
                </c:pt>
                <c:pt idx="6">
                  <c:v>42743</c:v>
                </c:pt>
                <c:pt idx="7">
                  <c:v>42744</c:v>
                </c:pt>
                <c:pt idx="8">
                  <c:v>42745</c:v>
                </c:pt>
                <c:pt idx="9">
                  <c:v>42746</c:v>
                </c:pt>
                <c:pt idx="10">
                  <c:v>42747</c:v>
                </c:pt>
                <c:pt idx="11">
                  <c:v>42748</c:v>
                </c:pt>
                <c:pt idx="12">
                  <c:v>42749</c:v>
                </c:pt>
                <c:pt idx="13">
                  <c:v>42750</c:v>
                </c:pt>
                <c:pt idx="14">
                  <c:v>42751</c:v>
                </c:pt>
                <c:pt idx="15">
                  <c:v>42752</c:v>
                </c:pt>
                <c:pt idx="16">
                  <c:v>42753</c:v>
                </c:pt>
                <c:pt idx="17">
                  <c:v>42754</c:v>
                </c:pt>
                <c:pt idx="18">
                  <c:v>42755</c:v>
                </c:pt>
                <c:pt idx="19">
                  <c:v>42756</c:v>
                </c:pt>
                <c:pt idx="20">
                  <c:v>42757</c:v>
                </c:pt>
                <c:pt idx="21">
                  <c:v>42758</c:v>
                </c:pt>
                <c:pt idx="22">
                  <c:v>42759</c:v>
                </c:pt>
                <c:pt idx="23">
                  <c:v>42760</c:v>
                </c:pt>
                <c:pt idx="24">
                  <c:v>42761</c:v>
                </c:pt>
                <c:pt idx="25">
                  <c:v>42762</c:v>
                </c:pt>
                <c:pt idx="26">
                  <c:v>42763</c:v>
                </c:pt>
                <c:pt idx="27">
                  <c:v>42764</c:v>
                </c:pt>
                <c:pt idx="28">
                  <c:v>42765</c:v>
                </c:pt>
                <c:pt idx="29">
                  <c:v>42766</c:v>
                </c:pt>
                <c:pt idx="30">
                  <c:v>42767</c:v>
                </c:pt>
                <c:pt idx="31">
                  <c:v>42768</c:v>
                </c:pt>
                <c:pt idx="32">
                  <c:v>42769</c:v>
                </c:pt>
                <c:pt idx="33">
                  <c:v>42770</c:v>
                </c:pt>
                <c:pt idx="34">
                  <c:v>42771</c:v>
                </c:pt>
                <c:pt idx="35">
                  <c:v>42772</c:v>
                </c:pt>
                <c:pt idx="36">
                  <c:v>42773</c:v>
                </c:pt>
                <c:pt idx="37">
                  <c:v>42774</c:v>
                </c:pt>
                <c:pt idx="38">
                  <c:v>42775</c:v>
                </c:pt>
                <c:pt idx="39">
                  <c:v>42776</c:v>
                </c:pt>
                <c:pt idx="40">
                  <c:v>42777</c:v>
                </c:pt>
                <c:pt idx="41">
                  <c:v>42778</c:v>
                </c:pt>
                <c:pt idx="42">
                  <c:v>42779</c:v>
                </c:pt>
                <c:pt idx="43">
                  <c:v>42780</c:v>
                </c:pt>
                <c:pt idx="44">
                  <c:v>42781</c:v>
                </c:pt>
                <c:pt idx="45">
                  <c:v>42782</c:v>
                </c:pt>
                <c:pt idx="46">
                  <c:v>42783</c:v>
                </c:pt>
                <c:pt idx="47">
                  <c:v>42784</c:v>
                </c:pt>
                <c:pt idx="48">
                  <c:v>42785</c:v>
                </c:pt>
                <c:pt idx="49">
                  <c:v>42786</c:v>
                </c:pt>
                <c:pt idx="50">
                  <c:v>42787</c:v>
                </c:pt>
                <c:pt idx="51">
                  <c:v>42788</c:v>
                </c:pt>
                <c:pt idx="52">
                  <c:v>42789</c:v>
                </c:pt>
                <c:pt idx="53">
                  <c:v>42790</c:v>
                </c:pt>
                <c:pt idx="54">
                  <c:v>42791</c:v>
                </c:pt>
                <c:pt idx="55">
                  <c:v>42792</c:v>
                </c:pt>
                <c:pt idx="56">
                  <c:v>42793</c:v>
                </c:pt>
                <c:pt idx="57">
                  <c:v>42794</c:v>
                </c:pt>
                <c:pt idx="58">
                  <c:v>42795</c:v>
                </c:pt>
                <c:pt idx="59">
                  <c:v>42796</c:v>
                </c:pt>
                <c:pt idx="60">
                  <c:v>42797</c:v>
                </c:pt>
                <c:pt idx="61">
                  <c:v>42798</c:v>
                </c:pt>
                <c:pt idx="62">
                  <c:v>42799</c:v>
                </c:pt>
                <c:pt idx="63">
                  <c:v>42800</c:v>
                </c:pt>
                <c:pt idx="64">
                  <c:v>42801</c:v>
                </c:pt>
                <c:pt idx="65">
                  <c:v>42802</c:v>
                </c:pt>
                <c:pt idx="66">
                  <c:v>42803</c:v>
                </c:pt>
                <c:pt idx="67">
                  <c:v>42804</c:v>
                </c:pt>
                <c:pt idx="68">
                  <c:v>42805</c:v>
                </c:pt>
                <c:pt idx="69">
                  <c:v>42806</c:v>
                </c:pt>
                <c:pt idx="70">
                  <c:v>42807</c:v>
                </c:pt>
                <c:pt idx="71">
                  <c:v>42808</c:v>
                </c:pt>
                <c:pt idx="72">
                  <c:v>42809</c:v>
                </c:pt>
                <c:pt idx="73">
                  <c:v>42810</c:v>
                </c:pt>
                <c:pt idx="74">
                  <c:v>42811</c:v>
                </c:pt>
                <c:pt idx="75">
                  <c:v>42812</c:v>
                </c:pt>
                <c:pt idx="76">
                  <c:v>42813</c:v>
                </c:pt>
                <c:pt idx="77">
                  <c:v>42814</c:v>
                </c:pt>
                <c:pt idx="78">
                  <c:v>42815</c:v>
                </c:pt>
                <c:pt idx="79">
                  <c:v>42816</c:v>
                </c:pt>
                <c:pt idx="80">
                  <c:v>42817</c:v>
                </c:pt>
                <c:pt idx="81">
                  <c:v>42818</c:v>
                </c:pt>
                <c:pt idx="82">
                  <c:v>42819</c:v>
                </c:pt>
                <c:pt idx="83">
                  <c:v>42820</c:v>
                </c:pt>
                <c:pt idx="84">
                  <c:v>42821</c:v>
                </c:pt>
                <c:pt idx="85">
                  <c:v>42822</c:v>
                </c:pt>
                <c:pt idx="86">
                  <c:v>42823</c:v>
                </c:pt>
                <c:pt idx="87">
                  <c:v>42824</c:v>
                </c:pt>
                <c:pt idx="88">
                  <c:v>42825</c:v>
                </c:pt>
                <c:pt idx="89">
                  <c:v>42826</c:v>
                </c:pt>
                <c:pt idx="90">
                  <c:v>42827</c:v>
                </c:pt>
                <c:pt idx="91">
                  <c:v>42828</c:v>
                </c:pt>
                <c:pt idx="92">
                  <c:v>42829</c:v>
                </c:pt>
                <c:pt idx="93">
                  <c:v>42830</c:v>
                </c:pt>
                <c:pt idx="94">
                  <c:v>42831</c:v>
                </c:pt>
                <c:pt idx="95">
                  <c:v>42832</c:v>
                </c:pt>
                <c:pt idx="96">
                  <c:v>42833</c:v>
                </c:pt>
                <c:pt idx="97">
                  <c:v>42834</c:v>
                </c:pt>
                <c:pt idx="98">
                  <c:v>42835</c:v>
                </c:pt>
                <c:pt idx="99">
                  <c:v>42836</c:v>
                </c:pt>
                <c:pt idx="100">
                  <c:v>42837</c:v>
                </c:pt>
                <c:pt idx="101">
                  <c:v>42838</c:v>
                </c:pt>
                <c:pt idx="102">
                  <c:v>42839</c:v>
                </c:pt>
                <c:pt idx="103">
                  <c:v>42840</c:v>
                </c:pt>
                <c:pt idx="104">
                  <c:v>42841</c:v>
                </c:pt>
                <c:pt idx="105">
                  <c:v>42842</c:v>
                </c:pt>
                <c:pt idx="106">
                  <c:v>42843</c:v>
                </c:pt>
                <c:pt idx="107">
                  <c:v>42844</c:v>
                </c:pt>
                <c:pt idx="108">
                  <c:v>42845</c:v>
                </c:pt>
                <c:pt idx="109">
                  <c:v>42846</c:v>
                </c:pt>
                <c:pt idx="110">
                  <c:v>42847</c:v>
                </c:pt>
                <c:pt idx="111">
                  <c:v>42848</c:v>
                </c:pt>
                <c:pt idx="112">
                  <c:v>42849</c:v>
                </c:pt>
                <c:pt idx="113">
                  <c:v>42850</c:v>
                </c:pt>
                <c:pt idx="114">
                  <c:v>42851</c:v>
                </c:pt>
                <c:pt idx="115">
                  <c:v>42852</c:v>
                </c:pt>
                <c:pt idx="116">
                  <c:v>42853</c:v>
                </c:pt>
                <c:pt idx="117">
                  <c:v>42854</c:v>
                </c:pt>
                <c:pt idx="118">
                  <c:v>42855</c:v>
                </c:pt>
                <c:pt idx="119">
                  <c:v>42856</c:v>
                </c:pt>
                <c:pt idx="120">
                  <c:v>42857</c:v>
                </c:pt>
                <c:pt idx="121">
                  <c:v>42858</c:v>
                </c:pt>
                <c:pt idx="122">
                  <c:v>42859</c:v>
                </c:pt>
                <c:pt idx="123">
                  <c:v>42860</c:v>
                </c:pt>
                <c:pt idx="124">
                  <c:v>42861</c:v>
                </c:pt>
                <c:pt idx="125">
                  <c:v>42862</c:v>
                </c:pt>
                <c:pt idx="126">
                  <c:v>42863</c:v>
                </c:pt>
                <c:pt idx="127">
                  <c:v>42864</c:v>
                </c:pt>
                <c:pt idx="128">
                  <c:v>42865</c:v>
                </c:pt>
                <c:pt idx="129">
                  <c:v>42866</c:v>
                </c:pt>
                <c:pt idx="130">
                  <c:v>42867</c:v>
                </c:pt>
                <c:pt idx="131">
                  <c:v>42868</c:v>
                </c:pt>
                <c:pt idx="132">
                  <c:v>42869</c:v>
                </c:pt>
                <c:pt idx="133">
                  <c:v>42870</c:v>
                </c:pt>
                <c:pt idx="134">
                  <c:v>42871</c:v>
                </c:pt>
                <c:pt idx="135">
                  <c:v>42872</c:v>
                </c:pt>
                <c:pt idx="136">
                  <c:v>42873</c:v>
                </c:pt>
                <c:pt idx="137">
                  <c:v>42874</c:v>
                </c:pt>
                <c:pt idx="138">
                  <c:v>42875</c:v>
                </c:pt>
                <c:pt idx="139">
                  <c:v>42876</c:v>
                </c:pt>
                <c:pt idx="140">
                  <c:v>42877</c:v>
                </c:pt>
                <c:pt idx="141">
                  <c:v>42878</c:v>
                </c:pt>
                <c:pt idx="142">
                  <c:v>42879</c:v>
                </c:pt>
                <c:pt idx="143">
                  <c:v>42880</c:v>
                </c:pt>
                <c:pt idx="144">
                  <c:v>42881</c:v>
                </c:pt>
                <c:pt idx="145">
                  <c:v>42882</c:v>
                </c:pt>
                <c:pt idx="146">
                  <c:v>42883</c:v>
                </c:pt>
                <c:pt idx="147">
                  <c:v>42884</c:v>
                </c:pt>
                <c:pt idx="148">
                  <c:v>42885</c:v>
                </c:pt>
                <c:pt idx="149">
                  <c:v>42886</c:v>
                </c:pt>
                <c:pt idx="150">
                  <c:v>42887</c:v>
                </c:pt>
                <c:pt idx="151">
                  <c:v>42888</c:v>
                </c:pt>
                <c:pt idx="152">
                  <c:v>42889</c:v>
                </c:pt>
                <c:pt idx="153">
                  <c:v>42890</c:v>
                </c:pt>
                <c:pt idx="154">
                  <c:v>42891</c:v>
                </c:pt>
                <c:pt idx="155">
                  <c:v>42892</c:v>
                </c:pt>
                <c:pt idx="156">
                  <c:v>42893</c:v>
                </c:pt>
                <c:pt idx="157">
                  <c:v>42894</c:v>
                </c:pt>
                <c:pt idx="158">
                  <c:v>42895</c:v>
                </c:pt>
                <c:pt idx="159">
                  <c:v>42896</c:v>
                </c:pt>
                <c:pt idx="160">
                  <c:v>42897</c:v>
                </c:pt>
                <c:pt idx="161">
                  <c:v>42898</c:v>
                </c:pt>
                <c:pt idx="162">
                  <c:v>42899</c:v>
                </c:pt>
                <c:pt idx="163">
                  <c:v>42900</c:v>
                </c:pt>
                <c:pt idx="164">
                  <c:v>42901</c:v>
                </c:pt>
                <c:pt idx="165">
                  <c:v>42902</c:v>
                </c:pt>
                <c:pt idx="166">
                  <c:v>42903</c:v>
                </c:pt>
                <c:pt idx="167">
                  <c:v>42904</c:v>
                </c:pt>
                <c:pt idx="168">
                  <c:v>42905</c:v>
                </c:pt>
                <c:pt idx="169">
                  <c:v>42906</c:v>
                </c:pt>
                <c:pt idx="170">
                  <c:v>42907</c:v>
                </c:pt>
                <c:pt idx="171">
                  <c:v>42908</c:v>
                </c:pt>
                <c:pt idx="172">
                  <c:v>42909</c:v>
                </c:pt>
                <c:pt idx="173">
                  <c:v>42910</c:v>
                </c:pt>
                <c:pt idx="174">
                  <c:v>42911</c:v>
                </c:pt>
                <c:pt idx="175">
                  <c:v>42912</c:v>
                </c:pt>
                <c:pt idx="176">
                  <c:v>42913</c:v>
                </c:pt>
                <c:pt idx="177">
                  <c:v>42914</c:v>
                </c:pt>
                <c:pt idx="178">
                  <c:v>42915</c:v>
                </c:pt>
                <c:pt idx="179">
                  <c:v>42916</c:v>
                </c:pt>
                <c:pt idx="180">
                  <c:v>42917</c:v>
                </c:pt>
                <c:pt idx="181">
                  <c:v>42918</c:v>
                </c:pt>
                <c:pt idx="182">
                  <c:v>42919</c:v>
                </c:pt>
                <c:pt idx="183">
                  <c:v>42920</c:v>
                </c:pt>
                <c:pt idx="184">
                  <c:v>42921</c:v>
                </c:pt>
                <c:pt idx="185">
                  <c:v>42922</c:v>
                </c:pt>
                <c:pt idx="186">
                  <c:v>42923</c:v>
                </c:pt>
                <c:pt idx="187">
                  <c:v>42924</c:v>
                </c:pt>
                <c:pt idx="188">
                  <c:v>42925</c:v>
                </c:pt>
                <c:pt idx="189">
                  <c:v>42926</c:v>
                </c:pt>
                <c:pt idx="190">
                  <c:v>42927</c:v>
                </c:pt>
                <c:pt idx="191">
                  <c:v>42928</c:v>
                </c:pt>
                <c:pt idx="192">
                  <c:v>42929</c:v>
                </c:pt>
                <c:pt idx="193">
                  <c:v>42930</c:v>
                </c:pt>
                <c:pt idx="194">
                  <c:v>42931</c:v>
                </c:pt>
                <c:pt idx="195">
                  <c:v>42932</c:v>
                </c:pt>
                <c:pt idx="196">
                  <c:v>42933</c:v>
                </c:pt>
                <c:pt idx="197">
                  <c:v>42934</c:v>
                </c:pt>
                <c:pt idx="198">
                  <c:v>42935</c:v>
                </c:pt>
                <c:pt idx="199">
                  <c:v>42936</c:v>
                </c:pt>
                <c:pt idx="200">
                  <c:v>42937</c:v>
                </c:pt>
                <c:pt idx="201">
                  <c:v>42938</c:v>
                </c:pt>
                <c:pt idx="202">
                  <c:v>42939</c:v>
                </c:pt>
                <c:pt idx="203">
                  <c:v>42940</c:v>
                </c:pt>
                <c:pt idx="204">
                  <c:v>42941</c:v>
                </c:pt>
                <c:pt idx="205">
                  <c:v>42942</c:v>
                </c:pt>
                <c:pt idx="206">
                  <c:v>42943</c:v>
                </c:pt>
                <c:pt idx="207">
                  <c:v>42944</c:v>
                </c:pt>
                <c:pt idx="208">
                  <c:v>42945</c:v>
                </c:pt>
                <c:pt idx="209">
                  <c:v>42946</c:v>
                </c:pt>
                <c:pt idx="210">
                  <c:v>42947</c:v>
                </c:pt>
                <c:pt idx="211">
                  <c:v>42948</c:v>
                </c:pt>
                <c:pt idx="212">
                  <c:v>42949</c:v>
                </c:pt>
                <c:pt idx="213">
                  <c:v>42950</c:v>
                </c:pt>
                <c:pt idx="214">
                  <c:v>42951</c:v>
                </c:pt>
                <c:pt idx="215">
                  <c:v>42952</c:v>
                </c:pt>
                <c:pt idx="216">
                  <c:v>42953</c:v>
                </c:pt>
                <c:pt idx="217">
                  <c:v>42954</c:v>
                </c:pt>
                <c:pt idx="218">
                  <c:v>42955</c:v>
                </c:pt>
                <c:pt idx="219">
                  <c:v>42956</c:v>
                </c:pt>
                <c:pt idx="220">
                  <c:v>42957</c:v>
                </c:pt>
                <c:pt idx="221">
                  <c:v>42958</c:v>
                </c:pt>
                <c:pt idx="222">
                  <c:v>42959</c:v>
                </c:pt>
                <c:pt idx="223">
                  <c:v>42960</c:v>
                </c:pt>
                <c:pt idx="224">
                  <c:v>42961</c:v>
                </c:pt>
                <c:pt idx="225">
                  <c:v>42962</c:v>
                </c:pt>
                <c:pt idx="226">
                  <c:v>42963</c:v>
                </c:pt>
                <c:pt idx="227">
                  <c:v>42964</c:v>
                </c:pt>
                <c:pt idx="228">
                  <c:v>42965</c:v>
                </c:pt>
                <c:pt idx="229">
                  <c:v>42966</c:v>
                </c:pt>
                <c:pt idx="230">
                  <c:v>42967</c:v>
                </c:pt>
                <c:pt idx="231">
                  <c:v>42968</c:v>
                </c:pt>
                <c:pt idx="232">
                  <c:v>42969</c:v>
                </c:pt>
                <c:pt idx="233">
                  <c:v>42970</c:v>
                </c:pt>
                <c:pt idx="234">
                  <c:v>42971</c:v>
                </c:pt>
                <c:pt idx="235">
                  <c:v>42972</c:v>
                </c:pt>
                <c:pt idx="236">
                  <c:v>42973</c:v>
                </c:pt>
                <c:pt idx="237">
                  <c:v>42974</c:v>
                </c:pt>
                <c:pt idx="238">
                  <c:v>42975</c:v>
                </c:pt>
                <c:pt idx="239">
                  <c:v>42976</c:v>
                </c:pt>
                <c:pt idx="240">
                  <c:v>42977</c:v>
                </c:pt>
                <c:pt idx="241">
                  <c:v>42978</c:v>
                </c:pt>
                <c:pt idx="242">
                  <c:v>42979</c:v>
                </c:pt>
                <c:pt idx="243">
                  <c:v>42980</c:v>
                </c:pt>
                <c:pt idx="244">
                  <c:v>42981</c:v>
                </c:pt>
                <c:pt idx="245">
                  <c:v>42982</c:v>
                </c:pt>
                <c:pt idx="246">
                  <c:v>42983</c:v>
                </c:pt>
                <c:pt idx="247">
                  <c:v>42984</c:v>
                </c:pt>
                <c:pt idx="248">
                  <c:v>42985</c:v>
                </c:pt>
                <c:pt idx="249">
                  <c:v>42986</c:v>
                </c:pt>
                <c:pt idx="250">
                  <c:v>42987</c:v>
                </c:pt>
                <c:pt idx="251">
                  <c:v>42988</c:v>
                </c:pt>
                <c:pt idx="252">
                  <c:v>42989</c:v>
                </c:pt>
                <c:pt idx="253">
                  <c:v>42990</c:v>
                </c:pt>
                <c:pt idx="254">
                  <c:v>42991</c:v>
                </c:pt>
                <c:pt idx="255">
                  <c:v>42992</c:v>
                </c:pt>
                <c:pt idx="256">
                  <c:v>42993</c:v>
                </c:pt>
                <c:pt idx="257">
                  <c:v>42994</c:v>
                </c:pt>
                <c:pt idx="258">
                  <c:v>42995</c:v>
                </c:pt>
                <c:pt idx="259">
                  <c:v>42996</c:v>
                </c:pt>
                <c:pt idx="260">
                  <c:v>42997</c:v>
                </c:pt>
                <c:pt idx="261">
                  <c:v>42998</c:v>
                </c:pt>
                <c:pt idx="262">
                  <c:v>42999</c:v>
                </c:pt>
                <c:pt idx="263">
                  <c:v>43000</c:v>
                </c:pt>
                <c:pt idx="264">
                  <c:v>43001</c:v>
                </c:pt>
                <c:pt idx="265">
                  <c:v>43002</c:v>
                </c:pt>
                <c:pt idx="266">
                  <c:v>43003</c:v>
                </c:pt>
                <c:pt idx="267">
                  <c:v>43004</c:v>
                </c:pt>
                <c:pt idx="268">
                  <c:v>43005</c:v>
                </c:pt>
                <c:pt idx="269">
                  <c:v>43006</c:v>
                </c:pt>
                <c:pt idx="270">
                  <c:v>43007</c:v>
                </c:pt>
                <c:pt idx="271">
                  <c:v>43008</c:v>
                </c:pt>
                <c:pt idx="272">
                  <c:v>43009</c:v>
                </c:pt>
                <c:pt idx="273">
                  <c:v>43010</c:v>
                </c:pt>
                <c:pt idx="274">
                  <c:v>43011</c:v>
                </c:pt>
                <c:pt idx="275">
                  <c:v>43012</c:v>
                </c:pt>
                <c:pt idx="276">
                  <c:v>43013</c:v>
                </c:pt>
                <c:pt idx="277">
                  <c:v>43014</c:v>
                </c:pt>
                <c:pt idx="278">
                  <c:v>43015</c:v>
                </c:pt>
                <c:pt idx="279">
                  <c:v>43016</c:v>
                </c:pt>
                <c:pt idx="280">
                  <c:v>43017</c:v>
                </c:pt>
                <c:pt idx="281">
                  <c:v>43018</c:v>
                </c:pt>
                <c:pt idx="282">
                  <c:v>43019</c:v>
                </c:pt>
                <c:pt idx="283">
                  <c:v>43020</c:v>
                </c:pt>
                <c:pt idx="284">
                  <c:v>43021</c:v>
                </c:pt>
                <c:pt idx="285">
                  <c:v>43022</c:v>
                </c:pt>
                <c:pt idx="286">
                  <c:v>43023</c:v>
                </c:pt>
                <c:pt idx="287">
                  <c:v>43024</c:v>
                </c:pt>
                <c:pt idx="288">
                  <c:v>43025</c:v>
                </c:pt>
                <c:pt idx="289">
                  <c:v>43026</c:v>
                </c:pt>
                <c:pt idx="290">
                  <c:v>43027</c:v>
                </c:pt>
                <c:pt idx="291">
                  <c:v>43028</c:v>
                </c:pt>
                <c:pt idx="292">
                  <c:v>43029</c:v>
                </c:pt>
                <c:pt idx="293">
                  <c:v>43030</c:v>
                </c:pt>
                <c:pt idx="294">
                  <c:v>43031</c:v>
                </c:pt>
                <c:pt idx="295">
                  <c:v>43032</c:v>
                </c:pt>
                <c:pt idx="296">
                  <c:v>43033</c:v>
                </c:pt>
                <c:pt idx="297">
                  <c:v>43034</c:v>
                </c:pt>
                <c:pt idx="298">
                  <c:v>43035</c:v>
                </c:pt>
                <c:pt idx="299">
                  <c:v>43036</c:v>
                </c:pt>
                <c:pt idx="300">
                  <c:v>43037</c:v>
                </c:pt>
                <c:pt idx="301">
                  <c:v>43038</c:v>
                </c:pt>
                <c:pt idx="302">
                  <c:v>43039</c:v>
                </c:pt>
                <c:pt idx="303">
                  <c:v>43040</c:v>
                </c:pt>
                <c:pt idx="304">
                  <c:v>43041</c:v>
                </c:pt>
                <c:pt idx="305">
                  <c:v>43042</c:v>
                </c:pt>
                <c:pt idx="306">
                  <c:v>43043</c:v>
                </c:pt>
                <c:pt idx="307">
                  <c:v>43044</c:v>
                </c:pt>
                <c:pt idx="308">
                  <c:v>43045</c:v>
                </c:pt>
                <c:pt idx="309">
                  <c:v>43046</c:v>
                </c:pt>
                <c:pt idx="310">
                  <c:v>43047</c:v>
                </c:pt>
                <c:pt idx="311">
                  <c:v>43048</c:v>
                </c:pt>
                <c:pt idx="312">
                  <c:v>43049</c:v>
                </c:pt>
                <c:pt idx="313">
                  <c:v>43050</c:v>
                </c:pt>
                <c:pt idx="314">
                  <c:v>43051</c:v>
                </c:pt>
                <c:pt idx="315">
                  <c:v>43052</c:v>
                </c:pt>
                <c:pt idx="316">
                  <c:v>43053</c:v>
                </c:pt>
                <c:pt idx="317">
                  <c:v>43054</c:v>
                </c:pt>
                <c:pt idx="318">
                  <c:v>43055</c:v>
                </c:pt>
                <c:pt idx="319">
                  <c:v>43056</c:v>
                </c:pt>
                <c:pt idx="320">
                  <c:v>43057</c:v>
                </c:pt>
                <c:pt idx="321">
                  <c:v>43058</c:v>
                </c:pt>
                <c:pt idx="322">
                  <c:v>43059</c:v>
                </c:pt>
                <c:pt idx="323">
                  <c:v>43060</c:v>
                </c:pt>
                <c:pt idx="324">
                  <c:v>43061</c:v>
                </c:pt>
                <c:pt idx="325">
                  <c:v>43062</c:v>
                </c:pt>
                <c:pt idx="326">
                  <c:v>43063</c:v>
                </c:pt>
                <c:pt idx="327">
                  <c:v>43064</c:v>
                </c:pt>
                <c:pt idx="328">
                  <c:v>43065</c:v>
                </c:pt>
                <c:pt idx="329">
                  <c:v>43066</c:v>
                </c:pt>
                <c:pt idx="330">
                  <c:v>43067</c:v>
                </c:pt>
                <c:pt idx="331">
                  <c:v>43068</c:v>
                </c:pt>
                <c:pt idx="332">
                  <c:v>43069</c:v>
                </c:pt>
                <c:pt idx="333">
                  <c:v>43070</c:v>
                </c:pt>
                <c:pt idx="334">
                  <c:v>43071</c:v>
                </c:pt>
                <c:pt idx="335">
                  <c:v>43072</c:v>
                </c:pt>
                <c:pt idx="336">
                  <c:v>43073</c:v>
                </c:pt>
                <c:pt idx="337">
                  <c:v>43074</c:v>
                </c:pt>
                <c:pt idx="338">
                  <c:v>43075</c:v>
                </c:pt>
                <c:pt idx="339">
                  <c:v>43076</c:v>
                </c:pt>
                <c:pt idx="340">
                  <c:v>43077</c:v>
                </c:pt>
                <c:pt idx="341">
                  <c:v>43078</c:v>
                </c:pt>
                <c:pt idx="342">
                  <c:v>43079</c:v>
                </c:pt>
                <c:pt idx="343">
                  <c:v>43080</c:v>
                </c:pt>
                <c:pt idx="344">
                  <c:v>43081</c:v>
                </c:pt>
                <c:pt idx="345">
                  <c:v>43082</c:v>
                </c:pt>
                <c:pt idx="346">
                  <c:v>43083</c:v>
                </c:pt>
                <c:pt idx="347">
                  <c:v>43084</c:v>
                </c:pt>
                <c:pt idx="348">
                  <c:v>43085</c:v>
                </c:pt>
                <c:pt idx="349">
                  <c:v>43086</c:v>
                </c:pt>
                <c:pt idx="350">
                  <c:v>43087</c:v>
                </c:pt>
                <c:pt idx="351">
                  <c:v>43088</c:v>
                </c:pt>
                <c:pt idx="352">
                  <c:v>43089</c:v>
                </c:pt>
                <c:pt idx="353">
                  <c:v>43090</c:v>
                </c:pt>
                <c:pt idx="354">
                  <c:v>43091</c:v>
                </c:pt>
                <c:pt idx="355">
                  <c:v>43092</c:v>
                </c:pt>
                <c:pt idx="356">
                  <c:v>43093</c:v>
                </c:pt>
                <c:pt idx="357">
                  <c:v>43094</c:v>
                </c:pt>
                <c:pt idx="358">
                  <c:v>43095</c:v>
                </c:pt>
                <c:pt idx="359">
                  <c:v>43096</c:v>
                </c:pt>
                <c:pt idx="360">
                  <c:v>43097</c:v>
                </c:pt>
                <c:pt idx="361">
                  <c:v>43098</c:v>
                </c:pt>
                <c:pt idx="362">
                  <c:v>43099</c:v>
                </c:pt>
                <c:pt idx="363">
                  <c:v>43100</c:v>
                </c:pt>
                <c:pt idx="364">
                  <c:v>43101</c:v>
                </c:pt>
                <c:pt idx="365">
                  <c:v>43102</c:v>
                </c:pt>
              </c:numCache>
            </c:numRef>
          </c:cat>
          <c:val>
            <c:numRef>
              <c:f>'12M'!$AC$3:$AC$368</c:f>
              <c:numCache>
                <c:formatCode>0.00</c:formatCode>
                <c:ptCount val="366"/>
                <c:pt idx="0" formatCode="General">
                  <c:v>100</c:v>
                </c:pt>
                <c:pt idx="1">
                  <c:v>100</c:v>
                </c:pt>
                <c:pt idx="2">
                  <c:v>100.00383610635362</c:v>
                </c:pt>
                <c:pt idx="3">
                  <c:v>100.4519798633022</c:v>
                </c:pt>
                <c:pt idx="4">
                  <c:v>100.48368851199599</c:v>
                </c:pt>
                <c:pt idx="5">
                  <c:v>100.43251005008595</c:v>
                </c:pt>
                <c:pt idx="6">
                  <c:v>100.44315722148573</c:v>
                </c:pt>
                <c:pt idx="7">
                  <c:v>100.45244611512268</c:v>
                </c:pt>
                <c:pt idx="8">
                  <c:v>100.492313050047</c:v>
                </c:pt>
                <c:pt idx="9">
                  <c:v>100.44724220363943</c:v>
                </c:pt>
                <c:pt idx="10">
                  <c:v>100.4347862279547</c:v>
                </c:pt>
                <c:pt idx="11">
                  <c:v>100.47805451896393</c:v>
                </c:pt>
                <c:pt idx="12">
                  <c:v>100.40579334453595</c:v>
                </c:pt>
                <c:pt idx="13">
                  <c:v>100.40828575788331</c:v>
                </c:pt>
                <c:pt idx="14">
                  <c:v>100.41349683832674</c:v>
                </c:pt>
                <c:pt idx="15">
                  <c:v>100.4017161213436</c:v>
                </c:pt>
                <c:pt idx="16">
                  <c:v>100.36750398680164</c:v>
                </c:pt>
                <c:pt idx="17">
                  <c:v>100.28570768929349</c:v>
                </c:pt>
                <c:pt idx="18">
                  <c:v>100.28955475569792</c:v>
                </c:pt>
                <c:pt idx="19">
                  <c:v>100.33622850748968</c:v>
                </c:pt>
                <c:pt idx="20">
                  <c:v>100.34143713668772</c:v>
                </c:pt>
                <c:pt idx="21">
                  <c:v>100.34392666401581</c:v>
                </c:pt>
                <c:pt idx="22">
                  <c:v>100.32058138223053</c:v>
                </c:pt>
                <c:pt idx="23">
                  <c:v>100.38154059898442</c:v>
                </c:pt>
                <c:pt idx="24">
                  <c:v>100.35343525710907</c:v>
                </c:pt>
                <c:pt idx="25">
                  <c:v>100.33756658091366</c:v>
                </c:pt>
                <c:pt idx="26">
                  <c:v>100.34957526313546</c:v>
                </c:pt>
                <c:pt idx="27">
                  <c:v>100.35342477956796</c:v>
                </c:pt>
                <c:pt idx="28">
                  <c:v>100.357274443672</c:v>
                </c:pt>
                <c:pt idx="29">
                  <c:v>100.39036628183378</c:v>
                </c:pt>
                <c:pt idx="30">
                  <c:v>100.462904756744</c:v>
                </c:pt>
                <c:pt idx="31">
                  <c:v>100.59382859402433</c:v>
                </c:pt>
                <c:pt idx="32">
                  <c:v>100.63226510214736</c:v>
                </c:pt>
                <c:pt idx="33">
                  <c:v>100.6625425365294</c:v>
                </c:pt>
                <c:pt idx="34">
                  <c:v>100.66561507655284</c:v>
                </c:pt>
                <c:pt idx="35">
                  <c:v>100.67072830771546</c:v>
                </c:pt>
                <c:pt idx="36">
                  <c:v>100.68196381428911</c:v>
                </c:pt>
                <c:pt idx="37">
                  <c:v>100.81836626985492</c:v>
                </c:pt>
                <c:pt idx="38">
                  <c:v>100.95613930257841</c:v>
                </c:pt>
                <c:pt idx="39">
                  <c:v>101.04494071559087</c:v>
                </c:pt>
                <c:pt idx="40">
                  <c:v>101.04530604997491</c:v>
                </c:pt>
                <c:pt idx="41">
                  <c:v>101.06608185284738</c:v>
                </c:pt>
                <c:pt idx="42">
                  <c:v>101.0868590642297</c:v>
                </c:pt>
                <c:pt idx="43">
                  <c:v>101.09198840501813</c:v>
                </c:pt>
                <c:pt idx="44">
                  <c:v>101.21347131389497</c:v>
                </c:pt>
                <c:pt idx="45">
                  <c:v>101.17981958995875</c:v>
                </c:pt>
                <c:pt idx="46">
                  <c:v>101.09989260828581</c:v>
                </c:pt>
                <c:pt idx="47">
                  <c:v>101.19212726651219</c:v>
                </c:pt>
                <c:pt idx="48">
                  <c:v>101.21359351154246</c:v>
                </c:pt>
                <c:pt idx="49">
                  <c:v>101.23438066072553</c:v>
                </c:pt>
                <c:pt idx="50">
                  <c:v>101.19187518687239</c:v>
                </c:pt>
                <c:pt idx="51">
                  <c:v>101.18203550829871</c:v>
                </c:pt>
                <c:pt idx="52">
                  <c:v>101.18580759039465</c:v>
                </c:pt>
                <c:pt idx="53">
                  <c:v>101.40330615045949</c:v>
                </c:pt>
                <c:pt idx="54">
                  <c:v>101.49965929432737</c:v>
                </c:pt>
                <c:pt idx="55">
                  <c:v>101.52114162027794</c:v>
                </c:pt>
                <c:pt idx="56">
                  <c:v>101.54194467360509</c:v>
                </c:pt>
                <c:pt idx="57">
                  <c:v>101.56751444663271</c:v>
                </c:pt>
                <c:pt idx="58">
                  <c:v>101.65027183405019</c:v>
                </c:pt>
                <c:pt idx="59">
                  <c:v>101.7099426756124</c:v>
                </c:pt>
                <c:pt idx="60">
                  <c:v>101.72876778338285</c:v>
                </c:pt>
                <c:pt idx="61">
                  <c:v>101.80614819484822</c:v>
                </c:pt>
                <c:pt idx="62">
                  <c:v>101.82633984667063</c:v>
                </c:pt>
                <c:pt idx="63">
                  <c:v>101.84653288009342</c:v>
                </c:pt>
                <c:pt idx="64">
                  <c:v>101.85174665947224</c:v>
                </c:pt>
                <c:pt idx="65">
                  <c:v>101.84197948525606</c:v>
                </c:pt>
                <c:pt idx="66">
                  <c:v>101.81178174152808</c:v>
                </c:pt>
                <c:pt idx="67">
                  <c:v>101.71484207177346</c:v>
                </c:pt>
                <c:pt idx="68">
                  <c:v>101.63832615129809</c:v>
                </c:pt>
                <c:pt idx="69">
                  <c:v>101.65102404887504</c:v>
                </c:pt>
                <c:pt idx="70">
                  <c:v>101.66440385410331</c:v>
                </c:pt>
                <c:pt idx="71">
                  <c:v>101.61103492909686</c:v>
                </c:pt>
                <c:pt idx="72">
                  <c:v>101.50385143584793</c:v>
                </c:pt>
                <c:pt idx="73">
                  <c:v>101.49134230121965</c:v>
                </c:pt>
                <c:pt idx="74">
                  <c:v>101.49518077108071</c:v>
                </c:pt>
                <c:pt idx="75">
                  <c:v>101.86279162943197</c:v>
                </c:pt>
                <c:pt idx="76">
                  <c:v>101.87618160717625</c:v>
                </c:pt>
                <c:pt idx="77">
                  <c:v>101.88957245201762</c:v>
                </c:pt>
                <c:pt idx="78">
                  <c:v>102.0364986951395</c:v>
                </c:pt>
                <c:pt idx="79">
                  <c:v>101.8952356946493</c:v>
                </c:pt>
                <c:pt idx="80">
                  <c:v>102.07147103154979</c:v>
                </c:pt>
                <c:pt idx="81">
                  <c:v>102.2702049467235</c:v>
                </c:pt>
                <c:pt idx="82">
                  <c:v>102.5009796100493</c:v>
                </c:pt>
                <c:pt idx="83">
                  <c:v>102.32700373331379</c:v>
                </c:pt>
                <c:pt idx="84">
                  <c:v>102.3397326992843</c:v>
                </c:pt>
                <c:pt idx="85">
                  <c:v>102.51261002608722</c:v>
                </c:pt>
                <c:pt idx="86">
                  <c:v>102.47559684234237</c:v>
                </c:pt>
                <c:pt idx="87">
                  <c:v>102.5258166065382</c:v>
                </c:pt>
                <c:pt idx="88">
                  <c:v>102.60193915739647</c:v>
                </c:pt>
                <c:pt idx="89">
                  <c:v>102.83755749447658</c:v>
                </c:pt>
                <c:pt idx="90">
                  <c:v>102.85971130472508</c:v>
                </c:pt>
                <c:pt idx="91">
                  <c:v>102.87300537111615</c:v>
                </c:pt>
                <c:pt idx="92">
                  <c:v>102.86585054887716</c:v>
                </c:pt>
                <c:pt idx="93">
                  <c:v>103.04820273161515</c:v>
                </c:pt>
                <c:pt idx="94">
                  <c:v>103.05877788739402</c:v>
                </c:pt>
                <c:pt idx="95">
                  <c:v>103.03731227717294</c:v>
                </c:pt>
                <c:pt idx="96">
                  <c:v>103.15083280817603</c:v>
                </c:pt>
                <c:pt idx="97">
                  <c:v>103.16345779731405</c:v>
                </c:pt>
                <c:pt idx="98">
                  <c:v>103.17540176359253</c:v>
                </c:pt>
                <c:pt idx="99">
                  <c:v>103.23984747778897</c:v>
                </c:pt>
                <c:pt idx="100">
                  <c:v>103.3315720020902</c:v>
                </c:pt>
                <c:pt idx="101">
                  <c:v>103.41512050402525</c:v>
                </c:pt>
                <c:pt idx="102">
                  <c:v>103.45639679465036</c:v>
                </c:pt>
                <c:pt idx="103">
                  <c:v>103.47312645067817</c:v>
                </c:pt>
                <c:pt idx="104">
                  <c:v>103.4905391449053</c:v>
                </c:pt>
                <c:pt idx="105">
                  <c:v>103.50658901052411</c:v>
                </c:pt>
                <c:pt idx="106">
                  <c:v>103.81385619650761</c:v>
                </c:pt>
                <c:pt idx="107">
                  <c:v>103.73784467614567</c:v>
                </c:pt>
                <c:pt idx="108">
                  <c:v>103.75526901297631</c:v>
                </c:pt>
                <c:pt idx="109">
                  <c:v>103.69902985138251</c:v>
                </c:pt>
                <c:pt idx="110">
                  <c:v>103.6775737937746</c:v>
                </c:pt>
                <c:pt idx="111">
                  <c:v>103.69295103634106</c:v>
                </c:pt>
                <c:pt idx="112">
                  <c:v>103.71037572625363</c:v>
                </c:pt>
                <c:pt idx="113">
                  <c:v>103.59545873798498</c:v>
                </c:pt>
                <c:pt idx="114">
                  <c:v>103.49895274229917</c:v>
                </c:pt>
                <c:pt idx="115">
                  <c:v>103.43245765326971</c:v>
                </c:pt>
                <c:pt idx="116">
                  <c:v>103.63613021688562</c:v>
                </c:pt>
                <c:pt idx="117">
                  <c:v>103.70609080435388</c:v>
                </c:pt>
                <c:pt idx="118">
                  <c:v>103.72215435140595</c:v>
                </c:pt>
                <c:pt idx="119">
                  <c:v>103.73890126085135</c:v>
                </c:pt>
                <c:pt idx="120">
                  <c:v>103.75445277785946</c:v>
                </c:pt>
                <c:pt idx="121">
                  <c:v>103.86758561123899</c:v>
                </c:pt>
                <c:pt idx="122">
                  <c:v>103.87495404642833</c:v>
                </c:pt>
                <c:pt idx="123">
                  <c:v>103.61549215484878</c:v>
                </c:pt>
                <c:pt idx="124">
                  <c:v>103.65833904376872</c:v>
                </c:pt>
                <c:pt idx="125">
                  <c:v>103.67525466916111</c:v>
                </c:pt>
                <c:pt idx="126">
                  <c:v>103.69217143275429</c:v>
                </c:pt>
                <c:pt idx="127">
                  <c:v>103.59032814249015</c:v>
                </c:pt>
                <c:pt idx="128">
                  <c:v>103.41407772337209</c:v>
                </c:pt>
                <c:pt idx="129">
                  <c:v>103.42962084640459</c:v>
                </c:pt>
                <c:pt idx="130">
                  <c:v>103.23560261168237</c:v>
                </c:pt>
                <c:pt idx="131">
                  <c:v>103.28185860800089</c:v>
                </c:pt>
                <c:pt idx="132">
                  <c:v>103.29398469289301</c:v>
                </c:pt>
                <c:pt idx="133">
                  <c:v>103.30611155169362</c:v>
                </c:pt>
                <c:pt idx="134">
                  <c:v>103.45887903072366</c:v>
                </c:pt>
                <c:pt idx="135">
                  <c:v>103.56113495835048</c:v>
                </c:pt>
                <c:pt idx="136">
                  <c:v>103.81292507567706</c:v>
                </c:pt>
                <c:pt idx="137">
                  <c:v>103.92544390061626</c:v>
                </c:pt>
                <c:pt idx="138">
                  <c:v>103.85360931691375</c:v>
                </c:pt>
                <c:pt idx="139">
                  <c:v>103.86985644880987</c:v>
                </c:pt>
                <c:pt idx="140">
                  <c:v>103.88337317325622</c:v>
                </c:pt>
                <c:pt idx="141">
                  <c:v>103.7370922654886</c:v>
                </c:pt>
                <c:pt idx="142">
                  <c:v>103.71987300648394</c:v>
                </c:pt>
                <c:pt idx="143">
                  <c:v>103.78050877755217</c:v>
                </c:pt>
                <c:pt idx="144">
                  <c:v>103.57615367295726</c:v>
                </c:pt>
                <c:pt idx="145">
                  <c:v>103.40661602528104</c:v>
                </c:pt>
                <c:pt idx="146">
                  <c:v>103.42011729136004</c:v>
                </c:pt>
                <c:pt idx="147">
                  <c:v>103.4343024917525</c:v>
                </c:pt>
                <c:pt idx="148">
                  <c:v>103.42731308545437</c:v>
                </c:pt>
                <c:pt idx="149">
                  <c:v>103.68263641817677</c:v>
                </c:pt>
                <c:pt idx="150">
                  <c:v>103.94822603598479</c:v>
                </c:pt>
                <c:pt idx="151">
                  <c:v>104.02224185010296</c:v>
                </c:pt>
                <c:pt idx="152">
                  <c:v>104.19327482612736</c:v>
                </c:pt>
                <c:pt idx="153">
                  <c:v>104.20649869606574</c:v>
                </c:pt>
                <c:pt idx="154">
                  <c:v>104.2190401345495</c:v>
                </c:pt>
                <c:pt idx="155">
                  <c:v>104.24251441637243</c:v>
                </c:pt>
                <c:pt idx="156">
                  <c:v>104.27555613374372</c:v>
                </c:pt>
                <c:pt idx="157">
                  <c:v>104.26965173389719</c:v>
                </c:pt>
                <c:pt idx="158">
                  <c:v>104.18038081560285</c:v>
                </c:pt>
                <c:pt idx="159">
                  <c:v>104.14987174067463</c:v>
                </c:pt>
                <c:pt idx="160">
                  <c:v>104.1617296867588</c:v>
                </c:pt>
                <c:pt idx="161">
                  <c:v>104.17290493753002</c:v>
                </c:pt>
                <c:pt idx="162">
                  <c:v>104.0719993609322</c:v>
                </c:pt>
                <c:pt idx="163">
                  <c:v>104.100941629215</c:v>
                </c:pt>
                <c:pt idx="164">
                  <c:v>104.19139825470945</c:v>
                </c:pt>
                <c:pt idx="165">
                  <c:v>104.11577165172447</c:v>
                </c:pt>
                <c:pt idx="166">
                  <c:v>104.01758345637658</c:v>
                </c:pt>
                <c:pt idx="167">
                  <c:v>104.03012231710797</c:v>
                </c:pt>
                <c:pt idx="168">
                  <c:v>104.04197836246209</c:v>
                </c:pt>
                <c:pt idx="169">
                  <c:v>104.05041715353042</c:v>
                </c:pt>
                <c:pt idx="170">
                  <c:v>103.98024059900438</c:v>
                </c:pt>
                <c:pt idx="171">
                  <c:v>103.82938949355545</c:v>
                </c:pt>
                <c:pt idx="172">
                  <c:v>103.97797240378725</c:v>
                </c:pt>
                <c:pt idx="173">
                  <c:v>103.81275292324023</c:v>
                </c:pt>
                <c:pt idx="174">
                  <c:v>103.82528677621623</c:v>
                </c:pt>
                <c:pt idx="175">
                  <c:v>103.83918885312009</c:v>
                </c:pt>
                <c:pt idx="176">
                  <c:v>103.84762169959083</c:v>
                </c:pt>
                <c:pt idx="177">
                  <c:v>103.67348472085874</c:v>
                </c:pt>
                <c:pt idx="178">
                  <c:v>103.65934642373436</c:v>
                </c:pt>
                <c:pt idx="179">
                  <c:v>103.59050045153387</c:v>
                </c:pt>
                <c:pt idx="180">
                  <c:v>103.61670549248277</c:v>
                </c:pt>
                <c:pt idx="181">
                  <c:v>103.62934673490017</c:v>
                </c:pt>
                <c:pt idx="182">
                  <c:v>103.64062094726975</c:v>
                </c:pt>
                <c:pt idx="183">
                  <c:v>103.55204213661408</c:v>
                </c:pt>
                <c:pt idx="184">
                  <c:v>103.44909373491681</c:v>
                </c:pt>
                <c:pt idx="185">
                  <c:v>103.44052684770799</c:v>
                </c:pt>
                <c:pt idx="186">
                  <c:v>103.28079436460368</c:v>
                </c:pt>
                <c:pt idx="187">
                  <c:v>103.24485934902748</c:v>
                </c:pt>
                <c:pt idx="188">
                  <c:v>103.25543722518715</c:v>
                </c:pt>
                <c:pt idx="189">
                  <c:v>103.26738388811906</c:v>
                </c:pt>
                <c:pt idx="190">
                  <c:v>103.33816412936662</c:v>
                </c:pt>
                <c:pt idx="191">
                  <c:v>103.47257322855322</c:v>
                </c:pt>
                <c:pt idx="192">
                  <c:v>103.56662692724004</c:v>
                </c:pt>
                <c:pt idx="193">
                  <c:v>103.22760318161862</c:v>
                </c:pt>
                <c:pt idx="194">
                  <c:v>102.93371204430467</c:v>
                </c:pt>
                <c:pt idx="195">
                  <c:v>102.93196430914969</c:v>
                </c:pt>
                <c:pt idx="196">
                  <c:v>102.93021631257258</c:v>
                </c:pt>
                <c:pt idx="197">
                  <c:v>102.75055620495178</c:v>
                </c:pt>
                <c:pt idx="198">
                  <c:v>102.66736940703534</c:v>
                </c:pt>
                <c:pt idx="199">
                  <c:v>102.59923162020331</c:v>
                </c:pt>
                <c:pt idx="200">
                  <c:v>102.60773604686698</c:v>
                </c:pt>
                <c:pt idx="201">
                  <c:v>102.76406606524141</c:v>
                </c:pt>
                <c:pt idx="202">
                  <c:v>102.76231080155364</c:v>
                </c:pt>
                <c:pt idx="203">
                  <c:v>102.76192412616894</c:v>
                </c:pt>
                <c:pt idx="204">
                  <c:v>102.92101409161226</c:v>
                </c:pt>
                <c:pt idx="205">
                  <c:v>102.81864615766291</c:v>
                </c:pt>
                <c:pt idx="206">
                  <c:v>102.9448934539088</c:v>
                </c:pt>
                <c:pt idx="207">
                  <c:v>102.98695328701612</c:v>
                </c:pt>
                <c:pt idx="208">
                  <c:v>103.16250305750296</c:v>
                </c:pt>
                <c:pt idx="209">
                  <c:v>103.16144540355886</c:v>
                </c:pt>
                <c:pt idx="210">
                  <c:v>103.15901834109395</c:v>
                </c:pt>
                <c:pt idx="211">
                  <c:v>103.26065368864153</c:v>
                </c:pt>
                <c:pt idx="212">
                  <c:v>103.28353382302213</c:v>
                </c:pt>
                <c:pt idx="213">
                  <c:v>103.35160385418</c:v>
                </c:pt>
                <c:pt idx="214">
                  <c:v>103.19304390156441</c:v>
                </c:pt>
                <c:pt idx="215">
                  <c:v>103.04405851710199</c:v>
                </c:pt>
                <c:pt idx="216">
                  <c:v>103.04228275670121</c:v>
                </c:pt>
                <c:pt idx="217">
                  <c:v>103.04119150665481</c:v>
                </c:pt>
                <c:pt idx="218">
                  <c:v>102.88533624321708</c:v>
                </c:pt>
                <c:pt idx="219">
                  <c:v>102.90478361638007</c:v>
                </c:pt>
                <c:pt idx="220">
                  <c:v>102.83931149559882</c:v>
                </c:pt>
                <c:pt idx="221">
                  <c:v>102.82314513597258</c:v>
                </c:pt>
                <c:pt idx="222">
                  <c:v>102.99463845406697</c:v>
                </c:pt>
                <c:pt idx="223">
                  <c:v>103.00655791261336</c:v>
                </c:pt>
                <c:pt idx="224">
                  <c:v>103.02053292437775</c:v>
                </c:pt>
                <c:pt idx="225">
                  <c:v>103.05163300331495</c:v>
                </c:pt>
                <c:pt idx="226">
                  <c:v>103.06424038781792</c:v>
                </c:pt>
                <c:pt idx="227">
                  <c:v>103.04739281200864</c:v>
                </c:pt>
                <c:pt idx="228">
                  <c:v>103.11069376747839</c:v>
                </c:pt>
                <c:pt idx="229">
                  <c:v>103.17810953489224</c:v>
                </c:pt>
                <c:pt idx="230">
                  <c:v>103.19140783384036</c:v>
                </c:pt>
                <c:pt idx="231">
                  <c:v>103.20402183966695</c:v>
                </c:pt>
                <c:pt idx="232">
                  <c:v>103.34064697471688</c:v>
                </c:pt>
                <c:pt idx="233">
                  <c:v>103.28954666744399</c:v>
                </c:pt>
                <c:pt idx="234">
                  <c:v>103.1363493476771</c:v>
                </c:pt>
                <c:pt idx="235">
                  <c:v>102.96806617064468</c:v>
                </c:pt>
                <c:pt idx="236">
                  <c:v>102.93955943592782</c:v>
                </c:pt>
                <c:pt idx="237">
                  <c:v>102.95353684073289</c:v>
                </c:pt>
                <c:pt idx="238">
                  <c:v>102.96751511699365</c:v>
                </c:pt>
                <c:pt idx="239">
                  <c:v>102.82866958125535</c:v>
                </c:pt>
                <c:pt idx="240">
                  <c:v>102.92145788127496</c:v>
                </c:pt>
                <c:pt idx="241">
                  <c:v>103.00191620193887</c:v>
                </c:pt>
                <c:pt idx="242">
                  <c:v>103.02138078439854</c:v>
                </c:pt>
                <c:pt idx="243">
                  <c:v>103.1299500581663</c:v>
                </c:pt>
                <c:pt idx="244">
                  <c:v>103.14256601710601</c:v>
                </c:pt>
                <c:pt idx="245">
                  <c:v>103.15655366981969</c:v>
                </c:pt>
                <c:pt idx="246">
                  <c:v>103.19316319342751</c:v>
                </c:pt>
                <c:pt idx="247">
                  <c:v>103.24622744064662</c:v>
                </c:pt>
                <c:pt idx="248">
                  <c:v>103.26776080030457</c:v>
                </c:pt>
                <c:pt idx="249">
                  <c:v>103.2481620530337</c:v>
                </c:pt>
                <c:pt idx="250">
                  <c:v>103.40269992664636</c:v>
                </c:pt>
                <c:pt idx="251">
                  <c:v>103.41532792555805</c:v>
                </c:pt>
                <c:pt idx="252">
                  <c:v>103.42932796346143</c:v>
                </c:pt>
                <c:pt idx="253">
                  <c:v>103.34802252642837</c:v>
                </c:pt>
                <c:pt idx="254">
                  <c:v>103.19471451882374</c:v>
                </c:pt>
                <c:pt idx="255">
                  <c:v>103.20596491380738</c:v>
                </c:pt>
                <c:pt idx="256">
                  <c:v>103.13904263425633</c:v>
                </c:pt>
                <c:pt idx="257">
                  <c:v>102.97405233265819</c:v>
                </c:pt>
                <c:pt idx="258">
                  <c:v>102.98735295464756</c:v>
                </c:pt>
                <c:pt idx="259">
                  <c:v>103.00134020452855</c:v>
                </c:pt>
                <c:pt idx="260">
                  <c:v>103.01532832651093</c:v>
                </c:pt>
                <c:pt idx="261">
                  <c:v>103.02931732063929</c:v>
                </c:pt>
                <c:pt idx="262">
                  <c:v>102.9527711560271</c:v>
                </c:pt>
                <c:pt idx="263">
                  <c:v>103.03054768469832</c:v>
                </c:pt>
                <c:pt idx="264">
                  <c:v>103.29970366573775</c:v>
                </c:pt>
                <c:pt idx="265">
                  <c:v>103.31233244885766</c:v>
                </c:pt>
                <c:pt idx="266">
                  <c:v>103.32633396113738</c:v>
                </c:pt>
                <c:pt idx="267">
                  <c:v>103.32661630257606</c:v>
                </c:pt>
                <c:pt idx="268">
                  <c:v>103.38864094518679</c:v>
                </c:pt>
                <c:pt idx="269">
                  <c:v>103.35462270585099</c:v>
                </c:pt>
                <c:pt idx="270">
                  <c:v>103.32128796423429</c:v>
                </c:pt>
                <c:pt idx="271">
                  <c:v>103.03134900340767</c:v>
                </c:pt>
                <c:pt idx="272">
                  <c:v>103.04602876532705</c:v>
                </c:pt>
                <c:pt idx="273">
                  <c:v>103.05922566686986</c:v>
                </c:pt>
                <c:pt idx="274">
                  <c:v>102.90705541629396</c:v>
                </c:pt>
                <c:pt idx="275">
                  <c:v>102.68350983517445</c:v>
                </c:pt>
                <c:pt idx="276">
                  <c:v>102.45583120021527</c:v>
                </c:pt>
                <c:pt idx="277">
                  <c:v>102.08471115523956</c:v>
                </c:pt>
                <c:pt idx="278">
                  <c:v>101.5804287066594</c:v>
                </c:pt>
                <c:pt idx="279">
                  <c:v>101.59426284453599</c:v>
                </c:pt>
                <c:pt idx="280">
                  <c:v>101.60947045892908</c:v>
                </c:pt>
                <c:pt idx="281">
                  <c:v>101.62330632619523</c:v>
                </c:pt>
                <c:pt idx="282">
                  <c:v>101.27680103902652</c:v>
                </c:pt>
                <c:pt idx="283">
                  <c:v>101.20963204738084</c:v>
                </c:pt>
                <c:pt idx="284">
                  <c:v>101.02370869001659</c:v>
                </c:pt>
                <c:pt idx="285">
                  <c:v>100.97711907350713</c:v>
                </c:pt>
                <c:pt idx="286">
                  <c:v>100.97857839402837</c:v>
                </c:pt>
                <c:pt idx="287">
                  <c:v>100.98209715001097</c:v>
                </c:pt>
                <c:pt idx="288">
                  <c:v>100.92108414695471</c:v>
                </c:pt>
                <c:pt idx="289">
                  <c:v>100.8250535684812</c:v>
                </c:pt>
                <c:pt idx="290">
                  <c:v>100.77776173711264</c:v>
                </c:pt>
                <c:pt idx="291">
                  <c:v>101.0119647786144</c:v>
                </c:pt>
                <c:pt idx="292">
                  <c:v>101.3052320377968</c:v>
                </c:pt>
                <c:pt idx="293">
                  <c:v>101.30807554760686</c:v>
                </c:pt>
                <c:pt idx="294">
                  <c:v>101.31091913257663</c:v>
                </c:pt>
                <c:pt idx="295">
                  <c:v>101.92902518980414</c:v>
                </c:pt>
                <c:pt idx="296">
                  <c:v>102.11043251231492</c:v>
                </c:pt>
                <c:pt idx="297">
                  <c:v>101.72736484192376</c:v>
                </c:pt>
                <c:pt idx="298">
                  <c:v>101.9348739875897</c:v>
                </c:pt>
                <c:pt idx="299">
                  <c:v>101.93773929482521</c:v>
                </c:pt>
                <c:pt idx="300">
                  <c:v>101.94129147426466</c:v>
                </c:pt>
                <c:pt idx="301">
                  <c:v>101.94415695726317</c:v>
                </c:pt>
                <c:pt idx="302">
                  <c:v>102.12972306158169</c:v>
                </c:pt>
                <c:pt idx="303">
                  <c:v>102.17861522210619</c:v>
                </c:pt>
                <c:pt idx="304">
                  <c:v>102.18157181494975</c:v>
                </c:pt>
                <c:pt idx="305">
                  <c:v>102.25940238339675</c:v>
                </c:pt>
                <c:pt idx="306">
                  <c:v>102.20740653268604</c:v>
                </c:pt>
                <c:pt idx="307">
                  <c:v>102.21036407869217</c:v>
                </c:pt>
                <c:pt idx="308">
                  <c:v>102.21332170566251</c:v>
                </c:pt>
                <c:pt idx="309">
                  <c:v>102.23688984686696</c:v>
                </c:pt>
                <c:pt idx="310">
                  <c:v>102.22816870880759</c:v>
                </c:pt>
                <c:pt idx="311">
                  <c:v>102.3802196628731</c:v>
                </c:pt>
                <c:pt idx="312">
                  <c:v>102.53640385035172</c:v>
                </c:pt>
                <c:pt idx="313">
                  <c:v>102.53731164373697</c:v>
                </c:pt>
                <c:pt idx="314">
                  <c:v>102.56364343551552</c:v>
                </c:pt>
                <c:pt idx="315">
                  <c:v>102.5899769746178</c:v>
                </c:pt>
                <c:pt idx="316">
                  <c:v>102.65273311169193</c:v>
                </c:pt>
                <c:pt idx="317">
                  <c:v>102.71549359262679</c:v>
                </c:pt>
                <c:pt idx="318">
                  <c:v>102.67173701751881</c:v>
                </c:pt>
                <c:pt idx="319">
                  <c:v>102.48090368823337</c:v>
                </c:pt>
                <c:pt idx="320">
                  <c:v>102.36428326795462</c:v>
                </c:pt>
                <c:pt idx="321">
                  <c:v>102.38992724356299</c:v>
                </c:pt>
                <c:pt idx="322">
                  <c:v>102.41557291767309</c:v>
                </c:pt>
                <c:pt idx="323">
                  <c:v>102.49895831630039</c:v>
                </c:pt>
                <c:pt idx="324">
                  <c:v>102.21322542622802</c:v>
                </c:pt>
                <c:pt idx="325">
                  <c:v>101.90891202318524</c:v>
                </c:pt>
                <c:pt idx="326">
                  <c:v>101.73106407843613</c:v>
                </c:pt>
                <c:pt idx="327">
                  <c:v>101.80412462654336</c:v>
                </c:pt>
                <c:pt idx="328">
                  <c:v>101.8283791625926</c:v>
                </c:pt>
                <c:pt idx="329">
                  <c:v>101.85607282213518</c:v>
                </c:pt>
                <c:pt idx="330">
                  <c:v>101.96764688684948</c:v>
                </c:pt>
                <c:pt idx="331">
                  <c:v>101.7993944316964</c:v>
                </c:pt>
                <c:pt idx="332">
                  <c:v>101.85046729193594</c:v>
                </c:pt>
                <c:pt idx="333">
                  <c:v>101.78533880230631</c:v>
                </c:pt>
                <c:pt idx="334">
                  <c:v>101.75252401843774</c:v>
                </c:pt>
                <c:pt idx="335">
                  <c:v>101.77815716719005</c:v>
                </c:pt>
                <c:pt idx="336">
                  <c:v>101.80447969076036</c:v>
                </c:pt>
                <c:pt idx="337">
                  <c:v>101.72283493204914</c:v>
                </c:pt>
                <c:pt idx="338">
                  <c:v>101.62330335914707</c:v>
                </c:pt>
                <c:pt idx="339">
                  <c:v>101.60010479585753</c:v>
                </c:pt>
                <c:pt idx="340">
                  <c:v>101.47236273256318</c:v>
                </c:pt>
                <c:pt idx="341">
                  <c:v>101.49867840097737</c:v>
                </c:pt>
                <c:pt idx="342">
                  <c:v>101.52499581691724</c:v>
                </c:pt>
                <c:pt idx="343">
                  <c:v>101.53618232347344</c:v>
                </c:pt>
                <c:pt idx="344">
                  <c:v>101.27909919603256</c:v>
                </c:pt>
                <c:pt idx="345">
                  <c:v>101.18709290035655</c:v>
                </c:pt>
                <c:pt idx="346">
                  <c:v>101.06068382543977</c:v>
                </c:pt>
                <c:pt idx="347">
                  <c:v>100.95352809663643</c:v>
                </c:pt>
                <c:pt idx="348">
                  <c:v>100.98189484730815</c:v>
                </c:pt>
                <c:pt idx="349">
                  <c:v>100.99306360842296</c:v>
                </c:pt>
                <c:pt idx="350">
                  <c:v>101.00492105752107</c:v>
                </c:pt>
                <c:pt idx="351">
                  <c:v>101.48189725265695</c:v>
                </c:pt>
                <c:pt idx="352">
                  <c:v>101.55501084686675</c:v>
                </c:pt>
                <c:pt idx="353">
                  <c:v>101.92951441601146</c:v>
                </c:pt>
                <c:pt idx="354">
                  <c:v>102.28340098181243</c:v>
                </c:pt>
                <c:pt idx="355">
                  <c:v>102.41091380973522</c:v>
                </c:pt>
                <c:pt idx="356">
                  <c:v>102.42144724552581</c:v>
                </c:pt>
                <c:pt idx="357">
                  <c:v>102.43335768489625</c:v>
                </c:pt>
                <c:pt idx="358">
                  <c:v>102.44458062757779</c:v>
                </c:pt>
                <c:pt idx="359">
                  <c:v>102.55904029743652</c:v>
                </c:pt>
                <c:pt idx="360">
                  <c:v>102.6831437041066</c:v>
                </c:pt>
                <c:pt idx="361">
                  <c:v>102.69093491584839</c:v>
                </c:pt>
                <c:pt idx="362">
                  <c:v>102.7923372499411</c:v>
                </c:pt>
                <c:pt idx="363">
                  <c:v>102.80357434203738</c:v>
                </c:pt>
                <c:pt idx="364">
                  <c:v>102.81412374178434</c:v>
                </c:pt>
                <c:pt idx="365">
                  <c:v>102.82564006405684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54B-441B-8C51-A7FDDB80BBD9}"/>
            </c:ext>
          </c:extLst>
        </c:ser>
        <c:ser>
          <c:idx val="2"/>
          <c:order val="4"/>
          <c:tx>
            <c:strRef>
              <c:f>'12M'!$AS$1</c:f>
              <c:strCache>
                <c:ptCount val="1"/>
                <c:pt idx="0">
                  <c:v>Benchmark</c:v>
                </c:pt>
              </c:strCache>
            </c:strRef>
          </c:tx>
          <c:spPr>
            <a:ln w="22225"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'12M'!$AK$3:$AK$368</c:f>
              <c:numCache>
                <c:formatCode>m/d/yyyy</c:formatCode>
                <c:ptCount val="366"/>
                <c:pt idx="0" formatCode="dd\-mm\-yyyy">
                  <c:v>42737</c:v>
                </c:pt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42742</c:v>
                </c:pt>
                <c:pt idx="6">
                  <c:v>42743</c:v>
                </c:pt>
                <c:pt idx="7">
                  <c:v>42744</c:v>
                </c:pt>
                <c:pt idx="8">
                  <c:v>42745</c:v>
                </c:pt>
                <c:pt idx="9">
                  <c:v>42746</c:v>
                </c:pt>
                <c:pt idx="10">
                  <c:v>42747</c:v>
                </c:pt>
                <c:pt idx="11">
                  <c:v>42748</c:v>
                </c:pt>
                <c:pt idx="12">
                  <c:v>42749</c:v>
                </c:pt>
                <c:pt idx="13">
                  <c:v>42750</c:v>
                </c:pt>
                <c:pt idx="14">
                  <c:v>42751</c:v>
                </c:pt>
                <c:pt idx="15">
                  <c:v>42752</c:v>
                </c:pt>
                <c:pt idx="16">
                  <c:v>42753</c:v>
                </c:pt>
                <c:pt idx="17">
                  <c:v>42754</c:v>
                </c:pt>
                <c:pt idx="18">
                  <c:v>42755</c:v>
                </c:pt>
                <c:pt idx="19">
                  <c:v>42756</c:v>
                </c:pt>
                <c:pt idx="20">
                  <c:v>42757</c:v>
                </c:pt>
                <c:pt idx="21">
                  <c:v>42758</c:v>
                </c:pt>
                <c:pt idx="22">
                  <c:v>42759</c:v>
                </c:pt>
                <c:pt idx="23">
                  <c:v>42760</c:v>
                </c:pt>
                <c:pt idx="24">
                  <c:v>42761</c:v>
                </c:pt>
                <c:pt idx="25">
                  <c:v>42762</c:v>
                </c:pt>
                <c:pt idx="26">
                  <c:v>42763</c:v>
                </c:pt>
                <c:pt idx="27">
                  <c:v>42764</c:v>
                </c:pt>
                <c:pt idx="28">
                  <c:v>42765</c:v>
                </c:pt>
                <c:pt idx="29">
                  <c:v>42766</c:v>
                </c:pt>
                <c:pt idx="30">
                  <c:v>42767</c:v>
                </c:pt>
                <c:pt idx="31">
                  <c:v>42768</c:v>
                </c:pt>
                <c:pt idx="32">
                  <c:v>42769</c:v>
                </c:pt>
                <c:pt idx="33">
                  <c:v>42770</c:v>
                </c:pt>
                <c:pt idx="34">
                  <c:v>42771</c:v>
                </c:pt>
                <c:pt idx="35">
                  <c:v>42772</c:v>
                </c:pt>
                <c:pt idx="36">
                  <c:v>42773</c:v>
                </c:pt>
                <c:pt idx="37">
                  <c:v>42774</c:v>
                </c:pt>
                <c:pt idx="38">
                  <c:v>42775</c:v>
                </c:pt>
                <c:pt idx="39">
                  <c:v>42776</c:v>
                </c:pt>
                <c:pt idx="40">
                  <c:v>42777</c:v>
                </c:pt>
                <c:pt idx="41">
                  <c:v>42778</c:v>
                </c:pt>
                <c:pt idx="42">
                  <c:v>42779</c:v>
                </c:pt>
                <c:pt idx="43">
                  <c:v>42780</c:v>
                </c:pt>
                <c:pt idx="44">
                  <c:v>42781</c:v>
                </c:pt>
                <c:pt idx="45">
                  <c:v>42782</c:v>
                </c:pt>
                <c:pt idx="46">
                  <c:v>42783</c:v>
                </c:pt>
                <c:pt idx="47">
                  <c:v>42784</c:v>
                </c:pt>
                <c:pt idx="48">
                  <c:v>42785</c:v>
                </c:pt>
                <c:pt idx="49">
                  <c:v>42786</c:v>
                </c:pt>
                <c:pt idx="50">
                  <c:v>42787</c:v>
                </c:pt>
                <c:pt idx="51">
                  <c:v>42788</c:v>
                </c:pt>
                <c:pt idx="52">
                  <c:v>42789</c:v>
                </c:pt>
                <c:pt idx="53">
                  <c:v>42790</c:v>
                </c:pt>
                <c:pt idx="54">
                  <c:v>42791</c:v>
                </c:pt>
                <c:pt idx="55">
                  <c:v>42792</c:v>
                </c:pt>
                <c:pt idx="56">
                  <c:v>42793</c:v>
                </c:pt>
                <c:pt idx="57">
                  <c:v>42794</c:v>
                </c:pt>
                <c:pt idx="58">
                  <c:v>42795</c:v>
                </c:pt>
                <c:pt idx="59">
                  <c:v>42796</c:v>
                </c:pt>
                <c:pt idx="60">
                  <c:v>42797</c:v>
                </c:pt>
                <c:pt idx="61">
                  <c:v>42798</c:v>
                </c:pt>
                <c:pt idx="62">
                  <c:v>42799</c:v>
                </c:pt>
                <c:pt idx="63">
                  <c:v>42800</c:v>
                </c:pt>
                <c:pt idx="64">
                  <c:v>42801</c:v>
                </c:pt>
                <c:pt idx="65">
                  <c:v>42802</c:v>
                </c:pt>
                <c:pt idx="66">
                  <c:v>42803</c:v>
                </c:pt>
                <c:pt idx="67">
                  <c:v>42804</c:v>
                </c:pt>
                <c:pt idx="68">
                  <c:v>42805</c:v>
                </c:pt>
                <c:pt idx="69">
                  <c:v>42806</c:v>
                </c:pt>
                <c:pt idx="70">
                  <c:v>42807</c:v>
                </c:pt>
                <c:pt idx="71">
                  <c:v>42808</c:v>
                </c:pt>
                <c:pt idx="72">
                  <c:v>42809</c:v>
                </c:pt>
                <c:pt idx="73">
                  <c:v>42810</c:v>
                </c:pt>
                <c:pt idx="74">
                  <c:v>42811</c:v>
                </c:pt>
                <c:pt idx="75">
                  <c:v>42812</c:v>
                </c:pt>
                <c:pt idx="76">
                  <c:v>42813</c:v>
                </c:pt>
                <c:pt idx="77">
                  <c:v>42814</c:v>
                </c:pt>
                <c:pt idx="78">
                  <c:v>42815</c:v>
                </c:pt>
                <c:pt idx="79">
                  <c:v>42816</c:v>
                </c:pt>
                <c:pt idx="80">
                  <c:v>42817</c:v>
                </c:pt>
                <c:pt idx="81">
                  <c:v>42818</c:v>
                </c:pt>
                <c:pt idx="82">
                  <c:v>42819</c:v>
                </c:pt>
                <c:pt idx="83">
                  <c:v>42820</c:v>
                </c:pt>
                <c:pt idx="84">
                  <c:v>42821</c:v>
                </c:pt>
                <c:pt idx="85">
                  <c:v>42822</c:v>
                </c:pt>
                <c:pt idx="86">
                  <c:v>42823</c:v>
                </c:pt>
                <c:pt idx="87">
                  <c:v>42824</c:v>
                </c:pt>
                <c:pt idx="88">
                  <c:v>42825</c:v>
                </c:pt>
                <c:pt idx="89">
                  <c:v>42826</c:v>
                </c:pt>
                <c:pt idx="90">
                  <c:v>42827</c:v>
                </c:pt>
                <c:pt idx="91">
                  <c:v>42828</c:v>
                </c:pt>
                <c:pt idx="92">
                  <c:v>42829</c:v>
                </c:pt>
                <c:pt idx="93">
                  <c:v>42830</c:v>
                </c:pt>
                <c:pt idx="94">
                  <c:v>42831</c:v>
                </c:pt>
                <c:pt idx="95">
                  <c:v>42832</c:v>
                </c:pt>
                <c:pt idx="96">
                  <c:v>42833</c:v>
                </c:pt>
                <c:pt idx="97">
                  <c:v>42834</c:v>
                </c:pt>
                <c:pt idx="98">
                  <c:v>42835</c:v>
                </c:pt>
                <c:pt idx="99">
                  <c:v>42836</c:v>
                </c:pt>
                <c:pt idx="100">
                  <c:v>42837</c:v>
                </c:pt>
                <c:pt idx="101">
                  <c:v>42838</c:v>
                </c:pt>
                <c:pt idx="102">
                  <c:v>42839</c:v>
                </c:pt>
                <c:pt idx="103">
                  <c:v>42840</c:v>
                </c:pt>
                <c:pt idx="104">
                  <c:v>42841</c:v>
                </c:pt>
                <c:pt idx="105">
                  <c:v>42842</c:v>
                </c:pt>
                <c:pt idx="106">
                  <c:v>42843</c:v>
                </c:pt>
                <c:pt idx="107">
                  <c:v>42844</c:v>
                </c:pt>
                <c:pt idx="108">
                  <c:v>42845</c:v>
                </c:pt>
                <c:pt idx="109">
                  <c:v>42846</c:v>
                </c:pt>
                <c:pt idx="110">
                  <c:v>42847</c:v>
                </c:pt>
                <c:pt idx="111">
                  <c:v>42848</c:v>
                </c:pt>
                <c:pt idx="112">
                  <c:v>42849</c:v>
                </c:pt>
                <c:pt idx="113">
                  <c:v>42850</c:v>
                </c:pt>
                <c:pt idx="114">
                  <c:v>42851</c:v>
                </c:pt>
                <c:pt idx="115">
                  <c:v>42852</c:v>
                </c:pt>
                <c:pt idx="116">
                  <c:v>42853</c:v>
                </c:pt>
                <c:pt idx="117">
                  <c:v>42854</c:v>
                </c:pt>
                <c:pt idx="118">
                  <c:v>42855</c:v>
                </c:pt>
                <c:pt idx="119">
                  <c:v>42856</c:v>
                </c:pt>
                <c:pt idx="120">
                  <c:v>42857</c:v>
                </c:pt>
                <c:pt idx="121">
                  <c:v>42858</c:v>
                </c:pt>
                <c:pt idx="122">
                  <c:v>42859</c:v>
                </c:pt>
                <c:pt idx="123">
                  <c:v>42860</c:v>
                </c:pt>
                <c:pt idx="124">
                  <c:v>42861</c:v>
                </c:pt>
                <c:pt idx="125">
                  <c:v>42862</c:v>
                </c:pt>
                <c:pt idx="126">
                  <c:v>42863</c:v>
                </c:pt>
                <c:pt idx="127">
                  <c:v>42864</c:v>
                </c:pt>
                <c:pt idx="128">
                  <c:v>42865</c:v>
                </c:pt>
                <c:pt idx="129">
                  <c:v>42866</c:v>
                </c:pt>
                <c:pt idx="130">
                  <c:v>42867</c:v>
                </c:pt>
                <c:pt idx="131">
                  <c:v>42868</c:v>
                </c:pt>
                <c:pt idx="132">
                  <c:v>42869</c:v>
                </c:pt>
                <c:pt idx="133">
                  <c:v>42870</c:v>
                </c:pt>
                <c:pt idx="134">
                  <c:v>42871</c:v>
                </c:pt>
                <c:pt idx="135">
                  <c:v>42872</c:v>
                </c:pt>
                <c:pt idx="136">
                  <c:v>42873</c:v>
                </c:pt>
                <c:pt idx="137">
                  <c:v>42874</c:v>
                </c:pt>
                <c:pt idx="138">
                  <c:v>42875</c:v>
                </c:pt>
                <c:pt idx="139">
                  <c:v>42876</c:v>
                </c:pt>
                <c:pt idx="140">
                  <c:v>42877</c:v>
                </c:pt>
                <c:pt idx="141">
                  <c:v>42878</c:v>
                </c:pt>
                <c:pt idx="142">
                  <c:v>42879</c:v>
                </c:pt>
                <c:pt idx="143">
                  <c:v>42880</c:v>
                </c:pt>
                <c:pt idx="144">
                  <c:v>42881</c:v>
                </c:pt>
                <c:pt idx="145">
                  <c:v>42882</c:v>
                </c:pt>
                <c:pt idx="146">
                  <c:v>42883</c:v>
                </c:pt>
                <c:pt idx="147">
                  <c:v>42884</c:v>
                </c:pt>
                <c:pt idx="148">
                  <c:v>42885</c:v>
                </c:pt>
                <c:pt idx="149">
                  <c:v>42886</c:v>
                </c:pt>
                <c:pt idx="150">
                  <c:v>42887</c:v>
                </c:pt>
                <c:pt idx="151">
                  <c:v>42888</c:v>
                </c:pt>
                <c:pt idx="152">
                  <c:v>42889</c:v>
                </c:pt>
                <c:pt idx="153">
                  <c:v>42890</c:v>
                </c:pt>
                <c:pt idx="154">
                  <c:v>42891</c:v>
                </c:pt>
                <c:pt idx="155">
                  <c:v>42892</c:v>
                </c:pt>
                <c:pt idx="156">
                  <c:v>42893</c:v>
                </c:pt>
                <c:pt idx="157">
                  <c:v>42894</c:v>
                </c:pt>
                <c:pt idx="158">
                  <c:v>42895</c:v>
                </c:pt>
                <c:pt idx="159">
                  <c:v>42896</c:v>
                </c:pt>
                <c:pt idx="160">
                  <c:v>42897</c:v>
                </c:pt>
                <c:pt idx="161">
                  <c:v>42898</c:v>
                </c:pt>
                <c:pt idx="162">
                  <c:v>42899</c:v>
                </c:pt>
                <c:pt idx="163">
                  <c:v>42900</c:v>
                </c:pt>
                <c:pt idx="164">
                  <c:v>42901</c:v>
                </c:pt>
                <c:pt idx="165">
                  <c:v>42902</c:v>
                </c:pt>
                <c:pt idx="166">
                  <c:v>42903</c:v>
                </c:pt>
                <c:pt idx="167">
                  <c:v>42904</c:v>
                </c:pt>
                <c:pt idx="168">
                  <c:v>42905</c:v>
                </c:pt>
                <c:pt idx="169">
                  <c:v>42906</c:v>
                </c:pt>
                <c:pt idx="170">
                  <c:v>42907</c:v>
                </c:pt>
                <c:pt idx="171">
                  <c:v>42908</c:v>
                </c:pt>
                <c:pt idx="172">
                  <c:v>42909</c:v>
                </c:pt>
                <c:pt idx="173">
                  <c:v>42910</c:v>
                </c:pt>
                <c:pt idx="174">
                  <c:v>42911</c:v>
                </c:pt>
                <c:pt idx="175">
                  <c:v>42912</c:v>
                </c:pt>
                <c:pt idx="176">
                  <c:v>42913</c:v>
                </c:pt>
                <c:pt idx="177">
                  <c:v>42914</c:v>
                </c:pt>
                <c:pt idx="178">
                  <c:v>42915</c:v>
                </c:pt>
                <c:pt idx="179">
                  <c:v>42916</c:v>
                </c:pt>
                <c:pt idx="180">
                  <c:v>42917</c:v>
                </c:pt>
                <c:pt idx="181">
                  <c:v>42918</c:v>
                </c:pt>
                <c:pt idx="182">
                  <c:v>42919</c:v>
                </c:pt>
                <c:pt idx="183">
                  <c:v>42920</c:v>
                </c:pt>
                <c:pt idx="184">
                  <c:v>42921</c:v>
                </c:pt>
                <c:pt idx="185">
                  <c:v>42922</c:v>
                </c:pt>
                <c:pt idx="186">
                  <c:v>42923</c:v>
                </c:pt>
                <c:pt idx="187">
                  <c:v>42924</c:v>
                </c:pt>
                <c:pt idx="188">
                  <c:v>42925</c:v>
                </c:pt>
                <c:pt idx="189">
                  <c:v>42926</c:v>
                </c:pt>
                <c:pt idx="190">
                  <c:v>42927</c:v>
                </c:pt>
                <c:pt idx="191">
                  <c:v>42928</c:v>
                </c:pt>
                <c:pt idx="192">
                  <c:v>42929</c:v>
                </c:pt>
                <c:pt idx="193">
                  <c:v>42930</c:v>
                </c:pt>
                <c:pt idx="194">
                  <c:v>42931</c:v>
                </c:pt>
                <c:pt idx="195">
                  <c:v>42932</c:v>
                </c:pt>
                <c:pt idx="196">
                  <c:v>42933</c:v>
                </c:pt>
                <c:pt idx="197">
                  <c:v>42934</c:v>
                </c:pt>
                <c:pt idx="198">
                  <c:v>42935</c:v>
                </c:pt>
                <c:pt idx="199">
                  <c:v>42936</c:v>
                </c:pt>
                <c:pt idx="200">
                  <c:v>42937</c:v>
                </c:pt>
                <c:pt idx="201">
                  <c:v>42938</c:v>
                </c:pt>
                <c:pt idx="202">
                  <c:v>42939</c:v>
                </c:pt>
                <c:pt idx="203">
                  <c:v>42940</c:v>
                </c:pt>
                <c:pt idx="204">
                  <c:v>42941</c:v>
                </c:pt>
                <c:pt idx="205">
                  <c:v>42942</c:v>
                </c:pt>
                <c:pt idx="206">
                  <c:v>42943</c:v>
                </c:pt>
                <c:pt idx="207">
                  <c:v>42944</c:v>
                </c:pt>
                <c:pt idx="208">
                  <c:v>42945</c:v>
                </c:pt>
                <c:pt idx="209">
                  <c:v>42946</c:v>
                </c:pt>
                <c:pt idx="210">
                  <c:v>42947</c:v>
                </c:pt>
                <c:pt idx="211">
                  <c:v>42948</c:v>
                </c:pt>
                <c:pt idx="212">
                  <c:v>42949</c:v>
                </c:pt>
                <c:pt idx="213">
                  <c:v>42950</c:v>
                </c:pt>
                <c:pt idx="214">
                  <c:v>42951</c:v>
                </c:pt>
                <c:pt idx="215">
                  <c:v>42952</c:v>
                </c:pt>
                <c:pt idx="216">
                  <c:v>42953</c:v>
                </c:pt>
                <c:pt idx="217">
                  <c:v>42954</c:v>
                </c:pt>
                <c:pt idx="218">
                  <c:v>42955</c:v>
                </c:pt>
                <c:pt idx="219">
                  <c:v>42956</c:v>
                </c:pt>
                <c:pt idx="220">
                  <c:v>42957</c:v>
                </c:pt>
                <c:pt idx="221">
                  <c:v>42958</c:v>
                </c:pt>
                <c:pt idx="222">
                  <c:v>42959</c:v>
                </c:pt>
                <c:pt idx="223">
                  <c:v>42960</c:v>
                </c:pt>
                <c:pt idx="224">
                  <c:v>42961</c:v>
                </c:pt>
                <c:pt idx="225">
                  <c:v>42962</c:v>
                </c:pt>
                <c:pt idx="226">
                  <c:v>42963</c:v>
                </c:pt>
                <c:pt idx="227">
                  <c:v>42964</c:v>
                </c:pt>
                <c:pt idx="228">
                  <c:v>42965</c:v>
                </c:pt>
                <c:pt idx="229">
                  <c:v>42966</c:v>
                </c:pt>
                <c:pt idx="230">
                  <c:v>42967</c:v>
                </c:pt>
                <c:pt idx="231">
                  <c:v>42968</c:v>
                </c:pt>
                <c:pt idx="232">
                  <c:v>42969</c:v>
                </c:pt>
                <c:pt idx="233">
                  <c:v>42970</c:v>
                </c:pt>
                <c:pt idx="234">
                  <c:v>42971</c:v>
                </c:pt>
                <c:pt idx="235">
                  <c:v>42972</c:v>
                </c:pt>
                <c:pt idx="236">
                  <c:v>42973</c:v>
                </c:pt>
                <c:pt idx="237">
                  <c:v>42974</c:v>
                </c:pt>
                <c:pt idx="238">
                  <c:v>42975</c:v>
                </c:pt>
                <c:pt idx="239">
                  <c:v>42976</c:v>
                </c:pt>
                <c:pt idx="240">
                  <c:v>42977</c:v>
                </c:pt>
                <c:pt idx="241">
                  <c:v>42978</c:v>
                </c:pt>
                <c:pt idx="242">
                  <c:v>42979</c:v>
                </c:pt>
                <c:pt idx="243">
                  <c:v>42980</c:v>
                </c:pt>
                <c:pt idx="244">
                  <c:v>42981</c:v>
                </c:pt>
                <c:pt idx="245">
                  <c:v>42982</c:v>
                </c:pt>
                <c:pt idx="246">
                  <c:v>42983</c:v>
                </c:pt>
                <c:pt idx="247">
                  <c:v>42984</c:v>
                </c:pt>
                <c:pt idx="248">
                  <c:v>42985</c:v>
                </c:pt>
                <c:pt idx="249">
                  <c:v>42986</c:v>
                </c:pt>
                <c:pt idx="250">
                  <c:v>42987</c:v>
                </c:pt>
                <c:pt idx="251">
                  <c:v>42988</c:v>
                </c:pt>
                <c:pt idx="252">
                  <c:v>42989</c:v>
                </c:pt>
                <c:pt idx="253">
                  <c:v>42990</c:v>
                </c:pt>
                <c:pt idx="254">
                  <c:v>42991</c:v>
                </c:pt>
                <c:pt idx="255">
                  <c:v>42992</c:v>
                </c:pt>
                <c:pt idx="256">
                  <c:v>42993</c:v>
                </c:pt>
                <c:pt idx="257">
                  <c:v>42994</c:v>
                </c:pt>
                <c:pt idx="258">
                  <c:v>42995</c:v>
                </c:pt>
                <c:pt idx="259">
                  <c:v>42996</c:v>
                </c:pt>
                <c:pt idx="260">
                  <c:v>42997</c:v>
                </c:pt>
                <c:pt idx="261">
                  <c:v>42998</c:v>
                </c:pt>
                <c:pt idx="262">
                  <c:v>42999</c:v>
                </c:pt>
                <c:pt idx="263">
                  <c:v>43000</c:v>
                </c:pt>
                <c:pt idx="264">
                  <c:v>43001</c:v>
                </c:pt>
                <c:pt idx="265">
                  <c:v>43002</c:v>
                </c:pt>
                <c:pt idx="266">
                  <c:v>43003</c:v>
                </c:pt>
                <c:pt idx="267">
                  <c:v>43004</c:v>
                </c:pt>
                <c:pt idx="268">
                  <c:v>43005</c:v>
                </c:pt>
                <c:pt idx="269">
                  <c:v>43006</c:v>
                </c:pt>
                <c:pt idx="270">
                  <c:v>43007</c:v>
                </c:pt>
                <c:pt idx="271">
                  <c:v>43008</c:v>
                </c:pt>
                <c:pt idx="272">
                  <c:v>43009</c:v>
                </c:pt>
                <c:pt idx="273">
                  <c:v>43010</c:v>
                </c:pt>
                <c:pt idx="274">
                  <c:v>43011</c:v>
                </c:pt>
                <c:pt idx="275">
                  <c:v>43012</c:v>
                </c:pt>
                <c:pt idx="276">
                  <c:v>43013</c:v>
                </c:pt>
                <c:pt idx="277">
                  <c:v>43014</c:v>
                </c:pt>
                <c:pt idx="278">
                  <c:v>43015</c:v>
                </c:pt>
                <c:pt idx="279">
                  <c:v>43016</c:v>
                </c:pt>
                <c:pt idx="280">
                  <c:v>43017</c:v>
                </c:pt>
                <c:pt idx="281">
                  <c:v>43018</c:v>
                </c:pt>
                <c:pt idx="282">
                  <c:v>43019</c:v>
                </c:pt>
                <c:pt idx="283">
                  <c:v>43020</c:v>
                </c:pt>
                <c:pt idx="284">
                  <c:v>43021</c:v>
                </c:pt>
                <c:pt idx="285">
                  <c:v>43022</c:v>
                </c:pt>
                <c:pt idx="286">
                  <c:v>43023</c:v>
                </c:pt>
                <c:pt idx="287">
                  <c:v>43024</c:v>
                </c:pt>
                <c:pt idx="288">
                  <c:v>43025</c:v>
                </c:pt>
                <c:pt idx="289">
                  <c:v>43026</c:v>
                </c:pt>
                <c:pt idx="290">
                  <c:v>43027</c:v>
                </c:pt>
                <c:pt idx="291">
                  <c:v>43028</c:v>
                </c:pt>
                <c:pt idx="292">
                  <c:v>43029</c:v>
                </c:pt>
                <c:pt idx="293">
                  <c:v>43030</c:v>
                </c:pt>
                <c:pt idx="294">
                  <c:v>43031</c:v>
                </c:pt>
                <c:pt idx="295">
                  <c:v>43032</c:v>
                </c:pt>
                <c:pt idx="296">
                  <c:v>43033</c:v>
                </c:pt>
                <c:pt idx="297">
                  <c:v>43034</c:v>
                </c:pt>
                <c:pt idx="298">
                  <c:v>43035</c:v>
                </c:pt>
                <c:pt idx="299">
                  <c:v>43036</c:v>
                </c:pt>
                <c:pt idx="300">
                  <c:v>43037</c:v>
                </c:pt>
                <c:pt idx="301">
                  <c:v>43038</c:v>
                </c:pt>
                <c:pt idx="302">
                  <c:v>43039</c:v>
                </c:pt>
                <c:pt idx="303">
                  <c:v>43040</c:v>
                </c:pt>
                <c:pt idx="304">
                  <c:v>43041</c:v>
                </c:pt>
                <c:pt idx="305">
                  <c:v>43042</c:v>
                </c:pt>
                <c:pt idx="306">
                  <c:v>43043</c:v>
                </c:pt>
                <c:pt idx="307">
                  <c:v>43044</c:v>
                </c:pt>
                <c:pt idx="308">
                  <c:v>43045</c:v>
                </c:pt>
                <c:pt idx="309">
                  <c:v>43046</c:v>
                </c:pt>
                <c:pt idx="310">
                  <c:v>43047</c:v>
                </c:pt>
                <c:pt idx="311">
                  <c:v>43048</c:v>
                </c:pt>
                <c:pt idx="312">
                  <c:v>43049</c:v>
                </c:pt>
                <c:pt idx="313">
                  <c:v>43050</c:v>
                </c:pt>
                <c:pt idx="314">
                  <c:v>43051</c:v>
                </c:pt>
                <c:pt idx="315">
                  <c:v>43052</c:v>
                </c:pt>
                <c:pt idx="316">
                  <c:v>43053</c:v>
                </c:pt>
                <c:pt idx="317">
                  <c:v>43054</c:v>
                </c:pt>
                <c:pt idx="318">
                  <c:v>43055</c:v>
                </c:pt>
                <c:pt idx="319">
                  <c:v>43056</c:v>
                </c:pt>
                <c:pt idx="320">
                  <c:v>43057</c:v>
                </c:pt>
                <c:pt idx="321">
                  <c:v>43058</c:v>
                </c:pt>
                <c:pt idx="322">
                  <c:v>43059</c:v>
                </c:pt>
                <c:pt idx="323">
                  <c:v>43060</c:v>
                </c:pt>
                <c:pt idx="324">
                  <c:v>43061</c:v>
                </c:pt>
                <c:pt idx="325">
                  <c:v>43062</c:v>
                </c:pt>
                <c:pt idx="326">
                  <c:v>43063</c:v>
                </c:pt>
                <c:pt idx="327">
                  <c:v>43064</c:v>
                </c:pt>
                <c:pt idx="328">
                  <c:v>43065</c:v>
                </c:pt>
                <c:pt idx="329">
                  <c:v>43066</c:v>
                </c:pt>
                <c:pt idx="330">
                  <c:v>43067</c:v>
                </c:pt>
                <c:pt idx="331">
                  <c:v>43068</c:v>
                </c:pt>
                <c:pt idx="332">
                  <c:v>43069</c:v>
                </c:pt>
                <c:pt idx="333">
                  <c:v>43070</c:v>
                </c:pt>
                <c:pt idx="334">
                  <c:v>43071</c:v>
                </c:pt>
                <c:pt idx="335">
                  <c:v>43072</c:v>
                </c:pt>
                <c:pt idx="336">
                  <c:v>43073</c:v>
                </c:pt>
                <c:pt idx="337">
                  <c:v>43074</c:v>
                </c:pt>
                <c:pt idx="338">
                  <c:v>43075</c:v>
                </c:pt>
                <c:pt idx="339">
                  <c:v>43076</c:v>
                </c:pt>
                <c:pt idx="340">
                  <c:v>43077</c:v>
                </c:pt>
                <c:pt idx="341">
                  <c:v>43078</c:v>
                </c:pt>
                <c:pt idx="342">
                  <c:v>43079</c:v>
                </c:pt>
                <c:pt idx="343">
                  <c:v>43080</c:v>
                </c:pt>
                <c:pt idx="344">
                  <c:v>43081</c:v>
                </c:pt>
                <c:pt idx="345">
                  <c:v>43082</c:v>
                </c:pt>
                <c:pt idx="346">
                  <c:v>43083</c:v>
                </c:pt>
                <c:pt idx="347">
                  <c:v>43084</c:v>
                </c:pt>
                <c:pt idx="348">
                  <c:v>43085</c:v>
                </c:pt>
                <c:pt idx="349">
                  <c:v>43086</c:v>
                </c:pt>
                <c:pt idx="350">
                  <c:v>43087</c:v>
                </c:pt>
                <c:pt idx="351">
                  <c:v>43088</c:v>
                </c:pt>
                <c:pt idx="352">
                  <c:v>43089</c:v>
                </c:pt>
                <c:pt idx="353">
                  <c:v>43090</c:v>
                </c:pt>
                <c:pt idx="354">
                  <c:v>43091</c:v>
                </c:pt>
                <c:pt idx="355">
                  <c:v>43092</c:v>
                </c:pt>
                <c:pt idx="356">
                  <c:v>43093</c:v>
                </c:pt>
                <c:pt idx="357">
                  <c:v>43094</c:v>
                </c:pt>
                <c:pt idx="358">
                  <c:v>43095</c:v>
                </c:pt>
                <c:pt idx="359">
                  <c:v>43096</c:v>
                </c:pt>
                <c:pt idx="360">
                  <c:v>43097</c:v>
                </c:pt>
                <c:pt idx="361">
                  <c:v>43098</c:v>
                </c:pt>
                <c:pt idx="362">
                  <c:v>43099</c:v>
                </c:pt>
                <c:pt idx="363">
                  <c:v>43100</c:v>
                </c:pt>
                <c:pt idx="364">
                  <c:v>43101</c:v>
                </c:pt>
                <c:pt idx="365">
                  <c:v>43102</c:v>
                </c:pt>
              </c:numCache>
            </c:numRef>
          </c:cat>
          <c:val>
            <c:numRef>
              <c:f>'12M'!$AS$3:$AS$368</c:f>
              <c:numCache>
                <c:formatCode>General</c:formatCode>
                <c:ptCount val="366"/>
                <c:pt idx="0">
                  <c:v>100</c:v>
                </c:pt>
                <c:pt idx="1">
                  <c:v>100</c:v>
                </c:pt>
                <c:pt idx="2">
                  <c:v>100.27475824433397</c:v>
                </c:pt>
                <c:pt idx="3">
                  <c:v>100.55670923684046</c:v>
                </c:pt>
                <c:pt idx="4">
                  <c:v>100.63929261427715</c:v>
                </c:pt>
                <c:pt idx="5">
                  <c:v>100.63929261427715</c:v>
                </c:pt>
                <c:pt idx="6">
                  <c:v>100.63929261427715</c:v>
                </c:pt>
                <c:pt idx="7">
                  <c:v>100.53210539473781</c:v>
                </c:pt>
                <c:pt idx="8">
                  <c:v>100.56355409518476</c:v>
                </c:pt>
                <c:pt idx="9">
                  <c:v>100.48651916192303</c:v>
                </c:pt>
                <c:pt idx="10">
                  <c:v>100.54421241030288</c:v>
                </c:pt>
                <c:pt idx="11">
                  <c:v>100.60520805219271</c:v>
                </c:pt>
                <c:pt idx="12">
                  <c:v>100.60520805219271</c:v>
                </c:pt>
                <c:pt idx="13">
                  <c:v>100.60520805219271</c:v>
                </c:pt>
                <c:pt idx="14">
                  <c:v>100.5401877587875</c:v>
                </c:pt>
                <c:pt idx="15">
                  <c:v>100.51801195943814</c:v>
                </c:pt>
                <c:pt idx="16">
                  <c:v>100.47273743171672</c:v>
                </c:pt>
                <c:pt idx="17">
                  <c:v>100.4024307893351</c:v>
                </c:pt>
                <c:pt idx="18">
                  <c:v>100.37511905511398</c:v>
                </c:pt>
                <c:pt idx="19">
                  <c:v>100.37511905511398</c:v>
                </c:pt>
                <c:pt idx="20">
                  <c:v>100.37511905511398</c:v>
                </c:pt>
                <c:pt idx="21">
                  <c:v>100.4588938563885</c:v>
                </c:pt>
                <c:pt idx="22">
                  <c:v>100.38337630516257</c:v>
                </c:pt>
                <c:pt idx="23">
                  <c:v>100.44727457311693</c:v>
                </c:pt>
                <c:pt idx="24">
                  <c:v>100.49830870724277</c:v>
                </c:pt>
                <c:pt idx="25">
                  <c:v>100.44563579308301</c:v>
                </c:pt>
                <c:pt idx="26">
                  <c:v>100.44563579308301</c:v>
                </c:pt>
                <c:pt idx="27">
                  <c:v>100.44563579308301</c:v>
                </c:pt>
                <c:pt idx="28">
                  <c:v>100.46051547100633</c:v>
                </c:pt>
                <c:pt idx="29">
                  <c:v>100.47186520856685</c:v>
                </c:pt>
                <c:pt idx="30">
                  <c:v>100.54155122683373</c:v>
                </c:pt>
                <c:pt idx="31">
                  <c:v>100.69309922570784</c:v>
                </c:pt>
                <c:pt idx="32">
                  <c:v>100.76696084330354</c:v>
                </c:pt>
                <c:pt idx="33">
                  <c:v>100.76696084330354</c:v>
                </c:pt>
                <c:pt idx="34">
                  <c:v>100.76696084330354</c:v>
                </c:pt>
                <c:pt idx="35">
                  <c:v>100.80759447677997</c:v>
                </c:pt>
                <c:pt idx="36">
                  <c:v>100.76485202594012</c:v>
                </c:pt>
                <c:pt idx="37">
                  <c:v>100.98161160470818</c:v>
                </c:pt>
                <c:pt idx="38">
                  <c:v>101.08763694912351</c:v>
                </c:pt>
                <c:pt idx="39">
                  <c:v>101.20534123611304</c:v>
                </c:pt>
                <c:pt idx="40">
                  <c:v>101.20534123611304</c:v>
                </c:pt>
                <c:pt idx="41">
                  <c:v>101.20534123611304</c:v>
                </c:pt>
                <c:pt idx="42">
                  <c:v>101.18506260562982</c:v>
                </c:pt>
                <c:pt idx="43">
                  <c:v>101.21748858594431</c:v>
                </c:pt>
                <c:pt idx="44">
                  <c:v>101.29607006393051</c:v>
                </c:pt>
                <c:pt idx="45">
                  <c:v>101.23938908165745</c:v>
                </c:pt>
                <c:pt idx="46">
                  <c:v>101.14715748918984</c:v>
                </c:pt>
                <c:pt idx="47">
                  <c:v>101.14715748918984</c:v>
                </c:pt>
                <c:pt idx="48">
                  <c:v>101.14715748918984</c:v>
                </c:pt>
                <c:pt idx="49">
                  <c:v>101.28926512468551</c:v>
                </c:pt>
                <c:pt idx="50">
                  <c:v>101.23101498702233</c:v>
                </c:pt>
                <c:pt idx="51">
                  <c:v>101.19760678842243</c:v>
                </c:pt>
                <c:pt idx="52">
                  <c:v>101.28057735881553</c:v>
                </c:pt>
                <c:pt idx="53">
                  <c:v>101.41285494077128</c:v>
                </c:pt>
                <c:pt idx="54">
                  <c:v>101.41285494077128</c:v>
                </c:pt>
                <c:pt idx="55">
                  <c:v>101.41285494077128</c:v>
                </c:pt>
                <c:pt idx="56">
                  <c:v>101.57367007208636</c:v>
                </c:pt>
                <c:pt idx="57">
                  <c:v>101.56637884804883</c:v>
                </c:pt>
                <c:pt idx="58">
                  <c:v>101.67358263408698</c:v>
                </c:pt>
                <c:pt idx="59">
                  <c:v>101.68351318760786</c:v>
                </c:pt>
                <c:pt idx="60">
                  <c:v>101.69508619006767</c:v>
                </c:pt>
                <c:pt idx="61">
                  <c:v>101.69508619006767</c:v>
                </c:pt>
                <c:pt idx="62">
                  <c:v>101.69508619006767</c:v>
                </c:pt>
                <c:pt idx="63">
                  <c:v>101.75264979629709</c:v>
                </c:pt>
                <c:pt idx="64">
                  <c:v>101.74612736004735</c:v>
                </c:pt>
                <c:pt idx="65">
                  <c:v>101.7077040331007</c:v>
                </c:pt>
                <c:pt idx="66">
                  <c:v>101.66926666592916</c:v>
                </c:pt>
                <c:pt idx="67">
                  <c:v>101.51467610617711</c:v>
                </c:pt>
                <c:pt idx="68">
                  <c:v>101.51467610617711</c:v>
                </c:pt>
                <c:pt idx="69">
                  <c:v>101.51467610617711</c:v>
                </c:pt>
                <c:pt idx="70">
                  <c:v>101.4111056212426</c:v>
                </c:pt>
                <c:pt idx="71">
                  <c:v>101.38069212616274</c:v>
                </c:pt>
                <c:pt idx="72">
                  <c:v>101.19687691126893</c:v>
                </c:pt>
                <c:pt idx="73">
                  <c:v>101.16856490585731</c:v>
                </c:pt>
                <c:pt idx="74">
                  <c:v>101.44473702701681</c:v>
                </c:pt>
                <c:pt idx="75">
                  <c:v>101.44473702701681</c:v>
                </c:pt>
                <c:pt idx="76">
                  <c:v>101.44473702701681</c:v>
                </c:pt>
                <c:pt idx="77">
                  <c:v>101.66423042977164</c:v>
                </c:pt>
                <c:pt idx="78">
                  <c:v>101.77063183480659</c:v>
                </c:pt>
                <c:pt idx="79">
                  <c:v>101.64519385545952</c:v>
                </c:pt>
                <c:pt idx="80">
                  <c:v>101.85318211629767</c:v>
                </c:pt>
                <c:pt idx="81">
                  <c:v>102.00774693627693</c:v>
                </c:pt>
                <c:pt idx="82">
                  <c:v>102.00774693627693</c:v>
                </c:pt>
                <c:pt idx="83">
                  <c:v>102.00774693627693</c:v>
                </c:pt>
                <c:pt idx="84">
                  <c:v>102.07701423669447</c:v>
                </c:pt>
                <c:pt idx="85">
                  <c:v>102.20400366911855</c:v>
                </c:pt>
                <c:pt idx="86">
                  <c:v>102.26430516549243</c:v>
                </c:pt>
                <c:pt idx="87">
                  <c:v>102.27878609900425</c:v>
                </c:pt>
                <c:pt idx="88">
                  <c:v>102.35193010941737</c:v>
                </c:pt>
                <c:pt idx="89">
                  <c:v>102.35193010941737</c:v>
                </c:pt>
                <c:pt idx="90">
                  <c:v>102.35193010941737</c:v>
                </c:pt>
                <c:pt idx="91">
                  <c:v>102.59585074251846</c:v>
                </c:pt>
                <c:pt idx="92">
                  <c:v>102.569991518577</c:v>
                </c:pt>
                <c:pt idx="93">
                  <c:v>102.7486413231566</c:v>
                </c:pt>
                <c:pt idx="94">
                  <c:v>102.73584687368991</c:v>
                </c:pt>
                <c:pt idx="95">
                  <c:v>102.73542759214511</c:v>
                </c:pt>
                <c:pt idx="96">
                  <c:v>102.73542759214511</c:v>
                </c:pt>
                <c:pt idx="97">
                  <c:v>102.73542759214511</c:v>
                </c:pt>
                <c:pt idx="98">
                  <c:v>102.8348756589981</c:v>
                </c:pt>
                <c:pt idx="99">
                  <c:v>102.89505096292187</c:v>
                </c:pt>
                <c:pt idx="100">
                  <c:v>102.97820470335967</c:v>
                </c:pt>
                <c:pt idx="101">
                  <c:v>102.97820470335967</c:v>
                </c:pt>
                <c:pt idx="102">
                  <c:v>103.05244956058611</c:v>
                </c:pt>
                <c:pt idx="103">
                  <c:v>103.05244956058611</c:v>
                </c:pt>
                <c:pt idx="104">
                  <c:v>103.05244956058611</c:v>
                </c:pt>
                <c:pt idx="105">
                  <c:v>103.13709068203707</c:v>
                </c:pt>
                <c:pt idx="106">
                  <c:v>103.51949543453186</c:v>
                </c:pt>
                <c:pt idx="107">
                  <c:v>103.51949543453186</c:v>
                </c:pt>
                <c:pt idx="108">
                  <c:v>103.38214299892314</c:v>
                </c:pt>
                <c:pt idx="109">
                  <c:v>103.3660518736712</c:v>
                </c:pt>
                <c:pt idx="110">
                  <c:v>103.3660518736712</c:v>
                </c:pt>
                <c:pt idx="111">
                  <c:v>103.3660518736712</c:v>
                </c:pt>
                <c:pt idx="112">
                  <c:v>103.40343301016459</c:v>
                </c:pt>
                <c:pt idx="113">
                  <c:v>103.36076847704088</c:v>
                </c:pt>
                <c:pt idx="114">
                  <c:v>103.29734384667745</c:v>
                </c:pt>
                <c:pt idx="115">
                  <c:v>103.18983408969611</c:v>
                </c:pt>
                <c:pt idx="116">
                  <c:v>103.29948599416547</c:v>
                </c:pt>
                <c:pt idx="117">
                  <c:v>103.29948599416547</c:v>
                </c:pt>
                <c:pt idx="118">
                  <c:v>103.29948599416547</c:v>
                </c:pt>
                <c:pt idx="119">
                  <c:v>103.29948599416547</c:v>
                </c:pt>
                <c:pt idx="120">
                  <c:v>103.4183601302949</c:v>
                </c:pt>
                <c:pt idx="121">
                  <c:v>103.53013997449351</c:v>
                </c:pt>
                <c:pt idx="122">
                  <c:v>103.54009703389477</c:v>
                </c:pt>
                <c:pt idx="123">
                  <c:v>103.36629765797386</c:v>
                </c:pt>
                <c:pt idx="124">
                  <c:v>103.36629765797386</c:v>
                </c:pt>
                <c:pt idx="125">
                  <c:v>103.36629765797386</c:v>
                </c:pt>
                <c:pt idx="126">
                  <c:v>103.40644447357425</c:v>
                </c:pt>
                <c:pt idx="127">
                  <c:v>103.2321028042869</c:v>
                </c:pt>
                <c:pt idx="128">
                  <c:v>102.9853087863208</c:v>
                </c:pt>
                <c:pt idx="129">
                  <c:v>102.99710194981564</c:v>
                </c:pt>
                <c:pt idx="130">
                  <c:v>102.78330141177582</c:v>
                </c:pt>
                <c:pt idx="131">
                  <c:v>102.78330141177582</c:v>
                </c:pt>
                <c:pt idx="132">
                  <c:v>102.78330141177582</c:v>
                </c:pt>
                <c:pt idx="133">
                  <c:v>102.84597797208352</c:v>
                </c:pt>
                <c:pt idx="134">
                  <c:v>103.06167599797494</c:v>
                </c:pt>
                <c:pt idx="135">
                  <c:v>103.14902961886021</c:v>
                </c:pt>
                <c:pt idx="136">
                  <c:v>103.37354295099355</c:v>
                </c:pt>
                <c:pt idx="137">
                  <c:v>103.49045405085288</c:v>
                </c:pt>
                <c:pt idx="138">
                  <c:v>103.49045405085288</c:v>
                </c:pt>
                <c:pt idx="139">
                  <c:v>103.49045405085288</c:v>
                </c:pt>
                <c:pt idx="140">
                  <c:v>103.38570021569349</c:v>
                </c:pt>
                <c:pt idx="141">
                  <c:v>103.32818979414184</c:v>
                </c:pt>
                <c:pt idx="142">
                  <c:v>103.30969008645162</c:v>
                </c:pt>
                <c:pt idx="143">
                  <c:v>103.38534814075149</c:v>
                </c:pt>
                <c:pt idx="144">
                  <c:v>103.20002708323462</c:v>
                </c:pt>
                <c:pt idx="145">
                  <c:v>103.20002708323462</c:v>
                </c:pt>
                <c:pt idx="146">
                  <c:v>103.20002708323462</c:v>
                </c:pt>
                <c:pt idx="147">
                  <c:v>103.05870705819279</c:v>
                </c:pt>
                <c:pt idx="148">
                  <c:v>103.07532338795515</c:v>
                </c:pt>
                <c:pt idx="149">
                  <c:v>103.28844190907205</c:v>
                </c:pt>
                <c:pt idx="150">
                  <c:v>103.48741815151442</c:v>
                </c:pt>
                <c:pt idx="151">
                  <c:v>103.54744874276487</c:v>
                </c:pt>
                <c:pt idx="152">
                  <c:v>103.54744874276487</c:v>
                </c:pt>
                <c:pt idx="153">
                  <c:v>103.54744874276487</c:v>
                </c:pt>
                <c:pt idx="154">
                  <c:v>103.72253435654864</c:v>
                </c:pt>
                <c:pt idx="155">
                  <c:v>103.76677652661961</c:v>
                </c:pt>
                <c:pt idx="156">
                  <c:v>103.78016761606033</c:v>
                </c:pt>
                <c:pt idx="157">
                  <c:v>103.78558585244976</c:v>
                </c:pt>
                <c:pt idx="158">
                  <c:v>103.7299008821699</c:v>
                </c:pt>
                <c:pt idx="159">
                  <c:v>103.7299008821699</c:v>
                </c:pt>
                <c:pt idx="160">
                  <c:v>103.7299008821699</c:v>
                </c:pt>
                <c:pt idx="161">
                  <c:v>103.68838225085892</c:v>
                </c:pt>
                <c:pt idx="162">
                  <c:v>103.57618413622522</c:v>
                </c:pt>
                <c:pt idx="163">
                  <c:v>103.66707928912949</c:v>
                </c:pt>
                <c:pt idx="164">
                  <c:v>103.71309036629202</c:v>
                </c:pt>
                <c:pt idx="165">
                  <c:v>103.72778211929067</c:v>
                </c:pt>
                <c:pt idx="166">
                  <c:v>103.72778211929067</c:v>
                </c:pt>
                <c:pt idx="167">
                  <c:v>103.72778211929067</c:v>
                </c:pt>
                <c:pt idx="168">
                  <c:v>103.6231894043671</c:v>
                </c:pt>
                <c:pt idx="169">
                  <c:v>103.64412751327119</c:v>
                </c:pt>
                <c:pt idx="170">
                  <c:v>103.55678547257794</c:v>
                </c:pt>
                <c:pt idx="171">
                  <c:v>103.44020955086494</c:v>
                </c:pt>
                <c:pt idx="172">
                  <c:v>103.50129482335804</c:v>
                </c:pt>
                <c:pt idx="173">
                  <c:v>103.50129482335804</c:v>
                </c:pt>
                <c:pt idx="174">
                  <c:v>103.50129482335804</c:v>
                </c:pt>
                <c:pt idx="175">
                  <c:v>103.50129482335804</c:v>
                </c:pt>
                <c:pt idx="176">
                  <c:v>103.40335150122611</c:v>
                </c:pt>
                <c:pt idx="177">
                  <c:v>103.2060466691636</c:v>
                </c:pt>
                <c:pt idx="178">
                  <c:v>103.19923704826842</c:v>
                </c:pt>
                <c:pt idx="179">
                  <c:v>103.06024352915836</c:v>
                </c:pt>
                <c:pt idx="180">
                  <c:v>103.06024352915836</c:v>
                </c:pt>
                <c:pt idx="181">
                  <c:v>103.06024352915836</c:v>
                </c:pt>
                <c:pt idx="182">
                  <c:v>103.07865909430349</c:v>
                </c:pt>
                <c:pt idx="183">
                  <c:v>103.03295664292961</c:v>
                </c:pt>
                <c:pt idx="184">
                  <c:v>102.93912781375325</c:v>
                </c:pt>
                <c:pt idx="185">
                  <c:v>102.95744555509476</c:v>
                </c:pt>
                <c:pt idx="186">
                  <c:v>102.73387984089169</c:v>
                </c:pt>
                <c:pt idx="187">
                  <c:v>102.73387984089169</c:v>
                </c:pt>
                <c:pt idx="188">
                  <c:v>102.73387984089169</c:v>
                </c:pt>
                <c:pt idx="189">
                  <c:v>102.66281842129736</c:v>
                </c:pt>
                <c:pt idx="190">
                  <c:v>102.68021472226326</c:v>
                </c:pt>
                <c:pt idx="191">
                  <c:v>102.85017363149653</c:v>
                </c:pt>
                <c:pt idx="192">
                  <c:v>102.96288032832045</c:v>
                </c:pt>
                <c:pt idx="193">
                  <c:v>102.67229416932038</c:v>
                </c:pt>
                <c:pt idx="194">
                  <c:v>102.67229416932038</c:v>
                </c:pt>
                <c:pt idx="195">
                  <c:v>102.67229416932038</c:v>
                </c:pt>
                <c:pt idx="196">
                  <c:v>102.4597149639701</c:v>
                </c:pt>
                <c:pt idx="197">
                  <c:v>102.33935089803357</c:v>
                </c:pt>
                <c:pt idx="198">
                  <c:v>102.29123779797249</c:v>
                </c:pt>
                <c:pt idx="199">
                  <c:v>102.22694097198075</c:v>
                </c:pt>
                <c:pt idx="200">
                  <c:v>102.25131792342268</c:v>
                </c:pt>
                <c:pt idx="201">
                  <c:v>102.25131792342268</c:v>
                </c:pt>
                <c:pt idx="202">
                  <c:v>102.25131792342268</c:v>
                </c:pt>
                <c:pt idx="203">
                  <c:v>102.41227472691192</c:v>
                </c:pt>
                <c:pt idx="204">
                  <c:v>102.56025911226521</c:v>
                </c:pt>
                <c:pt idx="205">
                  <c:v>102.47505648988842</c:v>
                </c:pt>
                <c:pt idx="206">
                  <c:v>102.59639087351775</c:v>
                </c:pt>
                <c:pt idx="207">
                  <c:v>102.63059182270133</c:v>
                </c:pt>
                <c:pt idx="208">
                  <c:v>102.63059182270133</c:v>
                </c:pt>
                <c:pt idx="209">
                  <c:v>102.63059182270133</c:v>
                </c:pt>
                <c:pt idx="210">
                  <c:v>102.79209208478225</c:v>
                </c:pt>
                <c:pt idx="211">
                  <c:v>102.85825956920762</c:v>
                </c:pt>
                <c:pt idx="212">
                  <c:v>102.92532244880822</c:v>
                </c:pt>
                <c:pt idx="213">
                  <c:v>102.968834263516</c:v>
                </c:pt>
                <c:pt idx="214">
                  <c:v>102.78609428109719</c:v>
                </c:pt>
                <c:pt idx="215">
                  <c:v>102.78609428109719</c:v>
                </c:pt>
                <c:pt idx="216">
                  <c:v>102.78609428109719</c:v>
                </c:pt>
                <c:pt idx="217">
                  <c:v>102.66239046651708</c:v>
                </c:pt>
                <c:pt idx="218">
                  <c:v>102.57162023542969</c:v>
                </c:pt>
                <c:pt idx="219">
                  <c:v>102.65674910839165</c:v>
                </c:pt>
                <c:pt idx="220">
                  <c:v>102.57402096679523</c:v>
                </c:pt>
                <c:pt idx="221">
                  <c:v>102.51017191103233</c:v>
                </c:pt>
                <c:pt idx="222">
                  <c:v>102.51017191103233</c:v>
                </c:pt>
                <c:pt idx="223">
                  <c:v>102.51017191103233</c:v>
                </c:pt>
                <c:pt idx="224">
                  <c:v>102.51017191103233</c:v>
                </c:pt>
                <c:pt idx="225">
                  <c:v>102.71086043780012</c:v>
                </c:pt>
                <c:pt idx="226">
                  <c:v>102.77436005402051</c:v>
                </c:pt>
                <c:pt idx="227">
                  <c:v>102.79280708618565</c:v>
                </c:pt>
                <c:pt idx="228">
                  <c:v>102.81959546783726</c:v>
                </c:pt>
                <c:pt idx="229">
                  <c:v>102.81959546783726</c:v>
                </c:pt>
                <c:pt idx="230">
                  <c:v>102.81959546783726</c:v>
                </c:pt>
                <c:pt idx="231">
                  <c:v>102.87258145985641</c:v>
                </c:pt>
                <c:pt idx="232">
                  <c:v>102.91649660432898</c:v>
                </c:pt>
                <c:pt idx="233">
                  <c:v>102.91603957464991</c:v>
                </c:pt>
                <c:pt idx="234">
                  <c:v>102.76022373869198</c:v>
                </c:pt>
                <c:pt idx="235">
                  <c:v>102.63457265318618</c:v>
                </c:pt>
                <c:pt idx="236">
                  <c:v>102.63457265318618</c:v>
                </c:pt>
                <c:pt idx="237">
                  <c:v>102.63457265318618</c:v>
                </c:pt>
                <c:pt idx="238">
                  <c:v>102.64460160569359</c:v>
                </c:pt>
                <c:pt idx="239">
                  <c:v>102.54332779332655</c:v>
                </c:pt>
                <c:pt idx="240">
                  <c:v>102.58996792878519</c:v>
                </c:pt>
                <c:pt idx="241">
                  <c:v>102.65820850200589</c:v>
                </c:pt>
                <c:pt idx="242">
                  <c:v>102.68447503752715</c:v>
                </c:pt>
                <c:pt idx="243">
                  <c:v>102.68447503752715</c:v>
                </c:pt>
                <c:pt idx="244">
                  <c:v>102.68447503752715</c:v>
                </c:pt>
                <c:pt idx="245">
                  <c:v>102.77965214549927</c:v>
                </c:pt>
                <c:pt idx="246">
                  <c:v>102.78879853422727</c:v>
                </c:pt>
                <c:pt idx="247">
                  <c:v>102.7836692074456</c:v>
                </c:pt>
                <c:pt idx="248">
                  <c:v>102.79581339777336</c:v>
                </c:pt>
                <c:pt idx="249">
                  <c:v>102.75255255362561</c:v>
                </c:pt>
                <c:pt idx="250">
                  <c:v>102.75255255362561</c:v>
                </c:pt>
                <c:pt idx="251">
                  <c:v>102.75255255362561</c:v>
                </c:pt>
                <c:pt idx="252">
                  <c:v>102.91614695060487</c:v>
                </c:pt>
                <c:pt idx="253">
                  <c:v>102.92445185412272</c:v>
                </c:pt>
                <c:pt idx="254">
                  <c:v>102.78158933591362</c:v>
                </c:pt>
                <c:pt idx="255">
                  <c:v>102.82732586029766</c:v>
                </c:pt>
                <c:pt idx="256">
                  <c:v>102.69316729557598</c:v>
                </c:pt>
                <c:pt idx="257">
                  <c:v>102.69316729557598</c:v>
                </c:pt>
                <c:pt idx="258">
                  <c:v>102.69316729557598</c:v>
                </c:pt>
                <c:pt idx="259">
                  <c:v>102.69316729557598</c:v>
                </c:pt>
                <c:pt idx="260">
                  <c:v>102.69316729557598</c:v>
                </c:pt>
                <c:pt idx="261">
                  <c:v>102.59533575935065</c:v>
                </c:pt>
                <c:pt idx="262">
                  <c:v>102.56281042513437</c:v>
                </c:pt>
                <c:pt idx="263">
                  <c:v>102.63378226671402</c:v>
                </c:pt>
                <c:pt idx="264">
                  <c:v>102.63378226671402</c:v>
                </c:pt>
                <c:pt idx="265">
                  <c:v>102.63378226671402</c:v>
                </c:pt>
                <c:pt idx="266">
                  <c:v>102.84184777752569</c:v>
                </c:pt>
                <c:pt idx="267">
                  <c:v>102.90458928356016</c:v>
                </c:pt>
                <c:pt idx="268">
                  <c:v>102.97934508541557</c:v>
                </c:pt>
                <c:pt idx="269">
                  <c:v>102.96778257687225</c:v>
                </c:pt>
                <c:pt idx="270">
                  <c:v>102.94181086395032</c:v>
                </c:pt>
                <c:pt idx="271">
                  <c:v>102.94181086395032</c:v>
                </c:pt>
                <c:pt idx="272">
                  <c:v>102.94181086395032</c:v>
                </c:pt>
                <c:pt idx="273">
                  <c:v>102.75119853267414</c:v>
                </c:pt>
                <c:pt idx="274">
                  <c:v>102.59947924316111</c:v>
                </c:pt>
                <c:pt idx="275">
                  <c:v>102.4419841115626</c:v>
                </c:pt>
                <c:pt idx="276">
                  <c:v>102.2141870792817</c:v>
                </c:pt>
                <c:pt idx="277">
                  <c:v>102.2141870792817</c:v>
                </c:pt>
                <c:pt idx="278">
                  <c:v>102.2141870792817</c:v>
                </c:pt>
                <c:pt idx="279">
                  <c:v>102.2141870792817</c:v>
                </c:pt>
                <c:pt idx="280">
                  <c:v>101.96032708553992</c:v>
                </c:pt>
                <c:pt idx="281">
                  <c:v>101.39751483379712</c:v>
                </c:pt>
                <c:pt idx="282">
                  <c:v>101.12024218703793</c:v>
                </c:pt>
                <c:pt idx="283">
                  <c:v>101.06189999895493</c:v>
                </c:pt>
                <c:pt idx="284">
                  <c:v>100.94749522021569</c:v>
                </c:pt>
                <c:pt idx="285">
                  <c:v>100.94749522021569</c:v>
                </c:pt>
                <c:pt idx="286">
                  <c:v>100.94749522021569</c:v>
                </c:pt>
                <c:pt idx="287">
                  <c:v>100.95211535813617</c:v>
                </c:pt>
                <c:pt idx="288">
                  <c:v>100.89943986881671</c:v>
                </c:pt>
                <c:pt idx="289">
                  <c:v>100.84105957343432</c:v>
                </c:pt>
                <c:pt idx="290">
                  <c:v>100.82328364449525</c:v>
                </c:pt>
                <c:pt idx="291">
                  <c:v>100.91539904908167</c:v>
                </c:pt>
                <c:pt idx="292">
                  <c:v>100.91539904908167</c:v>
                </c:pt>
                <c:pt idx="293">
                  <c:v>100.91539904908167</c:v>
                </c:pt>
                <c:pt idx="294">
                  <c:v>101.27302002515302</c:v>
                </c:pt>
                <c:pt idx="295">
                  <c:v>101.6791111762335</c:v>
                </c:pt>
                <c:pt idx="296">
                  <c:v>101.86095188092121</c:v>
                </c:pt>
                <c:pt idx="297">
                  <c:v>101.86095188092121</c:v>
                </c:pt>
                <c:pt idx="298">
                  <c:v>101.56378672207676</c:v>
                </c:pt>
                <c:pt idx="299">
                  <c:v>101.56378672207676</c:v>
                </c:pt>
                <c:pt idx="300">
                  <c:v>101.56378672207676</c:v>
                </c:pt>
                <c:pt idx="301">
                  <c:v>101.71630284085471</c:v>
                </c:pt>
                <c:pt idx="302">
                  <c:v>101.71630284085471</c:v>
                </c:pt>
                <c:pt idx="303">
                  <c:v>101.90037685180812</c:v>
                </c:pt>
                <c:pt idx="304">
                  <c:v>101.97780713023081</c:v>
                </c:pt>
                <c:pt idx="305">
                  <c:v>102.02923302064333</c:v>
                </c:pt>
                <c:pt idx="306">
                  <c:v>102.02923302064333</c:v>
                </c:pt>
                <c:pt idx="307">
                  <c:v>102.02923302064333</c:v>
                </c:pt>
                <c:pt idx="308">
                  <c:v>101.99634703554609</c:v>
                </c:pt>
                <c:pt idx="309">
                  <c:v>102.07918294641432</c:v>
                </c:pt>
                <c:pt idx="310">
                  <c:v>102.08789424058246</c:v>
                </c:pt>
                <c:pt idx="311">
                  <c:v>102.25448716218914</c:v>
                </c:pt>
                <c:pt idx="312">
                  <c:v>102.32100365482823</c:v>
                </c:pt>
                <c:pt idx="313">
                  <c:v>102.32100365482823</c:v>
                </c:pt>
                <c:pt idx="314">
                  <c:v>102.32100365482823</c:v>
                </c:pt>
                <c:pt idx="315">
                  <c:v>102.38064425340347</c:v>
                </c:pt>
                <c:pt idx="316">
                  <c:v>102.39510642037339</c:v>
                </c:pt>
                <c:pt idx="317">
                  <c:v>102.39829784406736</c:v>
                </c:pt>
                <c:pt idx="318">
                  <c:v>102.36392411174783</c:v>
                </c:pt>
                <c:pt idx="319">
                  <c:v>102.22190917026013</c:v>
                </c:pt>
                <c:pt idx="320">
                  <c:v>102.22190917026013</c:v>
                </c:pt>
                <c:pt idx="321">
                  <c:v>102.22190917026013</c:v>
                </c:pt>
                <c:pt idx="322">
                  <c:v>102.18953872322059</c:v>
                </c:pt>
                <c:pt idx="323">
                  <c:v>102.26986349150525</c:v>
                </c:pt>
                <c:pt idx="324">
                  <c:v>101.97046571034384</c:v>
                </c:pt>
                <c:pt idx="325">
                  <c:v>101.79443557351514</c:v>
                </c:pt>
                <c:pt idx="326">
                  <c:v>101.58102072882345</c:v>
                </c:pt>
                <c:pt idx="327">
                  <c:v>101.58102072882345</c:v>
                </c:pt>
                <c:pt idx="328">
                  <c:v>101.58102072882345</c:v>
                </c:pt>
                <c:pt idx="329">
                  <c:v>101.61448196343743</c:v>
                </c:pt>
                <c:pt idx="330">
                  <c:v>101.71038594854106</c:v>
                </c:pt>
                <c:pt idx="331">
                  <c:v>101.66945699996354</c:v>
                </c:pt>
                <c:pt idx="332">
                  <c:v>101.66637338468728</c:v>
                </c:pt>
                <c:pt idx="333">
                  <c:v>101.63465743753888</c:v>
                </c:pt>
                <c:pt idx="334">
                  <c:v>101.63465743753888</c:v>
                </c:pt>
                <c:pt idx="335">
                  <c:v>101.63465743753888</c:v>
                </c:pt>
                <c:pt idx="336">
                  <c:v>101.69958935184633</c:v>
                </c:pt>
                <c:pt idx="337">
                  <c:v>101.68330075017052</c:v>
                </c:pt>
                <c:pt idx="338">
                  <c:v>101.64403406445126</c:v>
                </c:pt>
                <c:pt idx="339">
                  <c:v>101.64403406445126</c:v>
                </c:pt>
                <c:pt idx="340">
                  <c:v>101.59418287576715</c:v>
                </c:pt>
                <c:pt idx="341">
                  <c:v>101.59418287576715</c:v>
                </c:pt>
                <c:pt idx="342">
                  <c:v>101.59418287576715</c:v>
                </c:pt>
                <c:pt idx="343">
                  <c:v>101.56951282547629</c:v>
                </c:pt>
                <c:pt idx="344">
                  <c:v>101.44792721452073</c:v>
                </c:pt>
                <c:pt idx="345">
                  <c:v>101.43445636926219</c:v>
                </c:pt>
                <c:pt idx="346">
                  <c:v>101.36104810634414</c:v>
                </c:pt>
                <c:pt idx="347">
                  <c:v>101.28309834916932</c:v>
                </c:pt>
                <c:pt idx="348">
                  <c:v>101.28309834916932</c:v>
                </c:pt>
                <c:pt idx="349">
                  <c:v>101.28309834916932</c:v>
                </c:pt>
                <c:pt idx="350">
                  <c:v>101.35729900802477</c:v>
                </c:pt>
                <c:pt idx="351">
                  <c:v>101.79643015930669</c:v>
                </c:pt>
                <c:pt idx="352">
                  <c:v>101.77885875366792</c:v>
                </c:pt>
                <c:pt idx="353">
                  <c:v>101.98308453719328</c:v>
                </c:pt>
                <c:pt idx="354">
                  <c:v>101.98308453719328</c:v>
                </c:pt>
                <c:pt idx="355">
                  <c:v>101.98308453719328</c:v>
                </c:pt>
                <c:pt idx="356">
                  <c:v>101.98308453719328</c:v>
                </c:pt>
                <c:pt idx="357">
                  <c:v>102.27930249935805</c:v>
                </c:pt>
                <c:pt idx="358">
                  <c:v>102.321591317086</c:v>
                </c:pt>
                <c:pt idx="359">
                  <c:v>102.45008024309506</c:v>
                </c:pt>
                <c:pt idx="360">
                  <c:v>102.49247018012539</c:v>
                </c:pt>
                <c:pt idx="361">
                  <c:v>102.49247018012539</c:v>
                </c:pt>
                <c:pt idx="362">
                  <c:v>102.49247018012539</c:v>
                </c:pt>
                <c:pt idx="363">
                  <c:v>102.49247018012539</c:v>
                </c:pt>
                <c:pt idx="364">
                  <c:v>102.54284392522588</c:v>
                </c:pt>
                <c:pt idx="365">
                  <c:v>102.64287351807799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54B-441B-8C51-A7FDDB80B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82144"/>
        <c:axId val="58937856"/>
      </c:lineChart>
      <c:dateAx>
        <c:axId val="58182144"/>
        <c:scaling>
          <c:orientation val="minMax"/>
        </c:scaling>
        <c:delete val="0"/>
        <c:axPos val="b"/>
        <c:numFmt formatCode="d\-mmm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s-CL"/>
          </a:p>
        </c:txPr>
        <c:crossAx val="58937856"/>
        <c:crosses val="autoZero"/>
        <c:auto val="1"/>
        <c:lblOffset val="100"/>
        <c:baseTimeUnit val="days"/>
        <c:majorUnit val="30"/>
        <c:majorTimeUnit val="days"/>
        <c:minorUnit val="1"/>
        <c:minorTimeUnit val="months"/>
      </c:dateAx>
      <c:valAx>
        <c:axId val="58937856"/>
        <c:scaling>
          <c:orientation val="minMax"/>
          <c:min val="97"/>
        </c:scaling>
        <c:delete val="0"/>
        <c:axPos val="l"/>
        <c:numFmt formatCode="General" sourceLinked="1"/>
        <c:majorTickMark val="out"/>
        <c:minorTickMark val="none"/>
        <c:tickLblPos val="nextTo"/>
        <c:crossAx val="58182144"/>
        <c:crosses val="autoZero"/>
        <c:crossBetween val="between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7.9171056551089622E-2"/>
          <c:y val="0.92455145327631361"/>
          <c:w val="0.8627118096096944"/>
          <c:h val="5.0960529140979711E-2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400934843729652E-2"/>
          <c:y val="0.14259064159908921"/>
          <c:w val="0.86319813031254067"/>
          <c:h val="0.76213710340800511"/>
        </c:manualLayout>
      </c:layout>
      <c:lineChart>
        <c:grouping val="standard"/>
        <c:varyColors val="0"/>
        <c:ser>
          <c:idx val="0"/>
          <c:order val="0"/>
          <c:tx>
            <c:strRef>
              <c:f>'YTD (2)'!$BA$4</c:f>
              <c:strCache>
                <c:ptCount val="1"/>
                <c:pt idx="0">
                  <c:v>PROVIDA</c:v>
                </c:pt>
              </c:strCache>
            </c:strRef>
          </c:tx>
          <c:spPr>
            <a:ln w="25400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cat>
            <c:numRef>
              <c:f>'YTD (2)'!$B$3:$B$369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</c:numCache>
            </c:numRef>
          </c:cat>
          <c:val>
            <c:numRef>
              <c:f>'YTD (2)'!$E$3:$E$369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100.15155271952779</c:v>
                </c:pt>
                <c:pt idx="4">
                  <c:v>100.47684006899398</c:v>
                </c:pt>
                <c:pt idx="5">
                  <c:v>100.71101401436627</c:v>
                </c:pt>
                <c:pt idx="6">
                  <c:v>100.77849700941837</c:v>
                </c:pt>
                <c:pt idx="7">
                  <c:v>100.77849700941837</c:v>
                </c:pt>
                <c:pt idx="8">
                  <c:v>100.77849700941837</c:v>
                </c:pt>
                <c:pt idx="9">
                  <c:v>100.66670699741287</c:v>
                </c:pt>
                <c:pt idx="10">
                  <c:v>100.70263544385266</c:v>
                </c:pt>
                <c:pt idx="11">
                  <c:v>100.62123550116775</c:v>
                </c:pt>
                <c:pt idx="12">
                  <c:v>100.66457685236703</c:v>
                </c:pt>
                <c:pt idx="13">
                  <c:v>100.74983945806837</c:v>
                </c:pt>
                <c:pt idx="14">
                  <c:v>100.74983945806837</c:v>
                </c:pt>
                <c:pt idx="15">
                  <c:v>100.74983945806837</c:v>
                </c:pt>
                <c:pt idx="16">
                  <c:v>100.71876774233311</c:v>
                </c:pt>
                <c:pt idx="17">
                  <c:v>100.69661423385641</c:v>
                </c:pt>
                <c:pt idx="18">
                  <c:v>100.6680702902422</c:v>
                </c:pt>
                <c:pt idx="19">
                  <c:v>100.57840538477946</c:v>
                </c:pt>
                <c:pt idx="20">
                  <c:v>100.55679151304773</c:v>
                </c:pt>
                <c:pt idx="21">
                  <c:v>100.55679151304773</c:v>
                </c:pt>
                <c:pt idx="22">
                  <c:v>100.55679151304773</c:v>
                </c:pt>
                <c:pt idx="23">
                  <c:v>100.66602535099823</c:v>
                </c:pt>
                <c:pt idx="24">
                  <c:v>100.59973523717179</c:v>
                </c:pt>
                <c:pt idx="25">
                  <c:v>100.64171329554173</c:v>
                </c:pt>
                <c:pt idx="26">
                  <c:v>100.69459769654638</c:v>
                </c:pt>
                <c:pt idx="27">
                  <c:v>100.62879041559701</c:v>
                </c:pt>
                <c:pt idx="28">
                  <c:v>100.62879041559701</c:v>
                </c:pt>
                <c:pt idx="29">
                  <c:v>100.62879041559701</c:v>
                </c:pt>
                <c:pt idx="30">
                  <c:v>100.63245426507585</c:v>
                </c:pt>
                <c:pt idx="31">
                  <c:v>100.64958063124436</c:v>
                </c:pt>
                <c:pt idx="32">
                  <c:v>100.75705354929029</c:v>
                </c:pt>
                <c:pt idx="33">
                  <c:v>100.92260842225271</c:v>
                </c:pt>
                <c:pt idx="34">
                  <c:v>101.03124581959037</c:v>
                </c:pt>
                <c:pt idx="35">
                  <c:v>101.03124581959037</c:v>
                </c:pt>
                <c:pt idx="36">
                  <c:v>101.03124581959037</c:v>
                </c:pt>
                <c:pt idx="37">
                  <c:v>101.07728535451437</c:v>
                </c:pt>
                <c:pt idx="38">
                  <c:v>101.02349209162354</c:v>
                </c:pt>
                <c:pt idx="39">
                  <c:v>101.26769191967821</c:v>
                </c:pt>
                <c:pt idx="40">
                  <c:v>101.35335215245479</c:v>
                </c:pt>
                <c:pt idx="41">
                  <c:v>101.48735247680487</c:v>
                </c:pt>
                <c:pt idx="42">
                  <c:v>101.48735247680487</c:v>
                </c:pt>
                <c:pt idx="43">
                  <c:v>101.48735247680487</c:v>
                </c:pt>
                <c:pt idx="44">
                  <c:v>101.43225272495256</c:v>
                </c:pt>
                <c:pt idx="45">
                  <c:v>101.44358509659641</c:v>
                </c:pt>
                <c:pt idx="46">
                  <c:v>101.53208552276745</c:v>
                </c:pt>
                <c:pt idx="47">
                  <c:v>101.46068306083102</c:v>
                </c:pt>
                <c:pt idx="48">
                  <c:v>101.34196297694305</c:v>
                </c:pt>
                <c:pt idx="49">
                  <c:v>101.34196297694305</c:v>
                </c:pt>
                <c:pt idx="50">
                  <c:v>101.34196297694305</c:v>
                </c:pt>
                <c:pt idx="51">
                  <c:v>101.48062121846003</c:v>
                </c:pt>
                <c:pt idx="52">
                  <c:v>101.40652057279885</c:v>
                </c:pt>
                <c:pt idx="53">
                  <c:v>101.33372641609914</c:v>
                </c:pt>
                <c:pt idx="54">
                  <c:v>101.43892717942951</c:v>
                </c:pt>
                <c:pt idx="55">
                  <c:v>101.5973815689058</c:v>
                </c:pt>
                <c:pt idx="56">
                  <c:v>101.5973815689058</c:v>
                </c:pt>
                <c:pt idx="57">
                  <c:v>101.5973815689058</c:v>
                </c:pt>
                <c:pt idx="58">
                  <c:v>101.7686168286571</c:v>
                </c:pt>
                <c:pt idx="59">
                  <c:v>101.77517767539827</c:v>
                </c:pt>
                <c:pt idx="60">
                  <c:v>101.87489686547735</c:v>
                </c:pt>
                <c:pt idx="61">
                  <c:v>101.84822744950348</c:v>
                </c:pt>
                <c:pt idx="62">
                  <c:v>101.84629611799527</c:v>
                </c:pt>
                <c:pt idx="63">
                  <c:v>101.84629611799527</c:v>
                </c:pt>
                <c:pt idx="64">
                  <c:v>101.84629611799527</c:v>
                </c:pt>
                <c:pt idx="65">
                  <c:v>101.93232557591313</c:v>
                </c:pt>
                <c:pt idx="66">
                  <c:v>101.90474729805302</c:v>
                </c:pt>
                <c:pt idx="67">
                  <c:v>101.85762848963911</c:v>
                </c:pt>
                <c:pt idx="68">
                  <c:v>101.81156055278115</c:v>
                </c:pt>
                <c:pt idx="69">
                  <c:v>101.63694546289045</c:v>
                </c:pt>
                <c:pt idx="70">
                  <c:v>101.63694546289045</c:v>
                </c:pt>
                <c:pt idx="71">
                  <c:v>101.63694546289045</c:v>
                </c:pt>
                <c:pt idx="72">
                  <c:v>101.51427751018421</c:v>
                </c:pt>
                <c:pt idx="73">
                  <c:v>101.46945925841982</c:v>
                </c:pt>
                <c:pt idx="74">
                  <c:v>101.25422940298851</c:v>
                </c:pt>
                <c:pt idx="75">
                  <c:v>101.21597199796528</c:v>
                </c:pt>
                <c:pt idx="76">
                  <c:v>101.57522806042908</c:v>
                </c:pt>
                <c:pt idx="77">
                  <c:v>101.57522806042908</c:v>
                </c:pt>
                <c:pt idx="78">
                  <c:v>101.57522806042908</c:v>
                </c:pt>
                <c:pt idx="79">
                  <c:v>101.85498710978229</c:v>
                </c:pt>
                <c:pt idx="80">
                  <c:v>101.94848627632756</c:v>
                </c:pt>
                <c:pt idx="81">
                  <c:v>101.78480593100547</c:v>
                </c:pt>
                <c:pt idx="82">
                  <c:v>101.99765002398546</c:v>
                </c:pt>
                <c:pt idx="83">
                  <c:v>102.16698235416247</c:v>
                </c:pt>
                <c:pt idx="84">
                  <c:v>102.16698235416247</c:v>
                </c:pt>
                <c:pt idx="85">
                  <c:v>102.16698235416247</c:v>
                </c:pt>
                <c:pt idx="86">
                  <c:v>102.23707832713747</c:v>
                </c:pt>
                <c:pt idx="87">
                  <c:v>102.39507828567066</c:v>
                </c:pt>
                <c:pt idx="88">
                  <c:v>102.41805545023175</c:v>
                </c:pt>
                <c:pt idx="89">
                  <c:v>102.4355226396076</c:v>
                </c:pt>
                <c:pt idx="90">
                  <c:v>102.51115698970176</c:v>
                </c:pt>
                <c:pt idx="91">
                  <c:v>102.51115698970176</c:v>
                </c:pt>
                <c:pt idx="92">
                  <c:v>102.51115698970176</c:v>
                </c:pt>
                <c:pt idx="93">
                  <c:v>102.82837818992773</c:v>
                </c:pt>
                <c:pt idx="94">
                  <c:v>102.78881429594307</c:v>
                </c:pt>
                <c:pt idx="95">
                  <c:v>102.96800209719883</c:v>
                </c:pt>
                <c:pt idx="96">
                  <c:v>102.97515938455284</c:v>
                </c:pt>
                <c:pt idx="97">
                  <c:v>102.9561016868761</c:v>
                </c:pt>
                <c:pt idx="98">
                  <c:v>102.9561016868761</c:v>
                </c:pt>
                <c:pt idx="99">
                  <c:v>102.9561016868761</c:v>
                </c:pt>
                <c:pt idx="100">
                  <c:v>103.07573063265028</c:v>
                </c:pt>
                <c:pt idx="101">
                  <c:v>103.14449171472988</c:v>
                </c:pt>
                <c:pt idx="102">
                  <c:v>103.28931317591281</c:v>
                </c:pt>
                <c:pt idx="103">
                  <c:v>103.28931317591281</c:v>
                </c:pt>
                <c:pt idx="104">
                  <c:v>103.3653451530822</c:v>
                </c:pt>
                <c:pt idx="105">
                  <c:v>103.3653451530822</c:v>
                </c:pt>
                <c:pt idx="106">
                  <c:v>103.3653451530822</c:v>
                </c:pt>
                <c:pt idx="107">
                  <c:v>103.4691542216493</c:v>
                </c:pt>
                <c:pt idx="108">
                  <c:v>103.85766427607592</c:v>
                </c:pt>
                <c:pt idx="109">
                  <c:v>103.85766427607592</c:v>
                </c:pt>
                <c:pt idx="110">
                  <c:v>103.68262315717605</c:v>
                </c:pt>
                <c:pt idx="111">
                  <c:v>103.66680327996897</c:v>
                </c:pt>
                <c:pt idx="112">
                  <c:v>103.66680327996897</c:v>
                </c:pt>
                <c:pt idx="113">
                  <c:v>103.66680327996897</c:v>
                </c:pt>
                <c:pt idx="114">
                  <c:v>103.72346513818822</c:v>
                </c:pt>
                <c:pt idx="115">
                  <c:v>103.66975708109918</c:v>
                </c:pt>
                <c:pt idx="116">
                  <c:v>103.59366830006191</c:v>
                </c:pt>
                <c:pt idx="117">
                  <c:v>103.45358996184768</c:v>
                </c:pt>
                <c:pt idx="118">
                  <c:v>103.57867207893921</c:v>
                </c:pt>
                <c:pt idx="119">
                  <c:v>103.57867207893921</c:v>
                </c:pt>
                <c:pt idx="120">
                  <c:v>103.57867207893921</c:v>
                </c:pt>
                <c:pt idx="121">
                  <c:v>103.57867207893921</c:v>
                </c:pt>
                <c:pt idx="122">
                  <c:v>103.6508129911582</c:v>
                </c:pt>
                <c:pt idx="123">
                  <c:v>103.81151113341612</c:v>
                </c:pt>
                <c:pt idx="124">
                  <c:v>103.8639127015437</c:v>
                </c:pt>
                <c:pt idx="125">
                  <c:v>103.64163916649417</c:v>
                </c:pt>
                <c:pt idx="126">
                  <c:v>103.64163916649417</c:v>
                </c:pt>
                <c:pt idx="127">
                  <c:v>103.64163916649417</c:v>
                </c:pt>
                <c:pt idx="128">
                  <c:v>103.67089315845699</c:v>
                </c:pt>
                <c:pt idx="129">
                  <c:v>103.47290327692998</c:v>
                </c:pt>
                <c:pt idx="130">
                  <c:v>103.16903098565793</c:v>
                </c:pt>
                <c:pt idx="131">
                  <c:v>103.20794163516186</c:v>
                </c:pt>
                <c:pt idx="132">
                  <c:v>102.95306267994404</c:v>
                </c:pt>
                <c:pt idx="133">
                  <c:v>102.95306267994404</c:v>
                </c:pt>
                <c:pt idx="134">
                  <c:v>102.95306267994404</c:v>
                </c:pt>
                <c:pt idx="135">
                  <c:v>103.02724853140705</c:v>
                </c:pt>
                <c:pt idx="136">
                  <c:v>103.27340809290391</c:v>
                </c:pt>
                <c:pt idx="137">
                  <c:v>103.42589807625184</c:v>
                </c:pt>
                <c:pt idx="138">
                  <c:v>103.71349605937371</c:v>
                </c:pt>
                <c:pt idx="139">
                  <c:v>103.82690498161405</c:v>
                </c:pt>
                <c:pt idx="140">
                  <c:v>103.82690498161405</c:v>
                </c:pt>
                <c:pt idx="141">
                  <c:v>103.82690498161405</c:v>
                </c:pt>
                <c:pt idx="142">
                  <c:v>103.71954567130391</c:v>
                </c:pt>
                <c:pt idx="143">
                  <c:v>103.57881408860898</c:v>
                </c:pt>
                <c:pt idx="144">
                  <c:v>103.54919087150488</c:v>
                </c:pt>
                <c:pt idx="145">
                  <c:v>103.60968699080664</c:v>
                </c:pt>
                <c:pt idx="146">
                  <c:v>103.37909168911135</c:v>
                </c:pt>
                <c:pt idx="147">
                  <c:v>103.37909168911135</c:v>
                </c:pt>
                <c:pt idx="148">
                  <c:v>103.37909168911135</c:v>
                </c:pt>
                <c:pt idx="149">
                  <c:v>103.21720066562777</c:v>
                </c:pt>
                <c:pt idx="150">
                  <c:v>103.25375395461434</c:v>
                </c:pt>
                <c:pt idx="151">
                  <c:v>103.52621370694381</c:v>
                </c:pt>
                <c:pt idx="152">
                  <c:v>103.77328213032688</c:v>
                </c:pt>
                <c:pt idx="153">
                  <c:v>103.82386597468201</c:v>
                </c:pt>
                <c:pt idx="154">
                  <c:v>103.82386597468201</c:v>
                </c:pt>
                <c:pt idx="155">
                  <c:v>103.82386597468201</c:v>
                </c:pt>
                <c:pt idx="156">
                  <c:v>104.0252924902163</c:v>
                </c:pt>
                <c:pt idx="157">
                  <c:v>104.06340788556982</c:v>
                </c:pt>
                <c:pt idx="158">
                  <c:v>104.07939817438056</c:v>
                </c:pt>
                <c:pt idx="159">
                  <c:v>104.07749524480629</c:v>
                </c:pt>
                <c:pt idx="160">
                  <c:v>103.98044583651796</c:v>
                </c:pt>
                <c:pt idx="161">
                  <c:v>103.98044583651796</c:v>
                </c:pt>
                <c:pt idx="162">
                  <c:v>103.98044583651796</c:v>
                </c:pt>
                <c:pt idx="163">
                  <c:v>103.92611293688216</c:v>
                </c:pt>
                <c:pt idx="164">
                  <c:v>103.75962080009958</c:v>
                </c:pt>
                <c:pt idx="165">
                  <c:v>103.81980449812795</c:v>
                </c:pt>
                <c:pt idx="166">
                  <c:v>103.92227867579965</c:v>
                </c:pt>
                <c:pt idx="167">
                  <c:v>103.92452242858126</c:v>
                </c:pt>
                <c:pt idx="168">
                  <c:v>103.92452242858126</c:v>
                </c:pt>
                <c:pt idx="169">
                  <c:v>103.92452242858126</c:v>
                </c:pt>
                <c:pt idx="170">
                  <c:v>103.81386849393354</c:v>
                </c:pt>
                <c:pt idx="171">
                  <c:v>103.82236067218292</c:v>
                </c:pt>
                <c:pt idx="172">
                  <c:v>103.79907108634845</c:v>
                </c:pt>
                <c:pt idx="173">
                  <c:v>103.59878064817191</c:v>
                </c:pt>
                <c:pt idx="174">
                  <c:v>103.66029923709569</c:v>
                </c:pt>
                <c:pt idx="175">
                  <c:v>103.66029923709569</c:v>
                </c:pt>
                <c:pt idx="176">
                  <c:v>103.66029923709569</c:v>
                </c:pt>
                <c:pt idx="177">
                  <c:v>103.66029923709569</c:v>
                </c:pt>
                <c:pt idx="178">
                  <c:v>103.55191745716351</c:v>
                </c:pt>
                <c:pt idx="179">
                  <c:v>103.3400674318716</c:v>
                </c:pt>
                <c:pt idx="180">
                  <c:v>103.30592830727031</c:v>
                </c:pt>
                <c:pt idx="181">
                  <c:v>103.17357529508901</c:v>
                </c:pt>
                <c:pt idx="182">
                  <c:v>103.17357529508901</c:v>
                </c:pt>
                <c:pt idx="183">
                  <c:v>103.17357529508901</c:v>
                </c:pt>
                <c:pt idx="184">
                  <c:v>103.1676960947625</c:v>
                </c:pt>
                <c:pt idx="185">
                  <c:v>103.1067739464516</c:v>
                </c:pt>
                <c:pt idx="186">
                  <c:v>103.02324385872086</c:v>
                </c:pt>
                <c:pt idx="187">
                  <c:v>103.02940707838681</c:v>
                </c:pt>
                <c:pt idx="188">
                  <c:v>102.81045656960877</c:v>
                </c:pt>
                <c:pt idx="189">
                  <c:v>102.81045656960877</c:v>
                </c:pt>
                <c:pt idx="190">
                  <c:v>102.81045656960877</c:v>
                </c:pt>
                <c:pt idx="191">
                  <c:v>102.72564839485054</c:v>
                </c:pt>
                <c:pt idx="192">
                  <c:v>102.73766241290905</c:v>
                </c:pt>
                <c:pt idx="193">
                  <c:v>102.93210205269303</c:v>
                </c:pt>
                <c:pt idx="194">
                  <c:v>103.03684838508029</c:v>
                </c:pt>
                <c:pt idx="195">
                  <c:v>102.79733487612644</c:v>
                </c:pt>
                <c:pt idx="196">
                  <c:v>102.79733487612644</c:v>
                </c:pt>
                <c:pt idx="197">
                  <c:v>102.79733487612644</c:v>
                </c:pt>
                <c:pt idx="198">
                  <c:v>102.54248432284258</c:v>
                </c:pt>
                <c:pt idx="199">
                  <c:v>102.38999433949463</c:v>
                </c:pt>
                <c:pt idx="200">
                  <c:v>102.3269704480718</c:v>
                </c:pt>
                <c:pt idx="201">
                  <c:v>102.25968626655732</c:v>
                </c:pt>
                <c:pt idx="202">
                  <c:v>102.28169776536431</c:v>
                </c:pt>
                <c:pt idx="203">
                  <c:v>102.28169776536431</c:v>
                </c:pt>
                <c:pt idx="204">
                  <c:v>102.28169776536431</c:v>
                </c:pt>
                <c:pt idx="205">
                  <c:v>102.42671804008485</c:v>
                </c:pt>
                <c:pt idx="206">
                  <c:v>102.58818303455925</c:v>
                </c:pt>
                <c:pt idx="207">
                  <c:v>102.48366391764353</c:v>
                </c:pt>
                <c:pt idx="208">
                  <c:v>102.61408559831663</c:v>
                </c:pt>
                <c:pt idx="209">
                  <c:v>102.68599929506406</c:v>
                </c:pt>
                <c:pt idx="210">
                  <c:v>102.68599929506406</c:v>
                </c:pt>
                <c:pt idx="211">
                  <c:v>102.68599929506406</c:v>
                </c:pt>
                <c:pt idx="212">
                  <c:v>102.83684196624324</c:v>
                </c:pt>
                <c:pt idx="213">
                  <c:v>102.89444108828265</c:v>
                </c:pt>
                <c:pt idx="214">
                  <c:v>102.97322805304465</c:v>
                </c:pt>
                <c:pt idx="215">
                  <c:v>103.04267078153893</c:v>
                </c:pt>
                <c:pt idx="216">
                  <c:v>102.84749269147243</c:v>
                </c:pt>
                <c:pt idx="217">
                  <c:v>102.84749269147243</c:v>
                </c:pt>
                <c:pt idx="218">
                  <c:v>102.84749269147243</c:v>
                </c:pt>
                <c:pt idx="219">
                  <c:v>102.74936400969422</c:v>
                </c:pt>
                <c:pt idx="220">
                  <c:v>102.63115516061725</c:v>
                </c:pt>
                <c:pt idx="221">
                  <c:v>102.6739568750716</c:v>
                </c:pt>
                <c:pt idx="222">
                  <c:v>102.58551325276846</c:v>
                </c:pt>
                <c:pt idx="223">
                  <c:v>102.53206081308494</c:v>
                </c:pt>
                <c:pt idx="224">
                  <c:v>102.53206081308494</c:v>
                </c:pt>
                <c:pt idx="225">
                  <c:v>102.53206081308494</c:v>
                </c:pt>
                <c:pt idx="226">
                  <c:v>102.53206081308494</c:v>
                </c:pt>
                <c:pt idx="227">
                  <c:v>102.73587309107057</c:v>
                </c:pt>
                <c:pt idx="228">
                  <c:v>102.80133954881261</c:v>
                </c:pt>
                <c:pt idx="229">
                  <c:v>102.81309794946563</c:v>
                </c:pt>
                <c:pt idx="230">
                  <c:v>102.81798308210409</c:v>
                </c:pt>
                <c:pt idx="231">
                  <c:v>102.81798308210409</c:v>
                </c:pt>
                <c:pt idx="232">
                  <c:v>102.81798308210409</c:v>
                </c:pt>
                <c:pt idx="233">
                  <c:v>102.84888438623568</c:v>
                </c:pt>
                <c:pt idx="234">
                  <c:v>102.93812326268925</c:v>
                </c:pt>
                <c:pt idx="235">
                  <c:v>102.90972132874475</c:v>
                </c:pt>
                <c:pt idx="236">
                  <c:v>102.79475030013748</c:v>
                </c:pt>
                <c:pt idx="237">
                  <c:v>102.6274913111384</c:v>
                </c:pt>
                <c:pt idx="238">
                  <c:v>102.6274913111384</c:v>
                </c:pt>
                <c:pt idx="239">
                  <c:v>102.6274913111384</c:v>
                </c:pt>
                <c:pt idx="240">
                  <c:v>102.60599104714242</c:v>
                </c:pt>
                <c:pt idx="241">
                  <c:v>102.47548416066751</c:v>
                </c:pt>
                <c:pt idx="242">
                  <c:v>102.55341906741118</c:v>
                </c:pt>
                <c:pt idx="243">
                  <c:v>102.63561426424651</c:v>
                </c:pt>
                <c:pt idx="244">
                  <c:v>102.63217763023924</c:v>
                </c:pt>
                <c:pt idx="245">
                  <c:v>102.63217763023924</c:v>
                </c:pt>
                <c:pt idx="246">
                  <c:v>102.63217763023924</c:v>
                </c:pt>
                <c:pt idx="247">
                  <c:v>102.72314902466344</c:v>
                </c:pt>
                <c:pt idx="248">
                  <c:v>102.74544454280985</c:v>
                </c:pt>
                <c:pt idx="249">
                  <c:v>102.76311054572332</c:v>
                </c:pt>
                <c:pt idx="250">
                  <c:v>102.7830771052863</c:v>
                </c:pt>
                <c:pt idx="251">
                  <c:v>102.73027791008349</c:v>
                </c:pt>
                <c:pt idx="252">
                  <c:v>102.73027791008349</c:v>
                </c:pt>
                <c:pt idx="253">
                  <c:v>102.73027791008349</c:v>
                </c:pt>
                <c:pt idx="254">
                  <c:v>102.9138396091667</c:v>
                </c:pt>
                <c:pt idx="255">
                  <c:v>102.88447200946808</c:v>
                </c:pt>
                <c:pt idx="256">
                  <c:v>102.75416393653079</c:v>
                </c:pt>
                <c:pt idx="257">
                  <c:v>102.77836238425148</c:v>
                </c:pt>
                <c:pt idx="258">
                  <c:v>102.67878520384211</c:v>
                </c:pt>
                <c:pt idx="259">
                  <c:v>102.67878520384211</c:v>
                </c:pt>
                <c:pt idx="260">
                  <c:v>102.67878520384211</c:v>
                </c:pt>
                <c:pt idx="261">
                  <c:v>102.67878520384211</c:v>
                </c:pt>
                <c:pt idx="262">
                  <c:v>102.67878520384211</c:v>
                </c:pt>
                <c:pt idx="263">
                  <c:v>102.53612228963894</c:v>
                </c:pt>
                <c:pt idx="264">
                  <c:v>102.49209929202499</c:v>
                </c:pt>
                <c:pt idx="265">
                  <c:v>102.58997235639768</c:v>
                </c:pt>
                <c:pt idx="266">
                  <c:v>102.58997235639768</c:v>
                </c:pt>
                <c:pt idx="267">
                  <c:v>102.58997235639768</c:v>
                </c:pt>
                <c:pt idx="268">
                  <c:v>102.77728311076157</c:v>
                </c:pt>
                <c:pt idx="269">
                  <c:v>102.86410782282987</c:v>
                </c:pt>
                <c:pt idx="270">
                  <c:v>102.96465066899336</c:v>
                </c:pt>
                <c:pt idx="271">
                  <c:v>102.95243783739723</c:v>
                </c:pt>
                <c:pt idx="272">
                  <c:v>102.90639830247321</c:v>
                </c:pt>
                <c:pt idx="273">
                  <c:v>102.90639830247321</c:v>
                </c:pt>
                <c:pt idx="274">
                  <c:v>102.90639830247321</c:v>
                </c:pt>
                <c:pt idx="275">
                  <c:v>102.68472120803648</c:v>
                </c:pt>
                <c:pt idx="276">
                  <c:v>102.54736945548095</c:v>
                </c:pt>
                <c:pt idx="277">
                  <c:v>102.35008962230255</c:v>
                </c:pt>
                <c:pt idx="278">
                  <c:v>102.12696402923467</c:v>
                </c:pt>
                <c:pt idx="279">
                  <c:v>102.12696402923467</c:v>
                </c:pt>
                <c:pt idx="280">
                  <c:v>102.12696402923467</c:v>
                </c:pt>
                <c:pt idx="281">
                  <c:v>102.12696402923467</c:v>
                </c:pt>
                <c:pt idx="282">
                  <c:v>101.86864844000958</c:v>
                </c:pt>
                <c:pt idx="283">
                  <c:v>101.35965738179043</c:v>
                </c:pt>
                <c:pt idx="284">
                  <c:v>101.01619279459977</c:v>
                </c:pt>
                <c:pt idx="285">
                  <c:v>100.9000856886347</c:v>
                </c:pt>
                <c:pt idx="286">
                  <c:v>100.7638984153709</c:v>
                </c:pt>
                <c:pt idx="287">
                  <c:v>100.7638984153709</c:v>
                </c:pt>
                <c:pt idx="288">
                  <c:v>100.7638984153709</c:v>
                </c:pt>
                <c:pt idx="289">
                  <c:v>100.7955097678511</c:v>
                </c:pt>
                <c:pt idx="290">
                  <c:v>100.75338969981142</c:v>
                </c:pt>
                <c:pt idx="291">
                  <c:v>100.70294786512603</c:v>
                </c:pt>
                <c:pt idx="292">
                  <c:v>100.73518406015303</c:v>
                </c:pt>
                <c:pt idx="293">
                  <c:v>100.86393002672339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C9-4FED-A92C-2713C51FA7E2}"/>
            </c:ext>
          </c:extLst>
        </c:ser>
        <c:ser>
          <c:idx val="1"/>
          <c:order val="1"/>
          <c:tx>
            <c:strRef>
              <c:f>'YTD (2)'!$BB$4</c:f>
              <c:strCache>
                <c:ptCount val="1"/>
                <c:pt idx="0">
                  <c:v>HABITAT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'YTD (2)'!$B$3:$B$369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</c:numCache>
            </c:numRef>
          </c:cat>
          <c:val>
            <c:numRef>
              <c:f>'YTD (2)'!$J$3:$J$369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100.15510123418431</c:v>
                </c:pt>
                <c:pt idx="4">
                  <c:v>100.4578784915627</c:v>
                </c:pt>
                <c:pt idx="5">
                  <c:v>100.7504032460738</c:v>
                </c:pt>
                <c:pt idx="6">
                  <c:v>100.82682580226553</c:v>
                </c:pt>
                <c:pt idx="7">
                  <c:v>100.82682580226553</c:v>
                </c:pt>
                <c:pt idx="8">
                  <c:v>100.82682580226553</c:v>
                </c:pt>
                <c:pt idx="9">
                  <c:v>100.7689948320532</c:v>
                </c:pt>
                <c:pt idx="10">
                  <c:v>100.79718207531225</c:v>
                </c:pt>
                <c:pt idx="11">
                  <c:v>100.71053557475706</c:v>
                </c:pt>
                <c:pt idx="12">
                  <c:v>100.77799076075289</c:v>
                </c:pt>
                <c:pt idx="13">
                  <c:v>100.82879633902833</c:v>
                </c:pt>
                <c:pt idx="14">
                  <c:v>100.82879633902833</c:v>
                </c:pt>
                <c:pt idx="15">
                  <c:v>100.82879633902833</c:v>
                </c:pt>
                <c:pt idx="16">
                  <c:v>100.76262628570387</c:v>
                </c:pt>
                <c:pt idx="17">
                  <c:v>100.73432480842959</c:v>
                </c:pt>
                <c:pt idx="18">
                  <c:v>100.69345758947955</c:v>
                </c:pt>
                <c:pt idx="19">
                  <c:v>100.63791129957188</c:v>
                </c:pt>
                <c:pt idx="20">
                  <c:v>100.61460756046411</c:v>
                </c:pt>
                <c:pt idx="21">
                  <c:v>100.61460756046411</c:v>
                </c:pt>
                <c:pt idx="22">
                  <c:v>100.61460756046411</c:v>
                </c:pt>
                <c:pt idx="23">
                  <c:v>100.68477580432175</c:v>
                </c:pt>
                <c:pt idx="24">
                  <c:v>100.59633011802663</c:v>
                </c:pt>
                <c:pt idx="25">
                  <c:v>100.67269555721073</c:v>
                </c:pt>
                <c:pt idx="26">
                  <c:v>100.72261582186812</c:v>
                </c:pt>
                <c:pt idx="27">
                  <c:v>100.64248066018128</c:v>
                </c:pt>
                <c:pt idx="28">
                  <c:v>100.64248066018128</c:v>
                </c:pt>
                <c:pt idx="29">
                  <c:v>100.64248066018128</c:v>
                </c:pt>
                <c:pt idx="30">
                  <c:v>100.6782073484458</c:v>
                </c:pt>
                <c:pt idx="31">
                  <c:v>100.68351923015418</c:v>
                </c:pt>
                <c:pt idx="32">
                  <c:v>100.75337333046991</c:v>
                </c:pt>
                <c:pt idx="33">
                  <c:v>100.90918852724941</c:v>
                </c:pt>
                <c:pt idx="34">
                  <c:v>100.99574935229317</c:v>
                </c:pt>
                <c:pt idx="35">
                  <c:v>100.99574935229317</c:v>
                </c:pt>
                <c:pt idx="36">
                  <c:v>100.99574935229317</c:v>
                </c:pt>
                <c:pt idx="37">
                  <c:v>101.0345889174728</c:v>
                </c:pt>
                <c:pt idx="38">
                  <c:v>100.99751997952929</c:v>
                </c:pt>
                <c:pt idx="39">
                  <c:v>101.21924820309896</c:v>
                </c:pt>
                <c:pt idx="40">
                  <c:v>101.30218209815902</c:v>
                </c:pt>
                <c:pt idx="41">
                  <c:v>101.42209925565118</c:v>
                </c:pt>
                <c:pt idx="42">
                  <c:v>101.42209925565118</c:v>
                </c:pt>
                <c:pt idx="43">
                  <c:v>101.42209925565118</c:v>
                </c:pt>
                <c:pt idx="44">
                  <c:v>101.41113279018869</c:v>
                </c:pt>
                <c:pt idx="45">
                  <c:v>101.46265233105935</c:v>
                </c:pt>
                <c:pt idx="46">
                  <c:v>101.57188860812708</c:v>
                </c:pt>
                <c:pt idx="47">
                  <c:v>101.53364877152741</c:v>
                </c:pt>
                <c:pt idx="48">
                  <c:v>101.43506481638023</c:v>
                </c:pt>
                <c:pt idx="49">
                  <c:v>101.43506481638023</c:v>
                </c:pt>
                <c:pt idx="50">
                  <c:v>101.43506481638023</c:v>
                </c:pt>
                <c:pt idx="51">
                  <c:v>101.58633921105418</c:v>
                </c:pt>
                <c:pt idx="52">
                  <c:v>101.53119274019986</c:v>
                </c:pt>
                <c:pt idx="53">
                  <c:v>101.49972126900283</c:v>
                </c:pt>
                <c:pt idx="54">
                  <c:v>101.59222226283877</c:v>
                </c:pt>
                <c:pt idx="55">
                  <c:v>101.73127361788265</c:v>
                </c:pt>
                <c:pt idx="56">
                  <c:v>101.73127361788265</c:v>
                </c:pt>
                <c:pt idx="57">
                  <c:v>101.73127361788265</c:v>
                </c:pt>
                <c:pt idx="58">
                  <c:v>101.89048727661539</c:v>
                </c:pt>
                <c:pt idx="59">
                  <c:v>101.86452759665342</c:v>
                </c:pt>
                <c:pt idx="60">
                  <c:v>101.99629653322611</c:v>
                </c:pt>
                <c:pt idx="61">
                  <c:v>102.02988133370499</c:v>
                </c:pt>
                <c:pt idx="62">
                  <c:v>102.04110482570177</c:v>
                </c:pt>
                <c:pt idx="63">
                  <c:v>102.04110482570177</c:v>
                </c:pt>
                <c:pt idx="64">
                  <c:v>102.04110482570177</c:v>
                </c:pt>
                <c:pt idx="65">
                  <c:v>102.09847885985316</c:v>
                </c:pt>
                <c:pt idx="66">
                  <c:v>102.109987936888</c:v>
                </c:pt>
                <c:pt idx="67">
                  <c:v>102.06081019332966</c:v>
                </c:pt>
                <c:pt idx="68">
                  <c:v>102.01951459682248</c:v>
                </c:pt>
                <c:pt idx="69">
                  <c:v>101.86552714428672</c:v>
                </c:pt>
                <c:pt idx="70">
                  <c:v>101.86552714428672</c:v>
                </c:pt>
                <c:pt idx="71">
                  <c:v>101.86552714428672</c:v>
                </c:pt>
                <c:pt idx="72">
                  <c:v>101.75711906382942</c:v>
                </c:pt>
                <c:pt idx="73">
                  <c:v>101.71530941425368</c:v>
                </c:pt>
                <c:pt idx="74">
                  <c:v>101.53579065931307</c:v>
                </c:pt>
                <c:pt idx="75">
                  <c:v>101.49735091318674</c:v>
                </c:pt>
                <c:pt idx="76">
                  <c:v>101.75763311689798</c:v>
                </c:pt>
                <c:pt idx="77">
                  <c:v>101.75763311689798</c:v>
                </c:pt>
                <c:pt idx="78">
                  <c:v>101.75763311689798</c:v>
                </c:pt>
                <c:pt idx="79">
                  <c:v>101.97470630434685</c:v>
                </c:pt>
                <c:pt idx="80">
                  <c:v>102.08171501811752</c:v>
                </c:pt>
                <c:pt idx="81">
                  <c:v>101.94192114197462</c:v>
                </c:pt>
                <c:pt idx="82">
                  <c:v>102.15591001101217</c:v>
                </c:pt>
                <c:pt idx="83">
                  <c:v>102.30001622123017</c:v>
                </c:pt>
                <c:pt idx="84">
                  <c:v>102.30001622123017</c:v>
                </c:pt>
                <c:pt idx="85">
                  <c:v>102.30001622123017</c:v>
                </c:pt>
                <c:pt idx="86">
                  <c:v>102.37361148554484</c:v>
                </c:pt>
                <c:pt idx="87">
                  <c:v>102.50283871527859</c:v>
                </c:pt>
                <c:pt idx="88">
                  <c:v>102.57329254417431</c:v>
                </c:pt>
                <c:pt idx="89">
                  <c:v>102.5839734245987</c:v>
                </c:pt>
                <c:pt idx="90">
                  <c:v>102.66550795297215</c:v>
                </c:pt>
                <c:pt idx="91">
                  <c:v>102.66550795297215</c:v>
                </c:pt>
                <c:pt idx="92">
                  <c:v>102.66550795297215</c:v>
                </c:pt>
                <c:pt idx="93">
                  <c:v>102.93689941466491</c:v>
                </c:pt>
                <c:pt idx="94">
                  <c:v>102.90748415574208</c:v>
                </c:pt>
                <c:pt idx="95">
                  <c:v>103.07746437041067</c:v>
                </c:pt>
                <c:pt idx="96">
                  <c:v>103.07423725948028</c:v>
                </c:pt>
                <c:pt idx="97">
                  <c:v>103.074579961526</c:v>
                </c:pt>
                <c:pt idx="98">
                  <c:v>103.074579961526</c:v>
                </c:pt>
                <c:pt idx="99">
                  <c:v>103.074579961526</c:v>
                </c:pt>
                <c:pt idx="100">
                  <c:v>103.1757056235121</c:v>
                </c:pt>
                <c:pt idx="101">
                  <c:v>103.25084304703243</c:v>
                </c:pt>
                <c:pt idx="102">
                  <c:v>103.33326288902394</c:v>
                </c:pt>
                <c:pt idx="103">
                  <c:v>103.33326288902394</c:v>
                </c:pt>
                <c:pt idx="104">
                  <c:v>103.41836723037343</c:v>
                </c:pt>
                <c:pt idx="105">
                  <c:v>103.41836723037343</c:v>
                </c:pt>
                <c:pt idx="106">
                  <c:v>103.41836723037343</c:v>
                </c:pt>
                <c:pt idx="107">
                  <c:v>103.50664156564571</c:v>
                </c:pt>
                <c:pt idx="108">
                  <c:v>103.93427660167511</c:v>
                </c:pt>
                <c:pt idx="109">
                  <c:v>103.93427660167511</c:v>
                </c:pt>
                <c:pt idx="110">
                  <c:v>103.78660057848104</c:v>
                </c:pt>
                <c:pt idx="111">
                  <c:v>103.77771888379658</c:v>
                </c:pt>
                <c:pt idx="112">
                  <c:v>103.77771888379658</c:v>
                </c:pt>
                <c:pt idx="113">
                  <c:v>103.77771888379658</c:v>
                </c:pt>
                <c:pt idx="114">
                  <c:v>103.8144451196944</c:v>
                </c:pt>
                <c:pt idx="115">
                  <c:v>103.7620402652057</c:v>
                </c:pt>
                <c:pt idx="116">
                  <c:v>103.70238155074962</c:v>
                </c:pt>
                <c:pt idx="117">
                  <c:v>103.59123185392669</c:v>
                </c:pt>
                <c:pt idx="118">
                  <c:v>103.69444228669086</c:v>
                </c:pt>
                <c:pt idx="119">
                  <c:v>103.69444228669086</c:v>
                </c:pt>
                <c:pt idx="120">
                  <c:v>103.69444228669086</c:v>
                </c:pt>
                <c:pt idx="121">
                  <c:v>103.69444228669086</c:v>
                </c:pt>
                <c:pt idx="122">
                  <c:v>103.87030555314398</c:v>
                </c:pt>
                <c:pt idx="123">
                  <c:v>103.97600057573948</c:v>
                </c:pt>
                <c:pt idx="124">
                  <c:v>103.98017011729553</c:v>
                </c:pt>
                <c:pt idx="125">
                  <c:v>103.79816677252357</c:v>
                </c:pt>
                <c:pt idx="126">
                  <c:v>103.79816677252357</c:v>
                </c:pt>
                <c:pt idx="127">
                  <c:v>103.79816677252357</c:v>
                </c:pt>
                <c:pt idx="128">
                  <c:v>103.82401221847032</c:v>
                </c:pt>
                <c:pt idx="129">
                  <c:v>103.63809635867658</c:v>
                </c:pt>
                <c:pt idx="130">
                  <c:v>103.39432097016669</c:v>
                </c:pt>
                <c:pt idx="131">
                  <c:v>103.40680103633105</c:v>
                </c:pt>
                <c:pt idx="132">
                  <c:v>103.19378315642297</c:v>
                </c:pt>
                <c:pt idx="133">
                  <c:v>103.19378315642297</c:v>
                </c:pt>
                <c:pt idx="134">
                  <c:v>103.19378315642297</c:v>
                </c:pt>
                <c:pt idx="135">
                  <c:v>103.24498855375171</c:v>
                </c:pt>
                <c:pt idx="136">
                  <c:v>103.47254271209833</c:v>
                </c:pt>
                <c:pt idx="137">
                  <c:v>103.56598613655994</c:v>
                </c:pt>
                <c:pt idx="138">
                  <c:v>103.76472476456372</c:v>
                </c:pt>
                <c:pt idx="139">
                  <c:v>103.87790211515707</c:v>
                </c:pt>
                <c:pt idx="140">
                  <c:v>103.87790211515707</c:v>
                </c:pt>
                <c:pt idx="141">
                  <c:v>103.87790211515707</c:v>
                </c:pt>
                <c:pt idx="142">
                  <c:v>103.76880863060835</c:v>
                </c:pt>
                <c:pt idx="143">
                  <c:v>103.71680359517295</c:v>
                </c:pt>
                <c:pt idx="144">
                  <c:v>103.71560413801299</c:v>
                </c:pt>
                <c:pt idx="145">
                  <c:v>103.80887621145177</c:v>
                </c:pt>
                <c:pt idx="146">
                  <c:v>103.61233658824125</c:v>
                </c:pt>
                <c:pt idx="147">
                  <c:v>103.61233658824125</c:v>
                </c:pt>
                <c:pt idx="148">
                  <c:v>103.61233658824125</c:v>
                </c:pt>
                <c:pt idx="149">
                  <c:v>103.48011071560759</c:v>
                </c:pt>
                <c:pt idx="150">
                  <c:v>103.52226306722905</c:v>
                </c:pt>
                <c:pt idx="151">
                  <c:v>103.71009234677794</c:v>
                </c:pt>
                <c:pt idx="152">
                  <c:v>103.90183414134862</c:v>
                </c:pt>
                <c:pt idx="153">
                  <c:v>103.96509122728457</c:v>
                </c:pt>
                <c:pt idx="154">
                  <c:v>103.96509122728457</c:v>
                </c:pt>
                <c:pt idx="155">
                  <c:v>103.96509122728457</c:v>
                </c:pt>
                <c:pt idx="156">
                  <c:v>104.12256281728499</c:v>
                </c:pt>
                <c:pt idx="157">
                  <c:v>104.18770476447231</c:v>
                </c:pt>
                <c:pt idx="158">
                  <c:v>104.19167439650171</c:v>
                </c:pt>
                <c:pt idx="159">
                  <c:v>104.19969933607193</c:v>
                </c:pt>
                <c:pt idx="160">
                  <c:v>104.17014128463008</c:v>
                </c:pt>
                <c:pt idx="161">
                  <c:v>104.17014128463008</c:v>
                </c:pt>
                <c:pt idx="162">
                  <c:v>104.17014128463008</c:v>
                </c:pt>
                <c:pt idx="163">
                  <c:v>104.12610407175725</c:v>
                </c:pt>
                <c:pt idx="164">
                  <c:v>104.02286508048932</c:v>
                </c:pt>
                <c:pt idx="165">
                  <c:v>104.13695630320453</c:v>
                </c:pt>
                <c:pt idx="166">
                  <c:v>104.17982261742118</c:v>
                </c:pt>
                <c:pt idx="167">
                  <c:v>104.20081311772047</c:v>
                </c:pt>
                <c:pt idx="168">
                  <c:v>104.20081311772047</c:v>
                </c:pt>
                <c:pt idx="169">
                  <c:v>104.20081311772047</c:v>
                </c:pt>
                <c:pt idx="170">
                  <c:v>104.08360901809013</c:v>
                </c:pt>
                <c:pt idx="171">
                  <c:v>104.10862626742644</c:v>
                </c:pt>
                <c:pt idx="172">
                  <c:v>104.00624403127276</c:v>
                </c:pt>
                <c:pt idx="173">
                  <c:v>103.89572262153361</c:v>
                </c:pt>
                <c:pt idx="174">
                  <c:v>103.93124940027147</c:v>
                </c:pt>
                <c:pt idx="175">
                  <c:v>103.93124940027147</c:v>
                </c:pt>
                <c:pt idx="176">
                  <c:v>103.93124940027147</c:v>
                </c:pt>
                <c:pt idx="177">
                  <c:v>103.93124940027147</c:v>
                </c:pt>
                <c:pt idx="178">
                  <c:v>103.83306526417762</c:v>
                </c:pt>
                <c:pt idx="179">
                  <c:v>103.63366979058624</c:v>
                </c:pt>
                <c:pt idx="180">
                  <c:v>103.64249436826309</c:v>
                </c:pt>
                <c:pt idx="181">
                  <c:v>103.50549922549341</c:v>
                </c:pt>
                <c:pt idx="182">
                  <c:v>103.50549922549341</c:v>
                </c:pt>
                <c:pt idx="183">
                  <c:v>103.50549922549341</c:v>
                </c:pt>
                <c:pt idx="184">
                  <c:v>103.53051647482972</c:v>
                </c:pt>
                <c:pt idx="185">
                  <c:v>103.50158671047164</c:v>
                </c:pt>
                <c:pt idx="186">
                  <c:v>103.39877609676083</c:v>
                </c:pt>
                <c:pt idx="187">
                  <c:v>103.41985227257156</c:v>
                </c:pt>
                <c:pt idx="188">
                  <c:v>103.16768068394195</c:v>
                </c:pt>
                <c:pt idx="189">
                  <c:v>103.16768068394195</c:v>
                </c:pt>
                <c:pt idx="190">
                  <c:v>103.16768068394195</c:v>
                </c:pt>
                <c:pt idx="191">
                  <c:v>103.09916883330521</c:v>
                </c:pt>
                <c:pt idx="192">
                  <c:v>103.08763119776654</c:v>
                </c:pt>
                <c:pt idx="193">
                  <c:v>103.2770026365211</c:v>
                </c:pt>
                <c:pt idx="194">
                  <c:v>103.38900908845828</c:v>
                </c:pt>
                <c:pt idx="195">
                  <c:v>103.08668876714084</c:v>
                </c:pt>
                <c:pt idx="196">
                  <c:v>103.08668876714084</c:v>
                </c:pt>
                <c:pt idx="197">
                  <c:v>103.08668876714084</c:v>
                </c:pt>
                <c:pt idx="198">
                  <c:v>102.87458475935466</c:v>
                </c:pt>
                <c:pt idx="199">
                  <c:v>102.73707556351643</c:v>
                </c:pt>
                <c:pt idx="200">
                  <c:v>102.69906419494724</c:v>
                </c:pt>
                <c:pt idx="201">
                  <c:v>102.61675858697096</c:v>
                </c:pt>
                <c:pt idx="202">
                  <c:v>102.6436321390548</c:v>
                </c:pt>
                <c:pt idx="203">
                  <c:v>102.6436321390548</c:v>
                </c:pt>
                <c:pt idx="204">
                  <c:v>102.6436321390548</c:v>
                </c:pt>
                <c:pt idx="205">
                  <c:v>102.80458786651985</c:v>
                </c:pt>
                <c:pt idx="206">
                  <c:v>102.95095019853873</c:v>
                </c:pt>
                <c:pt idx="207">
                  <c:v>102.87492746140033</c:v>
                </c:pt>
                <c:pt idx="208">
                  <c:v>102.99238858756496</c:v>
                </c:pt>
                <c:pt idx="209">
                  <c:v>103.02251780908297</c:v>
                </c:pt>
                <c:pt idx="210">
                  <c:v>103.02251780908297</c:v>
                </c:pt>
                <c:pt idx="211">
                  <c:v>103.02251780908297</c:v>
                </c:pt>
                <c:pt idx="212">
                  <c:v>103.21848626221734</c:v>
                </c:pt>
                <c:pt idx="213">
                  <c:v>103.27765948210867</c:v>
                </c:pt>
                <c:pt idx="214">
                  <c:v>103.35810878733739</c:v>
                </c:pt>
                <c:pt idx="215">
                  <c:v>103.39669132598277</c:v>
                </c:pt>
                <c:pt idx="216">
                  <c:v>103.2017224204817</c:v>
                </c:pt>
                <c:pt idx="217">
                  <c:v>103.2017224204817</c:v>
                </c:pt>
                <c:pt idx="218">
                  <c:v>103.2017224204817</c:v>
                </c:pt>
                <c:pt idx="219">
                  <c:v>103.07477987105264</c:v>
                </c:pt>
                <c:pt idx="220">
                  <c:v>102.99995659107421</c:v>
                </c:pt>
                <c:pt idx="221">
                  <c:v>103.07834968402871</c:v>
                </c:pt>
                <c:pt idx="222">
                  <c:v>102.99824308084568</c:v>
                </c:pt>
                <c:pt idx="223">
                  <c:v>102.92496196007292</c:v>
                </c:pt>
                <c:pt idx="224">
                  <c:v>102.92496196007292</c:v>
                </c:pt>
                <c:pt idx="225">
                  <c:v>102.92496196007292</c:v>
                </c:pt>
                <c:pt idx="226">
                  <c:v>102.92496196007292</c:v>
                </c:pt>
                <c:pt idx="227">
                  <c:v>103.12841274120511</c:v>
                </c:pt>
                <c:pt idx="228">
                  <c:v>103.12841274120511</c:v>
                </c:pt>
                <c:pt idx="229">
                  <c:v>103.12841274120511</c:v>
                </c:pt>
                <c:pt idx="230">
                  <c:v>103.27303300449167</c:v>
                </c:pt>
                <c:pt idx="231">
                  <c:v>103.27303300449167</c:v>
                </c:pt>
                <c:pt idx="232">
                  <c:v>103.27303300449167</c:v>
                </c:pt>
                <c:pt idx="233">
                  <c:v>103.32438119433947</c:v>
                </c:pt>
                <c:pt idx="234">
                  <c:v>103.32438119433947</c:v>
                </c:pt>
                <c:pt idx="235">
                  <c:v>103.36313508400768</c:v>
                </c:pt>
                <c:pt idx="236">
                  <c:v>103.18652929645552</c:v>
                </c:pt>
                <c:pt idx="237">
                  <c:v>103.05930116198839</c:v>
                </c:pt>
                <c:pt idx="238">
                  <c:v>103.05930116198839</c:v>
                </c:pt>
                <c:pt idx="239">
                  <c:v>103.05930116198839</c:v>
                </c:pt>
                <c:pt idx="240">
                  <c:v>103.07980616772292</c:v>
                </c:pt>
                <c:pt idx="241">
                  <c:v>102.98664832829938</c:v>
                </c:pt>
                <c:pt idx="242">
                  <c:v>103.04056678348994</c:v>
                </c:pt>
                <c:pt idx="243">
                  <c:v>103.09588460536713</c:v>
                </c:pt>
                <c:pt idx="244">
                  <c:v>103.13012625143358</c:v>
                </c:pt>
                <c:pt idx="245">
                  <c:v>103.13012625143358</c:v>
                </c:pt>
                <c:pt idx="246">
                  <c:v>103.13012625143358</c:v>
                </c:pt>
                <c:pt idx="247">
                  <c:v>103.22985254673308</c:v>
                </c:pt>
                <c:pt idx="248">
                  <c:v>103.23636388560143</c:v>
                </c:pt>
                <c:pt idx="249">
                  <c:v>103.20349304771779</c:v>
                </c:pt>
                <c:pt idx="250">
                  <c:v>103.20469250487776</c:v>
                </c:pt>
                <c:pt idx="251">
                  <c:v>103.16194042467633</c:v>
                </c:pt>
                <c:pt idx="252">
                  <c:v>103.16194042467633</c:v>
                </c:pt>
                <c:pt idx="253">
                  <c:v>103.16194042467633</c:v>
                </c:pt>
                <c:pt idx="254">
                  <c:v>103.33449090468768</c:v>
                </c:pt>
                <c:pt idx="255">
                  <c:v>103.35533861246792</c:v>
                </c:pt>
                <c:pt idx="256">
                  <c:v>103.23393641277774</c:v>
                </c:pt>
                <c:pt idx="257">
                  <c:v>103.28611279923597</c:v>
                </c:pt>
                <c:pt idx="258">
                  <c:v>103.13809407399619</c:v>
                </c:pt>
                <c:pt idx="259">
                  <c:v>103.13809407399619</c:v>
                </c:pt>
                <c:pt idx="260">
                  <c:v>103.13809407399619</c:v>
                </c:pt>
                <c:pt idx="261">
                  <c:v>103.13809407399619</c:v>
                </c:pt>
                <c:pt idx="262">
                  <c:v>103.13809407399619</c:v>
                </c:pt>
                <c:pt idx="263">
                  <c:v>103.04213750119942</c:v>
                </c:pt>
                <c:pt idx="264">
                  <c:v>102.99164606646588</c:v>
                </c:pt>
                <c:pt idx="265">
                  <c:v>103.05504594492088</c:v>
                </c:pt>
                <c:pt idx="266">
                  <c:v>103.05504594492088</c:v>
                </c:pt>
                <c:pt idx="267">
                  <c:v>103.05504594492088</c:v>
                </c:pt>
                <c:pt idx="268">
                  <c:v>103.27486074873538</c:v>
                </c:pt>
                <c:pt idx="269">
                  <c:v>103.32872208691833</c:v>
                </c:pt>
                <c:pt idx="270">
                  <c:v>103.42553541482937</c:v>
                </c:pt>
                <c:pt idx="271">
                  <c:v>103.42613514340934</c:v>
                </c:pt>
                <c:pt idx="272">
                  <c:v>103.40657256830049</c:v>
                </c:pt>
                <c:pt idx="273">
                  <c:v>103.40657256830049</c:v>
                </c:pt>
                <c:pt idx="274">
                  <c:v>103.40657256830049</c:v>
                </c:pt>
                <c:pt idx="275">
                  <c:v>103.2038071912597</c:v>
                </c:pt>
                <c:pt idx="276">
                  <c:v>103.03239905140072</c:v>
                </c:pt>
                <c:pt idx="277">
                  <c:v>102.85773524210754</c:v>
                </c:pt>
                <c:pt idx="278">
                  <c:v>102.58722909403284</c:v>
                </c:pt>
                <c:pt idx="279">
                  <c:v>102.58722909403284</c:v>
                </c:pt>
                <c:pt idx="280">
                  <c:v>102.58722909403284</c:v>
                </c:pt>
                <c:pt idx="281">
                  <c:v>102.58722909403284</c:v>
                </c:pt>
                <c:pt idx="282">
                  <c:v>102.35145008658935</c:v>
                </c:pt>
                <c:pt idx="283">
                  <c:v>101.80161321276312</c:v>
                </c:pt>
                <c:pt idx="284">
                  <c:v>101.50534729425308</c:v>
                </c:pt>
                <c:pt idx="285">
                  <c:v>101.43346554016694</c:v>
                </c:pt>
                <c:pt idx="286">
                  <c:v>101.34964633148881</c:v>
                </c:pt>
                <c:pt idx="287">
                  <c:v>101.34964633148881</c:v>
                </c:pt>
                <c:pt idx="288">
                  <c:v>101.34964633148881</c:v>
                </c:pt>
                <c:pt idx="289">
                  <c:v>101.3492465124355</c:v>
                </c:pt>
                <c:pt idx="290">
                  <c:v>101.30198218863232</c:v>
                </c:pt>
                <c:pt idx="291">
                  <c:v>101.26871153169535</c:v>
                </c:pt>
                <c:pt idx="292">
                  <c:v>101.24949165863219</c:v>
                </c:pt>
                <c:pt idx="293">
                  <c:v>101.33071204346376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C9-4FED-A92C-2713C51FA7E2}"/>
            </c:ext>
          </c:extLst>
        </c:ser>
        <c:ser>
          <c:idx val="2"/>
          <c:order val="2"/>
          <c:tx>
            <c:strRef>
              <c:f>'YTD (2)'!$BC$4</c:f>
              <c:strCache>
                <c:ptCount val="1"/>
                <c:pt idx="0">
                  <c:v>CUPRUM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cat>
            <c:numRef>
              <c:f>'YTD (2)'!$B$3:$B$369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</c:numCache>
            </c:numRef>
          </c:cat>
          <c:val>
            <c:numRef>
              <c:f>'YTD (2)'!$O$3:$O$369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100.1715076356227</c:v>
                </c:pt>
                <c:pt idx="4">
                  <c:v>100.42569865273364</c:v>
                </c:pt>
                <c:pt idx="5">
                  <c:v>100.74281434394794</c:v>
                </c:pt>
                <c:pt idx="6">
                  <c:v>100.82937752363526</c:v>
                </c:pt>
                <c:pt idx="7">
                  <c:v>100.82937752363526</c:v>
                </c:pt>
                <c:pt idx="8">
                  <c:v>100.82937752363526</c:v>
                </c:pt>
                <c:pt idx="9">
                  <c:v>100.66372812635294</c:v>
                </c:pt>
                <c:pt idx="10">
                  <c:v>100.71257247321716</c:v>
                </c:pt>
                <c:pt idx="11">
                  <c:v>100.63073699464664</c:v>
                </c:pt>
                <c:pt idx="12">
                  <c:v>100.72326118878559</c:v>
                </c:pt>
                <c:pt idx="13">
                  <c:v>100.77793807996238</c:v>
                </c:pt>
                <c:pt idx="14">
                  <c:v>100.77793807996238</c:v>
                </c:pt>
                <c:pt idx="15">
                  <c:v>100.77793807996238</c:v>
                </c:pt>
                <c:pt idx="16">
                  <c:v>100.69805534750532</c:v>
                </c:pt>
                <c:pt idx="17">
                  <c:v>100.67642097609043</c:v>
                </c:pt>
                <c:pt idx="18">
                  <c:v>100.62642039797481</c:v>
                </c:pt>
                <c:pt idx="19">
                  <c:v>100.56051521664563</c:v>
                </c:pt>
                <c:pt idx="20">
                  <c:v>100.50874175061122</c:v>
                </c:pt>
                <c:pt idx="21">
                  <c:v>100.50874175061122</c:v>
                </c:pt>
                <c:pt idx="22">
                  <c:v>100.50874175061122</c:v>
                </c:pt>
                <c:pt idx="23">
                  <c:v>100.60180551933412</c:v>
                </c:pt>
                <c:pt idx="24">
                  <c:v>100.5425807852352</c:v>
                </c:pt>
                <c:pt idx="25">
                  <c:v>100.60879429489808</c:v>
                </c:pt>
                <c:pt idx="26">
                  <c:v>100.66131288773896</c:v>
                </c:pt>
                <c:pt idx="27">
                  <c:v>100.59969860905382</c:v>
                </c:pt>
                <c:pt idx="28">
                  <c:v>100.59969860905382</c:v>
                </c:pt>
                <c:pt idx="29">
                  <c:v>100.59969860905382</c:v>
                </c:pt>
                <c:pt idx="30">
                  <c:v>100.60835749642534</c:v>
                </c:pt>
                <c:pt idx="31">
                  <c:v>100.619817032828</c:v>
                </c:pt>
                <c:pt idx="32">
                  <c:v>100.68590207235185</c:v>
                </c:pt>
                <c:pt idx="33">
                  <c:v>100.84204467934498</c:v>
                </c:pt>
                <c:pt idx="34">
                  <c:v>100.91935800902122</c:v>
                </c:pt>
                <c:pt idx="35">
                  <c:v>100.91935800902122</c:v>
                </c:pt>
                <c:pt idx="36">
                  <c:v>100.91935800902122</c:v>
                </c:pt>
                <c:pt idx="37">
                  <c:v>100.94605410391439</c:v>
                </c:pt>
                <c:pt idx="38">
                  <c:v>100.92249268041387</c:v>
                </c:pt>
                <c:pt idx="39">
                  <c:v>101.14112316303763</c:v>
                </c:pt>
                <c:pt idx="40">
                  <c:v>101.26332395929556</c:v>
                </c:pt>
                <c:pt idx="41">
                  <c:v>101.37262635359352</c:v>
                </c:pt>
                <c:pt idx="42">
                  <c:v>101.37262635359352</c:v>
                </c:pt>
                <c:pt idx="43">
                  <c:v>101.37262635359352</c:v>
                </c:pt>
                <c:pt idx="44">
                  <c:v>101.33896717716419</c:v>
                </c:pt>
                <c:pt idx="45">
                  <c:v>101.36715352567028</c:v>
                </c:pt>
                <c:pt idx="46">
                  <c:v>101.44441546729088</c:v>
                </c:pt>
                <c:pt idx="47">
                  <c:v>101.37018542095171</c:v>
                </c:pt>
                <c:pt idx="48">
                  <c:v>101.26350381749022</c:v>
                </c:pt>
                <c:pt idx="49">
                  <c:v>101.26350381749022</c:v>
                </c:pt>
                <c:pt idx="50">
                  <c:v>101.26350381749022</c:v>
                </c:pt>
                <c:pt idx="51">
                  <c:v>101.41602356656234</c:v>
                </c:pt>
                <c:pt idx="52">
                  <c:v>101.36353066774927</c:v>
                </c:pt>
                <c:pt idx="53">
                  <c:v>101.33876162494172</c:v>
                </c:pt>
                <c:pt idx="54">
                  <c:v>101.41224654447447</c:v>
                </c:pt>
                <c:pt idx="55">
                  <c:v>101.55988442826295</c:v>
                </c:pt>
                <c:pt idx="56">
                  <c:v>101.55988442826295</c:v>
                </c:pt>
                <c:pt idx="57">
                  <c:v>101.55988442826295</c:v>
                </c:pt>
                <c:pt idx="58">
                  <c:v>101.74213216750968</c:v>
                </c:pt>
                <c:pt idx="59">
                  <c:v>101.7627130837844</c:v>
                </c:pt>
                <c:pt idx="60">
                  <c:v>101.85793515084326</c:v>
                </c:pt>
                <c:pt idx="61">
                  <c:v>101.86857247835604</c:v>
                </c:pt>
                <c:pt idx="62">
                  <c:v>101.86464129210133</c:v>
                </c:pt>
                <c:pt idx="63">
                  <c:v>101.86464129210133</c:v>
                </c:pt>
                <c:pt idx="64">
                  <c:v>101.86464129210133</c:v>
                </c:pt>
                <c:pt idx="65">
                  <c:v>101.90737046034711</c:v>
                </c:pt>
                <c:pt idx="66">
                  <c:v>101.89601370005569</c:v>
                </c:pt>
                <c:pt idx="67">
                  <c:v>101.84534507721703</c:v>
                </c:pt>
                <c:pt idx="68">
                  <c:v>101.81489765426379</c:v>
                </c:pt>
                <c:pt idx="69">
                  <c:v>101.62990065404153</c:v>
                </c:pt>
                <c:pt idx="70">
                  <c:v>101.62990065404153</c:v>
                </c:pt>
                <c:pt idx="71">
                  <c:v>101.62990065404153</c:v>
                </c:pt>
                <c:pt idx="72">
                  <c:v>101.51222200667792</c:v>
                </c:pt>
                <c:pt idx="73">
                  <c:v>101.48275095678139</c:v>
                </c:pt>
                <c:pt idx="74">
                  <c:v>101.28403334570933</c:v>
                </c:pt>
                <c:pt idx="75">
                  <c:v>101.24857558733339</c:v>
                </c:pt>
                <c:pt idx="76">
                  <c:v>101.56265938326631</c:v>
                </c:pt>
                <c:pt idx="77">
                  <c:v>101.56265938326631</c:v>
                </c:pt>
                <c:pt idx="78">
                  <c:v>101.56265938326631</c:v>
                </c:pt>
                <c:pt idx="79">
                  <c:v>101.78370510450409</c:v>
                </c:pt>
                <c:pt idx="80">
                  <c:v>101.90739615437491</c:v>
                </c:pt>
                <c:pt idx="81">
                  <c:v>101.78763629075881</c:v>
                </c:pt>
                <c:pt idx="82">
                  <c:v>102.0128187504738</c:v>
                </c:pt>
                <c:pt idx="83">
                  <c:v>102.19838101930785</c:v>
                </c:pt>
                <c:pt idx="84">
                  <c:v>102.19838101930785</c:v>
                </c:pt>
                <c:pt idx="85">
                  <c:v>102.19838101930785</c:v>
                </c:pt>
                <c:pt idx="86">
                  <c:v>102.26685560341788</c:v>
                </c:pt>
                <c:pt idx="87">
                  <c:v>102.38504813133765</c:v>
                </c:pt>
                <c:pt idx="88">
                  <c:v>102.47895980297825</c:v>
                </c:pt>
                <c:pt idx="89">
                  <c:v>102.48615413076467</c:v>
                </c:pt>
                <c:pt idx="90">
                  <c:v>102.56791252725178</c:v>
                </c:pt>
                <c:pt idx="91">
                  <c:v>102.56791252725178</c:v>
                </c:pt>
                <c:pt idx="92">
                  <c:v>102.56791252725178</c:v>
                </c:pt>
                <c:pt idx="93">
                  <c:v>102.81984246991554</c:v>
                </c:pt>
                <c:pt idx="94">
                  <c:v>102.79743727766642</c:v>
                </c:pt>
                <c:pt idx="95">
                  <c:v>103.00668944014002</c:v>
                </c:pt>
                <c:pt idx="96">
                  <c:v>102.98228011372181</c:v>
                </c:pt>
                <c:pt idx="97">
                  <c:v>102.97696144996543</c:v>
                </c:pt>
                <c:pt idx="98">
                  <c:v>102.97696144996543</c:v>
                </c:pt>
                <c:pt idx="99">
                  <c:v>102.97696144996543</c:v>
                </c:pt>
                <c:pt idx="100">
                  <c:v>103.08765132176509</c:v>
                </c:pt>
                <c:pt idx="101">
                  <c:v>103.15211763753697</c:v>
                </c:pt>
                <c:pt idx="102">
                  <c:v>103.23356770569039</c:v>
                </c:pt>
                <c:pt idx="103">
                  <c:v>103.23356770569039</c:v>
                </c:pt>
                <c:pt idx="104">
                  <c:v>103.30263325244003</c:v>
                </c:pt>
                <c:pt idx="105">
                  <c:v>103.30263325244003</c:v>
                </c:pt>
                <c:pt idx="106">
                  <c:v>103.30263325244003</c:v>
                </c:pt>
                <c:pt idx="107">
                  <c:v>103.40805584853891</c:v>
                </c:pt>
                <c:pt idx="108">
                  <c:v>103.84002384405787</c:v>
                </c:pt>
                <c:pt idx="109">
                  <c:v>103.84002384405787</c:v>
                </c:pt>
                <c:pt idx="110">
                  <c:v>103.6912554230458</c:v>
                </c:pt>
                <c:pt idx="111">
                  <c:v>103.65641432133728</c:v>
                </c:pt>
                <c:pt idx="112">
                  <c:v>103.65641432133728</c:v>
                </c:pt>
                <c:pt idx="113">
                  <c:v>103.65641432133728</c:v>
                </c:pt>
                <c:pt idx="114">
                  <c:v>103.66753983537843</c:v>
                </c:pt>
                <c:pt idx="115">
                  <c:v>103.63136264422386</c:v>
                </c:pt>
                <c:pt idx="116">
                  <c:v>103.55230212065665</c:v>
                </c:pt>
                <c:pt idx="117">
                  <c:v>103.44112406232865</c:v>
                </c:pt>
                <c:pt idx="118">
                  <c:v>103.57262609665329</c:v>
                </c:pt>
                <c:pt idx="119">
                  <c:v>103.57262609665329</c:v>
                </c:pt>
                <c:pt idx="120">
                  <c:v>103.57262609665329</c:v>
                </c:pt>
                <c:pt idx="121">
                  <c:v>103.57262609665329</c:v>
                </c:pt>
                <c:pt idx="122">
                  <c:v>103.70027402680665</c:v>
                </c:pt>
                <c:pt idx="123">
                  <c:v>103.81050140610576</c:v>
                </c:pt>
                <c:pt idx="124">
                  <c:v>103.80307583206906</c:v>
                </c:pt>
                <c:pt idx="125">
                  <c:v>103.60867481766883</c:v>
                </c:pt>
                <c:pt idx="126">
                  <c:v>103.60867481766883</c:v>
                </c:pt>
                <c:pt idx="127">
                  <c:v>103.60867481766883</c:v>
                </c:pt>
                <c:pt idx="128">
                  <c:v>103.65011928452418</c:v>
                </c:pt>
                <c:pt idx="129">
                  <c:v>103.45880155346099</c:v>
                </c:pt>
                <c:pt idx="130">
                  <c:v>103.19407598494851</c:v>
                </c:pt>
                <c:pt idx="131">
                  <c:v>103.2046876184335</c:v>
                </c:pt>
                <c:pt idx="132">
                  <c:v>102.98639115817122</c:v>
                </c:pt>
                <c:pt idx="133">
                  <c:v>102.98639115817122</c:v>
                </c:pt>
                <c:pt idx="134">
                  <c:v>102.98639115817122</c:v>
                </c:pt>
                <c:pt idx="135">
                  <c:v>103.0413249896261</c:v>
                </c:pt>
                <c:pt idx="136">
                  <c:v>103.27434412782272</c:v>
                </c:pt>
                <c:pt idx="137">
                  <c:v>103.33595840650784</c:v>
                </c:pt>
                <c:pt idx="138">
                  <c:v>103.5844967375009</c:v>
                </c:pt>
                <c:pt idx="139">
                  <c:v>103.69927195972211</c:v>
                </c:pt>
                <c:pt idx="140">
                  <c:v>103.69927195972211</c:v>
                </c:pt>
                <c:pt idx="141">
                  <c:v>103.69927195972211</c:v>
                </c:pt>
                <c:pt idx="142">
                  <c:v>103.57671144707486</c:v>
                </c:pt>
                <c:pt idx="143">
                  <c:v>103.52527200340195</c:v>
                </c:pt>
                <c:pt idx="144">
                  <c:v>103.51144861644092</c:v>
                </c:pt>
                <c:pt idx="145">
                  <c:v>103.59151120709264</c:v>
                </c:pt>
                <c:pt idx="146">
                  <c:v>103.39220263338098</c:v>
                </c:pt>
                <c:pt idx="147">
                  <c:v>103.39220263338098</c:v>
                </c:pt>
                <c:pt idx="148">
                  <c:v>103.39220263338098</c:v>
                </c:pt>
                <c:pt idx="149">
                  <c:v>103.24083911556025</c:v>
                </c:pt>
                <c:pt idx="150">
                  <c:v>103.24297171986835</c:v>
                </c:pt>
                <c:pt idx="151">
                  <c:v>103.46859097805608</c:v>
                </c:pt>
                <c:pt idx="152">
                  <c:v>103.68367568484227</c:v>
                </c:pt>
                <c:pt idx="153">
                  <c:v>103.75286970173094</c:v>
                </c:pt>
                <c:pt idx="154">
                  <c:v>103.75286970173094</c:v>
                </c:pt>
                <c:pt idx="155">
                  <c:v>103.75286970173094</c:v>
                </c:pt>
                <c:pt idx="156">
                  <c:v>103.94364785821013</c:v>
                </c:pt>
                <c:pt idx="157">
                  <c:v>103.97484040796981</c:v>
                </c:pt>
                <c:pt idx="158">
                  <c:v>103.99778517480293</c:v>
                </c:pt>
                <c:pt idx="159">
                  <c:v>103.99665463757934</c:v>
                </c:pt>
                <c:pt idx="160">
                  <c:v>103.93259942625238</c:v>
                </c:pt>
                <c:pt idx="161">
                  <c:v>103.93259942625238</c:v>
                </c:pt>
                <c:pt idx="162">
                  <c:v>103.93259942625238</c:v>
                </c:pt>
                <c:pt idx="163">
                  <c:v>103.86833866270295</c:v>
                </c:pt>
                <c:pt idx="164">
                  <c:v>103.74981211242168</c:v>
                </c:pt>
                <c:pt idx="165">
                  <c:v>103.85305071615683</c:v>
                </c:pt>
                <c:pt idx="166">
                  <c:v>103.88611892994658</c:v>
                </c:pt>
                <c:pt idx="167">
                  <c:v>103.9058776373314</c:v>
                </c:pt>
                <c:pt idx="168">
                  <c:v>103.9058776373314</c:v>
                </c:pt>
                <c:pt idx="169">
                  <c:v>103.9058776373314</c:v>
                </c:pt>
                <c:pt idx="170">
                  <c:v>103.7861177737153</c:v>
                </c:pt>
                <c:pt idx="171">
                  <c:v>103.80454039165411</c:v>
                </c:pt>
                <c:pt idx="172">
                  <c:v>103.68462636387115</c:v>
                </c:pt>
                <c:pt idx="173">
                  <c:v>103.57922946180008</c:v>
                </c:pt>
                <c:pt idx="174">
                  <c:v>103.68313611025825</c:v>
                </c:pt>
                <c:pt idx="175">
                  <c:v>103.68313611025825</c:v>
                </c:pt>
                <c:pt idx="176">
                  <c:v>103.68313611025825</c:v>
                </c:pt>
                <c:pt idx="177">
                  <c:v>103.68313611025825</c:v>
                </c:pt>
                <c:pt idx="178">
                  <c:v>103.56070406775005</c:v>
                </c:pt>
                <c:pt idx="179">
                  <c:v>103.32591204163465</c:v>
                </c:pt>
                <c:pt idx="180">
                  <c:v>103.32228918371362</c:v>
                </c:pt>
                <c:pt idx="181">
                  <c:v>103.16036542046353</c:v>
                </c:pt>
                <c:pt idx="182">
                  <c:v>103.16036542046353</c:v>
                </c:pt>
                <c:pt idx="183">
                  <c:v>103.16036542046353</c:v>
                </c:pt>
                <c:pt idx="184">
                  <c:v>103.17562767298186</c:v>
                </c:pt>
                <c:pt idx="185">
                  <c:v>103.1267062440342</c:v>
                </c:pt>
                <c:pt idx="186">
                  <c:v>103.0116997755627</c:v>
                </c:pt>
                <c:pt idx="187">
                  <c:v>103.02428984918893</c:v>
                </c:pt>
                <c:pt idx="188">
                  <c:v>102.76578223540616</c:v>
                </c:pt>
                <c:pt idx="189">
                  <c:v>102.76578223540616</c:v>
                </c:pt>
                <c:pt idx="190">
                  <c:v>102.76578223540616</c:v>
                </c:pt>
                <c:pt idx="191">
                  <c:v>102.71036021742292</c:v>
                </c:pt>
                <c:pt idx="192">
                  <c:v>102.75658377345067</c:v>
                </c:pt>
                <c:pt idx="193">
                  <c:v>102.93703293075079</c:v>
                </c:pt>
                <c:pt idx="194">
                  <c:v>103.07539527050035</c:v>
                </c:pt>
                <c:pt idx="195">
                  <c:v>102.72189683590899</c:v>
                </c:pt>
                <c:pt idx="196">
                  <c:v>102.72189683590899</c:v>
                </c:pt>
                <c:pt idx="197">
                  <c:v>102.72189683590899</c:v>
                </c:pt>
                <c:pt idx="198">
                  <c:v>102.47551680325189</c:v>
                </c:pt>
                <c:pt idx="199">
                  <c:v>102.35077229824091</c:v>
                </c:pt>
                <c:pt idx="200">
                  <c:v>102.29285795956022</c:v>
                </c:pt>
                <c:pt idx="201">
                  <c:v>102.19994835500417</c:v>
                </c:pt>
                <c:pt idx="202">
                  <c:v>102.21867930127668</c:v>
                </c:pt>
                <c:pt idx="203">
                  <c:v>102.21867930127668</c:v>
                </c:pt>
                <c:pt idx="204">
                  <c:v>102.21867930127668</c:v>
                </c:pt>
                <c:pt idx="205">
                  <c:v>102.40126106288493</c:v>
                </c:pt>
                <c:pt idx="206">
                  <c:v>102.5610779158547</c:v>
                </c:pt>
                <c:pt idx="207">
                  <c:v>102.45691432711844</c:v>
                </c:pt>
                <c:pt idx="208">
                  <c:v>102.57921789948762</c:v>
                </c:pt>
                <c:pt idx="209">
                  <c:v>102.60516886757433</c:v>
                </c:pt>
                <c:pt idx="210">
                  <c:v>102.60516886757433</c:v>
                </c:pt>
                <c:pt idx="211">
                  <c:v>102.60516886757433</c:v>
                </c:pt>
                <c:pt idx="212">
                  <c:v>102.77043285443955</c:v>
                </c:pt>
                <c:pt idx="213">
                  <c:v>102.84080879660742</c:v>
                </c:pt>
                <c:pt idx="214">
                  <c:v>102.91568119364182</c:v>
                </c:pt>
                <c:pt idx="215">
                  <c:v>102.94661680312343</c:v>
                </c:pt>
                <c:pt idx="216">
                  <c:v>102.74874709496905</c:v>
                </c:pt>
                <c:pt idx="217">
                  <c:v>102.74874709496905</c:v>
                </c:pt>
                <c:pt idx="218">
                  <c:v>102.74874709496905</c:v>
                </c:pt>
                <c:pt idx="219">
                  <c:v>102.61498398619723</c:v>
                </c:pt>
                <c:pt idx="220">
                  <c:v>102.51395506885363</c:v>
                </c:pt>
                <c:pt idx="221">
                  <c:v>102.61421316536297</c:v>
                </c:pt>
                <c:pt idx="222">
                  <c:v>102.50259830856223</c:v>
                </c:pt>
                <c:pt idx="223">
                  <c:v>102.42767452347221</c:v>
                </c:pt>
                <c:pt idx="224">
                  <c:v>102.42767452347221</c:v>
                </c:pt>
                <c:pt idx="225">
                  <c:v>102.42767452347221</c:v>
                </c:pt>
                <c:pt idx="226">
                  <c:v>102.42767452347221</c:v>
                </c:pt>
                <c:pt idx="227">
                  <c:v>102.63361215635851</c:v>
                </c:pt>
                <c:pt idx="228">
                  <c:v>102.70817622505918</c:v>
                </c:pt>
                <c:pt idx="229">
                  <c:v>102.73882920023489</c:v>
                </c:pt>
                <c:pt idx="230">
                  <c:v>102.74787349802355</c:v>
                </c:pt>
                <c:pt idx="231">
                  <c:v>102.74787349802355</c:v>
                </c:pt>
                <c:pt idx="232">
                  <c:v>102.74787349802355</c:v>
                </c:pt>
                <c:pt idx="233">
                  <c:v>102.81344465699121</c:v>
                </c:pt>
                <c:pt idx="234">
                  <c:v>102.85337317620584</c:v>
                </c:pt>
                <c:pt idx="235">
                  <c:v>102.84826006467192</c:v>
                </c:pt>
                <c:pt idx="236">
                  <c:v>102.66745119098248</c:v>
                </c:pt>
                <c:pt idx="237">
                  <c:v>102.52967981387251</c:v>
                </c:pt>
                <c:pt idx="238">
                  <c:v>102.52967981387251</c:v>
                </c:pt>
                <c:pt idx="239">
                  <c:v>102.52967981387251</c:v>
                </c:pt>
                <c:pt idx="240">
                  <c:v>102.54167892485917</c:v>
                </c:pt>
                <c:pt idx="241">
                  <c:v>102.39219107106847</c:v>
                </c:pt>
                <c:pt idx="242">
                  <c:v>102.42620996388712</c:v>
                </c:pt>
                <c:pt idx="243">
                  <c:v>102.51251620329639</c:v>
                </c:pt>
                <c:pt idx="244">
                  <c:v>102.54722883486585</c:v>
                </c:pt>
                <c:pt idx="245">
                  <c:v>102.54722883486585</c:v>
                </c:pt>
                <c:pt idx="246">
                  <c:v>102.54722883486585</c:v>
                </c:pt>
                <c:pt idx="247">
                  <c:v>102.63792875303038</c:v>
                </c:pt>
                <c:pt idx="248">
                  <c:v>102.64535432706707</c:v>
                </c:pt>
                <c:pt idx="249">
                  <c:v>102.64317033470334</c:v>
                </c:pt>
                <c:pt idx="250">
                  <c:v>102.64705013290242</c:v>
                </c:pt>
                <c:pt idx="251">
                  <c:v>102.61706520244974</c:v>
                </c:pt>
                <c:pt idx="252">
                  <c:v>102.61706520244974</c:v>
                </c:pt>
                <c:pt idx="253">
                  <c:v>102.61706520244974</c:v>
                </c:pt>
                <c:pt idx="254">
                  <c:v>102.78908671862862</c:v>
                </c:pt>
                <c:pt idx="255">
                  <c:v>102.81313632865752</c:v>
                </c:pt>
                <c:pt idx="256">
                  <c:v>102.64905426707151</c:v>
                </c:pt>
                <c:pt idx="257">
                  <c:v>102.71370044103804</c:v>
                </c:pt>
                <c:pt idx="258">
                  <c:v>102.55478287904157</c:v>
                </c:pt>
                <c:pt idx="259">
                  <c:v>102.55478287904157</c:v>
                </c:pt>
                <c:pt idx="260">
                  <c:v>102.55478287904157</c:v>
                </c:pt>
                <c:pt idx="261">
                  <c:v>102.55478287904157</c:v>
                </c:pt>
                <c:pt idx="262">
                  <c:v>102.55478287904157</c:v>
                </c:pt>
                <c:pt idx="263">
                  <c:v>102.42990990389156</c:v>
                </c:pt>
                <c:pt idx="264">
                  <c:v>102.41315739776032</c:v>
                </c:pt>
                <c:pt idx="265">
                  <c:v>102.48671939937648</c:v>
                </c:pt>
                <c:pt idx="266">
                  <c:v>102.48671939937648</c:v>
                </c:pt>
                <c:pt idx="267">
                  <c:v>102.48671939937648</c:v>
                </c:pt>
                <c:pt idx="268">
                  <c:v>102.71758023923717</c:v>
                </c:pt>
                <c:pt idx="269">
                  <c:v>102.77546888389003</c:v>
                </c:pt>
                <c:pt idx="270">
                  <c:v>102.84088587869083</c:v>
                </c:pt>
                <c:pt idx="271">
                  <c:v>102.81950844755403</c:v>
                </c:pt>
                <c:pt idx="272">
                  <c:v>102.80062333711467</c:v>
                </c:pt>
                <c:pt idx="273">
                  <c:v>102.80062333711467</c:v>
                </c:pt>
                <c:pt idx="274">
                  <c:v>102.80062333711467</c:v>
                </c:pt>
                <c:pt idx="275">
                  <c:v>102.60709591965994</c:v>
                </c:pt>
                <c:pt idx="276">
                  <c:v>102.45079914849994</c:v>
                </c:pt>
                <c:pt idx="277">
                  <c:v>102.29894744415085</c:v>
                </c:pt>
                <c:pt idx="278">
                  <c:v>102.0750496858263</c:v>
                </c:pt>
                <c:pt idx="279">
                  <c:v>102.0750496858263</c:v>
                </c:pt>
                <c:pt idx="280">
                  <c:v>102.0750496858263</c:v>
                </c:pt>
                <c:pt idx="281">
                  <c:v>102.0750496858263</c:v>
                </c:pt>
                <c:pt idx="282">
                  <c:v>101.79963540174541</c:v>
                </c:pt>
                <c:pt idx="283">
                  <c:v>101.21232131409536</c:v>
                </c:pt>
                <c:pt idx="284">
                  <c:v>100.98135769812345</c:v>
                </c:pt>
                <c:pt idx="285">
                  <c:v>100.94954849169635</c:v>
                </c:pt>
                <c:pt idx="286">
                  <c:v>100.84792861171314</c:v>
                </c:pt>
                <c:pt idx="287">
                  <c:v>100.84792861171314</c:v>
                </c:pt>
                <c:pt idx="288">
                  <c:v>100.84792861171314</c:v>
                </c:pt>
                <c:pt idx="289">
                  <c:v>100.82634562835391</c:v>
                </c:pt>
                <c:pt idx="290">
                  <c:v>100.77066667009255</c:v>
                </c:pt>
                <c:pt idx="291">
                  <c:v>100.69641092972557</c:v>
                </c:pt>
                <c:pt idx="292">
                  <c:v>100.67135925261215</c:v>
                </c:pt>
                <c:pt idx="293">
                  <c:v>100.72508546476003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C9-4FED-A92C-2713C51FA7E2}"/>
            </c:ext>
          </c:extLst>
        </c:ser>
        <c:ser>
          <c:idx val="5"/>
          <c:order val="4"/>
          <c:tx>
            <c:strRef>
              <c:f>'YTD (2)'!$AC$2</c:f>
              <c:strCache>
                <c:ptCount val="1"/>
                <c:pt idx="0">
                  <c:v>E Plus</c:v>
                </c:pt>
              </c:strCache>
            </c:strRef>
          </c:tx>
          <c:spPr>
            <a:ln w="25400">
              <a:solidFill>
                <a:schemeClr val="bg2"/>
              </a:solidFill>
              <a:prstDash val="sysDash"/>
            </a:ln>
          </c:spPr>
          <c:marker>
            <c:symbol val="none"/>
          </c:marker>
          <c:cat>
            <c:numRef>
              <c:f>'YTD (2)'!$B$3:$B$369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</c:numCache>
            </c:numRef>
          </c:cat>
          <c:val>
            <c:numRef>
              <c:f>'YTD (2)'!$AC$3:$AC$369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100.00383610635362</c:v>
                </c:pt>
                <c:pt idx="3">
                  <c:v>100.08585081166567</c:v>
                </c:pt>
                <c:pt idx="4">
                  <c:v>100.32831358884326</c:v>
                </c:pt>
                <c:pt idx="5">
                  <c:v>100.52524386434975</c:v>
                </c:pt>
                <c:pt idx="6">
                  <c:v>100.55697563954114</c:v>
                </c:pt>
                <c:pt idx="7">
                  <c:v>100.50575985095129</c:v>
                </c:pt>
                <c:pt idx="8">
                  <c:v>100.51641478779659</c:v>
                </c:pt>
                <c:pt idx="9">
                  <c:v>100.52571045622797</c:v>
                </c:pt>
                <c:pt idx="10">
                  <c:v>100.56560646784312</c:v>
                </c:pt>
                <c:pt idx="11">
                  <c:v>100.52050274930558</c:v>
                </c:pt>
                <c:pt idx="12">
                  <c:v>100.50803768893564</c:v>
                </c:pt>
                <c:pt idx="13">
                  <c:v>100.55133753739274</c:v>
                </c:pt>
                <c:pt idx="14">
                  <c:v>100.47902365974511</c:v>
                </c:pt>
                <c:pt idx="15">
                  <c:v>100.481517890918</c:v>
                </c:pt>
                <c:pt idx="16">
                  <c:v>100.4867327720292</c:v>
                </c:pt>
                <c:pt idx="17">
                  <c:v>100.47494346285642</c:v>
                </c:pt>
                <c:pt idx="18">
                  <c:v>100.44070637591567</c:v>
                </c:pt>
                <c:pt idx="19">
                  <c:v>100.35885042080758</c:v>
                </c:pt>
                <c:pt idx="20">
                  <c:v>100.36270029304499</c:v>
                </c:pt>
                <c:pt idx="21">
                  <c:v>100.40940808603538</c:v>
                </c:pt>
                <c:pt idx="22">
                  <c:v>100.41462051411339</c:v>
                </c:pt>
                <c:pt idx="23">
                  <c:v>100.41711185716213</c:v>
                </c:pt>
                <c:pt idx="24">
                  <c:v>100.39374954864674</c:v>
                </c:pt>
                <c:pt idx="25">
                  <c:v>100.45475322561063</c:v>
                </c:pt>
                <c:pt idx="26">
                  <c:v>100.42662738528618</c:v>
                </c:pt>
                <c:pt idx="27">
                  <c:v>100.41074713537454</c:v>
                </c:pt>
                <c:pt idx="28">
                  <c:v>100.42276457605095</c:v>
                </c:pt>
                <c:pt idx="29">
                  <c:v>100.42661690010333</c:v>
                </c:pt>
                <c:pt idx="30">
                  <c:v>100.43046937193495</c:v>
                </c:pt>
                <c:pt idx="31">
                  <c:v>100.4635853454146</c:v>
                </c:pt>
                <c:pt idx="32">
                  <c:v>100.53617672579179</c:v>
                </c:pt>
                <c:pt idx="33">
                  <c:v>100.66719605152507</c:v>
                </c:pt>
                <c:pt idx="34">
                  <c:v>100.7056605930664</c:v>
                </c:pt>
                <c:pt idx="35">
                  <c:v>100.73596011009914</c:v>
                </c:pt>
                <c:pt idx="36">
                  <c:v>100.73903489105975</c:v>
                </c:pt>
                <c:pt idx="37">
                  <c:v>100.74415185152441</c:v>
                </c:pt>
                <c:pt idx="38">
                  <c:v>100.75539555264201</c:v>
                </c:pt>
                <c:pt idx="39">
                  <c:v>100.89189749245553</c:v>
                </c:pt>
                <c:pt idx="40">
                  <c:v>101.0297710090483</c:v>
                </c:pt>
                <c:pt idx="41">
                  <c:v>101.11863718879631</c:v>
                </c:pt>
                <c:pt idx="42">
                  <c:v>101.11900278963462</c:v>
                </c:pt>
                <c:pt idx="43">
                  <c:v>101.13979374520439</c:v>
                </c:pt>
                <c:pt idx="44">
                  <c:v>101.16058611031129</c:v>
                </c:pt>
                <c:pt idx="45">
                  <c:v>101.16571919215122</c:v>
                </c:pt>
                <c:pt idx="46">
                  <c:v>101.28729070380101</c:v>
                </c:pt>
                <c:pt idx="47">
                  <c:v>101.25361443619784</c:v>
                </c:pt>
                <c:pt idx="48">
                  <c:v>101.17362916029836</c:v>
                </c:pt>
                <c:pt idx="49">
                  <c:v>101.26593108927545</c:v>
                </c:pt>
                <c:pt idx="50">
                  <c:v>101.28741299057253</c:v>
                </c:pt>
                <c:pt idx="51">
                  <c:v>101.30821530072826</c:v>
                </c:pt>
                <c:pt idx="52">
                  <c:v>101.265678825783</c:v>
                </c:pt>
                <c:pt idx="53">
                  <c:v>101.25583197070345</c:v>
                </c:pt>
                <c:pt idx="54">
                  <c:v>101.25960680394304</c:v>
                </c:pt>
                <c:pt idx="55">
                  <c:v>101.47726399517428</c:v>
                </c:pt>
                <c:pt idx="56">
                  <c:v>101.57368741358373</c:v>
                </c:pt>
                <c:pt idx="57">
                  <c:v>101.59518540752963</c:v>
                </c:pt>
                <c:pt idx="58">
                  <c:v>101.616003633429</c:v>
                </c:pt>
                <c:pt idx="59">
                  <c:v>101.64159205560502</c:v>
                </c:pt>
                <c:pt idx="60">
                  <c:v>101.72440980158711</c:v>
                </c:pt>
                <c:pt idx="61">
                  <c:v>101.78412416369123</c:v>
                </c:pt>
                <c:pt idx="62">
                  <c:v>101.80296300143213</c:v>
                </c:pt>
                <c:pt idx="63">
                  <c:v>101.88039984979953</c:v>
                </c:pt>
                <c:pt idx="64">
                  <c:v>101.90060622827247</c:v>
                </c:pt>
                <c:pt idx="65">
                  <c:v>101.92081398935342</c:v>
                </c:pt>
                <c:pt idx="66">
                  <c:v>101.92603157136847</c:v>
                </c:pt>
                <c:pt idx="67">
                  <c:v>101.91625727352702</c:v>
                </c:pt>
                <c:pt idx="68">
                  <c:v>101.8860375052702</c:v>
                </c:pt>
                <c:pt idx="69">
                  <c:v>101.78902713319516</c:v>
                </c:pt>
                <c:pt idx="70">
                  <c:v>101.71245540632866</c:v>
                </c:pt>
                <c:pt idx="71">
                  <c:v>101.72516256503499</c:v>
                </c:pt>
                <c:pt idx="72">
                  <c:v>101.73855212873757</c:v>
                </c:pt>
                <c:pt idx="73">
                  <c:v>101.68514427945125</c:v>
                </c:pt>
                <c:pt idx="74">
                  <c:v>101.57788261261558</c:v>
                </c:pt>
                <c:pt idx="75">
                  <c:v>101.56536435453096</c:v>
                </c:pt>
                <c:pt idx="76">
                  <c:v>101.56920562395516</c:v>
                </c:pt>
                <c:pt idx="77">
                  <c:v>101.93708459690552</c:v>
                </c:pt>
                <c:pt idx="78">
                  <c:v>101.95048434054337</c:v>
                </c:pt>
                <c:pt idx="79">
                  <c:v>101.9638849519107</c:v>
                </c:pt>
                <c:pt idx="80">
                  <c:v>102.1109183547366</c:v>
                </c:pt>
                <c:pt idx="81">
                  <c:v>101.96955232499172</c:v>
                </c:pt>
                <c:pt idx="82">
                  <c:v>102.145916197994</c:v>
                </c:pt>
                <c:pt idx="83">
                  <c:v>102.34479505846186</c:v>
                </c:pt>
                <c:pt idx="84">
                  <c:v>102.575738035794</c:v>
                </c:pt>
                <c:pt idx="85">
                  <c:v>102.40163527087937</c:v>
                </c:pt>
                <c:pt idx="86">
                  <c:v>102.41437352063879</c:v>
                </c:pt>
                <c:pt idx="87">
                  <c:v>102.58737693440057</c:v>
                </c:pt>
                <c:pt idx="88">
                  <c:v>102.55033675532984</c:v>
                </c:pt>
                <c:pt idx="89">
                  <c:v>102.60059314698549</c:v>
                </c:pt>
                <c:pt idx="90">
                  <c:v>102.6767712173333</c:v>
                </c:pt>
                <c:pt idx="91">
                  <c:v>102.91256140112183</c:v>
                </c:pt>
                <c:pt idx="92">
                  <c:v>102.93473136910838</c:v>
                </c:pt>
                <c:pt idx="93">
                  <c:v>102.94803513144069</c:v>
                </c:pt>
                <c:pt idx="94">
                  <c:v>102.94087509087844</c:v>
                </c:pt>
                <c:pt idx="95">
                  <c:v>103.1233602710001</c:v>
                </c:pt>
                <c:pt idx="96">
                  <c:v>103.13394313970035</c:v>
                </c:pt>
                <c:pt idx="97">
                  <c:v>103.11246187367547</c:v>
                </c:pt>
                <c:pt idx="98">
                  <c:v>103.22606520014276</c:v>
                </c:pt>
                <c:pt idx="99">
                  <c:v>103.23869939723485</c:v>
                </c:pt>
                <c:pt idx="100">
                  <c:v>103.2506520747678</c:v>
                </c:pt>
                <c:pt idx="101">
                  <c:v>103.31514479202858</c:v>
                </c:pt>
                <c:pt idx="102">
                  <c:v>103.40693621501765</c:v>
                </c:pt>
                <c:pt idx="103">
                  <c:v>103.49054565251159</c:v>
                </c:pt>
                <c:pt idx="104">
                  <c:v>103.53185204773199</c:v>
                </c:pt>
                <c:pt idx="105">
                  <c:v>103.54859390542609</c:v>
                </c:pt>
                <c:pt idx="106">
                  <c:v>103.566019299489</c:v>
                </c:pt>
                <c:pt idx="107">
                  <c:v>103.58208087097337</c:v>
                </c:pt>
                <c:pt idx="108">
                  <c:v>103.88957216028929</c:v>
                </c:pt>
                <c:pt idx="109">
                  <c:v>103.81350520141717</c:v>
                </c:pt>
                <c:pt idx="110">
                  <c:v>103.83094224657505</c:v>
                </c:pt>
                <c:pt idx="111">
                  <c:v>103.7746620673129</c:v>
                </c:pt>
                <c:pt idx="112">
                  <c:v>103.75319036086832</c:v>
                </c:pt>
                <c:pt idx="113">
                  <c:v>103.76857881872708</c:v>
                </c:pt>
                <c:pt idx="114">
                  <c:v>103.7860162172244</c:v>
                </c:pt>
                <c:pt idx="115">
                  <c:v>103.67101541499449</c:v>
                </c:pt>
                <c:pt idx="116">
                  <c:v>103.57443903328563</c:v>
                </c:pt>
                <c:pt idx="117">
                  <c:v>103.50789544649356</c:v>
                </c:pt>
                <c:pt idx="118">
                  <c:v>103.7117165573749</c:v>
                </c:pt>
                <c:pt idx="119">
                  <c:v>103.7817281701446</c:v>
                </c:pt>
                <c:pt idx="120">
                  <c:v>103.7978034330407</c:v>
                </c:pt>
                <c:pt idx="121">
                  <c:v>103.81456255673605</c:v>
                </c:pt>
                <c:pt idx="122">
                  <c:v>103.83012541614238</c:v>
                </c:pt>
                <c:pt idx="123">
                  <c:v>103.94334076222137</c:v>
                </c:pt>
                <c:pt idx="124">
                  <c:v>103.95071457153119</c:v>
                </c:pt>
                <c:pt idx="125">
                  <c:v>103.69106344310113</c:v>
                </c:pt>
                <c:pt idx="126">
                  <c:v>103.73394158212204</c:v>
                </c:pt>
                <c:pt idx="127">
                  <c:v>103.75086954481628</c:v>
                </c:pt>
                <c:pt idx="128">
                  <c:v>103.76779864654145</c:v>
                </c:pt>
                <c:pt idx="129">
                  <c:v>103.66588107753303</c:v>
                </c:pt>
                <c:pt idx="130">
                  <c:v>103.48950211131307</c:v>
                </c:pt>
                <c:pt idx="131">
                  <c:v>103.5050565706217</c:v>
                </c:pt>
                <c:pt idx="132">
                  <c:v>103.31089682995632</c:v>
                </c:pt>
                <c:pt idx="133">
                  <c:v>103.35718656278624</c:v>
                </c:pt>
                <c:pt idx="134">
                  <c:v>103.36932149175985</c:v>
                </c:pt>
                <c:pt idx="135">
                  <c:v>103.38145719520639</c:v>
                </c:pt>
                <c:pt idx="136">
                  <c:v>103.53433609420804</c:v>
                </c:pt>
                <c:pt idx="137">
                  <c:v>103.63666660153352</c:v>
                </c:pt>
                <c:pt idx="138">
                  <c:v>103.88864036035173</c:v>
                </c:pt>
                <c:pt idx="139">
                  <c:v>104.0012412501673</c:v>
                </c:pt>
                <c:pt idx="140">
                  <c:v>103.92935427437632</c:v>
                </c:pt>
                <c:pt idx="141">
                  <c:v>103.94561325601289</c:v>
                </c:pt>
                <c:pt idx="142">
                  <c:v>103.9591398387947</c:v>
                </c:pt>
                <c:pt idx="143">
                  <c:v>103.81275224199422</c:v>
                </c:pt>
                <c:pt idx="144">
                  <c:v>103.7955204242345</c:v>
                </c:pt>
                <c:pt idx="145">
                  <c:v>103.85620041960972</c:v>
                </c:pt>
                <c:pt idx="146">
                  <c:v>103.65169626994256</c:v>
                </c:pt>
                <c:pt idx="147">
                  <c:v>103.48203497108082</c:v>
                </c:pt>
                <c:pt idx="148">
                  <c:v>103.49554608422081</c:v>
                </c:pt>
                <c:pt idx="149">
                  <c:v>103.50974163049732</c:v>
                </c:pt>
                <c:pt idx="150">
                  <c:v>103.50274712652096</c:v>
                </c:pt>
                <c:pt idx="151">
                  <c:v>103.75825667766276</c:v>
                </c:pt>
                <c:pt idx="152">
                  <c:v>104.02404000153874</c:v>
                </c:pt>
                <c:pt idx="153">
                  <c:v>104.09810979861166</c:v>
                </c:pt>
                <c:pt idx="154">
                  <c:v>104.26926751642962</c:v>
                </c:pt>
                <c:pt idx="155">
                  <c:v>104.28250103111191</c:v>
                </c:pt>
                <c:pt idx="156">
                  <c:v>104.29505161661261</c:v>
                </c:pt>
                <c:pt idx="157">
                  <c:v>104.31854301925098</c:v>
                </c:pt>
                <c:pt idx="158">
                  <c:v>104.35160883538488</c:v>
                </c:pt>
                <c:pt idx="159">
                  <c:v>104.34570012920256</c:v>
                </c:pt>
                <c:pt idx="160">
                  <c:v>104.25636410174202</c:v>
                </c:pt>
                <c:pt idx="161">
                  <c:v>104.22583277521757</c:v>
                </c:pt>
                <c:pt idx="162">
                  <c:v>104.23769936981795</c:v>
                </c:pt>
                <c:pt idx="163">
                  <c:v>104.24888277118595</c:v>
                </c:pt>
                <c:pt idx="164">
                  <c:v>104.14790359975923</c:v>
                </c:pt>
                <c:pt idx="165">
                  <c:v>104.176866976898</c:v>
                </c:pt>
                <c:pt idx="166">
                  <c:v>104.26738957634652</c:v>
                </c:pt>
                <c:pt idx="167">
                  <c:v>104.19170781558836</c:v>
                </c:pt>
                <c:pt idx="168">
                  <c:v>104.093448007316</c:v>
                </c:pt>
                <c:pt idx="169">
                  <c:v>104.10599601318425</c:v>
                </c:pt>
                <c:pt idx="170" formatCode="0.0000">
                  <c:v>104.11786070566828</c:v>
                </c:pt>
                <c:pt idx="171">
                  <c:v>104.12630565151422</c:v>
                </c:pt>
                <c:pt idx="172">
                  <c:v>104.05607791417255</c:v>
                </c:pt>
                <c:pt idx="173">
                  <c:v>103.90511678644668</c:v>
                </c:pt>
                <c:pt idx="174">
                  <c:v>104.05380806466192</c:v>
                </c:pt>
                <c:pt idx="175">
                  <c:v>103.88846808235662</c:v>
                </c:pt>
                <c:pt idx="176">
                  <c:v>103.90101107681714</c:v>
                </c:pt>
                <c:pt idx="177">
                  <c:v>103.91492329311076</c:v>
                </c:pt>
                <c:pt idx="178">
                  <c:v>103.92336229002348</c:v>
                </c:pt>
                <c:pt idx="179">
                  <c:v>103.74909830561354</c:v>
                </c:pt>
                <c:pt idx="180">
                  <c:v>103.7349496968137</c:v>
                </c:pt>
                <c:pt idx="181">
                  <c:v>103.66605351224919</c:v>
                </c:pt>
                <c:pt idx="182">
                  <c:v>103.69227766567501</c:v>
                </c:pt>
                <c:pt idx="183">
                  <c:v>103.7049281279007</c:v>
                </c:pt>
                <c:pt idx="184">
                  <c:v>103.71621056304407</c:v>
                </c:pt>
                <c:pt idx="185">
                  <c:v>103.62756714800642</c:v>
                </c:pt>
                <c:pt idx="186">
                  <c:v>103.52454366155901</c:v>
                </c:pt>
                <c:pt idx="187">
                  <c:v>103.51597052614648</c:v>
                </c:pt>
                <c:pt idx="188">
                  <c:v>103.35612154318994</c:v>
                </c:pt>
                <c:pt idx="189">
                  <c:v>103.32016031864283</c:v>
                </c:pt>
                <c:pt idx="190">
                  <c:v>103.33074590970799</c:v>
                </c:pt>
                <c:pt idx="191">
                  <c:v>103.34270128586114</c:v>
                </c:pt>
                <c:pt idx="192">
                  <c:v>103.41353315021934</c:v>
                </c:pt>
                <c:pt idx="193">
                  <c:v>103.54804027981207</c:v>
                </c:pt>
                <c:pt idx="194">
                  <c:v>103.64216257595498</c:v>
                </c:pt>
                <c:pt idx="195">
                  <c:v>103.30289156556002</c:v>
                </c:pt>
                <c:pt idx="196">
                  <c:v>103.00878608064812</c:v>
                </c:pt>
                <c:pt idx="197">
                  <c:v>103.00703707079383</c:v>
                </c:pt>
                <c:pt idx="198">
                  <c:v>103.00528779932674</c:v>
                </c:pt>
                <c:pt idx="199">
                  <c:v>102.82549665776982</c:v>
                </c:pt>
                <c:pt idx="200">
                  <c:v>102.74224918810098</c:v>
                </c:pt>
                <c:pt idx="201">
                  <c:v>102.67406170541535</c:v>
                </c:pt>
                <c:pt idx="202">
                  <c:v>102.68257233472752</c:v>
                </c:pt>
                <c:pt idx="203">
                  <c:v>102.83901637138857</c:v>
                </c:pt>
                <c:pt idx="204">
                  <c:v>102.83725982751059</c:v>
                </c:pt>
                <c:pt idx="205">
                  <c:v>102.8368728701067</c:v>
                </c:pt>
                <c:pt idx="206">
                  <c:v>102.99607886678615</c:v>
                </c:pt>
                <c:pt idx="207">
                  <c:v>102.89363627144705</c:v>
                </c:pt>
                <c:pt idx="208">
                  <c:v>103.01997564534096</c:v>
                </c:pt>
                <c:pt idx="209">
                  <c:v>103.06206615451519</c:v>
                </c:pt>
                <c:pt idx="210">
                  <c:v>103.23774396109039</c:v>
                </c:pt>
                <c:pt idx="211">
                  <c:v>103.23668553575322</c:v>
                </c:pt>
                <c:pt idx="212">
                  <c:v>103.23425670312602</c:v>
                </c:pt>
                <c:pt idx="213">
                  <c:v>103.33596617775619</c:v>
                </c:pt>
                <c:pt idx="214">
                  <c:v>103.35886299961464</c:v>
                </c:pt>
                <c:pt idx="215">
                  <c:v>103.42698267720897</c:v>
                </c:pt>
                <c:pt idx="216">
                  <c:v>103.26830707991869</c:v>
                </c:pt>
                <c:pt idx="217">
                  <c:v>103.11921303393085</c:v>
                </c:pt>
                <c:pt idx="218">
                  <c:v>103.11743597839072</c:v>
                </c:pt>
                <c:pt idx="219">
                  <c:v>103.11634393244816</c:v>
                </c:pt>
                <c:pt idx="220">
                  <c:v>102.96037499698326</c:v>
                </c:pt>
                <c:pt idx="221">
                  <c:v>102.97983655396195</c:v>
                </c:pt>
                <c:pt idx="222">
                  <c:v>102.91431668151337</c:v>
                </c:pt>
                <c:pt idx="223">
                  <c:v>102.89813853105741</c:v>
                </c:pt>
                <c:pt idx="224">
                  <c:v>103.06975692669286</c:v>
                </c:pt>
                <c:pt idx="225">
                  <c:v>103.08168507861916</c:v>
                </c:pt>
                <c:pt idx="226">
                  <c:v>103.09567028296789</c:v>
                </c:pt>
                <c:pt idx="227">
                  <c:v>103.12679304454628</c:v>
                </c:pt>
                <c:pt idx="228">
                  <c:v>103.13940962416349</c:v>
                </c:pt>
                <c:pt idx="229">
                  <c:v>103.12254976068388</c:v>
                </c:pt>
                <c:pt idx="230">
                  <c:v>103.1858968842956</c:v>
                </c:pt>
                <c:pt idx="231">
                  <c:v>103.25336182096287</c:v>
                </c:pt>
                <c:pt idx="232">
                  <c:v>103.26666981893921</c:v>
                </c:pt>
                <c:pt idx="233">
                  <c:v>103.27929302470926</c:v>
                </c:pt>
                <c:pt idx="234">
                  <c:v>103.41601780641673</c:v>
                </c:pt>
                <c:pt idx="235">
                  <c:v>103.36488022946564</c:v>
                </c:pt>
                <c:pt idx="236">
                  <c:v>103.21157117622559</c:v>
                </c:pt>
                <c:pt idx="237">
                  <c:v>103.0431652629477</c:v>
                </c:pt>
                <c:pt idx="238">
                  <c:v>103.01463773702847</c:v>
                </c:pt>
                <c:pt idx="239">
                  <c:v>103.02862533616322</c:v>
                </c:pt>
                <c:pt idx="240">
                  <c:v>103.04261380738924</c:v>
                </c:pt>
                <c:pt idx="241">
                  <c:v>102.90366700555853</c:v>
                </c:pt>
                <c:pt idx="242">
                  <c:v>102.99652298012393</c:v>
                </c:pt>
                <c:pt idx="243">
                  <c:v>103.07703998254301</c:v>
                </c:pt>
                <c:pt idx="244">
                  <c:v>103.09651876136986</c:v>
                </c:pt>
                <c:pt idx="245">
                  <c:v>103.20516721943441</c:v>
                </c:pt>
                <c:pt idx="246">
                  <c:v>103.21779237974208</c:v>
                </c:pt>
                <c:pt idx="247">
                  <c:v>103.23179023425969</c:v>
                </c:pt>
                <c:pt idx="248">
                  <c:v>103.26842645878649</c:v>
                </c:pt>
                <c:pt idx="249">
                  <c:v>103.3215294080707</c:v>
                </c:pt>
                <c:pt idx="250">
                  <c:v>103.34307847294508</c:v>
                </c:pt>
                <c:pt idx="251">
                  <c:v>103.32346543145479</c:v>
                </c:pt>
                <c:pt idx="252">
                  <c:v>103.47811601626488</c:v>
                </c:pt>
                <c:pt idx="253">
                  <c:v>103.49075322532579</c:v>
                </c:pt>
                <c:pt idx="254">
                  <c:v>103.50476347406617</c:v>
                </c:pt>
                <c:pt idx="255">
                  <c:v>103.42339873743909</c:v>
                </c:pt>
                <c:pt idx="256">
                  <c:v>103.26997891563185</c:v>
                </c:pt>
                <c:pt idx="257">
                  <c:v>103.28123751601822</c:v>
                </c:pt>
                <c:pt idx="258">
                  <c:v>103.21426642713593</c:v>
                </c:pt>
                <c:pt idx="259">
                  <c:v>103.04915579092969</c:v>
                </c:pt>
                <c:pt idx="260">
                  <c:v>103.06246611364159</c:v>
                </c:pt>
                <c:pt idx="261">
                  <c:v>103.0764635650327</c:v>
                </c:pt>
                <c:pt idx="262">
                  <c:v>103.09046188916126</c:v>
                </c:pt>
                <c:pt idx="263">
                  <c:v>103.10446108607192</c:v>
                </c:pt>
                <c:pt idx="264">
                  <c:v>103.02785909301024</c:v>
                </c:pt>
                <c:pt idx="265">
                  <c:v>103.10569234748901</c:v>
                </c:pt>
                <c:pt idx="266">
                  <c:v>103.37504463570032</c:v>
                </c:pt>
                <c:pt idx="267">
                  <c:v>103.38768262954142</c:v>
                </c:pt>
                <c:pt idx="268">
                  <c:v>103.40169435373346</c:v>
                </c:pt>
                <c:pt idx="269">
                  <c:v>103.40197690109603</c:v>
                </c:pt>
                <c:pt idx="270">
                  <c:v>103.46404678097822</c:v>
                </c:pt>
                <c:pt idx="271">
                  <c:v>103.43000373065985</c:v>
                </c:pt>
                <c:pt idx="272">
                  <c:v>103.3966446765652</c:v>
                </c:pt>
                <c:pt idx="273">
                  <c:v>103.10649425063498</c:v>
                </c:pt>
                <c:pt idx="274">
                  <c:v>103.12118471914367</c:v>
                </c:pt>
                <c:pt idx="275">
                  <c:v>103.13439124576117</c:v>
                </c:pt>
                <c:pt idx="276">
                  <c:v>102.98211001079835</c:v>
                </c:pt>
                <c:pt idx="277">
                  <c:v>102.7584013881568</c:v>
                </c:pt>
                <c:pt idx="278">
                  <c:v>102.53055669725953</c:v>
                </c:pt>
                <c:pt idx="279">
                  <c:v>102.15916597828216</c:v>
                </c:pt>
                <c:pt idx="280">
                  <c:v>101.65451573456356</c:v>
                </c:pt>
                <c:pt idx="281">
                  <c:v>101.66835996227903</c:v>
                </c:pt>
                <c:pt idx="282">
                  <c:v>101.68357866824721</c:v>
                </c:pt>
                <c:pt idx="283">
                  <c:v>101.69742462661355</c:v>
                </c:pt>
                <c:pt idx="284">
                  <c:v>101.3506666180574</c:v>
                </c:pt>
                <c:pt idx="285">
                  <c:v>101.2834486371426</c:v>
                </c:pt>
                <c:pt idx="286">
                  <c:v>101.09738967778158</c:v>
                </c:pt>
                <c:pt idx="287">
                  <c:v>101.050766081437</c:v>
                </c:pt>
                <c:pt idx="288">
                  <c:v>101.05222646630422</c:v>
                </c:pt>
                <c:pt idx="289">
                  <c:v>101.05574778866871</c:v>
                </c:pt>
                <c:pt idx="290">
                  <c:v>100.99469028617375</c:v>
                </c:pt>
                <c:pt idx="291">
                  <c:v>100.89858966841966</c:v>
                </c:pt>
                <c:pt idx="292">
                  <c:v>100.85126334506013</c:v>
                </c:pt>
                <c:pt idx="293">
                  <c:v>101.08563720103365</c:v>
                </c:pt>
                <c:pt idx="294">
                  <c:v>101.37911835279252</c:v>
                </c:pt>
                <c:pt idx="295">
                  <c:v>101.97911835279251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C9-4FED-A92C-2713C51FA7E2}"/>
            </c:ext>
          </c:extLst>
        </c:ser>
        <c:ser>
          <c:idx val="4"/>
          <c:order val="5"/>
          <c:tx>
            <c:strRef>
              <c:f>'YTD (2)'!$BE$4</c:f>
              <c:strCache>
                <c:ptCount val="1"/>
                <c:pt idx="0">
                  <c:v>PLANVITAL</c:v>
                </c:pt>
              </c:strCache>
            </c:strRef>
          </c:tx>
          <c:spPr>
            <a:ln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none"/>
          </c:marker>
          <c:dPt>
            <c:idx val="12"/>
            <c:bubble3D val="0"/>
            <c:spPr>
              <a:ln w="22225">
                <a:solidFill>
                  <a:schemeClr val="accent5">
                    <a:lumMod val="40000"/>
                    <a:lumOff val="60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C9-4FED-A92C-2713C51FA7E2}"/>
              </c:ext>
            </c:extLst>
          </c:dPt>
          <c:cat>
            <c:numRef>
              <c:f>'YTD (2)'!$B$3:$B$369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</c:numCache>
            </c:numRef>
          </c:cat>
          <c:val>
            <c:numRef>
              <c:f>'YTD (2)'!$AH$3:$AH$369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100.12853906563055</c:v>
                </c:pt>
                <c:pt idx="4">
                  <c:v>100.4332855601438</c:v>
                </c:pt>
                <c:pt idx="5">
                  <c:v>100.70807381247431</c:v>
                </c:pt>
                <c:pt idx="6">
                  <c:v>100.83371636297669</c:v>
                </c:pt>
                <c:pt idx="7">
                  <c:v>100.83371636297669</c:v>
                </c:pt>
                <c:pt idx="8">
                  <c:v>100.83371636297669</c:v>
                </c:pt>
                <c:pt idx="9">
                  <c:v>100.72363223659131</c:v>
                </c:pt>
                <c:pt idx="10">
                  <c:v>100.73684034557576</c:v>
                </c:pt>
                <c:pt idx="11">
                  <c:v>100.69758015195282</c:v>
                </c:pt>
                <c:pt idx="12">
                  <c:v>100.74733400609722</c:v>
                </c:pt>
                <c:pt idx="13">
                  <c:v>100.81716484795859</c:v>
                </c:pt>
                <c:pt idx="14">
                  <c:v>100.81716484795859</c:v>
                </c:pt>
                <c:pt idx="15">
                  <c:v>100.81716484795859</c:v>
                </c:pt>
                <c:pt idx="16">
                  <c:v>100.75701664238282</c:v>
                </c:pt>
                <c:pt idx="17">
                  <c:v>100.74228579401671</c:v>
                </c:pt>
                <c:pt idx="18">
                  <c:v>100.69403812773895</c:v>
                </c:pt>
                <c:pt idx="19">
                  <c:v>100.61998664954797</c:v>
                </c:pt>
                <c:pt idx="20">
                  <c:v>100.58627121345609</c:v>
                </c:pt>
                <c:pt idx="21">
                  <c:v>100.58627121345609</c:v>
                </c:pt>
                <c:pt idx="22">
                  <c:v>100.58627121345609</c:v>
                </c:pt>
                <c:pt idx="23">
                  <c:v>100.65595309168229</c:v>
                </c:pt>
                <c:pt idx="24">
                  <c:v>100.58114024380049</c:v>
                </c:pt>
                <c:pt idx="25">
                  <c:v>100.64612149176156</c:v>
                </c:pt>
                <c:pt idx="26">
                  <c:v>100.70365455796448</c:v>
                </c:pt>
                <c:pt idx="27">
                  <c:v>100.66083578861266</c:v>
                </c:pt>
                <c:pt idx="28">
                  <c:v>100.66083578861266</c:v>
                </c:pt>
                <c:pt idx="29">
                  <c:v>100.66083578861266</c:v>
                </c:pt>
                <c:pt idx="30">
                  <c:v>100.67851280665199</c:v>
                </c:pt>
                <c:pt idx="31">
                  <c:v>100.67177634003963</c:v>
                </c:pt>
                <c:pt idx="32">
                  <c:v>100.75691733329272</c:v>
                </c:pt>
                <c:pt idx="33">
                  <c:v>100.9193870047104</c:v>
                </c:pt>
                <c:pt idx="34">
                  <c:v>100.97533112547157</c:v>
                </c:pt>
                <c:pt idx="35">
                  <c:v>100.97533112547157</c:v>
                </c:pt>
                <c:pt idx="36">
                  <c:v>100.97533112547157</c:v>
                </c:pt>
                <c:pt idx="37">
                  <c:v>101.0224367372131</c:v>
                </c:pt>
                <c:pt idx="38">
                  <c:v>100.98125656784806</c:v>
                </c:pt>
                <c:pt idx="39">
                  <c:v>101.18930911162559</c:v>
                </c:pt>
                <c:pt idx="40">
                  <c:v>101.29805256529451</c:v>
                </c:pt>
                <c:pt idx="41">
                  <c:v>101.40836841289016</c:v>
                </c:pt>
                <c:pt idx="42">
                  <c:v>101.40836841289016</c:v>
                </c:pt>
                <c:pt idx="43">
                  <c:v>101.40836841289016</c:v>
                </c:pt>
                <c:pt idx="44">
                  <c:v>101.41399592799631</c:v>
                </c:pt>
                <c:pt idx="45">
                  <c:v>101.43106053997997</c:v>
                </c:pt>
                <c:pt idx="46">
                  <c:v>101.51196434538844</c:v>
                </c:pt>
                <c:pt idx="47">
                  <c:v>101.43945215809414</c:v>
                </c:pt>
                <c:pt idx="48">
                  <c:v>101.3360879468061</c:v>
                </c:pt>
                <c:pt idx="49">
                  <c:v>101.3360879468061</c:v>
                </c:pt>
                <c:pt idx="50">
                  <c:v>101.3360879468061</c:v>
                </c:pt>
                <c:pt idx="51">
                  <c:v>101.48806395770228</c:v>
                </c:pt>
                <c:pt idx="52">
                  <c:v>101.41874621280647</c:v>
                </c:pt>
                <c:pt idx="53">
                  <c:v>101.38575904337539</c:v>
                </c:pt>
                <c:pt idx="54">
                  <c:v>101.45853605490998</c:v>
                </c:pt>
                <c:pt idx="55">
                  <c:v>101.59869428408327</c:v>
                </c:pt>
                <c:pt idx="56">
                  <c:v>101.59869428408327</c:v>
                </c:pt>
                <c:pt idx="57">
                  <c:v>101.59869428408327</c:v>
                </c:pt>
                <c:pt idx="58">
                  <c:v>101.74547311926378</c:v>
                </c:pt>
                <c:pt idx="59">
                  <c:v>101.69290550756628</c:v>
                </c:pt>
                <c:pt idx="60">
                  <c:v>101.80280756728646</c:v>
                </c:pt>
                <c:pt idx="61">
                  <c:v>101.80063931881911</c:v>
                </c:pt>
                <c:pt idx="62">
                  <c:v>101.80939507026369</c:v>
                </c:pt>
                <c:pt idx="63">
                  <c:v>101.80939507026369</c:v>
                </c:pt>
                <c:pt idx="64">
                  <c:v>101.80939507026369</c:v>
                </c:pt>
                <c:pt idx="65">
                  <c:v>101.85545793655905</c:v>
                </c:pt>
                <c:pt idx="66">
                  <c:v>101.84124018515851</c:v>
                </c:pt>
                <c:pt idx="67">
                  <c:v>101.78572640378781</c:v>
                </c:pt>
                <c:pt idx="68">
                  <c:v>101.74545656774876</c:v>
                </c:pt>
                <c:pt idx="69">
                  <c:v>101.58733994478087</c:v>
                </c:pt>
                <c:pt idx="70">
                  <c:v>101.58733994478087</c:v>
                </c:pt>
                <c:pt idx="71">
                  <c:v>101.58733994478087</c:v>
                </c:pt>
                <c:pt idx="72">
                  <c:v>101.4903480667748</c:v>
                </c:pt>
                <c:pt idx="73">
                  <c:v>101.44832377014384</c:v>
                </c:pt>
                <c:pt idx="74">
                  <c:v>101.22534175982</c:v>
                </c:pt>
                <c:pt idx="75">
                  <c:v>101.21572532959449</c:v>
                </c:pt>
                <c:pt idx="76">
                  <c:v>101.47725581839548</c:v>
                </c:pt>
                <c:pt idx="77">
                  <c:v>101.47725581839548</c:v>
                </c:pt>
                <c:pt idx="78">
                  <c:v>101.47725581839548</c:v>
                </c:pt>
                <c:pt idx="79">
                  <c:v>101.70055230750468</c:v>
                </c:pt>
                <c:pt idx="80">
                  <c:v>101.82275214288332</c:v>
                </c:pt>
                <c:pt idx="81">
                  <c:v>101.71448868314992</c:v>
                </c:pt>
                <c:pt idx="82">
                  <c:v>101.94175753586345</c:v>
                </c:pt>
                <c:pt idx="83">
                  <c:v>102.1035651466804</c:v>
                </c:pt>
                <c:pt idx="84">
                  <c:v>102.1035651466804</c:v>
                </c:pt>
                <c:pt idx="85">
                  <c:v>102.1035651466804</c:v>
                </c:pt>
                <c:pt idx="86">
                  <c:v>102.16464023709719</c:v>
                </c:pt>
                <c:pt idx="87">
                  <c:v>102.30935013290043</c:v>
                </c:pt>
                <c:pt idx="88">
                  <c:v>102.34685586593145</c:v>
                </c:pt>
                <c:pt idx="89">
                  <c:v>102.37022660513699</c:v>
                </c:pt>
                <c:pt idx="90">
                  <c:v>102.44249051970603</c:v>
                </c:pt>
                <c:pt idx="91">
                  <c:v>102.44249051970603</c:v>
                </c:pt>
                <c:pt idx="92">
                  <c:v>102.44249051970603</c:v>
                </c:pt>
                <c:pt idx="93">
                  <c:v>102.7135877841875</c:v>
                </c:pt>
                <c:pt idx="94">
                  <c:v>102.68938946923103</c:v>
                </c:pt>
                <c:pt idx="95">
                  <c:v>102.90558535839745</c:v>
                </c:pt>
                <c:pt idx="96">
                  <c:v>102.88201600101166</c:v>
                </c:pt>
                <c:pt idx="97">
                  <c:v>102.88297598888272</c:v>
                </c:pt>
                <c:pt idx="98">
                  <c:v>102.88297598888272</c:v>
                </c:pt>
                <c:pt idx="99">
                  <c:v>102.88297598888272</c:v>
                </c:pt>
                <c:pt idx="100">
                  <c:v>102.97670721843022</c:v>
                </c:pt>
                <c:pt idx="101">
                  <c:v>103.03857678156788</c:v>
                </c:pt>
                <c:pt idx="102">
                  <c:v>103.14563198070495</c:v>
                </c:pt>
                <c:pt idx="103">
                  <c:v>103.14563198070495</c:v>
                </c:pt>
                <c:pt idx="104">
                  <c:v>103.22123930130763</c:v>
                </c:pt>
                <c:pt idx="105">
                  <c:v>103.22123930130763</c:v>
                </c:pt>
                <c:pt idx="106">
                  <c:v>103.22123930130763</c:v>
                </c:pt>
                <c:pt idx="107">
                  <c:v>103.30919405211382</c:v>
                </c:pt>
                <c:pt idx="108">
                  <c:v>103.71773509730558</c:v>
                </c:pt>
                <c:pt idx="109">
                  <c:v>103.71773509730558</c:v>
                </c:pt>
                <c:pt idx="110">
                  <c:v>103.55903917131204</c:v>
                </c:pt>
                <c:pt idx="111">
                  <c:v>103.5448379714265</c:v>
                </c:pt>
                <c:pt idx="112">
                  <c:v>103.5448379714265</c:v>
                </c:pt>
                <c:pt idx="113">
                  <c:v>103.5448379714265</c:v>
                </c:pt>
                <c:pt idx="114">
                  <c:v>103.59199323771308</c:v>
                </c:pt>
                <c:pt idx="115">
                  <c:v>103.50571018992372</c:v>
                </c:pt>
                <c:pt idx="116">
                  <c:v>103.40638454830011</c:v>
                </c:pt>
                <c:pt idx="117">
                  <c:v>103.30659546425598</c:v>
                </c:pt>
                <c:pt idx="118">
                  <c:v>103.41977472394974</c:v>
                </c:pt>
                <c:pt idx="119">
                  <c:v>103.41977472394974</c:v>
                </c:pt>
                <c:pt idx="120">
                  <c:v>103.41977472394974</c:v>
                </c:pt>
                <c:pt idx="121">
                  <c:v>103.41977472394974</c:v>
                </c:pt>
                <c:pt idx="122">
                  <c:v>103.53970700177088</c:v>
                </c:pt>
                <c:pt idx="123">
                  <c:v>103.64765598271892</c:v>
                </c:pt>
                <c:pt idx="124">
                  <c:v>103.6604503038279</c:v>
                </c:pt>
                <c:pt idx="125">
                  <c:v>103.4661355175154</c:v>
                </c:pt>
                <c:pt idx="126">
                  <c:v>103.4661355175154</c:v>
                </c:pt>
                <c:pt idx="127">
                  <c:v>103.4661355175154</c:v>
                </c:pt>
                <c:pt idx="128">
                  <c:v>103.51855416557771</c:v>
                </c:pt>
                <c:pt idx="129">
                  <c:v>103.34428326395214</c:v>
                </c:pt>
                <c:pt idx="130">
                  <c:v>103.08435827210789</c:v>
                </c:pt>
                <c:pt idx="131">
                  <c:v>103.09728500533703</c:v>
                </c:pt>
                <c:pt idx="132">
                  <c:v>102.86928788596271</c:v>
                </c:pt>
                <c:pt idx="133">
                  <c:v>102.86928788596271</c:v>
                </c:pt>
                <c:pt idx="134">
                  <c:v>102.86928788596271</c:v>
                </c:pt>
                <c:pt idx="135">
                  <c:v>102.94118766720132</c:v>
                </c:pt>
                <c:pt idx="136">
                  <c:v>103.18287288949563</c:v>
                </c:pt>
                <c:pt idx="137">
                  <c:v>103.27321105846441</c:v>
                </c:pt>
                <c:pt idx="138">
                  <c:v>103.56359083794196</c:v>
                </c:pt>
                <c:pt idx="139">
                  <c:v>103.71142897008362</c:v>
                </c:pt>
                <c:pt idx="140">
                  <c:v>103.71142897008362</c:v>
                </c:pt>
                <c:pt idx="141">
                  <c:v>103.71142897008362</c:v>
                </c:pt>
                <c:pt idx="142">
                  <c:v>103.59676007403822</c:v>
                </c:pt>
                <c:pt idx="143">
                  <c:v>103.53628083816207</c:v>
                </c:pt>
                <c:pt idx="144">
                  <c:v>103.4881986870345</c:v>
                </c:pt>
                <c:pt idx="145">
                  <c:v>103.56733148033604</c:v>
                </c:pt>
                <c:pt idx="146">
                  <c:v>103.34516049424808</c:v>
                </c:pt>
                <c:pt idx="147">
                  <c:v>103.34516049424808</c:v>
                </c:pt>
                <c:pt idx="148">
                  <c:v>103.34516049424808</c:v>
                </c:pt>
                <c:pt idx="149">
                  <c:v>103.18533906523331</c:v>
                </c:pt>
                <c:pt idx="150">
                  <c:v>103.18674594400984</c:v>
                </c:pt>
                <c:pt idx="151">
                  <c:v>103.42785186327849</c:v>
                </c:pt>
                <c:pt idx="152">
                  <c:v>103.64226018882296</c:v>
                </c:pt>
                <c:pt idx="153">
                  <c:v>103.68504585514474</c:v>
                </c:pt>
                <c:pt idx="154">
                  <c:v>103.68504585514474</c:v>
                </c:pt>
                <c:pt idx="155">
                  <c:v>103.68504585514474</c:v>
                </c:pt>
                <c:pt idx="156">
                  <c:v>103.86148500523768</c:v>
                </c:pt>
                <c:pt idx="157">
                  <c:v>103.90921957454988</c:v>
                </c:pt>
                <c:pt idx="158">
                  <c:v>103.90910371394476</c:v>
                </c:pt>
                <c:pt idx="159">
                  <c:v>103.90859061697921</c:v>
                </c:pt>
                <c:pt idx="160">
                  <c:v>103.83571429635451</c:v>
                </c:pt>
                <c:pt idx="161">
                  <c:v>103.83571429635451</c:v>
                </c:pt>
                <c:pt idx="162">
                  <c:v>103.83571429635451</c:v>
                </c:pt>
                <c:pt idx="163">
                  <c:v>103.80108852693664</c:v>
                </c:pt>
                <c:pt idx="164">
                  <c:v>103.68585687938062</c:v>
                </c:pt>
                <c:pt idx="165">
                  <c:v>103.78183911497058</c:v>
                </c:pt>
                <c:pt idx="166">
                  <c:v>103.82166206010412</c:v>
                </c:pt>
                <c:pt idx="167">
                  <c:v>103.84364247204817</c:v>
                </c:pt>
                <c:pt idx="168">
                  <c:v>103.84364247204817</c:v>
                </c:pt>
                <c:pt idx="169">
                  <c:v>103.84364247204817</c:v>
                </c:pt>
                <c:pt idx="170">
                  <c:v>103.71940680032232</c:v>
                </c:pt>
                <c:pt idx="171">
                  <c:v>103.74622025465165</c:v>
                </c:pt>
                <c:pt idx="172">
                  <c:v>103.66159235836409</c:v>
                </c:pt>
                <c:pt idx="173">
                  <c:v>103.55006825017213</c:v>
                </c:pt>
                <c:pt idx="174">
                  <c:v>103.60232138308426</c:v>
                </c:pt>
                <c:pt idx="175">
                  <c:v>103.60232138308426</c:v>
                </c:pt>
                <c:pt idx="176">
                  <c:v>103.60232138308426</c:v>
                </c:pt>
                <c:pt idx="177">
                  <c:v>103.60232138308426</c:v>
                </c:pt>
                <c:pt idx="178">
                  <c:v>103.4976496021098</c:v>
                </c:pt>
                <c:pt idx="179">
                  <c:v>103.30103415520979</c:v>
                </c:pt>
                <c:pt idx="180">
                  <c:v>103.30224241580611</c:v>
                </c:pt>
                <c:pt idx="181">
                  <c:v>103.15744976242777</c:v>
                </c:pt>
                <c:pt idx="182">
                  <c:v>103.15744976242777</c:v>
                </c:pt>
                <c:pt idx="183">
                  <c:v>103.15744976242777</c:v>
                </c:pt>
                <c:pt idx="184">
                  <c:v>103.18735835006548</c:v>
                </c:pt>
                <c:pt idx="185">
                  <c:v>103.12217848392419</c:v>
                </c:pt>
                <c:pt idx="186">
                  <c:v>103.03111204829462</c:v>
                </c:pt>
                <c:pt idx="187">
                  <c:v>103.05451589053021</c:v>
                </c:pt>
                <c:pt idx="188">
                  <c:v>102.84575163160693</c:v>
                </c:pt>
                <c:pt idx="189">
                  <c:v>102.84575163160693</c:v>
                </c:pt>
                <c:pt idx="190">
                  <c:v>102.84575163160693</c:v>
                </c:pt>
                <c:pt idx="191">
                  <c:v>102.76514575346877</c:v>
                </c:pt>
                <c:pt idx="192">
                  <c:v>102.78240898363265</c:v>
                </c:pt>
                <c:pt idx="193">
                  <c:v>102.95012548531106</c:v>
                </c:pt>
                <c:pt idx="194">
                  <c:v>103.04686909059185</c:v>
                </c:pt>
                <c:pt idx="195">
                  <c:v>102.71530914174929</c:v>
                </c:pt>
                <c:pt idx="196">
                  <c:v>102.71530914174929</c:v>
                </c:pt>
                <c:pt idx="197">
                  <c:v>102.71530914174929</c:v>
                </c:pt>
                <c:pt idx="198">
                  <c:v>102.49818636774185</c:v>
                </c:pt>
                <c:pt idx="199">
                  <c:v>102.37249416269441</c:v>
                </c:pt>
                <c:pt idx="200">
                  <c:v>102.32543820549795</c:v>
                </c:pt>
                <c:pt idx="201">
                  <c:v>102.2507743212513</c:v>
                </c:pt>
                <c:pt idx="202">
                  <c:v>102.27416161197186</c:v>
                </c:pt>
                <c:pt idx="203">
                  <c:v>102.27416161197186</c:v>
                </c:pt>
                <c:pt idx="204">
                  <c:v>102.27416161197186</c:v>
                </c:pt>
                <c:pt idx="205">
                  <c:v>102.43919676821733</c:v>
                </c:pt>
                <c:pt idx="206">
                  <c:v>102.58559491855242</c:v>
                </c:pt>
                <c:pt idx="207">
                  <c:v>102.5026387252817</c:v>
                </c:pt>
                <c:pt idx="208">
                  <c:v>102.6426479908198</c:v>
                </c:pt>
                <c:pt idx="209">
                  <c:v>102.67225865118716</c:v>
                </c:pt>
                <c:pt idx="210">
                  <c:v>102.67225865118716</c:v>
                </c:pt>
                <c:pt idx="211">
                  <c:v>102.67225865118716</c:v>
                </c:pt>
                <c:pt idx="212">
                  <c:v>102.85065088005226</c:v>
                </c:pt>
                <c:pt idx="213">
                  <c:v>102.93138917031054</c:v>
                </c:pt>
                <c:pt idx="214">
                  <c:v>102.98496642442414</c:v>
                </c:pt>
                <c:pt idx="215">
                  <c:v>103.02265422412034</c:v>
                </c:pt>
                <c:pt idx="216">
                  <c:v>102.84214340133295</c:v>
                </c:pt>
                <c:pt idx="217">
                  <c:v>102.84214340133295</c:v>
                </c:pt>
                <c:pt idx="218">
                  <c:v>102.84214340133295</c:v>
                </c:pt>
                <c:pt idx="219">
                  <c:v>102.7108898872394</c:v>
                </c:pt>
                <c:pt idx="220">
                  <c:v>102.60808842746198</c:v>
                </c:pt>
                <c:pt idx="221">
                  <c:v>102.67868063901419</c:v>
                </c:pt>
                <c:pt idx="222">
                  <c:v>102.61189527591615</c:v>
                </c:pt>
                <c:pt idx="223">
                  <c:v>102.55343532487223</c:v>
                </c:pt>
                <c:pt idx="224">
                  <c:v>102.55343532487223</c:v>
                </c:pt>
                <c:pt idx="225">
                  <c:v>102.55343532487223</c:v>
                </c:pt>
                <c:pt idx="226">
                  <c:v>102.55343532487223</c:v>
                </c:pt>
                <c:pt idx="227">
                  <c:v>102.75168937175903</c:v>
                </c:pt>
                <c:pt idx="228">
                  <c:v>102.82393673481303</c:v>
                </c:pt>
                <c:pt idx="229">
                  <c:v>102.83006079536973</c:v>
                </c:pt>
                <c:pt idx="230">
                  <c:v>102.85290188609471</c:v>
                </c:pt>
                <c:pt idx="231">
                  <c:v>102.85290188609471</c:v>
                </c:pt>
                <c:pt idx="232">
                  <c:v>102.85290188609471</c:v>
                </c:pt>
                <c:pt idx="233">
                  <c:v>102.92541407338901</c:v>
                </c:pt>
                <c:pt idx="234">
                  <c:v>102.98569469108493</c:v>
                </c:pt>
                <c:pt idx="235">
                  <c:v>102.96295290945007</c:v>
                </c:pt>
                <c:pt idx="236">
                  <c:v>102.77886695941876</c:v>
                </c:pt>
                <c:pt idx="237">
                  <c:v>102.65785883312144</c:v>
                </c:pt>
                <c:pt idx="238">
                  <c:v>102.65785883312144</c:v>
                </c:pt>
                <c:pt idx="239">
                  <c:v>102.65785883312144</c:v>
                </c:pt>
                <c:pt idx="240">
                  <c:v>102.65865330584232</c:v>
                </c:pt>
                <c:pt idx="241">
                  <c:v>102.56932477928964</c:v>
                </c:pt>
                <c:pt idx="242">
                  <c:v>102.62377926369921</c:v>
                </c:pt>
                <c:pt idx="243">
                  <c:v>102.68314954806911</c:v>
                </c:pt>
                <c:pt idx="244">
                  <c:v>102.71628568113535</c:v>
                </c:pt>
                <c:pt idx="245">
                  <c:v>102.71628568113535</c:v>
                </c:pt>
                <c:pt idx="246">
                  <c:v>102.71628568113535</c:v>
                </c:pt>
                <c:pt idx="247">
                  <c:v>102.81393961974213</c:v>
                </c:pt>
                <c:pt idx="248">
                  <c:v>102.80995070462276</c:v>
                </c:pt>
                <c:pt idx="249">
                  <c:v>102.82238089240136</c:v>
                </c:pt>
                <c:pt idx="250">
                  <c:v>102.83764138924805</c:v>
                </c:pt>
                <c:pt idx="251">
                  <c:v>102.78361724422896</c:v>
                </c:pt>
                <c:pt idx="252">
                  <c:v>102.78361724422896</c:v>
                </c:pt>
                <c:pt idx="253">
                  <c:v>102.78361724422896</c:v>
                </c:pt>
                <c:pt idx="254">
                  <c:v>102.95987432765671</c:v>
                </c:pt>
                <c:pt idx="255">
                  <c:v>102.96685906699435</c:v>
                </c:pt>
                <c:pt idx="256">
                  <c:v>102.81129137733923</c:v>
                </c:pt>
                <c:pt idx="257">
                  <c:v>102.88011257678447</c:v>
                </c:pt>
                <c:pt idx="258">
                  <c:v>102.72755726286265</c:v>
                </c:pt>
                <c:pt idx="259">
                  <c:v>102.72755726286265</c:v>
                </c:pt>
                <c:pt idx="260">
                  <c:v>102.72755726286265</c:v>
                </c:pt>
                <c:pt idx="261">
                  <c:v>102.72755726286265</c:v>
                </c:pt>
                <c:pt idx="262">
                  <c:v>102.72755726286265</c:v>
                </c:pt>
                <c:pt idx="263">
                  <c:v>102.62146205159662</c:v>
                </c:pt>
                <c:pt idx="264">
                  <c:v>102.58187082767333</c:v>
                </c:pt>
                <c:pt idx="265">
                  <c:v>102.66373462095285</c:v>
                </c:pt>
                <c:pt idx="266">
                  <c:v>102.66373462095285</c:v>
                </c:pt>
                <c:pt idx="267">
                  <c:v>102.66373462095285</c:v>
                </c:pt>
                <c:pt idx="268">
                  <c:v>102.87256508593623</c:v>
                </c:pt>
                <c:pt idx="269">
                  <c:v>102.97346312148656</c:v>
                </c:pt>
                <c:pt idx="270">
                  <c:v>103.04989801784014</c:v>
                </c:pt>
                <c:pt idx="271">
                  <c:v>103.03341270888211</c:v>
                </c:pt>
                <c:pt idx="272">
                  <c:v>103.01374950904061</c:v>
                </c:pt>
                <c:pt idx="273">
                  <c:v>103.01374950904061</c:v>
                </c:pt>
                <c:pt idx="274">
                  <c:v>103.01374950904061</c:v>
                </c:pt>
                <c:pt idx="275">
                  <c:v>102.83148422566128</c:v>
                </c:pt>
                <c:pt idx="276">
                  <c:v>102.6668959603213</c:v>
                </c:pt>
                <c:pt idx="277">
                  <c:v>102.50282079194689</c:v>
                </c:pt>
                <c:pt idx="278">
                  <c:v>102.26052316359693</c:v>
                </c:pt>
                <c:pt idx="279">
                  <c:v>102.26052316359693</c:v>
                </c:pt>
                <c:pt idx="280">
                  <c:v>102.26052316359693</c:v>
                </c:pt>
                <c:pt idx="281">
                  <c:v>102.26052316359693</c:v>
                </c:pt>
                <c:pt idx="282">
                  <c:v>102.00680498988447</c:v>
                </c:pt>
                <c:pt idx="283">
                  <c:v>101.43041503089417</c:v>
                </c:pt>
                <c:pt idx="284">
                  <c:v>101.15529574826331</c:v>
                </c:pt>
                <c:pt idx="285">
                  <c:v>101.10923288196794</c:v>
                </c:pt>
                <c:pt idx="286">
                  <c:v>100.99691430105511</c:v>
                </c:pt>
                <c:pt idx="287">
                  <c:v>100.99691430105511</c:v>
                </c:pt>
                <c:pt idx="288">
                  <c:v>100.99691430105511</c:v>
                </c:pt>
                <c:pt idx="289">
                  <c:v>100.99307434957092</c:v>
                </c:pt>
                <c:pt idx="290">
                  <c:v>100.92575933799232</c:v>
                </c:pt>
                <c:pt idx="291">
                  <c:v>100.85847742944374</c:v>
                </c:pt>
                <c:pt idx="292">
                  <c:v>100.81820759340471</c:v>
                </c:pt>
                <c:pt idx="293">
                  <c:v>100.92071112591179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C9-4FED-A92C-2713C51FA7E2}"/>
            </c:ext>
          </c:extLst>
        </c:ser>
        <c:ser>
          <c:idx val="6"/>
          <c:order val="6"/>
          <c:tx>
            <c:strRef>
              <c:f>'YTD (2)'!$BF$4</c:f>
              <c:strCache>
                <c:ptCount val="1"/>
                <c:pt idx="0">
                  <c:v>MODELO</c:v>
                </c:pt>
              </c:strCache>
            </c:strRef>
          </c:tx>
          <c:spPr>
            <a:ln w="254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'YTD (2)'!$B$3:$B$369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</c:numCache>
            </c:numRef>
          </c:cat>
          <c:val>
            <c:numRef>
              <c:f>'YTD (2)'!$AN$3:$AN$369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100.10532295488517</c:v>
                </c:pt>
                <c:pt idx="4">
                  <c:v>100.3016708178919</c:v>
                </c:pt>
                <c:pt idx="5">
                  <c:v>100.55084701166972</c:v>
                </c:pt>
                <c:pt idx="6">
                  <c:v>100.59887510052911</c:v>
                </c:pt>
                <c:pt idx="7">
                  <c:v>100.59887510052911</c:v>
                </c:pt>
                <c:pt idx="8">
                  <c:v>100.59887510052911</c:v>
                </c:pt>
                <c:pt idx="9">
                  <c:v>100.49563139481423</c:v>
                </c:pt>
                <c:pt idx="10">
                  <c:v>100.51691161163114</c:v>
                </c:pt>
                <c:pt idx="11">
                  <c:v>100.43356195661966</c:v>
                </c:pt>
                <c:pt idx="12">
                  <c:v>100.47134781808467</c:v>
                </c:pt>
                <c:pt idx="13">
                  <c:v>100.52581901239769</c:v>
                </c:pt>
                <c:pt idx="14">
                  <c:v>100.52581901239769</c:v>
                </c:pt>
                <c:pt idx="15">
                  <c:v>100.52581901239769</c:v>
                </c:pt>
                <c:pt idx="16">
                  <c:v>100.44082649384424</c:v>
                </c:pt>
                <c:pt idx="17">
                  <c:v>100.41967462574155</c:v>
                </c:pt>
                <c:pt idx="18">
                  <c:v>100.36748803854157</c:v>
                </c:pt>
                <c:pt idx="19">
                  <c:v>100.29761499852269</c:v>
                </c:pt>
                <c:pt idx="20">
                  <c:v>100.28988840592693</c:v>
                </c:pt>
                <c:pt idx="21">
                  <c:v>100.28988840592693</c:v>
                </c:pt>
                <c:pt idx="22">
                  <c:v>100.28988840592693</c:v>
                </c:pt>
                <c:pt idx="23">
                  <c:v>100.3669746436847</c:v>
                </c:pt>
                <c:pt idx="24">
                  <c:v>100.27199659516529</c:v>
                </c:pt>
                <c:pt idx="25">
                  <c:v>100.34163860749857</c:v>
                </c:pt>
                <c:pt idx="26">
                  <c:v>100.40411876157864</c:v>
                </c:pt>
                <c:pt idx="27">
                  <c:v>100.38905062252975</c:v>
                </c:pt>
                <c:pt idx="28">
                  <c:v>100.38905062252975</c:v>
                </c:pt>
                <c:pt idx="29">
                  <c:v>100.38905062252975</c:v>
                </c:pt>
                <c:pt idx="30">
                  <c:v>100.38743342873065</c:v>
                </c:pt>
                <c:pt idx="31">
                  <c:v>100.41556746688666</c:v>
                </c:pt>
                <c:pt idx="32">
                  <c:v>100.44878411412559</c:v>
                </c:pt>
                <c:pt idx="33">
                  <c:v>100.55557024435282</c:v>
                </c:pt>
                <c:pt idx="34">
                  <c:v>100.59843871490077</c:v>
                </c:pt>
                <c:pt idx="35">
                  <c:v>100.59843871490077</c:v>
                </c:pt>
                <c:pt idx="36">
                  <c:v>100.59843871490077</c:v>
                </c:pt>
                <c:pt idx="37">
                  <c:v>100.63766208196499</c:v>
                </c:pt>
                <c:pt idx="38">
                  <c:v>100.57751787448365</c:v>
                </c:pt>
                <c:pt idx="39">
                  <c:v>100.75738576258512</c:v>
                </c:pt>
                <c:pt idx="40">
                  <c:v>100.88316750251622</c:v>
                </c:pt>
                <c:pt idx="41">
                  <c:v>100.97542455829426</c:v>
                </c:pt>
                <c:pt idx="42">
                  <c:v>100.97542455829426</c:v>
                </c:pt>
                <c:pt idx="43">
                  <c:v>100.97542455829426</c:v>
                </c:pt>
                <c:pt idx="44">
                  <c:v>100.97203615223899</c:v>
                </c:pt>
                <c:pt idx="45">
                  <c:v>101.0172662391285</c:v>
                </c:pt>
                <c:pt idx="46">
                  <c:v>101.04362906502834</c:v>
                </c:pt>
                <c:pt idx="47">
                  <c:v>101.01077179418918</c:v>
                </c:pt>
                <c:pt idx="48">
                  <c:v>100.98923487994384</c:v>
                </c:pt>
                <c:pt idx="49">
                  <c:v>100.98923487994384</c:v>
                </c:pt>
                <c:pt idx="50">
                  <c:v>100.98923487994384</c:v>
                </c:pt>
                <c:pt idx="51">
                  <c:v>101.10341389610988</c:v>
                </c:pt>
                <c:pt idx="52">
                  <c:v>101.05733670770654</c:v>
                </c:pt>
                <c:pt idx="53">
                  <c:v>101.05176637350959</c:v>
                </c:pt>
                <c:pt idx="54">
                  <c:v>101.12089499098602</c:v>
                </c:pt>
                <c:pt idx="55">
                  <c:v>101.19074236126205</c:v>
                </c:pt>
                <c:pt idx="56">
                  <c:v>101.19074236126205</c:v>
                </c:pt>
                <c:pt idx="57">
                  <c:v>101.19074236126205</c:v>
                </c:pt>
                <c:pt idx="58">
                  <c:v>101.32679199833039</c:v>
                </c:pt>
                <c:pt idx="59">
                  <c:v>101.3386000800382</c:v>
                </c:pt>
                <c:pt idx="60">
                  <c:v>101.43396317470027</c:v>
                </c:pt>
                <c:pt idx="61">
                  <c:v>101.45188065520475</c:v>
                </c:pt>
                <c:pt idx="62">
                  <c:v>101.49397903346741</c:v>
                </c:pt>
                <c:pt idx="63">
                  <c:v>101.49397903346741</c:v>
                </c:pt>
                <c:pt idx="64">
                  <c:v>101.49397903346741</c:v>
                </c:pt>
                <c:pt idx="65">
                  <c:v>101.55568909526218</c:v>
                </c:pt>
                <c:pt idx="66">
                  <c:v>101.55176162460717</c:v>
                </c:pt>
                <c:pt idx="67">
                  <c:v>101.56893468256919</c:v>
                </c:pt>
                <c:pt idx="68">
                  <c:v>101.52886421399114</c:v>
                </c:pt>
                <c:pt idx="69">
                  <c:v>101.44633599075063</c:v>
                </c:pt>
                <c:pt idx="70">
                  <c:v>101.44633599075063</c:v>
                </c:pt>
                <c:pt idx="71">
                  <c:v>101.44633599075063</c:v>
                </c:pt>
                <c:pt idx="72">
                  <c:v>101.39271189795143</c:v>
                </c:pt>
                <c:pt idx="73">
                  <c:v>101.39684472654916</c:v>
                </c:pt>
                <c:pt idx="74">
                  <c:v>101.30422829437131</c:v>
                </c:pt>
                <c:pt idx="75">
                  <c:v>101.29439678286242</c:v>
                </c:pt>
                <c:pt idx="76">
                  <c:v>101.4600949729145</c:v>
                </c:pt>
                <c:pt idx="77">
                  <c:v>101.4600949729145</c:v>
                </c:pt>
                <c:pt idx="78">
                  <c:v>101.4600949729145</c:v>
                </c:pt>
                <c:pt idx="79">
                  <c:v>101.60361450515019</c:v>
                </c:pt>
                <c:pt idx="80">
                  <c:v>101.67587483125348</c:v>
                </c:pt>
                <c:pt idx="81">
                  <c:v>101.58174388424789</c:v>
                </c:pt>
                <c:pt idx="82">
                  <c:v>101.74015186733254</c:v>
                </c:pt>
                <c:pt idx="83">
                  <c:v>101.84152168181988</c:v>
                </c:pt>
                <c:pt idx="84">
                  <c:v>101.84152168181988</c:v>
                </c:pt>
                <c:pt idx="85">
                  <c:v>101.84152168181988</c:v>
                </c:pt>
                <c:pt idx="86">
                  <c:v>101.89527412333328</c:v>
                </c:pt>
                <c:pt idx="87">
                  <c:v>101.98134477108616</c:v>
                </c:pt>
                <c:pt idx="88">
                  <c:v>102.05175687570473</c:v>
                </c:pt>
                <c:pt idx="89">
                  <c:v>102.06151137798508</c:v>
                </c:pt>
                <c:pt idx="90">
                  <c:v>102.10971915504439</c:v>
                </c:pt>
                <c:pt idx="91">
                  <c:v>102.10971915504439</c:v>
                </c:pt>
                <c:pt idx="92">
                  <c:v>102.10971915504439</c:v>
                </c:pt>
                <c:pt idx="93">
                  <c:v>102.22125418769758</c:v>
                </c:pt>
                <c:pt idx="94">
                  <c:v>102.18634333743097</c:v>
                </c:pt>
                <c:pt idx="95">
                  <c:v>102.2988538203122</c:v>
                </c:pt>
                <c:pt idx="96">
                  <c:v>102.26802445915767</c:v>
                </c:pt>
                <c:pt idx="97">
                  <c:v>102.28578792120508</c:v>
                </c:pt>
                <c:pt idx="98">
                  <c:v>102.28578792120508</c:v>
                </c:pt>
                <c:pt idx="99">
                  <c:v>102.28578792120508</c:v>
                </c:pt>
                <c:pt idx="100">
                  <c:v>102.35314532642532</c:v>
                </c:pt>
                <c:pt idx="101">
                  <c:v>102.38723474492093</c:v>
                </c:pt>
                <c:pt idx="102">
                  <c:v>102.40314998548365</c:v>
                </c:pt>
                <c:pt idx="103">
                  <c:v>102.40314998548365</c:v>
                </c:pt>
                <c:pt idx="104">
                  <c:v>102.46642590159183</c:v>
                </c:pt>
                <c:pt idx="105">
                  <c:v>102.46642590159183</c:v>
                </c:pt>
                <c:pt idx="106">
                  <c:v>102.46642590159183</c:v>
                </c:pt>
                <c:pt idx="107">
                  <c:v>102.50536690148481</c:v>
                </c:pt>
                <c:pt idx="108">
                  <c:v>102.72930973804786</c:v>
                </c:pt>
                <c:pt idx="109">
                  <c:v>102.72930973804786</c:v>
                </c:pt>
                <c:pt idx="110">
                  <c:v>102.66269675537008</c:v>
                </c:pt>
                <c:pt idx="111">
                  <c:v>102.67496689244908</c:v>
                </c:pt>
                <c:pt idx="112">
                  <c:v>102.67496689244908</c:v>
                </c:pt>
                <c:pt idx="113">
                  <c:v>102.67496689244908</c:v>
                </c:pt>
                <c:pt idx="114">
                  <c:v>102.70612996026058</c:v>
                </c:pt>
                <c:pt idx="115">
                  <c:v>102.72874500370534</c:v>
                </c:pt>
                <c:pt idx="116">
                  <c:v>102.73036219750446</c:v>
                </c:pt>
                <c:pt idx="117">
                  <c:v>102.67445349759222</c:v>
                </c:pt>
                <c:pt idx="118">
                  <c:v>102.74987120206521</c:v>
                </c:pt>
                <c:pt idx="119">
                  <c:v>102.74987120206521</c:v>
                </c:pt>
                <c:pt idx="120">
                  <c:v>102.74987120206521</c:v>
                </c:pt>
                <c:pt idx="121">
                  <c:v>102.74987120206521</c:v>
                </c:pt>
                <c:pt idx="122">
                  <c:v>102.82962709307866</c:v>
                </c:pt>
                <c:pt idx="123">
                  <c:v>102.90037290435419</c:v>
                </c:pt>
                <c:pt idx="124">
                  <c:v>102.88864183187489</c:v>
                </c:pt>
                <c:pt idx="125">
                  <c:v>102.82169514254012</c:v>
                </c:pt>
                <c:pt idx="126">
                  <c:v>102.82169514254012</c:v>
                </c:pt>
                <c:pt idx="127">
                  <c:v>102.82169514254012</c:v>
                </c:pt>
                <c:pt idx="128">
                  <c:v>102.87408708768285</c:v>
                </c:pt>
                <c:pt idx="129">
                  <c:v>102.76296277091514</c:v>
                </c:pt>
                <c:pt idx="130">
                  <c:v>102.62106043247857</c:v>
                </c:pt>
                <c:pt idx="131">
                  <c:v>102.59369648660784</c:v>
                </c:pt>
                <c:pt idx="132">
                  <c:v>102.45369370914166</c:v>
                </c:pt>
                <c:pt idx="133">
                  <c:v>102.45369370914166</c:v>
                </c:pt>
                <c:pt idx="134">
                  <c:v>102.45369370914166</c:v>
                </c:pt>
                <c:pt idx="135">
                  <c:v>102.52551764961662</c:v>
                </c:pt>
                <c:pt idx="136">
                  <c:v>102.63289418392922</c:v>
                </c:pt>
                <c:pt idx="137">
                  <c:v>102.63176471524413</c:v>
                </c:pt>
                <c:pt idx="138">
                  <c:v>102.7204023372813</c:v>
                </c:pt>
                <c:pt idx="139">
                  <c:v>102.83409362833332</c:v>
                </c:pt>
                <c:pt idx="140">
                  <c:v>102.83409362833332</c:v>
                </c:pt>
                <c:pt idx="141">
                  <c:v>102.83409362833332</c:v>
                </c:pt>
                <c:pt idx="142">
                  <c:v>102.77854430482088</c:v>
                </c:pt>
                <c:pt idx="143">
                  <c:v>102.7666335441417</c:v>
                </c:pt>
                <c:pt idx="144">
                  <c:v>102.77233222705286</c:v>
                </c:pt>
                <c:pt idx="145">
                  <c:v>102.82451881425284</c:v>
                </c:pt>
                <c:pt idx="146">
                  <c:v>102.75716140903259</c:v>
                </c:pt>
                <c:pt idx="147">
                  <c:v>102.75716140903259</c:v>
                </c:pt>
                <c:pt idx="148">
                  <c:v>102.75716140903259</c:v>
                </c:pt>
                <c:pt idx="149">
                  <c:v>102.66662422602505</c:v>
                </c:pt>
                <c:pt idx="150">
                  <c:v>102.6808966030458</c:v>
                </c:pt>
                <c:pt idx="151">
                  <c:v>102.81458462377257</c:v>
                </c:pt>
                <c:pt idx="152">
                  <c:v>102.90912628666366</c:v>
                </c:pt>
                <c:pt idx="153">
                  <c:v>102.97273590942882</c:v>
                </c:pt>
                <c:pt idx="154">
                  <c:v>102.97273590942882</c:v>
                </c:pt>
                <c:pt idx="155">
                  <c:v>102.97273590942882</c:v>
                </c:pt>
                <c:pt idx="156">
                  <c:v>103.10182904618668</c:v>
                </c:pt>
                <c:pt idx="157">
                  <c:v>103.12678003623014</c:v>
                </c:pt>
                <c:pt idx="158">
                  <c:v>103.1417711660505</c:v>
                </c:pt>
                <c:pt idx="159">
                  <c:v>103.16215294186793</c:v>
                </c:pt>
                <c:pt idx="160">
                  <c:v>103.14166848707914</c:v>
                </c:pt>
                <c:pt idx="161">
                  <c:v>103.14166848707914</c:v>
                </c:pt>
                <c:pt idx="162">
                  <c:v>103.14166848707914</c:v>
                </c:pt>
                <c:pt idx="163">
                  <c:v>103.12349430914624</c:v>
                </c:pt>
                <c:pt idx="164">
                  <c:v>103.0568556567256</c:v>
                </c:pt>
                <c:pt idx="165">
                  <c:v>103.12095300460479</c:v>
                </c:pt>
                <c:pt idx="166">
                  <c:v>103.12785816542959</c:v>
                </c:pt>
                <c:pt idx="167">
                  <c:v>103.14379907573513</c:v>
                </c:pt>
                <c:pt idx="168">
                  <c:v>103.14379907573513</c:v>
                </c:pt>
                <c:pt idx="169">
                  <c:v>103.14379907573513</c:v>
                </c:pt>
                <c:pt idx="170">
                  <c:v>103.10016051290189</c:v>
                </c:pt>
                <c:pt idx="171">
                  <c:v>103.12606128343056</c:v>
                </c:pt>
                <c:pt idx="172">
                  <c:v>103.04497056578927</c:v>
                </c:pt>
                <c:pt idx="173">
                  <c:v>102.99758422050094</c:v>
                </c:pt>
                <c:pt idx="174">
                  <c:v>103.04871834824436</c:v>
                </c:pt>
                <c:pt idx="175">
                  <c:v>103.04871834824436</c:v>
                </c:pt>
                <c:pt idx="176">
                  <c:v>103.04871834824436</c:v>
                </c:pt>
                <c:pt idx="177">
                  <c:v>103.04871834824436</c:v>
                </c:pt>
                <c:pt idx="178">
                  <c:v>102.98880516844861</c:v>
                </c:pt>
                <c:pt idx="179">
                  <c:v>102.85129235603821</c:v>
                </c:pt>
                <c:pt idx="180">
                  <c:v>102.84633809566949</c:v>
                </c:pt>
                <c:pt idx="181">
                  <c:v>102.74288903201187</c:v>
                </c:pt>
                <c:pt idx="182">
                  <c:v>102.74288903201187</c:v>
                </c:pt>
                <c:pt idx="183">
                  <c:v>102.74288903201187</c:v>
                </c:pt>
                <c:pt idx="184">
                  <c:v>102.77608000950798</c:v>
                </c:pt>
                <c:pt idx="185">
                  <c:v>102.76057548483075</c:v>
                </c:pt>
                <c:pt idx="186">
                  <c:v>102.68713435055669</c:v>
                </c:pt>
                <c:pt idx="187">
                  <c:v>102.72389342230798</c:v>
                </c:pt>
                <c:pt idx="188">
                  <c:v>102.5586829573699</c:v>
                </c:pt>
                <c:pt idx="189">
                  <c:v>102.5586829573699</c:v>
                </c:pt>
                <c:pt idx="190">
                  <c:v>102.5586829573699</c:v>
                </c:pt>
                <c:pt idx="191">
                  <c:v>102.50290260617189</c:v>
                </c:pt>
                <c:pt idx="192">
                  <c:v>102.52446519016007</c:v>
                </c:pt>
                <c:pt idx="193">
                  <c:v>102.63887523401169</c:v>
                </c:pt>
                <c:pt idx="194">
                  <c:v>102.74440354683961</c:v>
                </c:pt>
                <c:pt idx="195">
                  <c:v>102.52143616050458</c:v>
                </c:pt>
                <c:pt idx="196">
                  <c:v>102.52143616050458</c:v>
                </c:pt>
                <c:pt idx="197">
                  <c:v>102.52143616050458</c:v>
                </c:pt>
                <c:pt idx="198">
                  <c:v>102.38697804749252</c:v>
                </c:pt>
                <c:pt idx="199">
                  <c:v>102.33694771869135</c:v>
                </c:pt>
                <c:pt idx="200">
                  <c:v>102.3131518670758</c:v>
                </c:pt>
                <c:pt idx="201">
                  <c:v>102.32246998372786</c:v>
                </c:pt>
                <c:pt idx="202">
                  <c:v>102.34557275228661</c:v>
                </c:pt>
                <c:pt idx="203">
                  <c:v>102.34557275228661</c:v>
                </c:pt>
                <c:pt idx="204">
                  <c:v>102.34557275228661</c:v>
                </c:pt>
                <c:pt idx="205">
                  <c:v>102.49230100237767</c:v>
                </c:pt>
                <c:pt idx="206">
                  <c:v>102.61977694533643</c:v>
                </c:pt>
                <c:pt idx="207">
                  <c:v>102.56076220654016</c:v>
                </c:pt>
                <c:pt idx="208">
                  <c:v>102.64447123795146</c:v>
                </c:pt>
                <c:pt idx="209">
                  <c:v>102.65810187140116</c:v>
                </c:pt>
                <c:pt idx="210">
                  <c:v>102.65810187140116</c:v>
                </c:pt>
                <c:pt idx="211">
                  <c:v>102.65810187140116</c:v>
                </c:pt>
                <c:pt idx="212">
                  <c:v>102.76455429497142</c:v>
                </c:pt>
                <c:pt idx="213">
                  <c:v>102.80724307731948</c:v>
                </c:pt>
                <c:pt idx="214">
                  <c:v>102.85059927298144</c:v>
                </c:pt>
                <c:pt idx="215">
                  <c:v>102.88653691296177</c:v>
                </c:pt>
                <c:pt idx="216">
                  <c:v>102.73647159630112</c:v>
                </c:pt>
                <c:pt idx="217">
                  <c:v>102.73647159630112</c:v>
                </c:pt>
                <c:pt idx="218">
                  <c:v>102.73647159630112</c:v>
                </c:pt>
                <c:pt idx="219">
                  <c:v>102.61646554850971</c:v>
                </c:pt>
                <c:pt idx="220">
                  <c:v>102.5600434537406</c:v>
                </c:pt>
                <c:pt idx="221">
                  <c:v>102.67953610667516</c:v>
                </c:pt>
                <c:pt idx="222">
                  <c:v>102.61276910554029</c:v>
                </c:pt>
                <c:pt idx="223">
                  <c:v>102.53884024615223</c:v>
                </c:pt>
                <c:pt idx="224">
                  <c:v>102.53884024615223</c:v>
                </c:pt>
                <c:pt idx="225">
                  <c:v>102.53884024615223</c:v>
                </c:pt>
                <c:pt idx="226">
                  <c:v>102.53884024615223</c:v>
                </c:pt>
                <c:pt idx="227">
                  <c:v>102.73213340976064</c:v>
                </c:pt>
                <c:pt idx="228">
                  <c:v>102.80903995931851</c:v>
                </c:pt>
                <c:pt idx="229">
                  <c:v>102.85075329143854</c:v>
                </c:pt>
                <c:pt idx="230">
                  <c:v>102.81928218671293</c:v>
                </c:pt>
                <c:pt idx="231">
                  <c:v>102.81928218671293</c:v>
                </c:pt>
                <c:pt idx="232">
                  <c:v>102.81928218671293</c:v>
                </c:pt>
                <c:pt idx="233">
                  <c:v>102.85221646678059</c:v>
                </c:pt>
                <c:pt idx="234">
                  <c:v>102.88183935002151</c:v>
                </c:pt>
                <c:pt idx="235">
                  <c:v>102.8922612656158</c:v>
                </c:pt>
                <c:pt idx="236">
                  <c:v>102.77392375110919</c:v>
                </c:pt>
                <c:pt idx="237">
                  <c:v>102.68359192604439</c:v>
                </c:pt>
                <c:pt idx="238">
                  <c:v>102.68359192604439</c:v>
                </c:pt>
                <c:pt idx="239">
                  <c:v>102.68359192604439</c:v>
                </c:pt>
                <c:pt idx="240">
                  <c:v>102.71247038674285</c:v>
                </c:pt>
                <c:pt idx="241">
                  <c:v>102.67006397156607</c:v>
                </c:pt>
                <c:pt idx="242">
                  <c:v>102.6987370743218</c:v>
                </c:pt>
                <c:pt idx="243">
                  <c:v>102.73439234713085</c:v>
                </c:pt>
                <c:pt idx="244">
                  <c:v>102.7690208302262</c:v>
                </c:pt>
                <c:pt idx="245">
                  <c:v>102.7690208302262</c:v>
                </c:pt>
                <c:pt idx="246">
                  <c:v>102.7690208302262</c:v>
                </c:pt>
                <c:pt idx="247">
                  <c:v>102.8491104278966</c:v>
                </c:pt>
                <c:pt idx="248">
                  <c:v>102.87018528677076</c:v>
                </c:pt>
                <c:pt idx="249">
                  <c:v>102.85901894863403</c:v>
                </c:pt>
                <c:pt idx="250">
                  <c:v>102.85106132835267</c:v>
                </c:pt>
                <c:pt idx="251">
                  <c:v>102.81943620516999</c:v>
                </c:pt>
                <c:pt idx="252">
                  <c:v>102.81943620516999</c:v>
                </c:pt>
                <c:pt idx="253">
                  <c:v>102.81943620516999</c:v>
                </c:pt>
                <c:pt idx="254">
                  <c:v>102.91798234794459</c:v>
                </c:pt>
                <c:pt idx="255">
                  <c:v>102.93225472496533</c:v>
                </c:pt>
                <c:pt idx="256">
                  <c:v>102.80765379320501</c:v>
                </c:pt>
                <c:pt idx="257">
                  <c:v>102.83876552153083</c:v>
                </c:pt>
                <c:pt idx="258">
                  <c:v>102.74622609858152</c:v>
                </c:pt>
                <c:pt idx="259">
                  <c:v>102.74622609858152</c:v>
                </c:pt>
                <c:pt idx="260">
                  <c:v>102.74622609858152</c:v>
                </c:pt>
                <c:pt idx="261">
                  <c:v>102.74622609858152</c:v>
                </c:pt>
                <c:pt idx="262">
                  <c:v>102.74622609858152</c:v>
                </c:pt>
                <c:pt idx="263">
                  <c:v>102.72918138933372</c:v>
                </c:pt>
                <c:pt idx="264">
                  <c:v>102.7146779846274</c:v>
                </c:pt>
                <c:pt idx="265">
                  <c:v>102.77738916639304</c:v>
                </c:pt>
                <c:pt idx="266">
                  <c:v>102.77738916639304</c:v>
                </c:pt>
                <c:pt idx="267">
                  <c:v>102.77738916639304</c:v>
                </c:pt>
                <c:pt idx="268">
                  <c:v>102.95612758580944</c:v>
                </c:pt>
                <c:pt idx="269">
                  <c:v>102.99293799704641</c:v>
                </c:pt>
                <c:pt idx="270">
                  <c:v>103.03603749527994</c:v>
                </c:pt>
                <c:pt idx="271">
                  <c:v>103.03544709119457</c:v>
                </c:pt>
                <c:pt idx="272">
                  <c:v>103.00939230220884</c:v>
                </c:pt>
                <c:pt idx="273">
                  <c:v>103.00939230220884</c:v>
                </c:pt>
                <c:pt idx="274">
                  <c:v>103.00939230220884</c:v>
                </c:pt>
                <c:pt idx="275">
                  <c:v>102.85668300203535</c:v>
                </c:pt>
                <c:pt idx="276">
                  <c:v>102.74145152641273</c:v>
                </c:pt>
                <c:pt idx="277">
                  <c:v>102.64408619180894</c:v>
                </c:pt>
                <c:pt idx="278">
                  <c:v>102.45456648039846</c:v>
                </c:pt>
                <c:pt idx="279">
                  <c:v>102.45456648039846</c:v>
                </c:pt>
                <c:pt idx="280">
                  <c:v>102.45456648039846</c:v>
                </c:pt>
                <c:pt idx="281">
                  <c:v>102.45456648039846</c:v>
                </c:pt>
                <c:pt idx="282">
                  <c:v>102.21375862278748</c:v>
                </c:pt>
                <c:pt idx="283">
                  <c:v>101.67495072051119</c:v>
                </c:pt>
                <c:pt idx="284">
                  <c:v>101.45642419968802</c:v>
                </c:pt>
                <c:pt idx="285">
                  <c:v>101.42423434216279</c:v>
                </c:pt>
                <c:pt idx="286">
                  <c:v>101.29211217574945</c:v>
                </c:pt>
                <c:pt idx="287">
                  <c:v>101.29211217574945</c:v>
                </c:pt>
                <c:pt idx="288">
                  <c:v>101.29211217574945</c:v>
                </c:pt>
                <c:pt idx="289">
                  <c:v>101.30546044202784</c:v>
                </c:pt>
                <c:pt idx="290">
                  <c:v>101.24924370520148</c:v>
                </c:pt>
                <c:pt idx="291">
                  <c:v>101.17813851752615</c:v>
                </c:pt>
                <c:pt idx="292">
                  <c:v>101.13136824606605</c:v>
                </c:pt>
                <c:pt idx="293">
                  <c:v>101.22187975933076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C9-4FED-A92C-2713C51FA7E2}"/>
            </c:ext>
          </c:extLst>
        </c:ser>
        <c:ser>
          <c:idx val="7"/>
          <c:order val="7"/>
          <c:tx>
            <c:strRef>
              <c:f>'YTD (2)'!$AB$2</c:f>
              <c:strCache>
                <c:ptCount val="1"/>
                <c:pt idx="0">
                  <c:v>E - Plus (Valor Cuota)</c:v>
                </c:pt>
              </c:strCache>
            </c:strRef>
          </c:tx>
          <c:spPr>
            <a:ln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'YTD (2)'!$B$3:$B$369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</c:numCache>
            </c:numRef>
          </c:cat>
          <c:val>
            <c:numRef>
              <c:f>'YTD (2)'!$AB$3:$AB$369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100.0781754529078</c:v>
                </c:pt>
                <c:pt idx="4">
                  <c:v>100.31678053091329</c:v>
                </c:pt>
                <c:pt idx="5">
                  <c:v>100.50983991026817</c:v>
                </c:pt>
                <c:pt idx="6">
                  <c:v>100.53771115869618</c:v>
                </c:pt>
                <c:pt idx="7">
                  <c:v>100.48264844838722</c:v>
                </c:pt>
                <c:pt idx="8">
                  <c:v>100.48944631385746</c:v>
                </c:pt>
                <c:pt idx="9">
                  <c:v>100.49488460623364</c:v>
                </c:pt>
                <c:pt idx="10">
                  <c:v>100.53091329322591</c:v>
                </c:pt>
                <c:pt idx="11">
                  <c:v>100.48196866184017</c:v>
                </c:pt>
                <c:pt idx="12">
                  <c:v>100.46565378471158</c:v>
                </c:pt>
                <c:pt idx="13">
                  <c:v>100.50508140443897</c:v>
                </c:pt>
                <c:pt idx="14">
                  <c:v>100.42894531117224</c:v>
                </c:pt>
                <c:pt idx="15">
                  <c:v>100.42758573807819</c:v>
                </c:pt>
                <c:pt idx="16">
                  <c:v>100.42894531117224</c:v>
                </c:pt>
                <c:pt idx="17">
                  <c:v>100.4133102205907</c:v>
                </c:pt>
                <c:pt idx="18">
                  <c:v>100.37524217395733</c:v>
                </c:pt>
                <c:pt idx="19">
                  <c:v>100.28958906903227</c:v>
                </c:pt>
                <c:pt idx="20">
                  <c:v>100.28958906903227</c:v>
                </c:pt>
                <c:pt idx="21">
                  <c:v>100.33241562149482</c:v>
                </c:pt>
                <c:pt idx="22">
                  <c:v>100.33377519458888</c:v>
                </c:pt>
                <c:pt idx="23">
                  <c:v>100.33241562149483</c:v>
                </c:pt>
                <c:pt idx="24">
                  <c:v>100.30522415961386</c:v>
                </c:pt>
                <c:pt idx="25">
                  <c:v>100.36232622956391</c:v>
                </c:pt>
                <c:pt idx="26">
                  <c:v>100.33037626185376</c:v>
                </c:pt>
                <c:pt idx="27">
                  <c:v>100.31066245199004</c:v>
                </c:pt>
                <c:pt idx="28">
                  <c:v>100.31881989055434</c:v>
                </c:pt>
                <c:pt idx="29">
                  <c:v>100.31881989055434</c:v>
                </c:pt>
                <c:pt idx="30">
                  <c:v>100.31881989055434</c:v>
                </c:pt>
                <c:pt idx="31">
                  <c:v>100.34805071207639</c:v>
                </c:pt>
                <c:pt idx="32">
                  <c:v>100.41670915332583</c:v>
                </c:pt>
                <c:pt idx="33">
                  <c:v>100.54382923761935</c:v>
                </c:pt>
                <c:pt idx="34">
                  <c:v>100.57849835151758</c:v>
                </c:pt>
                <c:pt idx="35">
                  <c:v>100.60501002685153</c:v>
                </c:pt>
                <c:pt idx="36">
                  <c:v>100.60433024030451</c:v>
                </c:pt>
                <c:pt idx="37">
                  <c:v>100.60568981339856</c:v>
                </c:pt>
                <c:pt idx="38">
                  <c:v>100.6131674654158</c:v>
                </c:pt>
                <c:pt idx="39">
                  <c:v>100.74572584208553</c:v>
                </c:pt>
                <c:pt idx="40">
                  <c:v>100.87964379184932</c:v>
                </c:pt>
                <c:pt idx="41">
                  <c:v>100.96461711022735</c:v>
                </c:pt>
                <c:pt idx="42">
                  <c:v>100.96121817749223</c:v>
                </c:pt>
                <c:pt idx="43">
                  <c:v>100.97821284116785</c:v>
                </c:pt>
                <c:pt idx="44">
                  <c:v>100.99520750484346</c:v>
                </c:pt>
                <c:pt idx="45">
                  <c:v>100.99656707793751</c:v>
                </c:pt>
                <c:pt idx="46">
                  <c:v>101.1141701505727</c:v>
                </c:pt>
                <c:pt idx="47">
                  <c:v>101.07678189048637</c:v>
                </c:pt>
                <c:pt idx="48">
                  <c:v>100.99316814520239</c:v>
                </c:pt>
                <c:pt idx="49">
                  <c:v>101.08154039631555</c:v>
                </c:pt>
                <c:pt idx="50">
                  <c:v>101.09921484653817</c:v>
                </c:pt>
                <c:pt idx="51">
                  <c:v>101.11620951021379</c:v>
                </c:pt>
                <c:pt idx="52">
                  <c:v>101.06998402501614</c:v>
                </c:pt>
                <c:pt idx="53">
                  <c:v>101.05638829407566</c:v>
                </c:pt>
                <c:pt idx="54">
                  <c:v>101.05638829407566</c:v>
                </c:pt>
                <c:pt idx="55">
                  <c:v>101.26984126984127</c:v>
                </c:pt>
                <c:pt idx="56">
                  <c:v>101.36229224023656</c:v>
                </c:pt>
                <c:pt idx="57">
                  <c:v>101.37996669045918</c:v>
                </c:pt>
                <c:pt idx="58">
                  <c:v>101.39696135413479</c:v>
                </c:pt>
                <c:pt idx="59">
                  <c:v>101.41871452363957</c:v>
                </c:pt>
                <c:pt idx="60">
                  <c:v>101.49756976309438</c:v>
                </c:pt>
                <c:pt idx="61">
                  <c:v>101.55331225995039</c:v>
                </c:pt>
                <c:pt idx="62">
                  <c:v>101.5682675639849</c:v>
                </c:pt>
                <c:pt idx="63">
                  <c:v>101.64168451106352</c:v>
                </c:pt>
                <c:pt idx="64">
                  <c:v>101.65799938819211</c:v>
                </c:pt>
                <c:pt idx="65">
                  <c:v>101.6743142653207</c:v>
                </c:pt>
                <c:pt idx="66">
                  <c:v>101.67567383841475</c:v>
                </c:pt>
                <c:pt idx="67">
                  <c:v>101.66207810747427</c:v>
                </c:pt>
                <c:pt idx="68">
                  <c:v>101.62808878012305</c:v>
                </c:pt>
                <c:pt idx="69">
                  <c:v>101.52748037116346</c:v>
                </c:pt>
                <c:pt idx="70">
                  <c:v>101.4472655586146</c:v>
                </c:pt>
                <c:pt idx="71">
                  <c:v>101.45610278372592</c:v>
                </c:pt>
                <c:pt idx="72">
                  <c:v>101.46561979538426</c:v>
                </c:pt>
                <c:pt idx="73">
                  <c:v>101.40851772543422</c:v>
                </c:pt>
                <c:pt idx="74">
                  <c:v>101.29771251826928</c:v>
                </c:pt>
                <c:pt idx="75">
                  <c:v>101.2813976411407</c:v>
                </c:pt>
                <c:pt idx="76">
                  <c:v>101.2813976411407</c:v>
                </c:pt>
                <c:pt idx="77">
                  <c:v>101.64440365725164</c:v>
                </c:pt>
                <c:pt idx="78">
                  <c:v>101.65392066890999</c:v>
                </c:pt>
                <c:pt idx="79">
                  <c:v>101.66343768056832</c:v>
                </c:pt>
                <c:pt idx="80">
                  <c:v>101.80619285544341</c:v>
                </c:pt>
                <c:pt idx="81">
                  <c:v>101.66139832092726</c:v>
                </c:pt>
                <c:pt idx="82">
                  <c:v>101.83338431732439</c:v>
                </c:pt>
                <c:pt idx="83">
                  <c:v>102.02780326977334</c:v>
                </c:pt>
                <c:pt idx="84">
                  <c:v>102.2541721899324</c:v>
                </c:pt>
                <c:pt idx="85">
                  <c:v>102.07674790115908</c:v>
                </c:pt>
                <c:pt idx="86">
                  <c:v>102.0855851262704</c:v>
                </c:pt>
                <c:pt idx="87">
                  <c:v>102.25417218993242</c:v>
                </c:pt>
                <c:pt idx="88">
                  <c:v>102.21338499711095</c:v>
                </c:pt>
                <c:pt idx="89">
                  <c:v>102.25961048230862</c:v>
                </c:pt>
                <c:pt idx="90">
                  <c:v>102.33166785629318</c:v>
                </c:pt>
                <c:pt idx="91">
                  <c:v>102.56279528228143</c:v>
                </c:pt>
                <c:pt idx="92">
                  <c:v>102.58114951905108</c:v>
                </c:pt>
                <c:pt idx="93">
                  <c:v>102.59066653070943</c:v>
                </c:pt>
                <c:pt idx="94">
                  <c:v>102.57978994595703</c:v>
                </c:pt>
                <c:pt idx="95">
                  <c:v>102.75789402127738</c:v>
                </c:pt>
                <c:pt idx="96">
                  <c:v>102.76469188674764</c:v>
                </c:pt>
                <c:pt idx="97">
                  <c:v>102.73953978450774</c:v>
                </c:pt>
                <c:pt idx="98">
                  <c:v>102.84898541857866</c:v>
                </c:pt>
                <c:pt idx="99">
                  <c:v>102.85782264368997</c:v>
                </c:pt>
                <c:pt idx="100">
                  <c:v>102.86598008225427</c:v>
                </c:pt>
                <c:pt idx="101">
                  <c:v>102.92648108493943</c:v>
                </c:pt>
                <c:pt idx="102">
                  <c:v>103.01417354950556</c:v>
                </c:pt>
                <c:pt idx="103">
                  <c:v>103.09370857550738</c:v>
                </c:pt>
                <c:pt idx="104">
                  <c:v>103.13109683559371</c:v>
                </c:pt>
                <c:pt idx="105">
                  <c:v>103.14401277998716</c:v>
                </c:pt>
                <c:pt idx="106">
                  <c:v>103.15760851092764</c:v>
                </c:pt>
                <c:pt idx="107">
                  <c:v>103.16984466877409</c:v>
                </c:pt>
                <c:pt idx="108">
                  <c:v>103.47234968219988</c:v>
                </c:pt>
                <c:pt idx="109">
                  <c:v>103.39281465619803</c:v>
                </c:pt>
                <c:pt idx="110">
                  <c:v>103.40641038713851</c:v>
                </c:pt>
                <c:pt idx="111">
                  <c:v>103.34658917100037</c:v>
                </c:pt>
                <c:pt idx="112">
                  <c:v>103.32143706876049</c:v>
                </c:pt>
                <c:pt idx="113">
                  <c:v>103.33299344005988</c:v>
                </c:pt>
                <c:pt idx="114">
                  <c:v>103.34658917100037</c:v>
                </c:pt>
                <c:pt idx="115">
                  <c:v>103.22830631181816</c:v>
                </c:pt>
                <c:pt idx="116">
                  <c:v>103.1283776894056</c:v>
                </c:pt>
                <c:pt idx="117">
                  <c:v>103.05835967506209</c:v>
                </c:pt>
                <c:pt idx="118">
                  <c:v>103.25753713334019</c:v>
                </c:pt>
                <c:pt idx="119">
                  <c:v>103.32347642840155</c:v>
                </c:pt>
                <c:pt idx="120">
                  <c:v>103.33571258624798</c:v>
                </c:pt>
                <c:pt idx="121">
                  <c:v>103.34862853064145</c:v>
                </c:pt>
                <c:pt idx="122">
                  <c:v>103.36018490194085</c:v>
                </c:pt>
                <c:pt idx="123">
                  <c:v>103.46895074946472</c:v>
                </c:pt>
                <c:pt idx="124">
                  <c:v>103.47234968219985</c:v>
                </c:pt>
                <c:pt idx="125">
                  <c:v>103.20995207504849</c:v>
                </c:pt>
                <c:pt idx="126">
                  <c:v>103.24869990822887</c:v>
                </c:pt>
                <c:pt idx="127">
                  <c:v>103.26161585262234</c:v>
                </c:pt>
                <c:pt idx="128">
                  <c:v>103.27453179701581</c:v>
                </c:pt>
                <c:pt idx="129">
                  <c:v>103.16916488222707</c:v>
                </c:pt>
                <c:pt idx="130">
                  <c:v>102.98970123381265</c:v>
                </c:pt>
                <c:pt idx="131">
                  <c:v>103.00125760511207</c:v>
                </c:pt>
                <c:pt idx="132">
                  <c:v>102.80411950647503</c:v>
                </c:pt>
                <c:pt idx="133">
                  <c:v>102.84626627239055</c:v>
                </c:pt>
                <c:pt idx="134">
                  <c:v>102.85442371095485</c:v>
                </c:pt>
                <c:pt idx="135">
                  <c:v>102.86258114951916</c:v>
                </c:pt>
                <c:pt idx="136">
                  <c:v>103.01077461677043</c:v>
                </c:pt>
                <c:pt idx="137">
                  <c:v>103.10866387954194</c:v>
                </c:pt>
                <c:pt idx="138">
                  <c:v>103.35542639611175</c:v>
                </c:pt>
                <c:pt idx="139">
                  <c:v>103.4635124570886</c:v>
                </c:pt>
                <c:pt idx="140">
                  <c:v>103.38805615036891</c:v>
                </c:pt>
                <c:pt idx="141">
                  <c:v>103.40029230821534</c:v>
                </c:pt>
                <c:pt idx="142">
                  <c:v>103.4098093198737</c:v>
                </c:pt>
                <c:pt idx="143">
                  <c:v>103.26025627952836</c:v>
                </c:pt>
                <c:pt idx="144">
                  <c:v>103.23918289657061</c:v>
                </c:pt>
                <c:pt idx="145">
                  <c:v>103.29560517997362</c:v>
                </c:pt>
                <c:pt idx="146">
                  <c:v>103.08827028313122</c:v>
                </c:pt>
                <c:pt idx="147">
                  <c:v>102.91560450018707</c:v>
                </c:pt>
                <c:pt idx="148">
                  <c:v>102.92512151184542</c:v>
                </c:pt>
                <c:pt idx="149">
                  <c:v>102.93531831005079</c:v>
                </c:pt>
                <c:pt idx="150">
                  <c:v>102.92444172529839</c:v>
                </c:pt>
                <c:pt idx="151">
                  <c:v>103.17460317460331</c:v>
                </c:pt>
                <c:pt idx="152">
                  <c:v>103.43496142211357</c:v>
                </c:pt>
                <c:pt idx="153">
                  <c:v>103.50497943645708</c:v>
                </c:pt>
                <c:pt idx="154">
                  <c:v>103.67152714047803</c:v>
                </c:pt>
                <c:pt idx="155">
                  <c:v>103.68104415213637</c:v>
                </c:pt>
                <c:pt idx="156">
                  <c:v>103.68988137724767</c:v>
                </c:pt>
                <c:pt idx="157">
                  <c:v>103.70959518711138</c:v>
                </c:pt>
                <c:pt idx="158">
                  <c:v>103.73882600863341</c:v>
                </c:pt>
                <c:pt idx="159">
                  <c:v>103.72930899697508</c:v>
                </c:pt>
                <c:pt idx="160">
                  <c:v>103.63685802657977</c:v>
                </c:pt>
                <c:pt idx="161">
                  <c:v>103.60286869922857</c:v>
                </c:pt>
                <c:pt idx="162">
                  <c:v>103.61102613779286</c:v>
                </c:pt>
                <c:pt idx="163">
                  <c:v>103.61850378981013</c:v>
                </c:pt>
                <c:pt idx="164">
                  <c:v>103.51449644811542</c:v>
                </c:pt>
                <c:pt idx="165">
                  <c:v>103.53964855035531</c:v>
                </c:pt>
                <c:pt idx="166">
                  <c:v>103.62598144182741</c:v>
                </c:pt>
                <c:pt idx="167">
                  <c:v>103.5471262023726</c:v>
                </c:pt>
                <c:pt idx="168">
                  <c:v>103.44583800686598</c:v>
                </c:pt>
                <c:pt idx="169">
                  <c:v>103.45467523197729</c:v>
                </c:pt>
                <c:pt idx="170">
                  <c:v>103.4628326705416</c:v>
                </c:pt>
                <c:pt idx="171">
                  <c:v>103.46759117637076</c:v>
                </c:pt>
                <c:pt idx="172">
                  <c:v>103.39417422929215</c:v>
                </c:pt>
                <c:pt idx="173">
                  <c:v>103.24054246966467</c:v>
                </c:pt>
                <c:pt idx="174">
                  <c:v>103.38465721763382</c:v>
                </c:pt>
                <c:pt idx="175">
                  <c:v>103.21674994051882</c:v>
                </c:pt>
                <c:pt idx="176">
                  <c:v>103.22558716563015</c:v>
                </c:pt>
                <c:pt idx="177">
                  <c:v>103.23578396383553</c:v>
                </c:pt>
                <c:pt idx="178">
                  <c:v>103.24054246966469</c:v>
                </c:pt>
                <c:pt idx="179">
                  <c:v>103.06379796743838</c:v>
                </c:pt>
                <c:pt idx="180">
                  <c:v>103.04612351721575</c:v>
                </c:pt>
                <c:pt idx="181">
                  <c:v>102.97406614323118</c:v>
                </c:pt>
                <c:pt idx="182">
                  <c:v>102.996499099283</c:v>
                </c:pt>
                <c:pt idx="183">
                  <c:v>103.00533632439432</c:v>
                </c:pt>
                <c:pt idx="184">
                  <c:v>103.01281397641156</c:v>
                </c:pt>
                <c:pt idx="185">
                  <c:v>102.9210427925633</c:v>
                </c:pt>
                <c:pt idx="186">
                  <c:v>102.81499609122751</c:v>
                </c:pt>
                <c:pt idx="187">
                  <c:v>102.80275993338107</c:v>
                </c:pt>
                <c:pt idx="188">
                  <c:v>102.64029094864229</c:v>
                </c:pt>
                <c:pt idx="189">
                  <c:v>102.60086332891487</c:v>
                </c:pt>
                <c:pt idx="190">
                  <c:v>102.60766119438513</c:v>
                </c:pt>
                <c:pt idx="191">
                  <c:v>102.61581863294941</c:v>
                </c:pt>
                <c:pt idx="192">
                  <c:v>102.68243771455778</c:v>
                </c:pt>
                <c:pt idx="193">
                  <c:v>102.8122769450394</c:v>
                </c:pt>
                <c:pt idx="194">
                  <c:v>102.90200876924661</c:v>
                </c:pt>
                <c:pt idx="195">
                  <c:v>102.56143570918746</c:v>
                </c:pt>
                <c:pt idx="196">
                  <c:v>102.26572856123192</c:v>
                </c:pt>
                <c:pt idx="197">
                  <c:v>102.26029026885573</c:v>
                </c:pt>
                <c:pt idx="198">
                  <c:v>102.25485197647953</c:v>
                </c:pt>
                <c:pt idx="199">
                  <c:v>102.07266918187703</c:v>
                </c:pt>
                <c:pt idx="200">
                  <c:v>101.98633629040495</c:v>
                </c:pt>
                <c:pt idx="201">
                  <c:v>101.91495870296741</c:v>
                </c:pt>
                <c:pt idx="202">
                  <c:v>101.91971720879657</c:v>
                </c:pt>
                <c:pt idx="203">
                  <c:v>102.07130960878298</c:v>
                </c:pt>
                <c:pt idx="204">
                  <c:v>102.0658713164068</c:v>
                </c:pt>
                <c:pt idx="205">
                  <c:v>102.06179259712465</c:v>
                </c:pt>
                <c:pt idx="206">
                  <c:v>102.21610414329916</c:v>
                </c:pt>
                <c:pt idx="207">
                  <c:v>102.1107372285104</c:v>
                </c:pt>
                <c:pt idx="208">
                  <c:v>102.23241902042776</c:v>
                </c:pt>
                <c:pt idx="209">
                  <c:v>102.27048706706113</c:v>
                </c:pt>
                <c:pt idx="210">
                  <c:v>102.4411134903642</c:v>
                </c:pt>
                <c:pt idx="211">
                  <c:v>102.43635498453503</c:v>
                </c:pt>
                <c:pt idx="212">
                  <c:v>102.43023690561179</c:v>
                </c:pt>
                <c:pt idx="213">
                  <c:v>102.52744638183627</c:v>
                </c:pt>
                <c:pt idx="214">
                  <c:v>102.54648040515293</c:v>
                </c:pt>
                <c:pt idx="215">
                  <c:v>102.61038034057322</c:v>
                </c:pt>
                <c:pt idx="216">
                  <c:v>102.44927092892847</c:v>
                </c:pt>
                <c:pt idx="217">
                  <c:v>102.29767852894206</c:v>
                </c:pt>
                <c:pt idx="218">
                  <c:v>102.29224023656587</c:v>
                </c:pt>
                <c:pt idx="219">
                  <c:v>102.2874817307367</c:v>
                </c:pt>
                <c:pt idx="220">
                  <c:v>102.12909146528004</c:v>
                </c:pt>
                <c:pt idx="221">
                  <c:v>102.1447265558616</c:v>
                </c:pt>
                <c:pt idx="222">
                  <c:v>102.07606811461216</c:v>
                </c:pt>
                <c:pt idx="223">
                  <c:v>102.05635430474845</c:v>
                </c:pt>
                <c:pt idx="224">
                  <c:v>102.2229020087694</c:v>
                </c:pt>
                <c:pt idx="225">
                  <c:v>102.23105944733368</c:v>
                </c:pt>
                <c:pt idx="226">
                  <c:v>102.24125624553905</c:v>
                </c:pt>
                <c:pt idx="227">
                  <c:v>102.26844770742002</c:v>
                </c:pt>
                <c:pt idx="228">
                  <c:v>102.27728493253132</c:v>
                </c:pt>
                <c:pt idx="229">
                  <c:v>102.25689133612059</c:v>
                </c:pt>
                <c:pt idx="230">
                  <c:v>102.31603276571168</c:v>
                </c:pt>
                <c:pt idx="231">
                  <c:v>102.37925291458494</c:v>
                </c:pt>
                <c:pt idx="232">
                  <c:v>102.38876992624328</c:v>
                </c:pt>
                <c:pt idx="233">
                  <c:v>102.39760715135459</c:v>
                </c:pt>
                <c:pt idx="234">
                  <c:v>102.5294857414773</c:v>
                </c:pt>
                <c:pt idx="235">
                  <c:v>102.47510281771537</c:v>
                </c:pt>
                <c:pt idx="236">
                  <c:v>102.31943169844682</c:v>
                </c:pt>
                <c:pt idx="237">
                  <c:v>102.14880527514374</c:v>
                </c:pt>
                <c:pt idx="238">
                  <c:v>102.11685530743361</c:v>
                </c:pt>
                <c:pt idx="239">
                  <c:v>102.12705210563897</c:v>
                </c:pt>
                <c:pt idx="240">
                  <c:v>102.13724890384432</c:v>
                </c:pt>
                <c:pt idx="241">
                  <c:v>101.9958533020633</c:v>
                </c:pt>
                <c:pt idx="242">
                  <c:v>102.08422555317644</c:v>
                </c:pt>
                <c:pt idx="243">
                  <c:v>102.16036164644314</c:v>
                </c:pt>
                <c:pt idx="244">
                  <c:v>102.17599673702469</c:v>
                </c:pt>
                <c:pt idx="245">
                  <c:v>102.2800040787194</c:v>
                </c:pt>
                <c:pt idx="246">
                  <c:v>102.28884130383071</c:v>
                </c:pt>
                <c:pt idx="247">
                  <c:v>102.29903810203605</c:v>
                </c:pt>
                <c:pt idx="248">
                  <c:v>102.33166785629321</c:v>
                </c:pt>
                <c:pt idx="249">
                  <c:v>102.38061248767895</c:v>
                </c:pt>
                <c:pt idx="250">
                  <c:v>102.39828693790159</c:v>
                </c:pt>
                <c:pt idx="251">
                  <c:v>102.37517419530278</c:v>
                </c:pt>
                <c:pt idx="252">
                  <c:v>102.52472723564811</c:v>
                </c:pt>
                <c:pt idx="253">
                  <c:v>102.53356446075942</c:v>
                </c:pt>
                <c:pt idx="254">
                  <c:v>102.54376125896479</c:v>
                </c:pt>
                <c:pt idx="255">
                  <c:v>102.45946772713378</c:v>
                </c:pt>
                <c:pt idx="256">
                  <c:v>102.30379660786524</c:v>
                </c:pt>
                <c:pt idx="257">
                  <c:v>102.3112742598825</c:v>
                </c:pt>
                <c:pt idx="258">
                  <c:v>102.24125624553901</c:v>
                </c:pt>
                <c:pt idx="259">
                  <c:v>102.07402875497104</c:v>
                </c:pt>
                <c:pt idx="260">
                  <c:v>102.08354576662938</c:v>
                </c:pt>
                <c:pt idx="261">
                  <c:v>102.09374256483473</c:v>
                </c:pt>
                <c:pt idx="262">
                  <c:v>102.1039393630401</c:v>
                </c:pt>
                <c:pt idx="263">
                  <c:v>102.11413616124547</c:v>
                </c:pt>
                <c:pt idx="264">
                  <c:v>102.03460113524363</c:v>
                </c:pt>
                <c:pt idx="265">
                  <c:v>102.10801808232223</c:v>
                </c:pt>
                <c:pt idx="266">
                  <c:v>102.37109547602063</c:v>
                </c:pt>
                <c:pt idx="267">
                  <c:v>102.37993270113193</c:v>
                </c:pt>
                <c:pt idx="268">
                  <c:v>102.39012949933731</c:v>
                </c:pt>
                <c:pt idx="269">
                  <c:v>102.38673056660218</c:v>
                </c:pt>
                <c:pt idx="270">
                  <c:v>102.44451242309923</c:v>
                </c:pt>
                <c:pt idx="271">
                  <c:v>102.4071241630129</c:v>
                </c:pt>
                <c:pt idx="272">
                  <c:v>102.37041568947359</c:v>
                </c:pt>
                <c:pt idx="273">
                  <c:v>102.07946704734722</c:v>
                </c:pt>
                <c:pt idx="274">
                  <c:v>102.0903436320996</c:v>
                </c:pt>
                <c:pt idx="275">
                  <c:v>102.09986064375796</c:v>
                </c:pt>
                <c:pt idx="276">
                  <c:v>101.94554909758347</c:v>
                </c:pt>
                <c:pt idx="277">
                  <c:v>101.72053975051843</c:v>
                </c:pt>
                <c:pt idx="278">
                  <c:v>101.49145168417127</c:v>
                </c:pt>
                <c:pt idx="279">
                  <c:v>101.12028822949603</c:v>
                </c:pt>
                <c:pt idx="280">
                  <c:v>100.6172461846981</c:v>
                </c:pt>
                <c:pt idx="281">
                  <c:v>100.62744298290346</c:v>
                </c:pt>
                <c:pt idx="282">
                  <c:v>100.63899935420288</c:v>
                </c:pt>
                <c:pt idx="283">
                  <c:v>100.64919615240822</c:v>
                </c:pt>
                <c:pt idx="284">
                  <c:v>100.30250501342587</c:v>
                </c:pt>
                <c:pt idx="285">
                  <c:v>100.23248699908237</c:v>
                </c:pt>
                <c:pt idx="286">
                  <c:v>100.04486591210367</c:v>
                </c:pt>
                <c:pt idx="287">
                  <c:v>99.995241494170898</c:v>
                </c:pt>
                <c:pt idx="288">
                  <c:v>99.993202134529824</c:v>
                </c:pt>
                <c:pt idx="289">
                  <c:v>99.993202134529824</c:v>
                </c:pt>
                <c:pt idx="290">
                  <c:v>99.929302199109543</c:v>
                </c:pt>
                <c:pt idx="291">
                  <c:v>99.83073314979103</c:v>
                </c:pt>
                <c:pt idx="292">
                  <c:v>99.780428945311229</c:v>
                </c:pt>
                <c:pt idx="293">
                  <c:v>100.00883722511138</c:v>
                </c:pt>
                <c:pt idx="294">
                  <c:v>100.29570714795561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C9-4FED-A92C-2713C51FA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32576"/>
        <c:axId val="58940736"/>
      </c:lineChart>
      <c:lineChart>
        <c:grouping val="standard"/>
        <c:varyColors val="0"/>
        <c:ser>
          <c:idx val="3"/>
          <c:order val="3"/>
          <c:tx>
            <c:strRef>
              <c:f>'YTD (2)'!$BD$4</c:f>
              <c:strCache>
                <c:ptCount val="1"/>
                <c:pt idx="0">
                  <c:v>CAPITAL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'YTD (2)'!$B$3:$B$369</c:f>
              <c:numCache>
                <c:formatCode>m/d/yyyy</c:formatCode>
                <c:ptCount val="367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</c:numCache>
            </c:numRef>
          </c:cat>
          <c:val>
            <c:numRef>
              <c:f>'YTD (2)'!$T$3:$T$369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100.16919440120344</c:v>
                </c:pt>
                <c:pt idx="4">
                  <c:v>100.43684009001882</c:v>
                </c:pt>
                <c:pt idx="5">
                  <c:v>100.76328383315315</c:v>
                </c:pt>
                <c:pt idx="6">
                  <c:v>100.85538078558127</c:v>
                </c:pt>
                <c:pt idx="7">
                  <c:v>100.85538078558127</c:v>
                </c:pt>
                <c:pt idx="8">
                  <c:v>100.85538078558127</c:v>
                </c:pt>
                <c:pt idx="9">
                  <c:v>100.75990212687506</c:v>
                </c:pt>
                <c:pt idx="10">
                  <c:v>100.80143711608089</c:v>
                </c:pt>
                <c:pt idx="11">
                  <c:v>100.71103101679181</c:v>
                </c:pt>
                <c:pt idx="12">
                  <c:v>100.76685644220501</c:v>
                </c:pt>
                <c:pt idx="13">
                  <c:v>100.81831837564648</c:v>
                </c:pt>
                <c:pt idx="14">
                  <c:v>100.81831837564648</c:v>
                </c:pt>
                <c:pt idx="15">
                  <c:v>100.81831837564648</c:v>
                </c:pt>
                <c:pt idx="16">
                  <c:v>100.74989336716493</c:v>
                </c:pt>
                <c:pt idx="17">
                  <c:v>100.72461238555378</c:v>
                </c:pt>
                <c:pt idx="18">
                  <c:v>100.67241411284208</c:v>
                </c:pt>
                <c:pt idx="19">
                  <c:v>100.604998161879</c:v>
                </c:pt>
                <c:pt idx="20">
                  <c:v>100.57900811282244</c:v>
                </c:pt>
                <c:pt idx="21">
                  <c:v>100.57900811282244</c:v>
                </c:pt>
                <c:pt idx="22">
                  <c:v>100.57900811282244</c:v>
                </c:pt>
                <c:pt idx="23">
                  <c:v>100.663168964227</c:v>
                </c:pt>
                <c:pt idx="24">
                  <c:v>100.5931621899057</c:v>
                </c:pt>
                <c:pt idx="25">
                  <c:v>100.65793277386092</c:v>
                </c:pt>
                <c:pt idx="26">
                  <c:v>100.68924082875803</c:v>
                </c:pt>
                <c:pt idx="27">
                  <c:v>100.63816070086408</c:v>
                </c:pt>
                <c:pt idx="28">
                  <c:v>100.63816070086408</c:v>
                </c:pt>
                <c:pt idx="29">
                  <c:v>100.63816070086408</c:v>
                </c:pt>
                <c:pt idx="30">
                  <c:v>100.66346895430006</c:v>
                </c:pt>
                <c:pt idx="31">
                  <c:v>100.67636852744145</c:v>
                </c:pt>
                <c:pt idx="32">
                  <c:v>100.73333936949723</c:v>
                </c:pt>
                <c:pt idx="33">
                  <c:v>100.89721576486016</c:v>
                </c:pt>
                <c:pt idx="34">
                  <c:v>100.96973154706518</c:v>
                </c:pt>
                <c:pt idx="35">
                  <c:v>100.96973154706518</c:v>
                </c:pt>
                <c:pt idx="36">
                  <c:v>100.96973154706518</c:v>
                </c:pt>
                <c:pt idx="37">
                  <c:v>101.01598456196541</c:v>
                </c:pt>
                <c:pt idx="38">
                  <c:v>100.9749131937816</c:v>
                </c:pt>
                <c:pt idx="39">
                  <c:v>101.20492376434089</c:v>
                </c:pt>
                <c:pt idx="40">
                  <c:v>101.31668370246659</c:v>
                </c:pt>
                <c:pt idx="41">
                  <c:v>101.45816992964961</c:v>
                </c:pt>
                <c:pt idx="42">
                  <c:v>101.45816992964961</c:v>
                </c:pt>
                <c:pt idx="43">
                  <c:v>101.45816992964961</c:v>
                </c:pt>
                <c:pt idx="44">
                  <c:v>101.43378891825765</c:v>
                </c:pt>
                <c:pt idx="45">
                  <c:v>101.47529663563863</c:v>
                </c:pt>
                <c:pt idx="46">
                  <c:v>101.5652391139057</c:v>
                </c:pt>
                <c:pt idx="47">
                  <c:v>101.51388626776352</c:v>
                </c:pt>
                <c:pt idx="48">
                  <c:v>101.40853520847132</c:v>
                </c:pt>
                <c:pt idx="49">
                  <c:v>101.40853520847132</c:v>
                </c:pt>
                <c:pt idx="50">
                  <c:v>101.40853520847132</c:v>
                </c:pt>
                <c:pt idx="51">
                  <c:v>101.55383949112959</c:v>
                </c:pt>
                <c:pt idx="52">
                  <c:v>101.50095942279731</c:v>
                </c:pt>
                <c:pt idx="53">
                  <c:v>101.46779688381223</c:v>
                </c:pt>
                <c:pt idx="54">
                  <c:v>101.55326678280831</c:v>
                </c:pt>
                <c:pt idx="55">
                  <c:v>101.69298034137785</c:v>
                </c:pt>
                <c:pt idx="56">
                  <c:v>101.69298034137785</c:v>
                </c:pt>
                <c:pt idx="57">
                  <c:v>101.69298034137785</c:v>
                </c:pt>
                <c:pt idx="58">
                  <c:v>101.86378378024587</c:v>
                </c:pt>
                <c:pt idx="59">
                  <c:v>101.85955664739826</c:v>
                </c:pt>
                <c:pt idx="60">
                  <c:v>101.97175293472112</c:v>
                </c:pt>
                <c:pt idx="61">
                  <c:v>101.99812478932522</c:v>
                </c:pt>
                <c:pt idx="62">
                  <c:v>102.01143343983895</c:v>
                </c:pt>
                <c:pt idx="63">
                  <c:v>102.01143343983895</c:v>
                </c:pt>
                <c:pt idx="64">
                  <c:v>102.01143343983895</c:v>
                </c:pt>
                <c:pt idx="65">
                  <c:v>102.06341353795207</c:v>
                </c:pt>
                <c:pt idx="66">
                  <c:v>102.06979514496072</c:v>
                </c:pt>
                <c:pt idx="67">
                  <c:v>102.02419665385624</c:v>
                </c:pt>
                <c:pt idx="68">
                  <c:v>101.99138864859387</c:v>
                </c:pt>
                <c:pt idx="69">
                  <c:v>101.81668533877611</c:v>
                </c:pt>
                <c:pt idx="70">
                  <c:v>101.81668533877611</c:v>
                </c:pt>
                <c:pt idx="71">
                  <c:v>101.81668533877611</c:v>
                </c:pt>
                <c:pt idx="72">
                  <c:v>101.69368940882325</c:v>
                </c:pt>
                <c:pt idx="73">
                  <c:v>101.66491763363473</c:v>
                </c:pt>
                <c:pt idx="74">
                  <c:v>101.46943319330167</c:v>
                </c:pt>
                <c:pt idx="75">
                  <c:v>101.4308981048264</c:v>
                </c:pt>
                <c:pt idx="76">
                  <c:v>101.72957913029066</c:v>
                </c:pt>
                <c:pt idx="77">
                  <c:v>101.72957913029066</c:v>
                </c:pt>
                <c:pt idx="78">
                  <c:v>101.72957913029066</c:v>
                </c:pt>
                <c:pt idx="79">
                  <c:v>101.96381683369758</c:v>
                </c:pt>
                <c:pt idx="80">
                  <c:v>102.0845219303653</c:v>
                </c:pt>
                <c:pt idx="81">
                  <c:v>101.95639889734566</c:v>
                </c:pt>
                <c:pt idx="82">
                  <c:v>102.16849187899606</c:v>
                </c:pt>
                <c:pt idx="83">
                  <c:v>102.33509545684133</c:v>
                </c:pt>
                <c:pt idx="84">
                  <c:v>102.33509545684133</c:v>
                </c:pt>
                <c:pt idx="85">
                  <c:v>102.33509545684133</c:v>
                </c:pt>
                <c:pt idx="86">
                  <c:v>102.42432886766301</c:v>
                </c:pt>
                <c:pt idx="87">
                  <c:v>102.55119739674078</c:v>
                </c:pt>
                <c:pt idx="88">
                  <c:v>102.61828608580596</c:v>
                </c:pt>
                <c:pt idx="89">
                  <c:v>102.63683092668579</c:v>
                </c:pt>
                <c:pt idx="90">
                  <c:v>102.71695554801649</c:v>
                </c:pt>
                <c:pt idx="91">
                  <c:v>102.71695554801649</c:v>
                </c:pt>
                <c:pt idx="92">
                  <c:v>102.71695554801649</c:v>
                </c:pt>
                <c:pt idx="93">
                  <c:v>102.9595111579945</c:v>
                </c:pt>
                <c:pt idx="94">
                  <c:v>102.95462950135114</c:v>
                </c:pt>
                <c:pt idx="95">
                  <c:v>103.14100515219324</c:v>
                </c:pt>
                <c:pt idx="96">
                  <c:v>103.13901430898113</c:v>
                </c:pt>
                <c:pt idx="97">
                  <c:v>103.14179603511312</c:v>
                </c:pt>
                <c:pt idx="98">
                  <c:v>103.14179603511312</c:v>
                </c:pt>
                <c:pt idx="99">
                  <c:v>103.14179603511312</c:v>
                </c:pt>
                <c:pt idx="100">
                  <c:v>103.24684710433229</c:v>
                </c:pt>
                <c:pt idx="101">
                  <c:v>103.30411793646113</c:v>
                </c:pt>
                <c:pt idx="102">
                  <c:v>103.37213386757033</c:v>
                </c:pt>
                <c:pt idx="103">
                  <c:v>103.37213386757033</c:v>
                </c:pt>
                <c:pt idx="104">
                  <c:v>103.44917677269601</c:v>
                </c:pt>
                <c:pt idx="105">
                  <c:v>103.44917677269601</c:v>
                </c:pt>
                <c:pt idx="106">
                  <c:v>103.44917677269601</c:v>
                </c:pt>
                <c:pt idx="107">
                  <c:v>103.53339216775019</c:v>
                </c:pt>
                <c:pt idx="108">
                  <c:v>103.95067835937076</c:v>
                </c:pt>
                <c:pt idx="109">
                  <c:v>103.95067835937076</c:v>
                </c:pt>
                <c:pt idx="110">
                  <c:v>103.82211897715395</c:v>
                </c:pt>
                <c:pt idx="111">
                  <c:v>103.7868837794823</c:v>
                </c:pt>
                <c:pt idx="112">
                  <c:v>103.7868837794823</c:v>
                </c:pt>
                <c:pt idx="113">
                  <c:v>103.7868837794823</c:v>
                </c:pt>
                <c:pt idx="114">
                  <c:v>103.82866421511152</c:v>
                </c:pt>
                <c:pt idx="115">
                  <c:v>103.77823861101332</c:v>
                </c:pt>
                <c:pt idx="116">
                  <c:v>103.70962269975803</c:v>
                </c:pt>
                <c:pt idx="117">
                  <c:v>103.58169056951215</c:v>
                </c:pt>
                <c:pt idx="118">
                  <c:v>103.69219600369597</c:v>
                </c:pt>
                <c:pt idx="119">
                  <c:v>103.69219600369597</c:v>
                </c:pt>
                <c:pt idx="120">
                  <c:v>103.69219600369597</c:v>
                </c:pt>
                <c:pt idx="121">
                  <c:v>103.69219600369597</c:v>
                </c:pt>
                <c:pt idx="122">
                  <c:v>103.83117322299525</c:v>
                </c:pt>
                <c:pt idx="123">
                  <c:v>103.94754209951606</c:v>
                </c:pt>
                <c:pt idx="124">
                  <c:v>103.95716905367867</c:v>
                </c:pt>
                <c:pt idx="125">
                  <c:v>103.77272970239903</c:v>
                </c:pt>
                <c:pt idx="126">
                  <c:v>103.77272970239903</c:v>
                </c:pt>
                <c:pt idx="127">
                  <c:v>103.77272970239903</c:v>
                </c:pt>
                <c:pt idx="128">
                  <c:v>103.81260111029063</c:v>
                </c:pt>
                <c:pt idx="129">
                  <c:v>103.62559820747759</c:v>
                </c:pt>
                <c:pt idx="130">
                  <c:v>103.35680710201963</c:v>
                </c:pt>
                <c:pt idx="131">
                  <c:v>103.38012451224351</c:v>
                </c:pt>
                <c:pt idx="132">
                  <c:v>103.14959577701255</c:v>
                </c:pt>
                <c:pt idx="133">
                  <c:v>103.14959577701255</c:v>
                </c:pt>
                <c:pt idx="134">
                  <c:v>103.14959577701255</c:v>
                </c:pt>
                <c:pt idx="135">
                  <c:v>103.20214858344696</c:v>
                </c:pt>
                <c:pt idx="136">
                  <c:v>103.44249517561427</c:v>
                </c:pt>
                <c:pt idx="137">
                  <c:v>103.57067275228354</c:v>
                </c:pt>
                <c:pt idx="138">
                  <c:v>103.80589224138407</c:v>
                </c:pt>
                <c:pt idx="139">
                  <c:v>103.9054889456386</c:v>
                </c:pt>
                <c:pt idx="140">
                  <c:v>103.9054889456386</c:v>
                </c:pt>
                <c:pt idx="141">
                  <c:v>103.9054889456386</c:v>
                </c:pt>
                <c:pt idx="142">
                  <c:v>103.78524746999287</c:v>
                </c:pt>
                <c:pt idx="143">
                  <c:v>103.75623024838093</c:v>
                </c:pt>
                <c:pt idx="144">
                  <c:v>103.73209468341236</c:v>
                </c:pt>
                <c:pt idx="145">
                  <c:v>103.82157354065744</c:v>
                </c:pt>
                <c:pt idx="146">
                  <c:v>103.62393462616333</c:v>
                </c:pt>
                <c:pt idx="147">
                  <c:v>103.62393462616333</c:v>
                </c:pt>
                <c:pt idx="148">
                  <c:v>103.62393462616333</c:v>
                </c:pt>
                <c:pt idx="149">
                  <c:v>103.47058515518219</c:v>
                </c:pt>
                <c:pt idx="150">
                  <c:v>103.47391231781063</c:v>
                </c:pt>
                <c:pt idx="151">
                  <c:v>103.69383231318533</c:v>
                </c:pt>
                <c:pt idx="152">
                  <c:v>103.9266518817014</c:v>
                </c:pt>
                <c:pt idx="153">
                  <c:v>103.99794043178937</c:v>
                </c:pt>
                <c:pt idx="154">
                  <c:v>103.99794043178937</c:v>
                </c:pt>
                <c:pt idx="155">
                  <c:v>103.99794043178937</c:v>
                </c:pt>
                <c:pt idx="156">
                  <c:v>104.19481573518843</c:v>
                </c:pt>
                <c:pt idx="157">
                  <c:v>104.2535319740329</c:v>
                </c:pt>
                <c:pt idx="158">
                  <c:v>104.27622213228584</c:v>
                </c:pt>
                <c:pt idx="159">
                  <c:v>104.28391278688599</c:v>
                </c:pt>
                <c:pt idx="160">
                  <c:v>104.23332355183886</c:v>
                </c:pt>
                <c:pt idx="161">
                  <c:v>104.23332355183886</c:v>
                </c:pt>
                <c:pt idx="162">
                  <c:v>104.23332355183886</c:v>
                </c:pt>
                <c:pt idx="163">
                  <c:v>104.19926104263463</c:v>
                </c:pt>
                <c:pt idx="164">
                  <c:v>104.0951917591091</c:v>
                </c:pt>
                <c:pt idx="165">
                  <c:v>104.2037881655553</c:v>
                </c:pt>
                <c:pt idx="166">
                  <c:v>104.25514101169748</c:v>
                </c:pt>
                <c:pt idx="167">
                  <c:v>104.26250440439975</c:v>
                </c:pt>
                <c:pt idx="168">
                  <c:v>104.26250440439975</c:v>
                </c:pt>
                <c:pt idx="169">
                  <c:v>104.26250440439975</c:v>
                </c:pt>
                <c:pt idx="170">
                  <c:v>104.14948996233221</c:v>
                </c:pt>
                <c:pt idx="171">
                  <c:v>104.17065289839505</c:v>
                </c:pt>
                <c:pt idx="172">
                  <c:v>104.05712029165586</c:v>
                </c:pt>
                <c:pt idx="173">
                  <c:v>103.93172444111855</c:v>
                </c:pt>
                <c:pt idx="174">
                  <c:v>103.99444963821202</c:v>
                </c:pt>
                <c:pt idx="175">
                  <c:v>103.99444963821202</c:v>
                </c:pt>
                <c:pt idx="176">
                  <c:v>103.99444963821202</c:v>
                </c:pt>
                <c:pt idx="177">
                  <c:v>103.99444963821202</c:v>
                </c:pt>
                <c:pt idx="178">
                  <c:v>103.89948914417747</c:v>
                </c:pt>
                <c:pt idx="179">
                  <c:v>103.69405048778393</c:v>
                </c:pt>
                <c:pt idx="180">
                  <c:v>103.68581439668729</c:v>
                </c:pt>
                <c:pt idx="181">
                  <c:v>103.53011954877135</c:v>
                </c:pt>
                <c:pt idx="182">
                  <c:v>103.53011954877135</c:v>
                </c:pt>
                <c:pt idx="183">
                  <c:v>103.53011954877135</c:v>
                </c:pt>
                <c:pt idx="184">
                  <c:v>103.54326456833616</c:v>
                </c:pt>
                <c:pt idx="185">
                  <c:v>103.48809366671871</c:v>
                </c:pt>
                <c:pt idx="186">
                  <c:v>103.39013327195359</c:v>
                </c:pt>
                <c:pt idx="187">
                  <c:v>103.40019657531336</c:v>
                </c:pt>
                <c:pt idx="188">
                  <c:v>103.1603954196425</c:v>
                </c:pt>
                <c:pt idx="189">
                  <c:v>103.1603954196425</c:v>
                </c:pt>
                <c:pt idx="190">
                  <c:v>103.1603954196425</c:v>
                </c:pt>
                <c:pt idx="191">
                  <c:v>103.07852540152309</c:v>
                </c:pt>
                <c:pt idx="192">
                  <c:v>103.0975338634249</c:v>
                </c:pt>
                <c:pt idx="193">
                  <c:v>103.27242807601641</c:v>
                </c:pt>
                <c:pt idx="194">
                  <c:v>103.39228774611462</c:v>
                </c:pt>
                <c:pt idx="195">
                  <c:v>103.09603391305963</c:v>
                </c:pt>
                <c:pt idx="196">
                  <c:v>103.09603391305963</c:v>
                </c:pt>
                <c:pt idx="197">
                  <c:v>103.09603391305963</c:v>
                </c:pt>
                <c:pt idx="198">
                  <c:v>102.88355912586169</c:v>
                </c:pt>
                <c:pt idx="199">
                  <c:v>102.75074533897245</c:v>
                </c:pt>
                <c:pt idx="200">
                  <c:v>102.69142911998188</c:v>
                </c:pt>
                <c:pt idx="201">
                  <c:v>102.61288626449092</c:v>
                </c:pt>
                <c:pt idx="202">
                  <c:v>102.64525792055612</c:v>
                </c:pt>
                <c:pt idx="203">
                  <c:v>102.64525792055612</c:v>
                </c:pt>
                <c:pt idx="204">
                  <c:v>102.64525792055612</c:v>
                </c:pt>
                <c:pt idx="205">
                  <c:v>102.81210694482478</c:v>
                </c:pt>
                <c:pt idx="206">
                  <c:v>102.9598111480675</c:v>
                </c:pt>
                <c:pt idx="207">
                  <c:v>102.87450488002038</c:v>
                </c:pt>
                <c:pt idx="208">
                  <c:v>103.00969131566924</c:v>
                </c:pt>
                <c:pt idx="209">
                  <c:v>103.04397199947208</c:v>
                </c:pt>
                <c:pt idx="210">
                  <c:v>103.04397199947208</c:v>
                </c:pt>
                <c:pt idx="211">
                  <c:v>103.04397199947208</c:v>
                </c:pt>
                <c:pt idx="212">
                  <c:v>103.21750262082243</c:v>
                </c:pt>
                <c:pt idx="213">
                  <c:v>103.30452701383344</c:v>
                </c:pt>
                <c:pt idx="214">
                  <c:v>103.37647008771717</c:v>
                </c:pt>
                <c:pt idx="215">
                  <c:v>103.42534119780044</c:v>
                </c:pt>
                <c:pt idx="216">
                  <c:v>103.24586531863862</c:v>
                </c:pt>
                <c:pt idx="217">
                  <c:v>103.24586531863862</c:v>
                </c:pt>
                <c:pt idx="218">
                  <c:v>103.24586531863862</c:v>
                </c:pt>
                <c:pt idx="219">
                  <c:v>103.11264245437704</c:v>
                </c:pt>
                <c:pt idx="220">
                  <c:v>103.02049095829928</c:v>
                </c:pt>
                <c:pt idx="221">
                  <c:v>103.12046946810131</c:v>
                </c:pt>
                <c:pt idx="222">
                  <c:v>103.03707222779182</c:v>
                </c:pt>
                <c:pt idx="223">
                  <c:v>102.98746477843832</c:v>
                </c:pt>
                <c:pt idx="224">
                  <c:v>102.98746477843832</c:v>
                </c:pt>
                <c:pt idx="225">
                  <c:v>102.98746477843832</c:v>
                </c:pt>
                <c:pt idx="226">
                  <c:v>102.98746477843832</c:v>
                </c:pt>
                <c:pt idx="227">
                  <c:v>103.18862175833462</c:v>
                </c:pt>
                <c:pt idx="228">
                  <c:v>103.28099142901095</c:v>
                </c:pt>
                <c:pt idx="229">
                  <c:v>103.30158165675252</c:v>
                </c:pt>
                <c:pt idx="230">
                  <c:v>103.31265401763076</c:v>
                </c:pt>
                <c:pt idx="231">
                  <c:v>103.31265401763076</c:v>
                </c:pt>
                <c:pt idx="232">
                  <c:v>103.31265401763076</c:v>
                </c:pt>
                <c:pt idx="233">
                  <c:v>103.3777791353087</c:v>
                </c:pt>
                <c:pt idx="234">
                  <c:v>103.4225867434933</c:v>
                </c:pt>
                <c:pt idx="235">
                  <c:v>103.42692296364018</c:v>
                </c:pt>
                <c:pt idx="236">
                  <c:v>103.26544648886171</c:v>
                </c:pt>
                <c:pt idx="237">
                  <c:v>103.15401381263391</c:v>
                </c:pt>
                <c:pt idx="238">
                  <c:v>103.15401381263391</c:v>
                </c:pt>
                <c:pt idx="239">
                  <c:v>103.15401381263391</c:v>
                </c:pt>
                <c:pt idx="240">
                  <c:v>103.173594982857</c:v>
                </c:pt>
                <c:pt idx="241">
                  <c:v>103.069907504879</c:v>
                </c:pt>
                <c:pt idx="242">
                  <c:v>103.10116101612644</c:v>
                </c:pt>
                <c:pt idx="243">
                  <c:v>103.19238527016022</c:v>
                </c:pt>
                <c:pt idx="244">
                  <c:v>103.21692991250116</c:v>
                </c:pt>
                <c:pt idx="245">
                  <c:v>103.21692991250116</c:v>
                </c:pt>
                <c:pt idx="246">
                  <c:v>103.21692991250116</c:v>
                </c:pt>
                <c:pt idx="247">
                  <c:v>103.3296989081453</c:v>
                </c:pt>
                <c:pt idx="248">
                  <c:v>103.3313352176347</c:v>
                </c:pt>
                <c:pt idx="249">
                  <c:v>103.31663570405495</c:v>
                </c:pt>
                <c:pt idx="250">
                  <c:v>103.35727072304159</c:v>
                </c:pt>
                <c:pt idx="251">
                  <c:v>103.30850870025762</c:v>
                </c:pt>
                <c:pt idx="252">
                  <c:v>103.30850870025762</c:v>
                </c:pt>
                <c:pt idx="253">
                  <c:v>103.30850870025762</c:v>
                </c:pt>
                <c:pt idx="254">
                  <c:v>103.48861183139036</c:v>
                </c:pt>
                <c:pt idx="255">
                  <c:v>103.50172957913034</c:v>
                </c:pt>
                <c:pt idx="256">
                  <c:v>103.33924404683341</c:v>
                </c:pt>
                <c:pt idx="257">
                  <c:v>103.37311565326392</c:v>
                </c:pt>
                <c:pt idx="258">
                  <c:v>103.21856622199054</c:v>
                </c:pt>
                <c:pt idx="259">
                  <c:v>103.21856622199054</c:v>
                </c:pt>
                <c:pt idx="260">
                  <c:v>103.21856622199054</c:v>
                </c:pt>
                <c:pt idx="261">
                  <c:v>103.21856622199054</c:v>
                </c:pt>
                <c:pt idx="262">
                  <c:v>103.21856622199054</c:v>
                </c:pt>
                <c:pt idx="263">
                  <c:v>103.11730593642181</c:v>
                </c:pt>
                <c:pt idx="264">
                  <c:v>103.08722511364176</c:v>
                </c:pt>
                <c:pt idx="265">
                  <c:v>103.13426901146188</c:v>
                </c:pt>
                <c:pt idx="266">
                  <c:v>103.13426901146188</c:v>
                </c:pt>
                <c:pt idx="267">
                  <c:v>103.13426901146188</c:v>
                </c:pt>
                <c:pt idx="268">
                  <c:v>103.35896157618065</c:v>
                </c:pt>
                <c:pt idx="269">
                  <c:v>103.39967841064176</c:v>
                </c:pt>
                <c:pt idx="270">
                  <c:v>103.46657619693318</c:v>
                </c:pt>
                <c:pt idx="271">
                  <c:v>103.44715865765902</c:v>
                </c:pt>
                <c:pt idx="272">
                  <c:v>103.42130496772658</c:v>
                </c:pt>
                <c:pt idx="273">
                  <c:v>103.42130496772658</c:v>
                </c:pt>
                <c:pt idx="274">
                  <c:v>103.42130496772658</c:v>
                </c:pt>
                <c:pt idx="275">
                  <c:v>103.22887497177371</c:v>
                </c:pt>
                <c:pt idx="276">
                  <c:v>103.06208049115472</c:v>
                </c:pt>
                <c:pt idx="277">
                  <c:v>102.90093127827411</c:v>
                </c:pt>
                <c:pt idx="278">
                  <c:v>102.68147490392143</c:v>
                </c:pt>
                <c:pt idx="279">
                  <c:v>102.68147490392143</c:v>
                </c:pt>
                <c:pt idx="280">
                  <c:v>102.68147490392143</c:v>
                </c:pt>
                <c:pt idx="281">
                  <c:v>102.68147490392143</c:v>
                </c:pt>
                <c:pt idx="282">
                  <c:v>102.42010173481538</c:v>
                </c:pt>
                <c:pt idx="283">
                  <c:v>101.79958590461194</c:v>
                </c:pt>
                <c:pt idx="284">
                  <c:v>101.49782316294267</c:v>
                </c:pt>
                <c:pt idx="285">
                  <c:v>101.44529762833308</c:v>
                </c:pt>
                <c:pt idx="286">
                  <c:v>101.32393800786961</c:v>
                </c:pt>
                <c:pt idx="287">
                  <c:v>101.32393800786961</c:v>
                </c:pt>
                <c:pt idx="288">
                  <c:v>101.32393800786961</c:v>
                </c:pt>
                <c:pt idx="289">
                  <c:v>101.33255590451377</c:v>
                </c:pt>
                <c:pt idx="290">
                  <c:v>101.2846393082993</c:v>
                </c:pt>
                <c:pt idx="291">
                  <c:v>101.23020474595209</c:v>
                </c:pt>
                <c:pt idx="292">
                  <c:v>101.22248681952711</c:v>
                </c:pt>
                <c:pt idx="293">
                  <c:v>101.31927452582482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9C9-4FED-A92C-2713C51FA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33088"/>
        <c:axId val="60039168"/>
      </c:lineChart>
      <c:dateAx>
        <c:axId val="57432576"/>
        <c:scaling>
          <c:orientation val="minMax"/>
          <c:max val="42801"/>
        </c:scaling>
        <c:delete val="0"/>
        <c:axPos val="b"/>
        <c:numFmt formatCode="d\-mmm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s-CL"/>
          </a:p>
        </c:txPr>
        <c:crossAx val="58940736"/>
        <c:crosses val="autoZero"/>
        <c:auto val="1"/>
        <c:lblOffset val="100"/>
        <c:baseTimeUnit val="days"/>
        <c:majorUnit val="5"/>
        <c:majorTimeUnit val="days"/>
        <c:minorUnit val="1"/>
        <c:minorTimeUnit val="months"/>
      </c:dateAx>
      <c:valAx>
        <c:axId val="58940736"/>
        <c:scaling>
          <c:orientation val="minMax"/>
          <c:min val="100"/>
        </c:scaling>
        <c:delete val="0"/>
        <c:axPos val="l"/>
        <c:numFmt formatCode="General" sourceLinked="1"/>
        <c:majorTickMark val="out"/>
        <c:minorTickMark val="none"/>
        <c:tickLblPos val="nextTo"/>
        <c:crossAx val="57432576"/>
        <c:crosses val="autoZero"/>
        <c:crossBetween val="between"/>
      </c:valAx>
      <c:valAx>
        <c:axId val="60039168"/>
        <c:scaling>
          <c:orientation val="minMax"/>
          <c:min val="100"/>
        </c:scaling>
        <c:delete val="0"/>
        <c:axPos val="r"/>
        <c:numFmt formatCode="General" sourceLinked="1"/>
        <c:majorTickMark val="out"/>
        <c:minorTickMark val="none"/>
        <c:tickLblPos val="nextTo"/>
        <c:crossAx val="57433088"/>
        <c:crosses val="max"/>
        <c:crossBetween val="between"/>
      </c:valAx>
      <c:dateAx>
        <c:axId val="57433088"/>
        <c:scaling>
          <c:orientation val="minMax"/>
        </c:scaling>
        <c:delete val="1"/>
        <c:axPos val="b"/>
        <c:numFmt formatCode="dd\-mm\-yyyy" sourceLinked="1"/>
        <c:majorTickMark val="out"/>
        <c:minorTickMark val="none"/>
        <c:tickLblPos val="nextTo"/>
        <c:crossAx val="60039168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0.10111117934627302"/>
          <c:y val="2.470809547017928E-2"/>
          <c:w val="0.82032103928314781"/>
          <c:h val="0.10669547929345084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400934843729652E-2"/>
          <c:y val="4.0674590941555198E-2"/>
          <c:w val="0.88250633216919649"/>
          <c:h val="0.84455279989023535"/>
        </c:manualLayout>
      </c:layout>
      <c:areaChart>
        <c:grouping val="standard"/>
        <c:varyColors val="0"/>
        <c:ser>
          <c:idx val="1"/>
          <c:order val="0"/>
          <c:tx>
            <c:strRef>
              <c:f>'YTD (2)'!$AT$1</c:f>
              <c:strCache>
                <c:ptCount val="1"/>
                <c:pt idx="0">
                  <c:v>MAX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 w="25400">
              <a:noFill/>
            </a:ln>
          </c:spPr>
          <c:cat>
            <c:numRef>
              <c:f>'YTD (2)'!$B$3:$B$296</c:f>
              <c:numCache>
                <c:formatCode>m/d/yyyy</c:formatCode>
                <c:ptCount val="294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</c:numCache>
            </c:numRef>
          </c:cat>
          <c:val>
            <c:numRef>
              <c:f>'YTD (2)'!$AT$3:$AT$296</c:f>
              <c:numCache>
                <c:formatCode>General</c:formatCode>
                <c:ptCount val="29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100.1715076356227</c:v>
                </c:pt>
                <c:pt idx="4">
                  <c:v>100.47684006899398</c:v>
                </c:pt>
                <c:pt idx="5">
                  <c:v>100.76328383315315</c:v>
                </c:pt>
                <c:pt idx="6">
                  <c:v>100.85538078558127</c:v>
                </c:pt>
                <c:pt idx="7">
                  <c:v>100.85538078558127</c:v>
                </c:pt>
                <c:pt idx="8">
                  <c:v>100.85538078558127</c:v>
                </c:pt>
                <c:pt idx="9">
                  <c:v>100.7689948320532</c:v>
                </c:pt>
                <c:pt idx="10">
                  <c:v>100.80143711608089</c:v>
                </c:pt>
                <c:pt idx="11">
                  <c:v>100.71103101679181</c:v>
                </c:pt>
                <c:pt idx="12">
                  <c:v>100.77799076075289</c:v>
                </c:pt>
                <c:pt idx="13">
                  <c:v>100.82879633902833</c:v>
                </c:pt>
                <c:pt idx="14">
                  <c:v>100.82879633902833</c:v>
                </c:pt>
                <c:pt idx="15">
                  <c:v>100.82879633902833</c:v>
                </c:pt>
                <c:pt idx="16">
                  <c:v>100.76262628570387</c:v>
                </c:pt>
                <c:pt idx="17">
                  <c:v>100.74228579401671</c:v>
                </c:pt>
                <c:pt idx="18">
                  <c:v>100.69403812773895</c:v>
                </c:pt>
                <c:pt idx="19">
                  <c:v>100.63791129957188</c:v>
                </c:pt>
                <c:pt idx="20">
                  <c:v>100.61460756046411</c:v>
                </c:pt>
                <c:pt idx="21">
                  <c:v>100.61460756046411</c:v>
                </c:pt>
                <c:pt idx="22">
                  <c:v>100.61460756046411</c:v>
                </c:pt>
                <c:pt idx="23">
                  <c:v>100.68477580432175</c:v>
                </c:pt>
                <c:pt idx="24">
                  <c:v>100.59973523717179</c:v>
                </c:pt>
                <c:pt idx="25">
                  <c:v>100.67269555721073</c:v>
                </c:pt>
                <c:pt idx="26">
                  <c:v>100.72261582186812</c:v>
                </c:pt>
                <c:pt idx="27">
                  <c:v>100.66083578861266</c:v>
                </c:pt>
                <c:pt idx="28">
                  <c:v>100.66083578861266</c:v>
                </c:pt>
                <c:pt idx="29">
                  <c:v>100.66083578861266</c:v>
                </c:pt>
                <c:pt idx="30">
                  <c:v>100.67851280665199</c:v>
                </c:pt>
                <c:pt idx="31">
                  <c:v>100.68351923015418</c:v>
                </c:pt>
                <c:pt idx="32">
                  <c:v>100.75705354929029</c:v>
                </c:pt>
                <c:pt idx="33">
                  <c:v>100.92260842225271</c:v>
                </c:pt>
                <c:pt idx="34">
                  <c:v>101.03124581959037</c:v>
                </c:pt>
                <c:pt idx="35">
                  <c:v>101.03124581959037</c:v>
                </c:pt>
                <c:pt idx="36">
                  <c:v>101.03124581959037</c:v>
                </c:pt>
                <c:pt idx="37">
                  <c:v>101.07728535451437</c:v>
                </c:pt>
                <c:pt idx="38">
                  <c:v>101.02349209162354</c:v>
                </c:pt>
                <c:pt idx="39">
                  <c:v>101.26769191967821</c:v>
                </c:pt>
                <c:pt idx="40">
                  <c:v>101.35335215245479</c:v>
                </c:pt>
                <c:pt idx="41">
                  <c:v>101.48735247680487</c:v>
                </c:pt>
                <c:pt idx="42">
                  <c:v>101.48735247680487</c:v>
                </c:pt>
                <c:pt idx="43">
                  <c:v>101.48735247680487</c:v>
                </c:pt>
                <c:pt idx="44">
                  <c:v>101.43378891825765</c:v>
                </c:pt>
                <c:pt idx="45">
                  <c:v>101.47529663563863</c:v>
                </c:pt>
                <c:pt idx="46">
                  <c:v>101.57188860812708</c:v>
                </c:pt>
                <c:pt idx="47">
                  <c:v>101.53364877152741</c:v>
                </c:pt>
                <c:pt idx="48">
                  <c:v>101.43506481638023</c:v>
                </c:pt>
                <c:pt idx="49">
                  <c:v>101.43506481638023</c:v>
                </c:pt>
                <c:pt idx="50">
                  <c:v>101.43506481638023</c:v>
                </c:pt>
                <c:pt idx="51">
                  <c:v>101.58633921105418</c:v>
                </c:pt>
                <c:pt idx="52">
                  <c:v>101.53119274019986</c:v>
                </c:pt>
                <c:pt idx="53">
                  <c:v>101.49972126900283</c:v>
                </c:pt>
                <c:pt idx="54">
                  <c:v>101.59222226283877</c:v>
                </c:pt>
                <c:pt idx="55">
                  <c:v>101.73127361788265</c:v>
                </c:pt>
                <c:pt idx="56">
                  <c:v>101.73127361788265</c:v>
                </c:pt>
                <c:pt idx="57">
                  <c:v>101.73127361788265</c:v>
                </c:pt>
                <c:pt idx="58">
                  <c:v>101.89048727661539</c:v>
                </c:pt>
                <c:pt idx="59">
                  <c:v>101.86452759665342</c:v>
                </c:pt>
                <c:pt idx="60">
                  <c:v>101.99629653322611</c:v>
                </c:pt>
                <c:pt idx="61">
                  <c:v>102.02988133370499</c:v>
                </c:pt>
                <c:pt idx="62">
                  <c:v>102.04110482570177</c:v>
                </c:pt>
                <c:pt idx="63">
                  <c:v>102.04110482570177</c:v>
                </c:pt>
                <c:pt idx="64">
                  <c:v>102.04110482570177</c:v>
                </c:pt>
                <c:pt idx="65">
                  <c:v>102.09847885985316</c:v>
                </c:pt>
                <c:pt idx="66">
                  <c:v>102.109987936888</c:v>
                </c:pt>
                <c:pt idx="67">
                  <c:v>102.06081019332966</c:v>
                </c:pt>
                <c:pt idx="68">
                  <c:v>102.01951459682248</c:v>
                </c:pt>
                <c:pt idx="69">
                  <c:v>101.86552714428672</c:v>
                </c:pt>
                <c:pt idx="70">
                  <c:v>101.86552714428672</c:v>
                </c:pt>
                <c:pt idx="71">
                  <c:v>101.86552714428672</c:v>
                </c:pt>
                <c:pt idx="72">
                  <c:v>101.75711906382942</c:v>
                </c:pt>
                <c:pt idx="73">
                  <c:v>101.71530941425368</c:v>
                </c:pt>
                <c:pt idx="74">
                  <c:v>101.53579065931307</c:v>
                </c:pt>
                <c:pt idx="75">
                  <c:v>101.49735091318674</c:v>
                </c:pt>
                <c:pt idx="76">
                  <c:v>101.75763311689798</c:v>
                </c:pt>
                <c:pt idx="77">
                  <c:v>101.75763311689798</c:v>
                </c:pt>
                <c:pt idx="78">
                  <c:v>101.75763311689798</c:v>
                </c:pt>
                <c:pt idx="79">
                  <c:v>101.97470630434685</c:v>
                </c:pt>
                <c:pt idx="80">
                  <c:v>102.0845219303653</c:v>
                </c:pt>
                <c:pt idx="81">
                  <c:v>101.95639889734566</c:v>
                </c:pt>
                <c:pt idx="82">
                  <c:v>102.16849187899606</c:v>
                </c:pt>
                <c:pt idx="83">
                  <c:v>102.33509545684133</c:v>
                </c:pt>
                <c:pt idx="84">
                  <c:v>102.33509545684133</c:v>
                </c:pt>
                <c:pt idx="85">
                  <c:v>102.33509545684133</c:v>
                </c:pt>
                <c:pt idx="86">
                  <c:v>102.42432886766301</c:v>
                </c:pt>
                <c:pt idx="87">
                  <c:v>102.55119739674078</c:v>
                </c:pt>
                <c:pt idx="88">
                  <c:v>102.61828608580596</c:v>
                </c:pt>
                <c:pt idx="89">
                  <c:v>102.63683092668579</c:v>
                </c:pt>
                <c:pt idx="90">
                  <c:v>102.71695554801649</c:v>
                </c:pt>
                <c:pt idx="91">
                  <c:v>102.71695554801649</c:v>
                </c:pt>
                <c:pt idx="92">
                  <c:v>102.71695554801649</c:v>
                </c:pt>
                <c:pt idx="93">
                  <c:v>102.9595111579945</c:v>
                </c:pt>
                <c:pt idx="94">
                  <c:v>102.95462950135114</c:v>
                </c:pt>
                <c:pt idx="95">
                  <c:v>103.14100515219324</c:v>
                </c:pt>
                <c:pt idx="96">
                  <c:v>103.13901430898113</c:v>
                </c:pt>
                <c:pt idx="97">
                  <c:v>103.14179603511312</c:v>
                </c:pt>
                <c:pt idx="98">
                  <c:v>103.14179603511312</c:v>
                </c:pt>
                <c:pt idx="99">
                  <c:v>103.14179603511312</c:v>
                </c:pt>
                <c:pt idx="100">
                  <c:v>103.24684710433229</c:v>
                </c:pt>
                <c:pt idx="101">
                  <c:v>103.30411793646113</c:v>
                </c:pt>
                <c:pt idx="102">
                  <c:v>103.37213386757033</c:v>
                </c:pt>
                <c:pt idx="103">
                  <c:v>103.37213386757033</c:v>
                </c:pt>
                <c:pt idx="104">
                  <c:v>103.44917677269601</c:v>
                </c:pt>
                <c:pt idx="105">
                  <c:v>103.44917677269601</c:v>
                </c:pt>
                <c:pt idx="106">
                  <c:v>103.44917677269601</c:v>
                </c:pt>
                <c:pt idx="107">
                  <c:v>103.53339216775019</c:v>
                </c:pt>
                <c:pt idx="108">
                  <c:v>103.95067835937076</c:v>
                </c:pt>
                <c:pt idx="109">
                  <c:v>103.95067835937076</c:v>
                </c:pt>
                <c:pt idx="110">
                  <c:v>103.82211897715395</c:v>
                </c:pt>
                <c:pt idx="111">
                  <c:v>103.7868837794823</c:v>
                </c:pt>
                <c:pt idx="112">
                  <c:v>103.7868837794823</c:v>
                </c:pt>
                <c:pt idx="113">
                  <c:v>103.7868837794823</c:v>
                </c:pt>
                <c:pt idx="114">
                  <c:v>103.82866421511152</c:v>
                </c:pt>
                <c:pt idx="115">
                  <c:v>103.77823861101332</c:v>
                </c:pt>
                <c:pt idx="116">
                  <c:v>103.70962269975803</c:v>
                </c:pt>
                <c:pt idx="117">
                  <c:v>103.59123185392669</c:v>
                </c:pt>
                <c:pt idx="118">
                  <c:v>103.69444228669086</c:v>
                </c:pt>
                <c:pt idx="119">
                  <c:v>103.69444228669086</c:v>
                </c:pt>
                <c:pt idx="120">
                  <c:v>103.69444228669086</c:v>
                </c:pt>
                <c:pt idx="121">
                  <c:v>103.69444228669086</c:v>
                </c:pt>
                <c:pt idx="122">
                  <c:v>103.87030555314398</c:v>
                </c:pt>
                <c:pt idx="123">
                  <c:v>103.97600057573948</c:v>
                </c:pt>
                <c:pt idx="124">
                  <c:v>103.98017011729553</c:v>
                </c:pt>
                <c:pt idx="125">
                  <c:v>103.79816677252357</c:v>
                </c:pt>
                <c:pt idx="126">
                  <c:v>103.79816677252357</c:v>
                </c:pt>
                <c:pt idx="127">
                  <c:v>103.79816677252357</c:v>
                </c:pt>
                <c:pt idx="128">
                  <c:v>103.82401221847032</c:v>
                </c:pt>
                <c:pt idx="129">
                  <c:v>103.63809635867658</c:v>
                </c:pt>
                <c:pt idx="130">
                  <c:v>103.39432097016669</c:v>
                </c:pt>
                <c:pt idx="131">
                  <c:v>103.40680103633105</c:v>
                </c:pt>
                <c:pt idx="132">
                  <c:v>103.19378315642297</c:v>
                </c:pt>
                <c:pt idx="133">
                  <c:v>103.19378315642297</c:v>
                </c:pt>
                <c:pt idx="134">
                  <c:v>103.19378315642297</c:v>
                </c:pt>
                <c:pt idx="135">
                  <c:v>103.24498855375171</c:v>
                </c:pt>
                <c:pt idx="136">
                  <c:v>103.47254271209833</c:v>
                </c:pt>
                <c:pt idx="137">
                  <c:v>103.57067275228354</c:v>
                </c:pt>
                <c:pt idx="138">
                  <c:v>103.80589224138407</c:v>
                </c:pt>
                <c:pt idx="139">
                  <c:v>103.9054889456386</c:v>
                </c:pt>
                <c:pt idx="140">
                  <c:v>103.9054889456386</c:v>
                </c:pt>
                <c:pt idx="141">
                  <c:v>103.9054889456386</c:v>
                </c:pt>
                <c:pt idx="142">
                  <c:v>103.78524746999287</c:v>
                </c:pt>
                <c:pt idx="143">
                  <c:v>103.75623024838093</c:v>
                </c:pt>
                <c:pt idx="144">
                  <c:v>103.73209468341236</c:v>
                </c:pt>
                <c:pt idx="145">
                  <c:v>103.82157354065744</c:v>
                </c:pt>
                <c:pt idx="146">
                  <c:v>103.62393462616333</c:v>
                </c:pt>
                <c:pt idx="147">
                  <c:v>103.62393462616333</c:v>
                </c:pt>
                <c:pt idx="148">
                  <c:v>103.62393462616333</c:v>
                </c:pt>
                <c:pt idx="149">
                  <c:v>103.48011071560759</c:v>
                </c:pt>
                <c:pt idx="150">
                  <c:v>103.52226306722905</c:v>
                </c:pt>
                <c:pt idx="151">
                  <c:v>103.71009234677794</c:v>
                </c:pt>
                <c:pt idx="152">
                  <c:v>103.9266518817014</c:v>
                </c:pt>
                <c:pt idx="153">
                  <c:v>103.99794043178937</c:v>
                </c:pt>
                <c:pt idx="154">
                  <c:v>103.99794043178937</c:v>
                </c:pt>
                <c:pt idx="155">
                  <c:v>103.99794043178937</c:v>
                </c:pt>
                <c:pt idx="156">
                  <c:v>104.19481573518843</c:v>
                </c:pt>
                <c:pt idx="157">
                  <c:v>104.2535319740329</c:v>
                </c:pt>
                <c:pt idx="158">
                  <c:v>104.27622213228584</c:v>
                </c:pt>
                <c:pt idx="159">
                  <c:v>104.28391278688599</c:v>
                </c:pt>
                <c:pt idx="160">
                  <c:v>104.23332355183886</c:v>
                </c:pt>
                <c:pt idx="161">
                  <c:v>104.23332355183886</c:v>
                </c:pt>
                <c:pt idx="162">
                  <c:v>104.23332355183886</c:v>
                </c:pt>
                <c:pt idx="163">
                  <c:v>104.19926104263463</c:v>
                </c:pt>
                <c:pt idx="164">
                  <c:v>104.0951917591091</c:v>
                </c:pt>
                <c:pt idx="165">
                  <c:v>104.2037881655553</c:v>
                </c:pt>
                <c:pt idx="166">
                  <c:v>104.25514101169748</c:v>
                </c:pt>
                <c:pt idx="167">
                  <c:v>104.26250440439975</c:v>
                </c:pt>
                <c:pt idx="168">
                  <c:v>104.26250440439975</c:v>
                </c:pt>
                <c:pt idx="169">
                  <c:v>104.26250440439975</c:v>
                </c:pt>
                <c:pt idx="170">
                  <c:v>104.14948996233221</c:v>
                </c:pt>
                <c:pt idx="171">
                  <c:v>104.17065289839505</c:v>
                </c:pt>
                <c:pt idx="172">
                  <c:v>104.05712029165586</c:v>
                </c:pt>
                <c:pt idx="173">
                  <c:v>103.93172444111855</c:v>
                </c:pt>
                <c:pt idx="174">
                  <c:v>103.99444963821202</c:v>
                </c:pt>
                <c:pt idx="175">
                  <c:v>103.99444963821202</c:v>
                </c:pt>
                <c:pt idx="176">
                  <c:v>103.99444963821202</c:v>
                </c:pt>
                <c:pt idx="177">
                  <c:v>103.99444963821202</c:v>
                </c:pt>
                <c:pt idx="178">
                  <c:v>103.89948914417747</c:v>
                </c:pt>
                <c:pt idx="179">
                  <c:v>103.69405048778393</c:v>
                </c:pt>
                <c:pt idx="180">
                  <c:v>103.68581439668729</c:v>
                </c:pt>
                <c:pt idx="181">
                  <c:v>103.53011954877135</c:v>
                </c:pt>
                <c:pt idx="182">
                  <c:v>103.53011954877135</c:v>
                </c:pt>
                <c:pt idx="183">
                  <c:v>103.53011954877135</c:v>
                </c:pt>
                <c:pt idx="184">
                  <c:v>103.54326456833616</c:v>
                </c:pt>
                <c:pt idx="185">
                  <c:v>103.50158671047164</c:v>
                </c:pt>
                <c:pt idx="186">
                  <c:v>103.39877609676083</c:v>
                </c:pt>
                <c:pt idx="187">
                  <c:v>103.41985227257156</c:v>
                </c:pt>
                <c:pt idx="188">
                  <c:v>103.16768068394195</c:v>
                </c:pt>
                <c:pt idx="189">
                  <c:v>103.16768068394195</c:v>
                </c:pt>
                <c:pt idx="190">
                  <c:v>103.16768068394195</c:v>
                </c:pt>
                <c:pt idx="191">
                  <c:v>103.09916883330521</c:v>
                </c:pt>
                <c:pt idx="192">
                  <c:v>103.0975338634249</c:v>
                </c:pt>
                <c:pt idx="193">
                  <c:v>103.2770026365211</c:v>
                </c:pt>
                <c:pt idx="194">
                  <c:v>103.39228774611462</c:v>
                </c:pt>
                <c:pt idx="195">
                  <c:v>103.09603391305963</c:v>
                </c:pt>
                <c:pt idx="196">
                  <c:v>103.09603391305963</c:v>
                </c:pt>
                <c:pt idx="197">
                  <c:v>103.09603391305963</c:v>
                </c:pt>
                <c:pt idx="198">
                  <c:v>102.88355912586169</c:v>
                </c:pt>
                <c:pt idx="199">
                  <c:v>102.75074533897245</c:v>
                </c:pt>
                <c:pt idx="200">
                  <c:v>102.69906419494724</c:v>
                </c:pt>
                <c:pt idx="201">
                  <c:v>102.61675858697096</c:v>
                </c:pt>
                <c:pt idx="202">
                  <c:v>102.64525792055612</c:v>
                </c:pt>
                <c:pt idx="203">
                  <c:v>102.64525792055612</c:v>
                </c:pt>
                <c:pt idx="204">
                  <c:v>102.64525792055612</c:v>
                </c:pt>
                <c:pt idx="205">
                  <c:v>102.81210694482478</c:v>
                </c:pt>
                <c:pt idx="206">
                  <c:v>102.9598111480675</c:v>
                </c:pt>
                <c:pt idx="207">
                  <c:v>102.87492746140033</c:v>
                </c:pt>
                <c:pt idx="208">
                  <c:v>103.00969131566924</c:v>
                </c:pt>
                <c:pt idx="209">
                  <c:v>103.04397199947208</c:v>
                </c:pt>
                <c:pt idx="210">
                  <c:v>103.04397199947208</c:v>
                </c:pt>
                <c:pt idx="211">
                  <c:v>103.04397199947208</c:v>
                </c:pt>
                <c:pt idx="212">
                  <c:v>103.21848626221734</c:v>
                </c:pt>
                <c:pt idx="213">
                  <c:v>103.30452701383344</c:v>
                </c:pt>
                <c:pt idx="214">
                  <c:v>103.37647008771717</c:v>
                </c:pt>
                <c:pt idx="215">
                  <c:v>103.42534119780044</c:v>
                </c:pt>
                <c:pt idx="216">
                  <c:v>103.24586531863862</c:v>
                </c:pt>
                <c:pt idx="217">
                  <c:v>103.24586531863862</c:v>
                </c:pt>
                <c:pt idx="218">
                  <c:v>103.24586531863862</c:v>
                </c:pt>
                <c:pt idx="219">
                  <c:v>103.11264245437704</c:v>
                </c:pt>
                <c:pt idx="220">
                  <c:v>103.02049095829928</c:v>
                </c:pt>
                <c:pt idx="221">
                  <c:v>103.12046946810131</c:v>
                </c:pt>
                <c:pt idx="222">
                  <c:v>103.03707222779182</c:v>
                </c:pt>
                <c:pt idx="223">
                  <c:v>102.98746477843832</c:v>
                </c:pt>
                <c:pt idx="224">
                  <c:v>102.98746477843832</c:v>
                </c:pt>
                <c:pt idx="225">
                  <c:v>102.98746477843832</c:v>
                </c:pt>
                <c:pt idx="226">
                  <c:v>102.98746477843832</c:v>
                </c:pt>
                <c:pt idx="227">
                  <c:v>103.18862175833462</c:v>
                </c:pt>
                <c:pt idx="228">
                  <c:v>103.28099142901095</c:v>
                </c:pt>
                <c:pt idx="229">
                  <c:v>103.30158165675252</c:v>
                </c:pt>
                <c:pt idx="230">
                  <c:v>103.31265401763076</c:v>
                </c:pt>
                <c:pt idx="231">
                  <c:v>103.31265401763076</c:v>
                </c:pt>
                <c:pt idx="232">
                  <c:v>103.31265401763076</c:v>
                </c:pt>
                <c:pt idx="233">
                  <c:v>103.3777791353087</c:v>
                </c:pt>
                <c:pt idx="234">
                  <c:v>103.4225867434933</c:v>
                </c:pt>
                <c:pt idx="235">
                  <c:v>103.42692296364018</c:v>
                </c:pt>
                <c:pt idx="236">
                  <c:v>103.26544648886171</c:v>
                </c:pt>
                <c:pt idx="237">
                  <c:v>103.15401381263391</c:v>
                </c:pt>
                <c:pt idx="238">
                  <c:v>103.15401381263391</c:v>
                </c:pt>
                <c:pt idx="239">
                  <c:v>103.15401381263391</c:v>
                </c:pt>
                <c:pt idx="240">
                  <c:v>103.173594982857</c:v>
                </c:pt>
                <c:pt idx="241">
                  <c:v>103.069907504879</c:v>
                </c:pt>
                <c:pt idx="242">
                  <c:v>103.10116101612644</c:v>
                </c:pt>
                <c:pt idx="243">
                  <c:v>103.19238527016022</c:v>
                </c:pt>
                <c:pt idx="244">
                  <c:v>103.21692991250116</c:v>
                </c:pt>
                <c:pt idx="245">
                  <c:v>103.21692991250116</c:v>
                </c:pt>
                <c:pt idx="246">
                  <c:v>103.21692991250116</c:v>
                </c:pt>
                <c:pt idx="247">
                  <c:v>103.3296989081453</c:v>
                </c:pt>
                <c:pt idx="248">
                  <c:v>103.3313352176347</c:v>
                </c:pt>
                <c:pt idx="249">
                  <c:v>103.31663570405495</c:v>
                </c:pt>
                <c:pt idx="250">
                  <c:v>103.35727072304159</c:v>
                </c:pt>
                <c:pt idx="251">
                  <c:v>103.30850870025762</c:v>
                </c:pt>
                <c:pt idx="252">
                  <c:v>103.30850870025762</c:v>
                </c:pt>
                <c:pt idx="253">
                  <c:v>103.30850870025762</c:v>
                </c:pt>
                <c:pt idx="254">
                  <c:v>103.48861183139036</c:v>
                </c:pt>
                <c:pt idx="255">
                  <c:v>103.50172957913034</c:v>
                </c:pt>
                <c:pt idx="256">
                  <c:v>103.33924404683341</c:v>
                </c:pt>
                <c:pt idx="257">
                  <c:v>103.37311565326392</c:v>
                </c:pt>
                <c:pt idx="258">
                  <c:v>103.21856622199054</c:v>
                </c:pt>
                <c:pt idx="259">
                  <c:v>103.21856622199054</c:v>
                </c:pt>
                <c:pt idx="260">
                  <c:v>103.21856622199054</c:v>
                </c:pt>
                <c:pt idx="261">
                  <c:v>103.21856622199054</c:v>
                </c:pt>
                <c:pt idx="262">
                  <c:v>103.21856622199054</c:v>
                </c:pt>
                <c:pt idx="263">
                  <c:v>103.11730593642181</c:v>
                </c:pt>
                <c:pt idx="264">
                  <c:v>103.08722511364176</c:v>
                </c:pt>
                <c:pt idx="265">
                  <c:v>103.13426901146188</c:v>
                </c:pt>
                <c:pt idx="266">
                  <c:v>103.13426901146188</c:v>
                </c:pt>
                <c:pt idx="267">
                  <c:v>103.13426901146188</c:v>
                </c:pt>
                <c:pt idx="268">
                  <c:v>103.35896157618065</c:v>
                </c:pt>
                <c:pt idx="269">
                  <c:v>103.39967841064176</c:v>
                </c:pt>
                <c:pt idx="270">
                  <c:v>103.46657619693318</c:v>
                </c:pt>
                <c:pt idx="271">
                  <c:v>103.44715865765902</c:v>
                </c:pt>
                <c:pt idx="272">
                  <c:v>103.42130496772658</c:v>
                </c:pt>
                <c:pt idx="273">
                  <c:v>103.42130496772658</c:v>
                </c:pt>
                <c:pt idx="274">
                  <c:v>103.42130496772658</c:v>
                </c:pt>
                <c:pt idx="275">
                  <c:v>103.22887497177371</c:v>
                </c:pt>
                <c:pt idx="276">
                  <c:v>103.06208049115472</c:v>
                </c:pt>
                <c:pt idx="277">
                  <c:v>102.90093127827411</c:v>
                </c:pt>
                <c:pt idx="278">
                  <c:v>102.68147490392143</c:v>
                </c:pt>
                <c:pt idx="279">
                  <c:v>102.68147490392143</c:v>
                </c:pt>
                <c:pt idx="280">
                  <c:v>102.68147490392143</c:v>
                </c:pt>
                <c:pt idx="281">
                  <c:v>102.68147490392143</c:v>
                </c:pt>
                <c:pt idx="282">
                  <c:v>102.42010173481538</c:v>
                </c:pt>
                <c:pt idx="283">
                  <c:v>101.80161321276312</c:v>
                </c:pt>
                <c:pt idx="284">
                  <c:v>101.50534729425308</c:v>
                </c:pt>
                <c:pt idx="285">
                  <c:v>101.44529762833308</c:v>
                </c:pt>
                <c:pt idx="286">
                  <c:v>101.34964633148881</c:v>
                </c:pt>
                <c:pt idx="287">
                  <c:v>101.34964633148881</c:v>
                </c:pt>
                <c:pt idx="288">
                  <c:v>101.34964633148881</c:v>
                </c:pt>
                <c:pt idx="289">
                  <c:v>101.3492465124355</c:v>
                </c:pt>
                <c:pt idx="290">
                  <c:v>101.30198218863232</c:v>
                </c:pt>
                <c:pt idx="291">
                  <c:v>101.26871153169535</c:v>
                </c:pt>
                <c:pt idx="292">
                  <c:v>101.24949165863219</c:v>
                </c:pt>
                <c:pt idx="293">
                  <c:v>101.33071204346376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2-408F-B82C-979DDA218BC1}"/>
            </c:ext>
          </c:extLst>
        </c:ser>
        <c:ser>
          <c:idx val="6"/>
          <c:order val="2"/>
          <c:tx>
            <c:strRef>
              <c:f>'YTD (2)'!$AS$1</c:f>
              <c:strCache>
                <c:ptCount val="1"/>
                <c:pt idx="0">
                  <c:v>MIN</c:v>
                </c:pt>
              </c:strCache>
            </c:strRef>
          </c:tx>
          <c:spPr>
            <a:solidFill>
              <a:schemeClr val="bg1"/>
            </a:solidFill>
            <a:ln w="25400">
              <a:noFill/>
            </a:ln>
          </c:spPr>
          <c:cat>
            <c:numRef>
              <c:f>'YTD (2)'!$B$3:$B$296</c:f>
              <c:numCache>
                <c:formatCode>m/d/yyyy</c:formatCode>
                <c:ptCount val="294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</c:numCache>
            </c:numRef>
          </c:cat>
          <c:val>
            <c:numRef>
              <c:f>'YTD (2)'!$AS$3:$AS$296</c:f>
              <c:numCache>
                <c:formatCode>General</c:formatCode>
                <c:ptCount val="29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100.10532295488517</c:v>
                </c:pt>
                <c:pt idx="4">
                  <c:v>100.3016708178919</c:v>
                </c:pt>
                <c:pt idx="5">
                  <c:v>100.55084701166972</c:v>
                </c:pt>
                <c:pt idx="6">
                  <c:v>100.59887510052911</c:v>
                </c:pt>
                <c:pt idx="7">
                  <c:v>100.59887510052911</c:v>
                </c:pt>
                <c:pt idx="8">
                  <c:v>100.59887510052911</c:v>
                </c:pt>
                <c:pt idx="9">
                  <c:v>100.49563139481423</c:v>
                </c:pt>
                <c:pt idx="10">
                  <c:v>100.51691161163114</c:v>
                </c:pt>
                <c:pt idx="11">
                  <c:v>100.43356195661966</c:v>
                </c:pt>
                <c:pt idx="12">
                  <c:v>100.47134781808467</c:v>
                </c:pt>
                <c:pt idx="13">
                  <c:v>100.52581901239769</c:v>
                </c:pt>
                <c:pt idx="14">
                  <c:v>100.52581901239769</c:v>
                </c:pt>
                <c:pt idx="15">
                  <c:v>100.52581901239769</c:v>
                </c:pt>
                <c:pt idx="16">
                  <c:v>100.44082649384424</c:v>
                </c:pt>
                <c:pt idx="17">
                  <c:v>100.41967462574155</c:v>
                </c:pt>
                <c:pt idx="18">
                  <c:v>100.36748803854157</c:v>
                </c:pt>
                <c:pt idx="19">
                  <c:v>100.29761499852269</c:v>
                </c:pt>
                <c:pt idx="20">
                  <c:v>100.28988840592693</c:v>
                </c:pt>
                <c:pt idx="21">
                  <c:v>100.28988840592693</c:v>
                </c:pt>
                <c:pt idx="22">
                  <c:v>100.28988840592693</c:v>
                </c:pt>
                <c:pt idx="23">
                  <c:v>100.3669746436847</c:v>
                </c:pt>
                <c:pt idx="24">
                  <c:v>100.27199659516529</c:v>
                </c:pt>
                <c:pt idx="25">
                  <c:v>100.34163860749857</c:v>
                </c:pt>
                <c:pt idx="26">
                  <c:v>100.40411876157864</c:v>
                </c:pt>
                <c:pt idx="27">
                  <c:v>100.38905062252975</c:v>
                </c:pt>
                <c:pt idx="28">
                  <c:v>100.38905062252975</c:v>
                </c:pt>
                <c:pt idx="29">
                  <c:v>100.38905062252975</c:v>
                </c:pt>
                <c:pt idx="30">
                  <c:v>100.38743342873065</c:v>
                </c:pt>
                <c:pt idx="31">
                  <c:v>100.41556746688666</c:v>
                </c:pt>
                <c:pt idx="32">
                  <c:v>100.44878411412559</c:v>
                </c:pt>
                <c:pt idx="33">
                  <c:v>100.55557024435282</c:v>
                </c:pt>
                <c:pt idx="34">
                  <c:v>100.59843871490077</c:v>
                </c:pt>
                <c:pt idx="35">
                  <c:v>100.59843871490077</c:v>
                </c:pt>
                <c:pt idx="36">
                  <c:v>100.59843871490077</c:v>
                </c:pt>
                <c:pt idx="37">
                  <c:v>100.63766208196499</c:v>
                </c:pt>
                <c:pt idx="38">
                  <c:v>100.57751787448365</c:v>
                </c:pt>
                <c:pt idx="39">
                  <c:v>100.75738576258512</c:v>
                </c:pt>
                <c:pt idx="40">
                  <c:v>100.88316750251622</c:v>
                </c:pt>
                <c:pt idx="41">
                  <c:v>100.97542455829426</c:v>
                </c:pt>
                <c:pt idx="42">
                  <c:v>100.97542455829426</c:v>
                </c:pt>
                <c:pt idx="43">
                  <c:v>100.97542455829426</c:v>
                </c:pt>
                <c:pt idx="44">
                  <c:v>100.97203615223899</c:v>
                </c:pt>
                <c:pt idx="45">
                  <c:v>101.0172662391285</c:v>
                </c:pt>
                <c:pt idx="46">
                  <c:v>101.04362906502834</c:v>
                </c:pt>
                <c:pt idx="47">
                  <c:v>101.01077179418918</c:v>
                </c:pt>
                <c:pt idx="48">
                  <c:v>100.98923487994384</c:v>
                </c:pt>
                <c:pt idx="49">
                  <c:v>100.98923487994384</c:v>
                </c:pt>
                <c:pt idx="50">
                  <c:v>100.98923487994384</c:v>
                </c:pt>
                <c:pt idx="51">
                  <c:v>101.10341389610988</c:v>
                </c:pt>
                <c:pt idx="52">
                  <c:v>101.05733670770654</c:v>
                </c:pt>
                <c:pt idx="53">
                  <c:v>101.05176637350959</c:v>
                </c:pt>
                <c:pt idx="54">
                  <c:v>101.12089499098602</c:v>
                </c:pt>
                <c:pt idx="55">
                  <c:v>101.19074236126205</c:v>
                </c:pt>
                <c:pt idx="56">
                  <c:v>101.19074236126205</c:v>
                </c:pt>
                <c:pt idx="57">
                  <c:v>101.19074236126205</c:v>
                </c:pt>
                <c:pt idx="58">
                  <c:v>101.32679199833039</c:v>
                </c:pt>
                <c:pt idx="59">
                  <c:v>101.3386000800382</c:v>
                </c:pt>
                <c:pt idx="60">
                  <c:v>101.43396317470027</c:v>
                </c:pt>
                <c:pt idx="61">
                  <c:v>101.45188065520475</c:v>
                </c:pt>
                <c:pt idx="62">
                  <c:v>101.49397903346741</c:v>
                </c:pt>
                <c:pt idx="63">
                  <c:v>101.49397903346741</c:v>
                </c:pt>
                <c:pt idx="64">
                  <c:v>101.49397903346741</c:v>
                </c:pt>
                <c:pt idx="65">
                  <c:v>101.55568909526218</c:v>
                </c:pt>
                <c:pt idx="66">
                  <c:v>101.55176162460717</c:v>
                </c:pt>
                <c:pt idx="67">
                  <c:v>101.56893468256919</c:v>
                </c:pt>
                <c:pt idx="68">
                  <c:v>101.52886421399114</c:v>
                </c:pt>
                <c:pt idx="69">
                  <c:v>101.44633599075063</c:v>
                </c:pt>
                <c:pt idx="70">
                  <c:v>101.44633599075063</c:v>
                </c:pt>
                <c:pt idx="71">
                  <c:v>101.44633599075063</c:v>
                </c:pt>
                <c:pt idx="72">
                  <c:v>101.39271189795143</c:v>
                </c:pt>
                <c:pt idx="73">
                  <c:v>101.39684472654916</c:v>
                </c:pt>
                <c:pt idx="74">
                  <c:v>101.22534175982</c:v>
                </c:pt>
                <c:pt idx="75">
                  <c:v>101.21572532959449</c:v>
                </c:pt>
                <c:pt idx="76">
                  <c:v>101.4600949729145</c:v>
                </c:pt>
                <c:pt idx="77">
                  <c:v>101.4600949729145</c:v>
                </c:pt>
                <c:pt idx="78">
                  <c:v>101.4600949729145</c:v>
                </c:pt>
                <c:pt idx="79">
                  <c:v>101.60361450515019</c:v>
                </c:pt>
                <c:pt idx="80">
                  <c:v>101.67587483125348</c:v>
                </c:pt>
                <c:pt idx="81">
                  <c:v>101.58174388424789</c:v>
                </c:pt>
                <c:pt idx="82">
                  <c:v>101.74015186733254</c:v>
                </c:pt>
                <c:pt idx="83">
                  <c:v>101.84152168181988</c:v>
                </c:pt>
                <c:pt idx="84">
                  <c:v>101.84152168181988</c:v>
                </c:pt>
                <c:pt idx="85">
                  <c:v>101.84152168181988</c:v>
                </c:pt>
                <c:pt idx="86">
                  <c:v>101.89527412333328</c:v>
                </c:pt>
                <c:pt idx="87">
                  <c:v>101.98134477108616</c:v>
                </c:pt>
                <c:pt idx="88">
                  <c:v>102.05175687570473</c:v>
                </c:pt>
                <c:pt idx="89">
                  <c:v>102.06151137798508</c:v>
                </c:pt>
                <c:pt idx="90">
                  <c:v>102.10971915504439</c:v>
                </c:pt>
                <c:pt idx="91">
                  <c:v>102.10971915504439</c:v>
                </c:pt>
                <c:pt idx="92">
                  <c:v>102.10971915504439</c:v>
                </c:pt>
                <c:pt idx="93">
                  <c:v>102.22125418769758</c:v>
                </c:pt>
                <c:pt idx="94">
                  <c:v>102.18634333743097</c:v>
                </c:pt>
                <c:pt idx="95">
                  <c:v>102.2988538203122</c:v>
                </c:pt>
                <c:pt idx="96">
                  <c:v>102.26802445915767</c:v>
                </c:pt>
                <c:pt idx="97">
                  <c:v>102.28578792120508</c:v>
                </c:pt>
                <c:pt idx="98">
                  <c:v>102.28578792120508</c:v>
                </c:pt>
                <c:pt idx="99">
                  <c:v>102.28578792120508</c:v>
                </c:pt>
                <c:pt idx="100">
                  <c:v>102.35314532642532</c:v>
                </c:pt>
                <c:pt idx="101">
                  <c:v>102.38723474492093</c:v>
                </c:pt>
                <c:pt idx="102">
                  <c:v>102.40314998548365</c:v>
                </c:pt>
                <c:pt idx="103">
                  <c:v>102.40314998548365</c:v>
                </c:pt>
                <c:pt idx="104">
                  <c:v>102.46642590159183</c:v>
                </c:pt>
                <c:pt idx="105">
                  <c:v>102.46642590159183</c:v>
                </c:pt>
                <c:pt idx="106">
                  <c:v>102.46642590159183</c:v>
                </c:pt>
                <c:pt idx="107">
                  <c:v>102.50536690148481</c:v>
                </c:pt>
                <c:pt idx="108">
                  <c:v>102.72930973804786</c:v>
                </c:pt>
                <c:pt idx="109">
                  <c:v>102.72930973804786</c:v>
                </c:pt>
                <c:pt idx="110">
                  <c:v>102.66269675537008</c:v>
                </c:pt>
                <c:pt idx="111">
                  <c:v>102.67496689244908</c:v>
                </c:pt>
                <c:pt idx="112">
                  <c:v>102.67496689244908</c:v>
                </c:pt>
                <c:pt idx="113">
                  <c:v>102.67496689244908</c:v>
                </c:pt>
                <c:pt idx="114">
                  <c:v>102.70612996026058</c:v>
                </c:pt>
                <c:pt idx="115">
                  <c:v>102.72874500370534</c:v>
                </c:pt>
                <c:pt idx="116">
                  <c:v>102.73036219750446</c:v>
                </c:pt>
                <c:pt idx="117">
                  <c:v>102.67445349759222</c:v>
                </c:pt>
                <c:pt idx="118">
                  <c:v>102.74987120206521</c:v>
                </c:pt>
                <c:pt idx="119">
                  <c:v>102.74987120206521</c:v>
                </c:pt>
                <c:pt idx="120">
                  <c:v>102.74987120206521</c:v>
                </c:pt>
                <c:pt idx="121">
                  <c:v>102.74987120206521</c:v>
                </c:pt>
                <c:pt idx="122">
                  <c:v>102.82962709307866</c:v>
                </c:pt>
                <c:pt idx="123">
                  <c:v>102.90037290435419</c:v>
                </c:pt>
                <c:pt idx="124">
                  <c:v>102.88864183187489</c:v>
                </c:pt>
                <c:pt idx="125">
                  <c:v>102.82169514254012</c:v>
                </c:pt>
                <c:pt idx="126">
                  <c:v>102.82169514254012</c:v>
                </c:pt>
                <c:pt idx="127">
                  <c:v>102.82169514254012</c:v>
                </c:pt>
                <c:pt idx="128">
                  <c:v>102.87408708768285</c:v>
                </c:pt>
                <c:pt idx="129">
                  <c:v>102.76296277091514</c:v>
                </c:pt>
                <c:pt idx="130">
                  <c:v>102.62106043247857</c:v>
                </c:pt>
                <c:pt idx="131">
                  <c:v>102.59369648660784</c:v>
                </c:pt>
                <c:pt idx="132">
                  <c:v>102.45369370914166</c:v>
                </c:pt>
                <c:pt idx="133">
                  <c:v>102.45369370914166</c:v>
                </c:pt>
                <c:pt idx="134">
                  <c:v>102.45369370914166</c:v>
                </c:pt>
                <c:pt idx="135">
                  <c:v>102.52551764961662</c:v>
                </c:pt>
                <c:pt idx="136">
                  <c:v>102.63289418392922</c:v>
                </c:pt>
                <c:pt idx="137">
                  <c:v>102.63176471524413</c:v>
                </c:pt>
                <c:pt idx="138">
                  <c:v>102.7204023372813</c:v>
                </c:pt>
                <c:pt idx="139">
                  <c:v>102.83409362833332</c:v>
                </c:pt>
                <c:pt idx="140">
                  <c:v>102.83409362833332</c:v>
                </c:pt>
                <c:pt idx="141">
                  <c:v>102.83409362833332</c:v>
                </c:pt>
                <c:pt idx="142">
                  <c:v>102.77854430482088</c:v>
                </c:pt>
                <c:pt idx="143">
                  <c:v>102.7666335441417</c:v>
                </c:pt>
                <c:pt idx="144">
                  <c:v>102.77233222705286</c:v>
                </c:pt>
                <c:pt idx="145">
                  <c:v>102.82451881425284</c:v>
                </c:pt>
                <c:pt idx="146">
                  <c:v>102.75716140903259</c:v>
                </c:pt>
                <c:pt idx="147">
                  <c:v>102.75716140903259</c:v>
                </c:pt>
                <c:pt idx="148">
                  <c:v>102.75716140903259</c:v>
                </c:pt>
                <c:pt idx="149">
                  <c:v>102.66662422602505</c:v>
                </c:pt>
                <c:pt idx="150">
                  <c:v>102.6808966030458</c:v>
                </c:pt>
                <c:pt idx="151">
                  <c:v>102.81458462377257</c:v>
                </c:pt>
                <c:pt idx="152">
                  <c:v>102.90912628666366</c:v>
                </c:pt>
                <c:pt idx="153">
                  <c:v>102.97273590942882</c:v>
                </c:pt>
                <c:pt idx="154">
                  <c:v>102.97273590942882</c:v>
                </c:pt>
                <c:pt idx="155">
                  <c:v>102.97273590942882</c:v>
                </c:pt>
                <c:pt idx="156">
                  <c:v>103.10182904618668</c:v>
                </c:pt>
                <c:pt idx="157">
                  <c:v>103.12678003623014</c:v>
                </c:pt>
                <c:pt idx="158">
                  <c:v>103.1417711660505</c:v>
                </c:pt>
                <c:pt idx="159">
                  <c:v>103.16215294186793</c:v>
                </c:pt>
                <c:pt idx="160">
                  <c:v>103.14166848707914</c:v>
                </c:pt>
                <c:pt idx="161">
                  <c:v>103.14166848707914</c:v>
                </c:pt>
                <c:pt idx="162">
                  <c:v>103.14166848707914</c:v>
                </c:pt>
                <c:pt idx="163">
                  <c:v>103.12349430914624</c:v>
                </c:pt>
                <c:pt idx="164">
                  <c:v>103.0568556567256</c:v>
                </c:pt>
                <c:pt idx="165">
                  <c:v>103.12095300460479</c:v>
                </c:pt>
                <c:pt idx="166">
                  <c:v>103.12785816542959</c:v>
                </c:pt>
                <c:pt idx="167">
                  <c:v>103.14379907573513</c:v>
                </c:pt>
                <c:pt idx="168">
                  <c:v>103.14379907573513</c:v>
                </c:pt>
                <c:pt idx="169">
                  <c:v>103.14379907573513</c:v>
                </c:pt>
                <c:pt idx="170">
                  <c:v>103.10016051290189</c:v>
                </c:pt>
                <c:pt idx="171">
                  <c:v>103.12606128343056</c:v>
                </c:pt>
                <c:pt idx="172">
                  <c:v>103.04497056578927</c:v>
                </c:pt>
                <c:pt idx="173">
                  <c:v>102.99758422050094</c:v>
                </c:pt>
                <c:pt idx="174">
                  <c:v>103.04871834824436</c:v>
                </c:pt>
                <c:pt idx="175">
                  <c:v>103.04871834824436</c:v>
                </c:pt>
                <c:pt idx="176">
                  <c:v>103.04871834824436</c:v>
                </c:pt>
                <c:pt idx="177">
                  <c:v>103.04871834824436</c:v>
                </c:pt>
                <c:pt idx="178">
                  <c:v>102.98880516844861</c:v>
                </c:pt>
                <c:pt idx="179">
                  <c:v>102.85129235603821</c:v>
                </c:pt>
                <c:pt idx="180">
                  <c:v>102.84633809566949</c:v>
                </c:pt>
                <c:pt idx="181">
                  <c:v>102.74288903201187</c:v>
                </c:pt>
                <c:pt idx="182">
                  <c:v>102.74288903201187</c:v>
                </c:pt>
                <c:pt idx="183">
                  <c:v>102.74288903201187</c:v>
                </c:pt>
                <c:pt idx="184">
                  <c:v>102.77608000950798</c:v>
                </c:pt>
                <c:pt idx="185">
                  <c:v>102.76057548483075</c:v>
                </c:pt>
                <c:pt idx="186">
                  <c:v>102.68713435055669</c:v>
                </c:pt>
                <c:pt idx="187">
                  <c:v>102.72389342230798</c:v>
                </c:pt>
                <c:pt idx="188">
                  <c:v>102.5586829573699</c:v>
                </c:pt>
                <c:pt idx="189">
                  <c:v>102.5586829573699</c:v>
                </c:pt>
                <c:pt idx="190">
                  <c:v>102.5586829573699</c:v>
                </c:pt>
                <c:pt idx="191">
                  <c:v>102.50290260617189</c:v>
                </c:pt>
                <c:pt idx="192">
                  <c:v>102.52446519016007</c:v>
                </c:pt>
                <c:pt idx="193">
                  <c:v>102.63887523401169</c:v>
                </c:pt>
                <c:pt idx="194">
                  <c:v>102.74440354683961</c:v>
                </c:pt>
                <c:pt idx="195">
                  <c:v>102.52143616050458</c:v>
                </c:pt>
                <c:pt idx="196">
                  <c:v>102.52143616050458</c:v>
                </c:pt>
                <c:pt idx="197">
                  <c:v>102.52143616050458</c:v>
                </c:pt>
                <c:pt idx="198">
                  <c:v>102.38697804749252</c:v>
                </c:pt>
                <c:pt idx="199">
                  <c:v>102.33694771869135</c:v>
                </c:pt>
                <c:pt idx="200">
                  <c:v>102.29285795956022</c:v>
                </c:pt>
                <c:pt idx="201">
                  <c:v>102.19994835500417</c:v>
                </c:pt>
                <c:pt idx="202">
                  <c:v>102.21867930127668</c:v>
                </c:pt>
                <c:pt idx="203">
                  <c:v>102.21867930127668</c:v>
                </c:pt>
                <c:pt idx="204">
                  <c:v>102.21867930127668</c:v>
                </c:pt>
                <c:pt idx="205">
                  <c:v>102.40126106288493</c:v>
                </c:pt>
                <c:pt idx="206">
                  <c:v>102.5610779158547</c:v>
                </c:pt>
                <c:pt idx="207">
                  <c:v>102.45691432711844</c:v>
                </c:pt>
                <c:pt idx="208">
                  <c:v>102.57921789948762</c:v>
                </c:pt>
                <c:pt idx="209">
                  <c:v>102.60516886757433</c:v>
                </c:pt>
                <c:pt idx="210">
                  <c:v>102.60516886757433</c:v>
                </c:pt>
                <c:pt idx="211">
                  <c:v>102.60516886757433</c:v>
                </c:pt>
                <c:pt idx="212">
                  <c:v>102.76455429497142</c:v>
                </c:pt>
                <c:pt idx="213">
                  <c:v>102.80724307731948</c:v>
                </c:pt>
                <c:pt idx="214">
                  <c:v>102.85059927298144</c:v>
                </c:pt>
                <c:pt idx="215">
                  <c:v>102.88653691296177</c:v>
                </c:pt>
                <c:pt idx="216">
                  <c:v>102.73647159630112</c:v>
                </c:pt>
                <c:pt idx="217">
                  <c:v>102.73647159630112</c:v>
                </c:pt>
                <c:pt idx="218">
                  <c:v>102.73647159630112</c:v>
                </c:pt>
                <c:pt idx="219">
                  <c:v>102.61498398619723</c:v>
                </c:pt>
                <c:pt idx="220">
                  <c:v>102.51395506885363</c:v>
                </c:pt>
                <c:pt idx="221">
                  <c:v>102.61421316536297</c:v>
                </c:pt>
                <c:pt idx="222">
                  <c:v>102.50259830856223</c:v>
                </c:pt>
                <c:pt idx="223">
                  <c:v>102.42767452347221</c:v>
                </c:pt>
                <c:pt idx="224">
                  <c:v>102.42767452347221</c:v>
                </c:pt>
                <c:pt idx="225">
                  <c:v>102.42767452347221</c:v>
                </c:pt>
                <c:pt idx="226">
                  <c:v>102.42767452347221</c:v>
                </c:pt>
                <c:pt idx="227">
                  <c:v>102.63361215635851</c:v>
                </c:pt>
                <c:pt idx="228">
                  <c:v>102.70817622505918</c:v>
                </c:pt>
                <c:pt idx="229">
                  <c:v>102.73882920023489</c:v>
                </c:pt>
                <c:pt idx="230">
                  <c:v>102.74787349802355</c:v>
                </c:pt>
                <c:pt idx="231">
                  <c:v>102.74787349802355</c:v>
                </c:pt>
                <c:pt idx="232">
                  <c:v>102.74787349802355</c:v>
                </c:pt>
                <c:pt idx="233">
                  <c:v>102.81344465699121</c:v>
                </c:pt>
                <c:pt idx="234">
                  <c:v>102.85337317620584</c:v>
                </c:pt>
                <c:pt idx="235">
                  <c:v>102.84826006467192</c:v>
                </c:pt>
                <c:pt idx="236">
                  <c:v>102.66745119098248</c:v>
                </c:pt>
                <c:pt idx="237">
                  <c:v>102.52967981387251</c:v>
                </c:pt>
                <c:pt idx="238">
                  <c:v>102.52967981387251</c:v>
                </c:pt>
                <c:pt idx="239">
                  <c:v>102.52967981387251</c:v>
                </c:pt>
                <c:pt idx="240">
                  <c:v>102.54167892485917</c:v>
                </c:pt>
                <c:pt idx="241">
                  <c:v>102.39219107106847</c:v>
                </c:pt>
                <c:pt idx="242">
                  <c:v>102.42620996388712</c:v>
                </c:pt>
                <c:pt idx="243">
                  <c:v>102.51251620329639</c:v>
                </c:pt>
                <c:pt idx="244">
                  <c:v>102.54722883486585</c:v>
                </c:pt>
                <c:pt idx="245">
                  <c:v>102.54722883486585</c:v>
                </c:pt>
                <c:pt idx="246">
                  <c:v>102.54722883486585</c:v>
                </c:pt>
                <c:pt idx="247">
                  <c:v>102.63792875303038</c:v>
                </c:pt>
                <c:pt idx="248">
                  <c:v>102.64535432706707</c:v>
                </c:pt>
                <c:pt idx="249">
                  <c:v>102.64317033470334</c:v>
                </c:pt>
                <c:pt idx="250">
                  <c:v>102.64705013290242</c:v>
                </c:pt>
                <c:pt idx="251">
                  <c:v>102.61706520244974</c:v>
                </c:pt>
                <c:pt idx="252">
                  <c:v>102.61706520244974</c:v>
                </c:pt>
                <c:pt idx="253">
                  <c:v>102.61706520244974</c:v>
                </c:pt>
                <c:pt idx="254">
                  <c:v>102.78908671862862</c:v>
                </c:pt>
                <c:pt idx="255">
                  <c:v>102.81313632865752</c:v>
                </c:pt>
                <c:pt idx="256">
                  <c:v>102.64905426707151</c:v>
                </c:pt>
                <c:pt idx="257">
                  <c:v>102.71370044103804</c:v>
                </c:pt>
                <c:pt idx="258">
                  <c:v>102.55478287904157</c:v>
                </c:pt>
                <c:pt idx="259">
                  <c:v>102.55478287904157</c:v>
                </c:pt>
                <c:pt idx="260">
                  <c:v>102.55478287904157</c:v>
                </c:pt>
                <c:pt idx="261">
                  <c:v>102.55478287904157</c:v>
                </c:pt>
                <c:pt idx="262">
                  <c:v>102.55478287904157</c:v>
                </c:pt>
                <c:pt idx="263">
                  <c:v>102.42990990389156</c:v>
                </c:pt>
                <c:pt idx="264">
                  <c:v>102.41315739776032</c:v>
                </c:pt>
                <c:pt idx="265">
                  <c:v>102.48671939937648</c:v>
                </c:pt>
                <c:pt idx="266">
                  <c:v>102.48671939937648</c:v>
                </c:pt>
                <c:pt idx="267">
                  <c:v>102.48671939937648</c:v>
                </c:pt>
                <c:pt idx="268">
                  <c:v>102.71758023923717</c:v>
                </c:pt>
                <c:pt idx="269">
                  <c:v>102.77546888389003</c:v>
                </c:pt>
                <c:pt idx="270">
                  <c:v>102.84088587869083</c:v>
                </c:pt>
                <c:pt idx="271">
                  <c:v>102.81950844755403</c:v>
                </c:pt>
                <c:pt idx="272">
                  <c:v>102.80062333711467</c:v>
                </c:pt>
                <c:pt idx="273">
                  <c:v>102.80062333711467</c:v>
                </c:pt>
                <c:pt idx="274">
                  <c:v>102.80062333711467</c:v>
                </c:pt>
                <c:pt idx="275">
                  <c:v>102.60709591965994</c:v>
                </c:pt>
                <c:pt idx="276">
                  <c:v>102.45079914849994</c:v>
                </c:pt>
                <c:pt idx="277">
                  <c:v>102.29894744415085</c:v>
                </c:pt>
                <c:pt idx="278">
                  <c:v>102.0750496858263</c:v>
                </c:pt>
                <c:pt idx="279">
                  <c:v>102.0750496858263</c:v>
                </c:pt>
                <c:pt idx="280">
                  <c:v>102.0750496858263</c:v>
                </c:pt>
                <c:pt idx="281">
                  <c:v>102.0750496858263</c:v>
                </c:pt>
                <c:pt idx="282">
                  <c:v>101.79963540174541</c:v>
                </c:pt>
                <c:pt idx="283">
                  <c:v>101.21232131409536</c:v>
                </c:pt>
                <c:pt idx="284">
                  <c:v>100.98135769812345</c:v>
                </c:pt>
                <c:pt idx="285">
                  <c:v>100.9000856886347</c:v>
                </c:pt>
                <c:pt idx="286">
                  <c:v>100.7638984153709</c:v>
                </c:pt>
                <c:pt idx="287">
                  <c:v>100.7638984153709</c:v>
                </c:pt>
                <c:pt idx="288">
                  <c:v>100.7638984153709</c:v>
                </c:pt>
                <c:pt idx="289">
                  <c:v>100.7955097678511</c:v>
                </c:pt>
                <c:pt idx="290">
                  <c:v>100.75338969981142</c:v>
                </c:pt>
                <c:pt idx="291">
                  <c:v>100.69641092972557</c:v>
                </c:pt>
                <c:pt idx="292">
                  <c:v>100.67135925261215</c:v>
                </c:pt>
                <c:pt idx="293">
                  <c:v>100.72508546476003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2-408F-B82C-979DDA218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83648"/>
        <c:axId val="60041472"/>
      </c:areaChart>
      <c:lineChart>
        <c:grouping val="standard"/>
        <c:varyColors val="0"/>
        <c:ser>
          <c:idx val="5"/>
          <c:order val="1"/>
          <c:tx>
            <c:strRef>
              <c:f>'YTD (2)'!$AB$2</c:f>
              <c:strCache>
                <c:ptCount val="1"/>
                <c:pt idx="0">
                  <c:v>E - Plus (Valor Cuota)</c:v>
                </c:pt>
              </c:strCache>
            </c:strRef>
          </c:tx>
          <c:spPr>
            <a:ln w="22225">
              <a:solidFill>
                <a:schemeClr val="bg2"/>
              </a:solidFill>
              <a:prstDash val="sysDash"/>
            </a:ln>
          </c:spPr>
          <c:marker>
            <c:symbol val="none"/>
          </c:marker>
          <c:cat>
            <c:numRef>
              <c:f>'YTD (2)'!$B$3:$B$298</c:f>
              <c:numCache>
                <c:formatCode>m/d/yyyy</c:formatCode>
                <c:ptCount val="296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</c:numCache>
            </c:numRef>
          </c:cat>
          <c:val>
            <c:numRef>
              <c:f>'YTD (2)'!$AB$3:$AB$296</c:f>
              <c:numCache>
                <c:formatCode>0.00</c:formatCode>
                <c:ptCount val="294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100.0781754529078</c:v>
                </c:pt>
                <c:pt idx="4">
                  <c:v>100.31678053091329</c:v>
                </c:pt>
                <c:pt idx="5">
                  <c:v>100.50983991026817</c:v>
                </c:pt>
                <c:pt idx="6">
                  <c:v>100.53771115869618</c:v>
                </c:pt>
                <c:pt idx="7">
                  <c:v>100.48264844838722</c:v>
                </c:pt>
                <c:pt idx="8">
                  <c:v>100.48944631385746</c:v>
                </c:pt>
                <c:pt idx="9">
                  <c:v>100.49488460623364</c:v>
                </c:pt>
                <c:pt idx="10">
                  <c:v>100.53091329322591</c:v>
                </c:pt>
                <c:pt idx="11">
                  <c:v>100.48196866184017</c:v>
                </c:pt>
                <c:pt idx="12">
                  <c:v>100.46565378471158</c:v>
                </c:pt>
                <c:pt idx="13">
                  <c:v>100.50508140443897</c:v>
                </c:pt>
                <c:pt idx="14">
                  <c:v>100.42894531117224</c:v>
                </c:pt>
                <c:pt idx="15">
                  <c:v>100.42758573807819</c:v>
                </c:pt>
                <c:pt idx="16">
                  <c:v>100.42894531117224</c:v>
                </c:pt>
                <c:pt idx="17">
                  <c:v>100.4133102205907</c:v>
                </c:pt>
                <c:pt idx="18">
                  <c:v>100.37524217395733</c:v>
                </c:pt>
                <c:pt idx="19">
                  <c:v>100.28958906903227</c:v>
                </c:pt>
                <c:pt idx="20">
                  <c:v>100.28958906903227</c:v>
                </c:pt>
                <c:pt idx="21">
                  <c:v>100.33241562149482</c:v>
                </c:pt>
                <c:pt idx="22">
                  <c:v>100.33377519458888</c:v>
                </c:pt>
                <c:pt idx="23">
                  <c:v>100.33241562149483</c:v>
                </c:pt>
                <c:pt idx="24">
                  <c:v>100.30522415961386</c:v>
                </c:pt>
                <c:pt idx="25">
                  <c:v>100.36232622956391</c:v>
                </c:pt>
                <c:pt idx="26">
                  <c:v>100.33037626185376</c:v>
                </c:pt>
                <c:pt idx="27">
                  <c:v>100.31066245199004</c:v>
                </c:pt>
                <c:pt idx="28">
                  <c:v>100.31881989055434</c:v>
                </c:pt>
                <c:pt idx="29">
                  <c:v>100.31881989055434</c:v>
                </c:pt>
                <c:pt idx="30">
                  <c:v>100.31881989055434</c:v>
                </c:pt>
                <c:pt idx="31">
                  <c:v>100.34805071207639</c:v>
                </c:pt>
                <c:pt idx="32">
                  <c:v>100.41670915332583</c:v>
                </c:pt>
                <c:pt idx="33">
                  <c:v>100.54382923761935</c:v>
                </c:pt>
                <c:pt idx="34">
                  <c:v>100.57849835151758</c:v>
                </c:pt>
                <c:pt idx="35">
                  <c:v>100.60501002685153</c:v>
                </c:pt>
                <c:pt idx="36">
                  <c:v>100.60433024030451</c:v>
                </c:pt>
                <c:pt idx="37">
                  <c:v>100.60568981339856</c:v>
                </c:pt>
                <c:pt idx="38">
                  <c:v>100.6131674654158</c:v>
                </c:pt>
                <c:pt idx="39">
                  <c:v>100.74572584208553</c:v>
                </c:pt>
                <c:pt idx="40">
                  <c:v>100.87964379184932</c:v>
                </c:pt>
                <c:pt idx="41">
                  <c:v>100.96461711022735</c:v>
                </c:pt>
                <c:pt idx="42">
                  <c:v>100.96121817749223</c:v>
                </c:pt>
                <c:pt idx="43">
                  <c:v>100.97821284116785</c:v>
                </c:pt>
                <c:pt idx="44">
                  <c:v>100.99520750484346</c:v>
                </c:pt>
                <c:pt idx="45">
                  <c:v>100.99656707793751</c:v>
                </c:pt>
                <c:pt idx="46">
                  <c:v>101.1141701505727</c:v>
                </c:pt>
                <c:pt idx="47">
                  <c:v>101.07678189048637</c:v>
                </c:pt>
                <c:pt idx="48">
                  <c:v>100.99316814520239</c:v>
                </c:pt>
                <c:pt idx="49">
                  <c:v>101.08154039631555</c:v>
                </c:pt>
                <c:pt idx="50">
                  <c:v>101.09921484653817</c:v>
                </c:pt>
                <c:pt idx="51">
                  <c:v>101.11620951021379</c:v>
                </c:pt>
                <c:pt idx="52">
                  <c:v>101.06998402501614</c:v>
                </c:pt>
                <c:pt idx="53">
                  <c:v>101.05638829407566</c:v>
                </c:pt>
                <c:pt idx="54">
                  <c:v>101.05638829407566</c:v>
                </c:pt>
                <c:pt idx="55">
                  <c:v>101.26984126984127</c:v>
                </c:pt>
                <c:pt idx="56">
                  <c:v>101.36229224023656</c:v>
                </c:pt>
                <c:pt idx="57">
                  <c:v>101.37996669045918</c:v>
                </c:pt>
                <c:pt idx="58">
                  <c:v>101.39696135413479</c:v>
                </c:pt>
                <c:pt idx="59">
                  <c:v>101.41871452363957</c:v>
                </c:pt>
                <c:pt idx="60">
                  <c:v>101.49756976309438</c:v>
                </c:pt>
                <c:pt idx="61">
                  <c:v>101.55331225995039</c:v>
                </c:pt>
                <c:pt idx="62">
                  <c:v>101.5682675639849</c:v>
                </c:pt>
                <c:pt idx="63">
                  <c:v>101.64168451106352</c:v>
                </c:pt>
                <c:pt idx="64">
                  <c:v>101.65799938819211</c:v>
                </c:pt>
                <c:pt idx="65">
                  <c:v>101.6743142653207</c:v>
                </c:pt>
                <c:pt idx="66">
                  <c:v>101.67567383841475</c:v>
                </c:pt>
                <c:pt idx="67">
                  <c:v>101.66207810747427</c:v>
                </c:pt>
                <c:pt idx="68">
                  <c:v>101.62808878012305</c:v>
                </c:pt>
                <c:pt idx="69">
                  <c:v>101.52748037116346</c:v>
                </c:pt>
                <c:pt idx="70">
                  <c:v>101.4472655586146</c:v>
                </c:pt>
                <c:pt idx="71">
                  <c:v>101.45610278372592</c:v>
                </c:pt>
                <c:pt idx="72">
                  <c:v>101.46561979538426</c:v>
                </c:pt>
                <c:pt idx="73">
                  <c:v>101.40851772543422</c:v>
                </c:pt>
                <c:pt idx="74">
                  <c:v>101.29771251826928</c:v>
                </c:pt>
                <c:pt idx="75">
                  <c:v>101.2813976411407</c:v>
                </c:pt>
                <c:pt idx="76">
                  <c:v>101.2813976411407</c:v>
                </c:pt>
                <c:pt idx="77">
                  <c:v>101.64440365725164</c:v>
                </c:pt>
                <c:pt idx="78">
                  <c:v>101.65392066890999</c:v>
                </c:pt>
                <c:pt idx="79">
                  <c:v>101.66343768056832</c:v>
                </c:pt>
                <c:pt idx="80">
                  <c:v>101.80619285544341</c:v>
                </c:pt>
                <c:pt idx="81">
                  <c:v>101.66139832092726</c:v>
                </c:pt>
                <c:pt idx="82">
                  <c:v>101.83338431732439</c:v>
                </c:pt>
                <c:pt idx="83">
                  <c:v>102.02780326977334</c:v>
                </c:pt>
                <c:pt idx="84">
                  <c:v>102.2541721899324</c:v>
                </c:pt>
                <c:pt idx="85">
                  <c:v>102.07674790115908</c:v>
                </c:pt>
                <c:pt idx="86">
                  <c:v>102.0855851262704</c:v>
                </c:pt>
                <c:pt idx="87">
                  <c:v>102.25417218993242</c:v>
                </c:pt>
                <c:pt idx="88">
                  <c:v>102.21338499711095</c:v>
                </c:pt>
                <c:pt idx="89">
                  <c:v>102.25961048230862</c:v>
                </c:pt>
                <c:pt idx="90">
                  <c:v>102.33166785629318</c:v>
                </c:pt>
                <c:pt idx="91">
                  <c:v>102.56279528228143</c:v>
                </c:pt>
                <c:pt idx="92">
                  <c:v>102.58114951905108</c:v>
                </c:pt>
                <c:pt idx="93">
                  <c:v>102.59066653070943</c:v>
                </c:pt>
                <c:pt idx="94">
                  <c:v>102.57978994595703</c:v>
                </c:pt>
                <c:pt idx="95">
                  <c:v>102.75789402127738</c:v>
                </c:pt>
                <c:pt idx="96">
                  <c:v>102.76469188674764</c:v>
                </c:pt>
                <c:pt idx="97">
                  <c:v>102.73953978450774</c:v>
                </c:pt>
                <c:pt idx="98">
                  <c:v>102.84898541857866</c:v>
                </c:pt>
                <c:pt idx="99">
                  <c:v>102.85782264368997</c:v>
                </c:pt>
                <c:pt idx="100">
                  <c:v>102.86598008225427</c:v>
                </c:pt>
                <c:pt idx="101">
                  <c:v>102.92648108493943</c:v>
                </c:pt>
                <c:pt idx="102">
                  <c:v>103.01417354950556</c:v>
                </c:pt>
                <c:pt idx="103">
                  <c:v>103.09370857550738</c:v>
                </c:pt>
                <c:pt idx="104">
                  <c:v>103.13109683559371</c:v>
                </c:pt>
                <c:pt idx="105">
                  <c:v>103.14401277998716</c:v>
                </c:pt>
                <c:pt idx="106">
                  <c:v>103.15760851092764</c:v>
                </c:pt>
                <c:pt idx="107">
                  <c:v>103.16984466877409</c:v>
                </c:pt>
                <c:pt idx="108">
                  <c:v>103.47234968219988</c:v>
                </c:pt>
                <c:pt idx="109">
                  <c:v>103.39281465619803</c:v>
                </c:pt>
                <c:pt idx="110">
                  <c:v>103.40641038713851</c:v>
                </c:pt>
                <c:pt idx="111">
                  <c:v>103.34658917100037</c:v>
                </c:pt>
                <c:pt idx="112">
                  <c:v>103.32143706876049</c:v>
                </c:pt>
                <c:pt idx="113">
                  <c:v>103.33299344005988</c:v>
                </c:pt>
                <c:pt idx="114">
                  <c:v>103.34658917100037</c:v>
                </c:pt>
                <c:pt idx="115">
                  <c:v>103.22830631181816</c:v>
                </c:pt>
                <c:pt idx="116">
                  <c:v>103.1283776894056</c:v>
                </c:pt>
                <c:pt idx="117">
                  <c:v>103.05835967506209</c:v>
                </c:pt>
                <c:pt idx="118">
                  <c:v>103.25753713334019</c:v>
                </c:pt>
                <c:pt idx="119">
                  <c:v>103.32347642840155</c:v>
                </c:pt>
                <c:pt idx="120">
                  <c:v>103.33571258624798</c:v>
                </c:pt>
                <c:pt idx="121">
                  <c:v>103.34862853064145</c:v>
                </c:pt>
                <c:pt idx="122">
                  <c:v>103.36018490194085</c:v>
                </c:pt>
                <c:pt idx="123">
                  <c:v>103.46895074946472</c:v>
                </c:pt>
                <c:pt idx="124">
                  <c:v>103.47234968219985</c:v>
                </c:pt>
                <c:pt idx="125">
                  <c:v>103.20995207504849</c:v>
                </c:pt>
                <c:pt idx="126">
                  <c:v>103.24869990822887</c:v>
                </c:pt>
                <c:pt idx="127">
                  <c:v>103.26161585262234</c:v>
                </c:pt>
                <c:pt idx="128">
                  <c:v>103.27453179701581</c:v>
                </c:pt>
                <c:pt idx="129">
                  <c:v>103.16916488222707</c:v>
                </c:pt>
                <c:pt idx="130">
                  <c:v>102.98970123381265</c:v>
                </c:pt>
                <c:pt idx="131">
                  <c:v>103.00125760511207</c:v>
                </c:pt>
                <c:pt idx="132">
                  <c:v>102.80411950647503</c:v>
                </c:pt>
                <c:pt idx="133">
                  <c:v>102.84626627239055</c:v>
                </c:pt>
                <c:pt idx="134">
                  <c:v>102.85442371095485</c:v>
                </c:pt>
                <c:pt idx="135">
                  <c:v>102.86258114951916</c:v>
                </c:pt>
                <c:pt idx="136">
                  <c:v>103.01077461677043</c:v>
                </c:pt>
                <c:pt idx="137">
                  <c:v>103.10866387954194</c:v>
                </c:pt>
                <c:pt idx="138">
                  <c:v>103.35542639611175</c:v>
                </c:pt>
                <c:pt idx="139">
                  <c:v>103.4635124570886</c:v>
                </c:pt>
                <c:pt idx="140">
                  <c:v>103.38805615036891</c:v>
                </c:pt>
                <c:pt idx="141">
                  <c:v>103.40029230821534</c:v>
                </c:pt>
                <c:pt idx="142">
                  <c:v>103.4098093198737</c:v>
                </c:pt>
                <c:pt idx="143">
                  <c:v>103.26025627952836</c:v>
                </c:pt>
                <c:pt idx="144">
                  <c:v>103.23918289657061</c:v>
                </c:pt>
                <c:pt idx="145">
                  <c:v>103.29560517997362</c:v>
                </c:pt>
                <c:pt idx="146">
                  <c:v>103.08827028313122</c:v>
                </c:pt>
                <c:pt idx="147">
                  <c:v>102.91560450018707</c:v>
                </c:pt>
                <c:pt idx="148">
                  <c:v>102.92512151184542</c:v>
                </c:pt>
                <c:pt idx="149">
                  <c:v>102.93531831005079</c:v>
                </c:pt>
                <c:pt idx="150">
                  <c:v>102.92444172529839</c:v>
                </c:pt>
                <c:pt idx="151">
                  <c:v>103.17460317460331</c:v>
                </c:pt>
                <c:pt idx="152">
                  <c:v>103.43496142211357</c:v>
                </c:pt>
                <c:pt idx="153">
                  <c:v>103.50497943645708</c:v>
                </c:pt>
                <c:pt idx="154">
                  <c:v>103.67152714047803</c:v>
                </c:pt>
                <c:pt idx="155">
                  <c:v>103.68104415213637</c:v>
                </c:pt>
                <c:pt idx="156">
                  <c:v>103.68988137724767</c:v>
                </c:pt>
                <c:pt idx="157">
                  <c:v>103.70959518711138</c:v>
                </c:pt>
                <c:pt idx="158">
                  <c:v>103.73882600863341</c:v>
                </c:pt>
                <c:pt idx="159">
                  <c:v>103.72930899697508</c:v>
                </c:pt>
                <c:pt idx="160">
                  <c:v>103.63685802657977</c:v>
                </c:pt>
                <c:pt idx="161">
                  <c:v>103.60286869922857</c:v>
                </c:pt>
                <c:pt idx="162">
                  <c:v>103.61102613779286</c:v>
                </c:pt>
                <c:pt idx="163">
                  <c:v>103.61850378981013</c:v>
                </c:pt>
                <c:pt idx="164">
                  <c:v>103.51449644811542</c:v>
                </c:pt>
                <c:pt idx="165">
                  <c:v>103.53964855035531</c:v>
                </c:pt>
                <c:pt idx="166">
                  <c:v>103.62598144182741</c:v>
                </c:pt>
                <c:pt idx="167">
                  <c:v>103.5471262023726</c:v>
                </c:pt>
                <c:pt idx="168">
                  <c:v>103.44583800686598</c:v>
                </c:pt>
                <c:pt idx="169">
                  <c:v>103.45467523197729</c:v>
                </c:pt>
                <c:pt idx="170">
                  <c:v>103.4628326705416</c:v>
                </c:pt>
                <c:pt idx="171">
                  <c:v>103.46759117637076</c:v>
                </c:pt>
                <c:pt idx="172">
                  <c:v>103.39417422929215</c:v>
                </c:pt>
                <c:pt idx="173">
                  <c:v>103.24054246966467</c:v>
                </c:pt>
                <c:pt idx="174">
                  <c:v>103.38465721763382</c:v>
                </c:pt>
                <c:pt idx="175">
                  <c:v>103.21674994051882</c:v>
                </c:pt>
                <c:pt idx="176">
                  <c:v>103.22558716563015</c:v>
                </c:pt>
                <c:pt idx="177">
                  <c:v>103.23578396383553</c:v>
                </c:pt>
                <c:pt idx="178">
                  <c:v>103.24054246966469</c:v>
                </c:pt>
                <c:pt idx="179">
                  <c:v>103.06379796743838</c:v>
                </c:pt>
                <c:pt idx="180">
                  <c:v>103.04612351721575</c:v>
                </c:pt>
                <c:pt idx="181">
                  <c:v>102.97406614323118</c:v>
                </c:pt>
                <c:pt idx="182">
                  <c:v>102.996499099283</c:v>
                </c:pt>
                <c:pt idx="183">
                  <c:v>103.00533632439432</c:v>
                </c:pt>
                <c:pt idx="184">
                  <c:v>103.01281397641156</c:v>
                </c:pt>
                <c:pt idx="185">
                  <c:v>102.9210427925633</c:v>
                </c:pt>
                <c:pt idx="186">
                  <c:v>102.81499609122751</c:v>
                </c:pt>
                <c:pt idx="187">
                  <c:v>102.80275993338107</c:v>
                </c:pt>
                <c:pt idx="188">
                  <c:v>102.64029094864229</c:v>
                </c:pt>
                <c:pt idx="189">
                  <c:v>102.60086332891487</c:v>
                </c:pt>
                <c:pt idx="190">
                  <c:v>102.60766119438513</c:v>
                </c:pt>
                <c:pt idx="191">
                  <c:v>102.61581863294941</c:v>
                </c:pt>
                <c:pt idx="192">
                  <c:v>102.68243771455778</c:v>
                </c:pt>
                <c:pt idx="193">
                  <c:v>102.8122769450394</c:v>
                </c:pt>
                <c:pt idx="194">
                  <c:v>102.90200876924661</c:v>
                </c:pt>
                <c:pt idx="195">
                  <c:v>102.56143570918746</c:v>
                </c:pt>
                <c:pt idx="196">
                  <c:v>102.26572856123192</c:v>
                </c:pt>
                <c:pt idx="197">
                  <c:v>102.26029026885573</c:v>
                </c:pt>
                <c:pt idx="198">
                  <c:v>102.25485197647953</c:v>
                </c:pt>
                <c:pt idx="199">
                  <c:v>102.07266918187703</c:v>
                </c:pt>
                <c:pt idx="200">
                  <c:v>101.98633629040495</c:v>
                </c:pt>
                <c:pt idx="201">
                  <c:v>101.91495870296741</c:v>
                </c:pt>
                <c:pt idx="202">
                  <c:v>101.91971720879657</c:v>
                </c:pt>
                <c:pt idx="203">
                  <c:v>102.07130960878298</c:v>
                </c:pt>
                <c:pt idx="204">
                  <c:v>102.0658713164068</c:v>
                </c:pt>
                <c:pt idx="205">
                  <c:v>102.06179259712465</c:v>
                </c:pt>
                <c:pt idx="206">
                  <c:v>102.21610414329916</c:v>
                </c:pt>
                <c:pt idx="207">
                  <c:v>102.1107372285104</c:v>
                </c:pt>
                <c:pt idx="208">
                  <c:v>102.23241902042776</c:v>
                </c:pt>
                <c:pt idx="209">
                  <c:v>102.27048706706113</c:v>
                </c:pt>
                <c:pt idx="210">
                  <c:v>102.4411134903642</c:v>
                </c:pt>
                <c:pt idx="211">
                  <c:v>102.43635498453503</c:v>
                </c:pt>
                <c:pt idx="212">
                  <c:v>102.43023690561179</c:v>
                </c:pt>
                <c:pt idx="213">
                  <c:v>102.52744638183627</c:v>
                </c:pt>
                <c:pt idx="214">
                  <c:v>102.54648040515293</c:v>
                </c:pt>
                <c:pt idx="215">
                  <c:v>102.61038034057322</c:v>
                </c:pt>
                <c:pt idx="216">
                  <c:v>102.44927092892847</c:v>
                </c:pt>
                <c:pt idx="217">
                  <c:v>102.29767852894206</c:v>
                </c:pt>
                <c:pt idx="218">
                  <c:v>102.29224023656587</c:v>
                </c:pt>
                <c:pt idx="219">
                  <c:v>102.2874817307367</c:v>
                </c:pt>
                <c:pt idx="220">
                  <c:v>102.12909146528004</c:v>
                </c:pt>
                <c:pt idx="221">
                  <c:v>102.1447265558616</c:v>
                </c:pt>
                <c:pt idx="222">
                  <c:v>102.07606811461216</c:v>
                </c:pt>
                <c:pt idx="223">
                  <c:v>102.05635430474845</c:v>
                </c:pt>
                <c:pt idx="224">
                  <c:v>102.2229020087694</c:v>
                </c:pt>
                <c:pt idx="225">
                  <c:v>102.23105944733368</c:v>
                </c:pt>
                <c:pt idx="226">
                  <c:v>102.24125624553905</c:v>
                </c:pt>
                <c:pt idx="227">
                  <c:v>102.26844770742002</c:v>
                </c:pt>
                <c:pt idx="228">
                  <c:v>102.27728493253132</c:v>
                </c:pt>
                <c:pt idx="229">
                  <c:v>102.25689133612059</c:v>
                </c:pt>
                <c:pt idx="230">
                  <c:v>102.31603276571168</c:v>
                </c:pt>
                <c:pt idx="231">
                  <c:v>102.37925291458494</c:v>
                </c:pt>
                <c:pt idx="232">
                  <c:v>102.38876992624328</c:v>
                </c:pt>
                <c:pt idx="233">
                  <c:v>102.39760715135459</c:v>
                </c:pt>
                <c:pt idx="234">
                  <c:v>102.5294857414773</c:v>
                </c:pt>
                <c:pt idx="235">
                  <c:v>102.47510281771537</c:v>
                </c:pt>
                <c:pt idx="236">
                  <c:v>102.31943169844682</c:v>
                </c:pt>
                <c:pt idx="237">
                  <c:v>102.14880527514374</c:v>
                </c:pt>
                <c:pt idx="238">
                  <c:v>102.11685530743361</c:v>
                </c:pt>
                <c:pt idx="239">
                  <c:v>102.12705210563897</c:v>
                </c:pt>
                <c:pt idx="240">
                  <c:v>102.13724890384432</c:v>
                </c:pt>
                <c:pt idx="241">
                  <c:v>101.9958533020633</c:v>
                </c:pt>
                <c:pt idx="242">
                  <c:v>102.08422555317644</c:v>
                </c:pt>
                <c:pt idx="243">
                  <c:v>102.16036164644314</c:v>
                </c:pt>
                <c:pt idx="244">
                  <c:v>102.17599673702469</c:v>
                </c:pt>
                <c:pt idx="245">
                  <c:v>102.2800040787194</c:v>
                </c:pt>
                <c:pt idx="246">
                  <c:v>102.28884130383071</c:v>
                </c:pt>
                <c:pt idx="247">
                  <c:v>102.29903810203605</c:v>
                </c:pt>
                <c:pt idx="248">
                  <c:v>102.33166785629321</c:v>
                </c:pt>
                <c:pt idx="249">
                  <c:v>102.38061248767895</c:v>
                </c:pt>
                <c:pt idx="250">
                  <c:v>102.39828693790159</c:v>
                </c:pt>
                <c:pt idx="251">
                  <c:v>102.37517419530278</c:v>
                </c:pt>
                <c:pt idx="252">
                  <c:v>102.52472723564811</c:v>
                </c:pt>
                <c:pt idx="253">
                  <c:v>102.53356446075942</c:v>
                </c:pt>
                <c:pt idx="254">
                  <c:v>102.54376125896479</c:v>
                </c:pt>
                <c:pt idx="255">
                  <c:v>102.45946772713378</c:v>
                </c:pt>
                <c:pt idx="256">
                  <c:v>102.30379660786524</c:v>
                </c:pt>
                <c:pt idx="257">
                  <c:v>102.3112742598825</c:v>
                </c:pt>
                <c:pt idx="258">
                  <c:v>102.24125624553901</c:v>
                </c:pt>
                <c:pt idx="259">
                  <c:v>102.07402875497104</c:v>
                </c:pt>
                <c:pt idx="260">
                  <c:v>102.08354576662938</c:v>
                </c:pt>
                <c:pt idx="261">
                  <c:v>102.09374256483473</c:v>
                </c:pt>
                <c:pt idx="262">
                  <c:v>102.1039393630401</c:v>
                </c:pt>
                <c:pt idx="263">
                  <c:v>102.11413616124547</c:v>
                </c:pt>
                <c:pt idx="264">
                  <c:v>102.03460113524363</c:v>
                </c:pt>
                <c:pt idx="265">
                  <c:v>102.10801808232223</c:v>
                </c:pt>
                <c:pt idx="266">
                  <c:v>102.37109547602063</c:v>
                </c:pt>
                <c:pt idx="267">
                  <c:v>102.37993270113193</c:v>
                </c:pt>
                <c:pt idx="268">
                  <c:v>102.39012949933731</c:v>
                </c:pt>
                <c:pt idx="269">
                  <c:v>102.38673056660218</c:v>
                </c:pt>
                <c:pt idx="270">
                  <c:v>102.44451242309923</c:v>
                </c:pt>
                <c:pt idx="271">
                  <c:v>102.4071241630129</c:v>
                </c:pt>
                <c:pt idx="272">
                  <c:v>102.37041568947359</c:v>
                </c:pt>
                <c:pt idx="273">
                  <c:v>102.07946704734722</c:v>
                </c:pt>
                <c:pt idx="274">
                  <c:v>102.0903436320996</c:v>
                </c:pt>
                <c:pt idx="275">
                  <c:v>102.09986064375796</c:v>
                </c:pt>
                <c:pt idx="276">
                  <c:v>101.94554909758347</c:v>
                </c:pt>
                <c:pt idx="277">
                  <c:v>101.72053975051843</c:v>
                </c:pt>
                <c:pt idx="278">
                  <c:v>101.49145168417127</c:v>
                </c:pt>
                <c:pt idx="279">
                  <c:v>101.12028822949603</c:v>
                </c:pt>
                <c:pt idx="280">
                  <c:v>100.6172461846981</c:v>
                </c:pt>
                <c:pt idx="281">
                  <c:v>100.62744298290346</c:v>
                </c:pt>
                <c:pt idx="282">
                  <c:v>100.63899935420288</c:v>
                </c:pt>
                <c:pt idx="283">
                  <c:v>100.64919615240822</c:v>
                </c:pt>
                <c:pt idx="284">
                  <c:v>100.30250501342587</c:v>
                </c:pt>
                <c:pt idx="285">
                  <c:v>100.23248699908237</c:v>
                </c:pt>
                <c:pt idx="286">
                  <c:v>100.04486591210367</c:v>
                </c:pt>
                <c:pt idx="287">
                  <c:v>99.995241494170898</c:v>
                </c:pt>
                <c:pt idx="288">
                  <c:v>99.993202134529824</c:v>
                </c:pt>
                <c:pt idx="289">
                  <c:v>99.993202134529824</c:v>
                </c:pt>
                <c:pt idx="290">
                  <c:v>99.929302199109543</c:v>
                </c:pt>
                <c:pt idx="291">
                  <c:v>99.83073314979103</c:v>
                </c:pt>
                <c:pt idx="292">
                  <c:v>99.780428945311229</c:v>
                </c:pt>
                <c:pt idx="293">
                  <c:v>100.00883722511138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62-408F-B82C-979DDA218BC1}"/>
            </c:ext>
          </c:extLst>
        </c:ser>
        <c:ser>
          <c:idx val="7"/>
          <c:order val="3"/>
          <c:tx>
            <c:strRef>
              <c:f>'YTD (2)'!$AC$2</c:f>
              <c:strCache>
                <c:ptCount val="1"/>
                <c:pt idx="0">
                  <c:v>E Plus</c:v>
                </c:pt>
              </c:strCache>
            </c:strRef>
          </c:tx>
          <c:spPr>
            <a:ln w="22225"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'YTD (2)'!$B$3:$B$298</c:f>
              <c:numCache>
                <c:formatCode>m/d/yyyy</c:formatCode>
                <c:ptCount val="296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</c:numCache>
            </c:numRef>
          </c:cat>
          <c:val>
            <c:numRef>
              <c:f>'YTD (2)'!$AC$3:$AC$298</c:f>
              <c:numCache>
                <c:formatCode>0.00</c:formatCode>
                <c:ptCount val="296"/>
                <c:pt idx="0" formatCode="General">
                  <c:v>100</c:v>
                </c:pt>
                <c:pt idx="1">
                  <c:v>100</c:v>
                </c:pt>
                <c:pt idx="2">
                  <c:v>100.00383610635362</c:v>
                </c:pt>
                <c:pt idx="3">
                  <c:v>100.08585081166567</c:v>
                </c:pt>
                <c:pt idx="4">
                  <c:v>100.32831358884326</c:v>
                </c:pt>
                <c:pt idx="5">
                  <c:v>100.52524386434975</c:v>
                </c:pt>
                <c:pt idx="6">
                  <c:v>100.55697563954114</c:v>
                </c:pt>
                <c:pt idx="7">
                  <c:v>100.50575985095129</c:v>
                </c:pt>
                <c:pt idx="8">
                  <c:v>100.51641478779659</c:v>
                </c:pt>
                <c:pt idx="9">
                  <c:v>100.52571045622797</c:v>
                </c:pt>
                <c:pt idx="10">
                  <c:v>100.56560646784312</c:v>
                </c:pt>
                <c:pt idx="11">
                  <c:v>100.52050274930558</c:v>
                </c:pt>
                <c:pt idx="12">
                  <c:v>100.50803768893564</c:v>
                </c:pt>
                <c:pt idx="13">
                  <c:v>100.55133753739274</c:v>
                </c:pt>
                <c:pt idx="14">
                  <c:v>100.47902365974511</c:v>
                </c:pt>
                <c:pt idx="15">
                  <c:v>100.481517890918</c:v>
                </c:pt>
                <c:pt idx="16">
                  <c:v>100.4867327720292</c:v>
                </c:pt>
                <c:pt idx="17">
                  <c:v>100.47494346285642</c:v>
                </c:pt>
                <c:pt idx="18">
                  <c:v>100.44070637591567</c:v>
                </c:pt>
                <c:pt idx="19">
                  <c:v>100.35885042080758</c:v>
                </c:pt>
                <c:pt idx="20">
                  <c:v>100.36270029304499</c:v>
                </c:pt>
                <c:pt idx="21">
                  <c:v>100.40940808603538</c:v>
                </c:pt>
                <c:pt idx="22">
                  <c:v>100.41462051411339</c:v>
                </c:pt>
                <c:pt idx="23">
                  <c:v>100.41711185716213</c:v>
                </c:pt>
                <c:pt idx="24">
                  <c:v>100.39374954864674</c:v>
                </c:pt>
                <c:pt idx="25">
                  <c:v>100.45475322561063</c:v>
                </c:pt>
                <c:pt idx="26">
                  <c:v>100.42662738528618</c:v>
                </c:pt>
                <c:pt idx="27">
                  <c:v>100.41074713537454</c:v>
                </c:pt>
                <c:pt idx="28">
                  <c:v>100.42276457605095</c:v>
                </c:pt>
                <c:pt idx="29">
                  <c:v>100.42661690010333</c:v>
                </c:pt>
                <c:pt idx="30">
                  <c:v>100.43046937193495</c:v>
                </c:pt>
                <c:pt idx="31">
                  <c:v>100.4635853454146</c:v>
                </c:pt>
                <c:pt idx="32">
                  <c:v>100.53617672579179</c:v>
                </c:pt>
                <c:pt idx="33">
                  <c:v>100.66719605152507</c:v>
                </c:pt>
                <c:pt idx="34">
                  <c:v>100.7056605930664</c:v>
                </c:pt>
                <c:pt idx="35">
                  <c:v>100.73596011009914</c:v>
                </c:pt>
                <c:pt idx="36">
                  <c:v>100.73903489105975</c:v>
                </c:pt>
                <c:pt idx="37">
                  <c:v>100.74415185152441</c:v>
                </c:pt>
                <c:pt idx="38">
                  <c:v>100.75539555264201</c:v>
                </c:pt>
                <c:pt idx="39">
                  <c:v>100.89189749245553</c:v>
                </c:pt>
                <c:pt idx="40">
                  <c:v>101.0297710090483</c:v>
                </c:pt>
                <c:pt idx="41">
                  <c:v>101.11863718879631</c:v>
                </c:pt>
                <c:pt idx="42">
                  <c:v>101.11900278963462</c:v>
                </c:pt>
                <c:pt idx="43">
                  <c:v>101.13979374520439</c:v>
                </c:pt>
                <c:pt idx="44">
                  <c:v>101.16058611031129</c:v>
                </c:pt>
                <c:pt idx="45">
                  <c:v>101.16571919215122</c:v>
                </c:pt>
                <c:pt idx="46">
                  <c:v>101.28729070380101</c:v>
                </c:pt>
                <c:pt idx="47">
                  <c:v>101.25361443619784</c:v>
                </c:pt>
                <c:pt idx="48">
                  <c:v>101.17362916029836</c:v>
                </c:pt>
                <c:pt idx="49">
                  <c:v>101.26593108927545</c:v>
                </c:pt>
                <c:pt idx="50">
                  <c:v>101.28741299057253</c:v>
                </c:pt>
                <c:pt idx="51">
                  <c:v>101.30821530072826</c:v>
                </c:pt>
                <c:pt idx="52">
                  <c:v>101.265678825783</c:v>
                </c:pt>
                <c:pt idx="53">
                  <c:v>101.25583197070345</c:v>
                </c:pt>
                <c:pt idx="54">
                  <c:v>101.25960680394304</c:v>
                </c:pt>
                <c:pt idx="55">
                  <c:v>101.47726399517428</c:v>
                </c:pt>
                <c:pt idx="56">
                  <c:v>101.57368741358373</c:v>
                </c:pt>
                <c:pt idx="57">
                  <c:v>101.59518540752963</c:v>
                </c:pt>
                <c:pt idx="58">
                  <c:v>101.616003633429</c:v>
                </c:pt>
                <c:pt idx="59">
                  <c:v>101.64159205560502</c:v>
                </c:pt>
                <c:pt idx="60">
                  <c:v>101.72440980158711</c:v>
                </c:pt>
                <c:pt idx="61">
                  <c:v>101.78412416369123</c:v>
                </c:pt>
                <c:pt idx="62">
                  <c:v>101.80296300143213</c:v>
                </c:pt>
                <c:pt idx="63">
                  <c:v>101.88039984979953</c:v>
                </c:pt>
                <c:pt idx="64">
                  <c:v>101.90060622827247</c:v>
                </c:pt>
                <c:pt idx="65">
                  <c:v>101.92081398935342</c:v>
                </c:pt>
                <c:pt idx="66">
                  <c:v>101.92603157136847</c:v>
                </c:pt>
                <c:pt idx="67">
                  <c:v>101.91625727352702</c:v>
                </c:pt>
                <c:pt idx="68">
                  <c:v>101.8860375052702</c:v>
                </c:pt>
                <c:pt idx="69">
                  <c:v>101.78902713319516</c:v>
                </c:pt>
                <c:pt idx="70">
                  <c:v>101.71245540632866</c:v>
                </c:pt>
                <c:pt idx="71">
                  <c:v>101.72516256503499</c:v>
                </c:pt>
                <c:pt idx="72">
                  <c:v>101.73855212873757</c:v>
                </c:pt>
                <c:pt idx="73">
                  <c:v>101.68514427945125</c:v>
                </c:pt>
                <c:pt idx="74">
                  <c:v>101.57788261261558</c:v>
                </c:pt>
                <c:pt idx="75">
                  <c:v>101.56536435453096</c:v>
                </c:pt>
                <c:pt idx="76">
                  <c:v>101.56920562395516</c:v>
                </c:pt>
                <c:pt idx="77">
                  <c:v>101.93708459690552</c:v>
                </c:pt>
                <c:pt idx="78">
                  <c:v>101.95048434054337</c:v>
                </c:pt>
                <c:pt idx="79">
                  <c:v>101.9638849519107</c:v>
                </c:pt>
                <c:pt idx="80">
                  <c:v>102.1109183547366</c:v>
                </c:pt>
                <c:pt idx="81">
                  <c:v>101.96955232499172</c:v>
                </c:pt>
                <c:pt idx="82">
                  <c:v>102.145916197994</c:v>
                </c:pt>
                <c:pt idx="83">
                  <c:v>102.34479505846186</c:v>
                </c:pt>
                <c:pt idx="84">
                  <c:v>102.575738035794</c:v>
                </c:pt>
                <c:pt idx="85">
                  <c:v>102.40163527087937</c:v>
                </c:pt>
                <c:pt idx="86">
                  <c:v>102.41437352063879</c:v>
                </c:pt>
                <c:pt idx="87">
                  <c:v>102.58737693440057</c:v>
                </c:pt>
                <c:pt idx="88">
                  <c:v>102.55033675532984</c:v>
                </c:pt>
                <c:pt idx="89">
                  <c:v>102.60059314698549</c:v>
                </c:pt>
                <c:pt idx="90">
                  <c:v>102.6767712173333</c:v>
                </c:pt>
                <c:pt idx="91">
                  <c:v>102.91256140112183</c:v>
                </c:pt>
                <c:pt idx="92">
                  <c:v>102.93473136910838</c:v>
                </c:pt>
                <c:pt idx="93">
                  <c:v>102.94803513144069</c:v>
                </c:pt>
                <c:pt idx="94">
                  <c:v>102.94087509087844</c:v>
                </c:pt>
                <c:pt idx="95">
                  <c:v>103.1233602710001</c:v>
                </c:pt>
                <c:pt idx="96">
                  <c:v>103.13394313970035</c:v>
                </c:pt>
                <c:pt idx="97">
                  <c:v>103.11246187367547</c:v>
                </c:pt>
                <c:pt idx="98">
                  <c:v>103.22606520014276</c:v>
                </c:pt>
                <c:pt idx="99">
                  <c:v>103.23869939723485</c:v>
                </c:pt>
                <c:pt idx="100">
                  <c:v>103.2506520747678</c:v>
                </c:pt>
                <c:pt idx="101">
                  <c:v>103.31514479202858</c:v>
                </c:pt>
                <c:pt idx="102">
                  <c:v>103.40693621501765</c:v>
                </c:pt>
                <c:pt idx="103">
                  <c:v>103.49054565251159</c:v>
                </c:pt>
                <c:pt idx="104">
                  <c:v>103.53185204773199</c:v>
                </c:pt>
                <c:pt idx="105">
                  <c:v>103.54859390542609</c:v>
                </c:pt>
                <c:pt idx="106">
                  <c:v>103.566019299489</c:v>
                </c:pt>
                <c:pt idx="107">
                  <c:v>103.58208087097337</c:v>
                </c:pt>
                <c:pt idx="108">
                  <c:v>103.88957216028929</c:v>
                </c:pt>
                <c:pt idx="109">
                  <c:v>103.81350520141717</c:v>
                </c:pt>
                <c:pt idx="110">
                  <c:v>103.83094224657505</c:v>
                </c:pt>
                <c:pt idx="111">
                  <c:v>103.7746620673129</c:v>
                </c:pt>
                <c:pt idx="112">
                  <c:v>103.75319036086832</c:v>
                </c:pt>
                <c:pt idx="113">
                  <c:v>103.76857881872708</c:v>
                </c:pt>
                <c:pt idx="114">
                  <c:v>103.7860162172244</c:v>
                </c:pt>
                <c:pt idx="115">
                  <c:v>103.67101541499449</c:v>
                </c:pt>
                <c:pt idx="116">
                  <c:v>103.57443903328563</c:v>
                </c:pt>
                <c:pt idx="117">
                  <c:v>103.50789544649356</c:v>
                </c:pt>
                <c:pt idx="118">
                  <c:v>103.7117165573749</c:v>
                </c:pt>
                <c:pt idx="119">
                  <c:v>103.7817281701446</c:v>
                </c:pt>
                <c:pt idx="120">
                  <c:v>103.7978034330407</c:v>
                </c:pt>
                <c:pt idx="121">
                  <c:v>103.81456255673605</c:v>
                </c:pt>
                <c:pt idx="122">
                  <c:v>103.83012541614238</c:v>
                </c:pt>
                <c:pt idx="123">
                  <c:v>103.94334076222137</c:v>
                </c:pt>
                <c:pt idx="124">
                  <c:v>103.95071457153119</c:v>
                </c:pt>
                <c:pt idx="125">
                  <c:v>103.69106344310113</c:v>
                </c:pt>
                <c:pt idx="126">
                  <c:v>103.73394158212204</c:v>
                </c:pt>
                <c:pt idx="127">
                  <c:v>103.75086954481628</c:v>
                </c:pt>
                <c:pt idx="128">
                  <c:v>103.76779864654145</c:v>
                </c:pt>
                <c:pt idx="129">
                  <c:v>103.66588107753303</c:v>
                </c:pt>
                <c:pt idx="130">
                  <c:v>103.48950211131307</c:v>
                </c:pt>
                <c:pt idx="131">
                  <c:v>103.5050565706217</c:v>
                </c:pt>
                <c:pt idx="132">
                  <c:v>103.31089682995632</c:v>
                </c:pt>
                <c:pt idx="133">
                  <c:v>103.35718656278624</c:v>
                </c:pt>
                <c:pt idx="134">
                  <c:v>103.36932149175985</c:v>
                </c:pt>
                <c:pt idx="135">
                  <c:v>103.38145719520639</c:v>
                </c:pt>
                <c:pt idx="136">
                  <c:v>103.53433609420804</c:v>
                </c:pt>
                <c:pt idx="137">
                  <c:v>103.63666660153352</c:v>
                </c:pt>
                <c:pt idx="138">
                  <c:v>103.88864036035173</c:v>
                </c:pt>
                <c:pt idx="139">
                  <c:v>104.0012412501673</c:v>
                </c:pt>
                <c:pt idx="140">
                  <c:v>103.92935427437632</c:v>
                </c:pt>
                <c:pt idx="141">
                  <c:v>103.94561325601289</c:v>
                </c:pt>
                <c:pt idx="142">
                  <c:v>103.9591398387947</c:v>
                </c:pt>
                <c:pt idx="143">
                  <c:v>103.81275224199422</c:v>
                </c:pt>
                <c:pt idx="144">
                  <c:v>103.7955204242345</c:v>
                </c:pt>
                <c:pt idx="145">
                  <c:v>103.85620041960972</c:v>
                </c:pt>
                <c:pt idx="146">
                  <c:v>103.65169626994256</c:v>
                </c:pt>
                <c:pt idx="147">
                  <c:v>103.48203497108082</c:v>
                </c:pt>
                <c:pt idx="148">
                  <c:v>103.49554608422081</c:v>
                </c:pt>
                <c:pt idx="149">
                  <c:v>103.50974163049732</c:v>
                </c:pt>
                <c:pt idx="150">
                  <c:v>103.50274712652096</c:v>
                </c:pt>
                <c:pt idx="151">
                  <c:v>103.75825667766276</c:v>
                </c:pt>
                <c:pt idx="152">
                  <c:v>104.02404000153874</c:v>
                </c:pt>
                <c:pt idx="153">
                  <c:v>104.09810979861166</c:v>
                </c:pt>
                <c:pt idx="154">
                  <c:v>104.26926751642962</c:v>
                </c:pt>
                <c:pt idx="155">
                  <c:v>104.28250103111191</c:v>
                </c:pt>
                <c:pt idx="156">
                  <c:v>104.29505161661261</c:v>
                </c:pt>
                <c:pt idx="157">
                  <c:v>104.31854301925098</c:v>
                </c:pt>
                <c:pt idx="158">
                  <c:v>104.35160883538488</c:v>
                </c:pt>
                <c:pt idx="159">
                  <c:v>104.34570012920256</c:v>
                </c:pt>
                <c:pt idx="160">
                  <c:v>104.25636410174202</c:v>
                </c:pt>
                <c:pt idx="161">
                  <c:v>104.22583277521757</c:v>
                </c:pt>
                <c:pt idx="162">
                  <c:v>104.23769936981795</c:v>
                </c:pt>
                <c:pt idx="163">
                  <c:v>104.24888277118595</c:v>
                </c:pt>
                <c:pt idx="164">
                  <c:v>104.14790359975923</c:v>
                </c:pt>
                <c:pt idx="165">
                  <c:v>104.176866976898</c:v>
                </c:pt>
                <c:pt idx="166">
                  <c:v>104.26738957634652</c:v>
                </c:pt>
                <c:pt idx="167">
                  <c:v>104.19170781558836</c:v>
                </c:pt>
                <c:pt idx="168">
                  <c:v>104.093448007316</c:v>
                </c:pt>
                <c:pt idx="169">
                  <c:v>104.10599601318425</c:v>
                </c:pt>
                <c:pt idx="170" formatCode="0.0000">
                  <c:v>104.11786070566828</c:v>
                </c:pt>
                <c:pt idx="171">
                  <c:v>104.12630565151422</c:v>
                </c:pt>
                <c:pt idx="172">
                  <c:v>104.05607791417255</c:v>
                </c:pt>
                <c:pt idx="173">
                  <c:v>103.90511678644668</c:v>
                </c:pt>
                <c:pt idx="174">
                  <c:v>104.05380806466192</c:v>
                </c:pt>
                <c:pt idx="175">
                  <c:v>103.88846808235662</c:v>
                </c:pt>
                <c:pt idx="176">
                  <c:v>103.90101107681714</c:v>
                </c:pt>
                <c:pt idx="177">
                  <c:v>103.91492329311076</c:v>
                </c:pt>
                <c:pt idx="178">
                  <c:v>103.92336229002348</c:v>
                </c:pt>
                <c:pt idx="179">
                  <c:v>103.74909830561354</c:v>
                </c:pt>
                <c:pt idx="180">
                  <c:v>103.7349496968137</c:v>
                </c:pt>
                <c:pt idx="181">
                  <c:v>103.66605351224919</c:v>
                </c:pt>
                <c:pt idx="182">
                  <c:v>103.69227766567501</c:v>
                </c:pt>
                <c:pt idx="183">
                  <c:v>103.7049281279007</c:v>
                </c:pt>
                <c:pt idx="184">
                  <c:v>103.71621056304407</c:v>
                </c:pt>
                <c:pt idx="185">
                  <c:v>103.62756714800642</c:v>
                </c:pt>
                <c:pt idx="186">
                  <c:v>103.52454366155901</c:v>
                </c:pt>
                <c:pt idx="187">
                  <c:v>103.51597052614648</c:v>
                </c:pt>
                <c:pt idx="188">
                  <c:v>103.35612154318994</c:v>
                </c:pt>
                <c:pt idx="189">
                  <c:v>103.32016031864283</c:v>
                </c:pt>
                <c:pt idx="190">
                  <c:v>103.33074590970799</c:v>
                </c:pt>
                <c:pt idx="191">
                  <c:v>103.34270128586114</c:v>
                </c:pt>
                <c:pt idx="192">
                  <c:v>103.41353315021934</c:v>
                </c:pt>
                <c:pt idx="193">
                  <c:v>103.54804027981207</c:v>
                </c:pt>
                <c:pt idx="194">
                  <c:v>103.64216257595498</c:v>
                </c:pt>
                <c:pt idx="195">
                  <c:v>103.30289156556002</c:v>
                </c:pt>
                <c:pt idx="196">
                  <c:v>103.00878608064812</c:v>
                </c:pt>
                <c:pt idx="197">
                  <c:v>103.00703707079383</c:v>
                </c:pt>
                <c:pt idx="198">
                  <c:v>103.00528779932674</c:v>
                </c:pt>
                <c:pt idx="199">
                  <c:v>102.82549665776982</c:v>
                </c:pt>
                <c:pt idx="200">
                  <c:v>102.74224918810098</c:v>
                </c:pt>
                <c:pt idx="201">
                  <c:v>102.67406170541535</c:v>
                </c:pt>
                <c:pt idx="202">
                  <c:v>102.68257233472752</c:v>
                </c:pt>
                <c:pt idx="203">
                  <c:v>102.83901637138857</c:v>
                </c:pt>
                <c:pt idx="204">
                  <c:v>102.83725982751059</c:v>
                </c:pt>
                <c:pt idx="205">
                  <c:v>102.8368728701067</c:v>
                </c:pt>
                <c:pt idx="206">
                  <c:v>102.99607886678615</c:v>
                </c:pt>
                <c:pt idx="207">
                  <c:v>102.89363627144705</c:v>
                </c:pt>
                <c:pt idx="208">
                  <c:v>103.01997564534096</c:v>
                </c:pt>
                <c:pt idx="209">
                  <c:v>103.06206615451519</c:v>
                </c:pt>
                <c:pt idx="210">
                  <c:v>103.23774396109039</c:v>
                </c:pt>
                <c:pt idx="211">
                  <c:v>103.23668553575322</c:v>
                </c:pt>
                <c:pt idx="212">
                  <c:v>103.23425670312602</c:v>
                </c:pt>
                <c:pt idx="213">
                  <c:v>103.33596617775619</c:v>
                </c:pt>
                <c:pt idx="214">
                  <c:v>103.35886299961464</c:v>
                </c:pt>
                <c:pt idx="215">
                  <c:v>103.42698267720897</c:v>
                </c:pt>
                <c:pt idx="216">
                  <c:v>103.26830707991869</c:v>
                </c:pt>
                <c:pt idx="217">
                  <c:v>103.11921303393085</c:v>
                </c:pt>
                <c:pt idx="218">
                  <c:v>103.11743597839072</c:v>
                </c:pt>
                <c:pt idx="219">
                  <c:v>103.11634393244816</c:v>
                </c:pt>
                <c:pt idx="220">
                  <c:v>102.96037499698326</c:v>
                </c:pt>
                <c:pt idx="221">
                  <c:v>102.97983655396195</c:v>
                </c:pt>
                <c:pt idx="222">
                  <c:v>102.91431668151337</c:v>
                </c:pt>
                <c:pt idx="223">
                  <c:v>102.89813853105741</c:v>
                </c:pt>
                <c:pt idx="224">
                  <c:v>103.06975692669286</c:v>
                </c:pt>
                <c:pt idx="225">
                  <c:v>103.08168507861916</c:v>
                </c:pt>
                <c:pt idx="226">
                  <c:v>103.09567028296789</c:v>
                </c:pt>
                <c:pt idx="227">
                  <c:v>103.12679304454628</c:v>
                </c:pt>
                <c:pt idx="228">
                  <c:v>103.13940962416349</c:v>
                </c:pt>
                <c:pt idx="229">
                  <c:v>103.12254976068388</c:v>
                </c:pt>
                <c:pt idx="230">
                  <c:v>103.1858968842956</c:v>
                </c:pt>
                <c:pt idx="231">
                  <c:v>103.25336182096287</c:v>
                </c:pt>
                <c:pt idx="232">
                  <c:v>103.26666981893921</c:v>
                </c:pt>
                <c:pt idx="233">
                  <c:v>103.27929302470926</c:v>
                </c:pt>
                <c:pt idx="234">
                  <c:v>103.41601780641673</c:v>
                </c:pt>
                <c:pt idx="235">
                  <c:v>103.36488022946564</c:v>
                </c:pt>
                <c:pt idx="236">
                  <c:v>103.21157117622559</c:v>
                </c:pt>
                <c:pt idx="237">
                  <c:v>103.0431652629477</c:v>
                </c:pt>
                <c:pt idx="238">
                  <c:v>103.01463773702847</c:v>
                </c:pt>
                <c:pt idx="239">
                  <c:v>103.02862533616322</c:v>
                </c:pt>
                <c:pt idx="240">
                  <c:v>103.04261380738924</c:v>
                </c:pt>
                <c:pt idx="241">
                  <c:v>102.90366700555853</c:v>
                </c:pt>
                <c:pt idx="242">
                  <c:v>102.99652298012393</c:v>
                </c:pt>
                <c:pt idx="243">
                  <c:v>103.07703998254301</c:v>
                </c:pt>
                <c:pt idx="244">
                  <c:v>103.09651876136986</c:v>
                </c:pt>
                <c:pt idx="245">
                  <c:v>103.20516721943441</c:v>
                </c:pt>
                <c:pt idx="246">
                  <c:v>103.21779237974208</c:v>
                </c:pt>
                <c:pt idx="247">
                  <c:v>103.23179023425969</c:v>
                </c:pt>
                <c:pt idx="248">
                  <c:v>103.26842645878649</c:v>
                </c:pt>
                <c:pt idx="249">
                  <c:v>103.3215294080707</c:v>
                </c:pt>
                <c:pt idx="250">
                  <c:v>103.34307847294508</c:v>
                </c:pt>
                <c:pt idx="251">
                  <c:v>103.32346543145479</c:v>
                </c:pt>
                <c:pt idx="252">
                  <c:v>103.47811601626488</c:v>
                </c:pt>
                <c:pt idx="253">
                  <c:v>103.49075322532579</c:v>
                </c:pt>
                <c:pt idx="254">
                  <c:v>103.50476347406617</c:v>
                </c:pt>
                <c:pt idx="255">
                  <c:v>103.42339873743909</c:v>
                </c:pt>
                <c:pt idx="256">
                  <c:v>103.26997891563185</c:v>
                </c:pt>
                <c:pt idx="257">
                  <c:v>103.28123751601822</c:v>
                </c:pt>
                <c:pt idx="258">
                  <c:v>103.21426642713593</c:v>
                </c:pt>
                <c:pt idx="259">
                  <c:v>103.04915579092969</c:v>
                </c:pt>
                <c:pt idx="260">
                  <c:v>103.06246611364159</c:v>
                </c:pt>
                <c:pt idx="261">
                  <c:v>103.0764635650327</c:v>
                </c:pt>
                <c:pt idx="262">
                  <c:v>103.09046188916126</c:v>
                </c:pt>
                <c:pt idx="263">
                  <c:v>103.10446108607192</c:v>
                </c:pt>
                <c:pt idx="264">
                  <c:v>103.02785909301024</c:v>
                </c:pt>
                <c:pt idx="265">
                  <c:v>103.10569234748901</c:v>
                </c:pt>
                <c:pt idx="266">
                  <c:v>103.37504463570032</c:v>
                </c:pt>
                <c:pt idx="267">
                  <c:v>103.38768262954142</c:v>
                </c:pt>
                <c:pt idx="268">
                  <c:v>103.40169435373346</c:v>
                </c:pt>
                <c:pt idx="269">
                  <c:v>103.40197690109603</c:v>
                </c:pt>
                <c:pt idx="270">
                  <c:v>103.46404678097822</c:v>
                </c:pt>
                <c:pt idx="271">
                  <c:v>103.43000373065985</c:v>
                </c:pt>
                <c:pt idx="272">
                  <c:v>103.3966446765652</c:v>
                </c:pt>
                <c:pt idx="273">
                  <c:v>103.10649425063498</c:v>
                </c:pt>
                <c:pt idx="274">
                  <c:v>103.12118471914367</c:v>
                </c:pt>
                <c:pt idx="275">
                  <c:v>103.13439124576117</c:v>
                </c:pt>
                <c:pt idx="276">
                  <c:v>102.98211001079835</c:v>
                </c:pt>
                <c:pt idx="277">
                  <c:v>102.7584013881568</c:v>
                </c:pt>
                <c:pt idx="278">
                  <c:v>102.53055669725953</c:v>
                </c:pt>
                <c:pt idx="279">
                  <c:v>102.15916597828216</c:v>
                </c:pt>
                <c:pt idx="280">
                  <c:v>101.65451573456356</c:v>
                </c:pt>
                <c:pt idx="281">
                  <c:v>101.66835996227903</c:v>
                </c:pt>
                <c:pt idx="282">
                  <c:v>101.68357866824721</c:v>
                </c:pt>
                <c:pt idx="283">
                  <c:v>101.69742462661355</c:v>
                </c:pt>
                <c:pt idx="284">
                  <c:v>101.3506666180574</c:v>
                </c:pt>
                <c:pt idx="285">
                  <c:v>101.2834486371426</c:v>
                </c:pt>
                <c:pt idx="286">
                  <c:v>101.09738967778158</c:v>
                </c:pt>
                <c:pt idx="287">
                  <c:v>101.050766081437</c:v>
                </c:pt>
                <c:pt idx="288">
                  <c:v>101.05222646630422</c:v>
                </c:pt>
                <c:pt idx="289">
                  <c:v>101.05574778866871</c:v>
                </c:pt>
                <c:pt idx="290">
                  <c:v>100.99469028617375</c:v>
                </c:pt>
                <c:pt idx="291">
                  <c:v>100.89858966841966</c:v>
                </c:pt>
                <c:pt idx="292">
                  <c:v>100.85126334506013</c:v>
                </c:pt>
                <c:pt idx="293">
                  <c:v>101.08563720103365</c:v>
                </c:pt>
                <c:pt idx="294">
                  <c:v>101.37911835279252</c:v>
                </c:pt>
                <c:pt idx="295">
                  <c:v>101.97911835279251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62-408F-B82C-979DDA218BC1}"/>
            </c:ext>
          </c:extLst>
        </c:ser>
        <c:ser>
          <c:idx val="0"/>
          <c:order val="4"/>
          <c:tx>
            <c:strRef>
              <c:f>'YTD (2)'!$AQ$1</c:f>
              <c:strCache>
                <c:ptCount val="1"/>
                <c:pt idx="0">
                  <c:v>Benchmark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'YTD (2)'!$B$3:$B$298</c:f>
              <c:numCache>
                <c:formatCode>m/d/yyyy</c:formatCode>
                <c:ptCount val="296"/>
                <c:pt idx="0" formatCode="dd\-mm\-yyyy">
                  <c:v>42735</c:v>
                </c:pt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</c:numCache>
            </c:numRef>
          </c:cat>
          <c:val>
            <c:numRef>
              <c:f>'YTD (2)'!$AQ$3:$AQ$296</c:f>
              <c:numCache>
                <c:formatCode>General</c:formatCode>
                <c:ptCount val="29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100.146869668509</c:v>
                </c:pt>
                <c:pt idx="4">
                  <c:v>100.42203561355747</c:v>
                </c:pt>
                <c:pt idx="5">
                  <c:v>100.7044060436142</c:v>
                </c:pt>
                <c:pt idx="6">
                  <c:v>100.78711209740102</c:v>
                </c:pt>
                <c:pt idx="7">
                  <c:v>100.78711209740102</c:v>
                </c:pt>
                <c:pt idx="8">
                  <c:v>100.78711209740102</c:v>
                </c:pt>
                <c:pt idx="9">
                  <c:v>100.67976595234994</c:v>
                </c:pt>
                <c:pt idx="10">
                  <c:v>100.71126317761166</c:v>
                </c:pt>
                <c:pt idx="11">
                  <c:v>100.63411353265595</c:v>
                </c:pt>
                <c:pt idx="12">
                  <c:v>100.69189451138209</c:v>
                </c:pt>
                <c:pt idx="13">
                  <c:v>100.75297935217696</c:v>
                </c:pt>
                <c:pt idx="14">
                  <c:v>100.75297935217696</c:v>
                </c:pt>
                <c:pt idx="15">
                  <c:v>100.75297935217696</c:v>
                </c:pt>
                <c:pt idx="16">
                  <c:v>100.68786431315573</c:v>
                </c:pt>
                <c:pt idx="17">
                  <c:v>100.66565547061474</c:v>
                </c:pt>
                <c:pt idx="18">
                  <c:v>100.62031475946986</c:v>
                </c:pt>
                <c:pt idx="19">
                  <c:v>100.54990528515778</c:v>
                </c:pt>
                <c:pt idx="20">
                  <c:v>100.52255142605475</c:v>
                </c:pt>
                <c:pt idx="21">
                  <c:v>100.52255142605475</c:v>
                </c:pt>
                <c:pt idx="22">
                  <c:v>100.52255142605475</c:v>
                </c:pt>
                <c:pt idx="23">
                  <c:v>100.60645056237468</c:v>
                </c:pt>
                <c:pt idx="24">
                  <c:v>100.53082419488419</c:v>
                </c:pt>
                <c:pt idx="25">
                  <c:v>100.59481600346193</c:v>
                </c:pt>
                <c:pt idx="26">
                  <c:v>100.64592342574242</c:v>
                </c:pt>
                <c:pt idx="27">
                  <c:v>100.59316946613977</c:v>
                </c:pt>
                <c:pt idx="28">
                  <c:v>100.59316946613977</c:v>
                </c:pt>
                <c:pt idx="29">
                  <c:v>100.59316946613977</c:v>
                </c:pt>
                <c:pt idx="30">
                  <c:v>100.60807238327162</c:v>
                </c:pt>
                <c:pt idx="31">
                  <c:v>100.6194382047657</c:v>
                </c:pt>
                <c:pt idx="32">
                  <c:v>100.68922829483792</c:v>
                </c:pt>
                <c:pt idx="33">
                  <c:v>100.84100244046174</c:v>
                </c:pt>
                <c:pt idx="34">
                  <c:v>100.91497576139038</c:v>
                </c:pt>
                <c:pt idx="35">
                  <c:v>100.91497576139038</c:v>
                </c:pt>
                <c:pt idx="36">
                  <c:v>100.91497576139038</c:v>
                </c:pt>
                <c:pt idx="37">
                  <c:v>100.95566862617419</c:v>
                </c:pt>
                <c:pt idx="38">
                  <c:v>100.91286539794667</c:v>
                </c:pt>
                <c:pt idx="39">
                  <c:v>101.12994698739442</c:v>
                </c:pt>
                <c:pt idx="40">
                  <c:v>101.23612699669779</c:v>
                </c:pt>
                <c:pt idx="41">
                  <c:v>101.35400683114727</c:v>
                </c:pt>
                <c:pt idx="42">
                  <c:v>101.35400683114727</c:v>
                </c:pt>
                <c:pt idx="43">
                  <c:v>101.35400683114727</c:v>
                </c:pt>
                <c:pt idx="44">
                  <c:v>101.33369561513307</c:v>
                </c:pt>
                <c:pt idx="45">
                  <c:v>101.36616906134553</c:v>
                </c:pt>
                <c:pt idx="46">
                  <c:v>101.44487035375131</c:v>
                </c:pt>
                <c:pt idx="47">
                  <c:v>101.38810457889282</c:v>
                </c:pt>
                <c:pt idx="48">
                  <c:v>101.29573160767247</c:v>
                </c:pt>
                <c:pt idx="49">
                  <c:v>101.29573160767247</c:v>
                </c:pt>
                <c:pt idx="50">
                  <c:v>101.29573160767247</c:v>
                </c:pt>
                <c:pt idx="51">
                  <c:v>101.43805022350305</c:v>
                </c:pt>
                <c:pt idx="52">
                  <c:v>101.37971438734307</c:v>
                </c:pt>
                <c:pt idx="53">
                  <c:v>101.34625526845683</c:v>
                </c:pt>
                <c:pt idx="54">
                  <c:v>101.42934896924118</c:v>
                </c:pt>
                <c:pt idx="55">
                  <c:v>101.56182610029576</c:v>
                </c:pt>
                <c:pt idx="56">
                  <c:v>101.56182610029576</c:v>
                </c:pt>
                <c:pt idx="57">
                  <c:v>101.56182610029576</c:v>
                </c:pt>
                <c:pt idx="58">
                  <c:v>101.72288086177036</c:v>
                </c:pt>
                <c:pt idx="59">
                  <c:v>101.71558009847315</c:v>
                </c:pt>
                <c:pt idx="60">
                  <c:v>101.8229420377091</c:v>
                </c:pt>
                <c:pt idx="61">
                  <c:v>101.83288767081893</c:v>
                </c:pt>
                <c:pt idx="62">
                  <c:v>101.84447496322808</c:v>
                </c:pt>
                <c:pt idx="63">
                  <c:v>101.84447496322808</c:v>
                </c:pt>
                <c:pt idx="64">
                  <c:v>101.84447496322808</c:v>
                </c:pt>
                <c:pt idx="65">
                  <c:v>101.90212257764779</c:v>
                </c:pt>
                <c:pt idx="66">
                  <c:v>101.89559098162051</c:v>
                </c:pt>
                <c:pt idx="67">
                  <c:v>101.85710691673317</c:v>
                </c:pt>
                <c:pt idx="68">
                  <c:v>101.8186137057002</c:v>
                </c:pt>
                <c:pt idx="69">
                  <c:v>101.66378908925439</c:v>
                </c:pt>
                <c:pt idx="70">
                  <c:v>101.66378908925439</c:v>
                </c:pt>
                <c:pt idx="71">
                  <c:v>101.66378908925439</c:v>
                </c:pt>
                <c:pt idx="72">
                  <c:v>101.56006132570683</c:v>
                </c:pt>
                <c:pt idx="73">
                  <c:v>101.52960095996377</c:v>
                </c:pt>
                <c:pt idx="74">
                  <c:v>101.34550944258397</c:v>
                </c:pt>
                <c:pt idx="75">
                  <c:v>101.31715311929479</c:v>
                </c:pt>
                <c:pt idx="76">
                  <c:v>101.59374174703233</c:v>
                </c:pt>
                <c:pt idx="77">
                  <c:v>101.59374174703233</c:v>
                </c:pt>
                <c:pt idx="78">
                  <c:v>101.59374174703233</c:v>
                </c:pt>
                <c:pt idx="79">
                  <c:v>101.81356369416427</c:v>
                </c:pt>
                <c:pt idx="80">
                  <c:v>101.92012439222033</c:v>
                </c:pt>
                <c:pt idx="81">
                  <c:v>101.79449913808038</c:v>
                </c:pt>
                <c:pt idx="82">
                  <c:v>102.00279667794392</c:v>
                </c:pt>
                <c:pt idx="83">
                  <c:v>102.15759364667367</c:v>
                </c:pt>
                <c:pt idx="84">
                  <c:v>102.15759364667367</c:v>
                </c:pt>
                <c:pt idx="85">
                  <c:v>102.15759364667367</c:v>
                </c:pt>
                <c:pt idx="86">
                  <c:v>102.22696477403228</c:v>
                </c:pt>
                <c:pt idx="87">
                  <c:v>102.35414290550239</c:v>
                </c:pt>
                <c:pt idx="88">
                  <c:v>102.41453443747109</c:v>
                </c:pt>
                <c:pt idx="89">
                  <c:v>102.42903651746315</c:v>
                </c:pt>
                <c:pt idx="90">
                  <c:v>102.50229044878211</c:v>
                </c:pt>
                <c:pt idx="91">
                  <c:v>102.50229044878211</c:v>
                </c:pt>
                <c:pt idx="92">
                  <c:v>102.50229044878211</c:v>
                </c:pt>
                <c:pt idx="93">
                  <c:v>102.74657886739796</c:v>
                </c:pt>
                <c:pt idx="94">
                  <c:v>102.72068300622745</c:v>
                </c:pt>
                <c:pt idx="95">
                  <c:v>102.89960003977541</c:v>
                </c:pt>
                <c:pt idx="96">
                  <c:v>102.88678858781758</c:v>
                </c:pt>
                <c:pt idx="97">
                  <c:v>102.88636717392806</c:v>
                </c:pt>
                <c:pt idx="98">
                  <c:v>102.88636717392806</c:v>
                </c:pt>
                <c:pt idx="99">
                  <c:v>102.88636717392806</c:v>
                </c:pt>
                <c:pt idx="100">
                  <c:v>102.98596453785255</c:v>
                </c:pt>
                <c:pt idx="101">
                  <c:v>103.04623031037487</c:v>
                </c:pt>
                <c:pt idx="102">
                  <c:v>103.12950993406434</c:v>
                </c:pt>
                <c:pt idx="103">
                  <c:v>103.12950993406434</c:v>
                </c:pt>
                <c:pt idx="104">
                  <c:v>103.2038646019152</c:v>
                </c:pt>
                <c:pt idx="105">
                  <c:v>103.2038646019152</c:v>
                </c:pt>
                <c:pt idx="106">
                  <c:v>103.2038646019152</c:v>
                </c:pt>
                <c:pt idx="107">
                  <c:v>103.28863412619712</c:v>
                </c:pt>
                <c:pt idx="108">
                  <c:v>103.67161465275554</c:v>
                </c:pt>
                <c:pt idx="109">
                  <c:v>103.67161465275554</c:v>
                </c:pt>
                <c:pt idx="110">
                  <c:v>103.53405567708982</c:v>
                </c:pt>
                <c:pt idx="111">
                  <c:v>103.51793752141013</c:v>
                </c:pt>
                <c:pt idx="112">
                  <c:v>103.51793752141013</c:v>
                </c:pt>
                <c:pt idx="113">
                  <c:v>103.51793752141013</c:v>
                </c:pt>
                <c:pt idx="114">
                  <c:v>103.55537291772437</c:v>
                </c:pt>
                <c:pt idx="115">
                  <c:v>103.51264229919518</c:v>
                </c:pt>
                <c:pt idx="116">
                  <c:v>103.44912023617179</c:v>
                </c:pt>
                <c:pt idx="117">
                  <c:v>103.34144756824389</c:v>
                </c:pt>
                <c:pt idx="118">
                  <c:v>103.45126373199906</c:v>
                </c:pt>
                <c:pt idx="119">
                  <c:v>103.45126373199906</c:v>
                </c:pt>
                <c:pt idx="120">
                  <c:v>103.45126373199906</c:v>
                </c:pt>
                <c:pt idx="121">
                  <c:v>103.45126373199906</c:v>
                </c:pt>
                <c:pt idx="122">
                  <c:v>103.57031664815894</c:v>
                </c:pt>
                <c:pt idx="123">
                  <c:v>103.68226401697508</c:v>
                </c:pt>
                <c:pt idx="124">
                  <c:v>103.69223664004829</c:v>
                </c:pt>
                <c:pt idx="125">
                  <c:v>103.51817351985686</c:v>
                </c:pt>
                <c:pt idx="126">
                  <c:v>103.51817351985686</c:v>
                </c:pt>
                <c:pt idx="127">
                  <c:v>103.51817351985686</c:v>
                </c:pt>
                <c:pt idx="128">
                  <c:v>103.55837783750046</c:v>
                </c:pt>
                <c:pt idx="129">
                  <c:v>103.38377423856873</c:v>
                </c:pt>
                <c:pt idx="130">
                  <c:v>103.13660895789654</c:v>
                </c:pt>
                <c:pt idx="131">
                  <c:v>103.1484227156858</c:v>
                </c:pt>
                <c:pt idx="132">
                  <c:v>102.93430239444253</c:v>
                </c:pt>
                <c:pt idx="133">
                  <c:v>102.93430239444253</c:v>
                </c:pt>
                <c:pt idx="134">
                  <c:v>102.93430239444253</c:v>
                </c:pt>
                <c:pt idx="135">
                  <c:v>102.99706932917496</c:v>
                </c:pt>
                <c:pt idx="136">
                  <c:v>103.21309286364401</c:v>
                </c:pt>
                <c:pt idx="137">
                  <c:v>103.30058185755195</c:v>
                </c:pt>
                <c:pt idx="138">
                  <c:v>103.52543382967428</c:v>
                </c:pt>
                <c:pt idx="139">
                  <c:v>103.64251510009144</c:v>
                </c:pt>
                <c:pt idx="140">
                  <c:v>103.64251510009144</c:v>
                </c:pt>
                <c:pt idx="141">
                  <c:v>103.64251510009144</c:v>
                </c:pt>
                <c:pt idx="142">
                  <c:v>103.53760293297317</c:v>
                </c:pt>
                <c:pt idx="143">
                  <c:v>103.48000571964475</c:v>
                </c:pt>
                <c:pt idx="144">
                  <c:v>103.46147820390973</c:v>
                </c:pt>
                <c:pt idx="145">
                  <c:v>103.53724970743291</c:v>
                </c:pt>
                <c:pt idx="146">
                  <c:v>103.35164790669624</c:v>
                </c:pt>
                <c:pt idx="147">
                  <c:v>103.35164790669624</c:v>
                </c:pt>
                <c:pt idx="148">
                  <c:v>103.35164790669624</c:v>
                </c:pt>
                <c:pt idx="149">
                  <c:v>103.21011649053935</c:v>
                </c:pt>
                <c:pt idx="150">
                  <c:v>103.22675726776301</c:v>
                </c:pt>
                <c:pt idx="151">
                  <c:v>103.44019430533571</c:v>
                </c:pt>
                <c:pt idx="152">
                  <c:v>103.63947171895097</c:v>
                </c:pt>
                <c:pt idx="153">
                  <c:v>103.69959151667673</c:v>
                </c:pt>
                <c:pt idx="154">
                  <c:v>103.69959151667673</c:v>
                </c:pt>
                <c:pt idx="155">
                  <c:v>103.69959151667673</c:v>
                </c:pt>
                <c:pt idx="156">
                  <c:v>103.87493882538736</c:v>
                </c:pt>
                <c:pt idx="157">
                  <c:v>103.91924744047083</c:v>
                </c:pt>
                <c:pt idx="158">
                  <c:v>103.93265912632772</c:v>
                </c:pt>
                <c:pt idx="159">
                  <c:v>103.93808426069846</c:v>
                </c:pt>
                <c:pt idx="160">
                  <c:v>103.88231548044548</c:v>
                </c:pt>
                <c:pt idx="161">
                  <c:v>103.88231548044548</c:v>
                </c:pt>
                <c:pt idx="162">
                  <c:v>103.88231548044548</c:v>
                </c:pt>
                <c:pt idx="163">
                  <c:v>103.84073325834333</c:v>
                </c:pt>
                <c:pt idx="164">
                  <c:v>103.72836704803767</c:v>
                </c:pt>
                <c:pt idx="165">
                  <c:v>103.81939863376999</c:v>
                </c:pt>
                <c:pt idx="166">
                  <c:v>103.86548024339977</c:v>
                </c:pt>
                <c:pt idx="167" formatCode="0.00">
                  <c:v>103.88019318930269</c:v>
                </c:pt>
                <c:pt idx="168" formatCode="0.00">
                  <c:v>103.88019318930269</c:v>
                </c:pt>
                <c:pt idx="169" formatCode="0.00">
                  <c:v>103.88019318930269</c:v>
                </c:pt>
                <c:pt idx="170" formatCode="0.00">
                  <c:v>103.77544209354924</c:v>
                </c:pt>
                <c:pt idx="171" formatCode="0.00">
                  <c:v>103.79641029462346</c:v>
                </c:pt>
                <c:pt idx="172" formatCode="0.00">
                  <c:v>103.70893744955026</c:v>
                </c:pt>
                <c:pt idx="173" formatCode="0.00">
                  <c:v>103.59218494054954</c:v>
                </c:pt>
                <c:pt idx="174" formatCode="0.00">
                  <c:v>103.65336235286101</c:v>
                </c:pt>
                <c:pt idx="175" formatCode="0.00">
                  <c:v>103.65336235286101</c:v>
                </c:pt>
                <c:pt idx="176" formatCode="0.00">
                  <c:v>103.65336235286101</c:v>
                </c:pt>
                <c:pt idx="177" formatCode="0.00">
                  <c:v>103.65336235286101</c:v>
                </c:pt>
                <c:pt idx="178" formatCode="0.00">
                  <c:v>103.55527178397119</c:v>
                </c:pt>
                <c:pt idx="179" formatCode="0.00">
                  <c:v>103.35767104385407</c:v>
                </c:pt>
                <c:pt idx="180" formatCode="0.00">
                  <c:v>103.35085112790165</c:v>
                </c:pt>
                <c:pt idx="181" formatCode="0.00">
                  <c:v>103.21164971404282</c:v>
                </c:pt>
                <c:pt idx="182" formatCode="0.00">
                  <c:v>103.21164971404282</c:v>
                </c:pt>
                <c:pt idx="183" formatCode="0.00">
                  <c:v>103.21164971404282</c:v>
                </c:pt>
                <c:pt idx="184" formatCode="0.00">
                  <c:v>103.23009052841395</c:v>
                </c:pt>
                <c:pt idx="185" formatCode="0.00">
                  <c:v>103.18431908940518</c:v>
                </c:pt>
                <c:pt idx="186" formatCode="0.00">
                  <c:v>103.09034990030823</c:v>
                </c:pt>
                <c:pt idx="187" formatCode="0.00">
                  <c:v>103.10869251471648</c:v>
                </c:pt>
                <c:pt idx="188" formatCode="0.00">
                  <c:v>102.88479158292937</c:v>
                </c:pt>
                <c:pt idx="189" formatCode="0.00">
                  <c:v>102.88479158292937</c:v>
                </c:pt>
                <c:pt idx="190" formatCode="0.00">
                  <c:v>102.88479158292937</c:v>
                </c:pt>
                <c:pt idx="191" formatCode="0.00">
                  <c:v>102.81362520112374</c:v>
                </c:pt>
                <c:pt idx="192" formatCode="0.00">
                  <c:v>102.83104757022397</c:v>
                </c:pt>
                <c:pt idx="193" formatCode="0.00">
                  <c:v>103.00126106921734</c:v>
                </c:pt>
                <c:pt idx="194" formatCode="0.00">
                  <c:v>103.11413552126415</c:v>
                </c:pt>
                <c:pt idx="195" formatCode="0.00">
                  <c:v>102.82311661574829</c:v>
                </c:pt>
                <c:pt idx="196" formatCode="0.00">
                  <c:v>102.82311661574829</c:v>
                </c:pt>
                <c:pt idx="197" formatCode="0.00">
                  <c:v>102.82311661574829</c:v>
                </c:pt>
                <c:pt idx="198" formatCode="0.00">
                  <c:v>102.61021823775754</c:v>
                </c:pt>
                <c:pt idx="199" formatCode="0.00">
                  <c:v>102.48967157026836</c:v>
                </c:pt>
                <c:pt idx="200" formatCode="0.00">
                  <c:v>102.44148529918915</c:v>
                </c:pt>
                <c:pt idx="201" formatCode="0.00">
                  <c:v>102.37708729633374</c:v>
                </c:pt>
                <c:pt idx="202" formatCode="0.00">
                  <c:v>102.4015002484184</c:v>
                </c:pt>
                <c:pt idx="203" formatCode="0.00">
                  <c:v>102.4015002484184</c:v>
                </c:pt>
                <c:pt idx="204" formatCode="0.00">
                  <c:v>102.4015002484184</c:v>
                </c:pt>
                <c:pt idx="205" formatCode="0.00">
                  <c:v>102.56269528081826</c:v>
                </c:pt>
                <c:pt idx="206" formatCode="0.00">
                  <c:v>102.71089902681818</c:v>
                </c:pt>
                <c:pt idx="207" formatCode="0.00">
                  <c:v>102.6255685863341</c:v>
                </c:pt>
                <c:pt idx="208" formatCode="0.00">
                  <c:v>102.74708377163495</c:v>
                </c:pt>
                <c:pt idx="209" formatCode="0.00">
                  <c:v>102.78133641563029</c:v>
                </c:pt>
                <c:pt idx="210" formatCode="0.00">
                  <c:v>102.78133641563029</c:v>
                </c:pt>
                <c:pt idx="211" formatCode="0.00">
                  <c:v>102.78133641563029</c:v>
                </c:pt>
                <c:pt idx="212" formatCode="0.00">
                  <c:v>102.94307814645771</c:v>
                </c:pt>
                <c:pt idx="213" formatCode="0.00">
                  <c:v>103.00934477141037</c:v>
                </c:pt>
                <c:pt idx="214" formatCode="0.00">
                  <c:v>103.07650896985776</c:v>
                </c:pt>
                <c:pt idx="215" formatCode="0.00">
                  <c:v>103.12008520758796</c:v>
                </c:pt>
                <c:pt idx="216" formatCode="0.00">
                  <c:v>102.93707375386599</c:v>
                </c:pt>
                <c:pt idx="217" formatCode="0.00">
                  <c:v>102.93707375386599</c:v>
                </c:pt>
                <c:pt idx="218" formatCode="0.00">
                  <c:v>102.93707375386599</c:v>
                </c:pt>
                <c:pt idx="219" formatCode="0.00">
                  <c:v>102.81318762617838</c:v>
                </c:pt>
                <c:pt idx="220" formatCode="0.00">
                  <c:v>102.72228161000783</c:v>
                </c:pt>
                <c:pt idx="221" formatCode="0.00">
                  <c:v>102.80753432304232</c:v>
                </c:pt>
                <c:pt idx="222" formatCode="0.00">
                  <c:v>102.72468187523744</c:v>
                </c:pt>
                <c:pt idx="223" formatCode="0.00">
                  <c:v>102.66073960768215</c:v>
                </c:pt>
                <c:pt idx="224" formatCode="0.00">
                  <c:v>102.66073960768215</c:v>
                </c:pt>
                <c:pt idx="225" formatCode="0.00">
                  <c:v>102.66073960768215</c:v>
                </c:pt>
                <c:pt idx="226" formatCode="0.00">
                  <c:v>102.66073960768215</c:v>
                </c:pt>
                <c:pt idx="227" formatCode="0.00">
                  <c:v>102.86172375474807</c:v>
                </c:pt>
                <c:pt idx="228" formatCode="0.00">
                  <c:v>102.92531610636989</c:v>
                </c:pt>
                <c:pt idx="229" formatCode="0.00">
                  <c:v>102.94378927241105</c:v>
                </c:pt>
                <c:pt idx="230" formatCode="0.00">
                  <c:v>102.97062127917629</c:v>
                </c:pt>
                <c:pt idx="231" formatCode="0.00">
                  <c:v>102.97062127917629</c:v>
                </c:pt>
                <c:pt idx="232" formatCode="0.00">
                  <c:v>102.97062127917629</c:v>
                </c:pt>
                <c:pt idx="233" formatCode="0.00">
                  <c:v>103.02368665217411</c:v>
                </c:pt>
                <c:pt idx="234" formatCode="0.00">
                  <c:v>103.06766640297236</c:v>
                </c:pt>
                <c:pt idx="235" formatCode="0.00">
                  <c:v>103.06720893602171</c:v>
                </c:pt>
                <c:pt idx="236" formatCode="0.00">
                  <c:v>102.91116133116087</c:v>
                </c:pt>
                <c:pt idx="237" formatCode="0.00">
                  <c:v>102.78532280979984</c:v>
                </c:pt>
                <c:pt idx="238" formatCode="0.00">
                  <c:v>102.78532280979984</c:v>
                </c:pt>
                <c:pt idx="239" formatCode="0.00">
                  <c:v>102.78532280979984</c:v>
                </c:pt>
                <c:pt idx="240" formatCode="0.00">
                  <c:v>102.79536580252778</c:v>
                </c:pt>
                <c:pt idx="241" formatCode="0.00">
                  <c:v>102.69393663596168</c:v>
                </c:pt>
                <c:pt idx="242" formatCode="0.00">
                  <c:v>102.74064552815594</c:v>
                </c:pt>
                <c:pt idx="243" formatCode="0.00">
                  <c:v>102.80899037304505</c:v>
                </c:pt>
                <c:pt idx="244" formatCode="0.00">
                  <c:v>102.83529485673354</c:v>
                </c:pt>
                <c:pt idx="245" formatCode="0.00">
                  <c:v>102.83529485673354</c:v>
                </c:pt>
                <c:pt idx="246" formatCode="0.00">
                  <c:v>102.83529485673354</c:v>
                </c:pt>
                <c:pt idx="247" formatCode="0.00">
                  <c:v>102.93061321336849</c:v>
                </c:pt>
                <c:pt idx="248" formatCode="0.00">
                  <c:v>102.93977232741777</c:v>
                </c:pt>
                <c:pt idx="249" formatCode="0.00">
                  <c:v>102.93463491220579</c:v>
                </c:pt>
                <c:pt idx="250" formatCode="0.00">
                  <c:v>102.94679886395147</c:v>
                </c:pt>
                <c:pt idx="251" formatCode="0.00">
                  <c:v>102.90347428114434</c:v>
                </c:pt>
                <c:pt idx="252" formatCode="0.00">
                  <c:v>102.90347428114434</c:v>
                </c:pt>
                <c:pt idx="253" formatCode="0.00">
                  <c:v>102.90347428114434</c:v>
                </c:pt>
                <c:pt idx="254" formatCode="0.00">
                  <c:v>103.06731428991243</c:v>
                </c:pt>
                <c:pt idx="255" formatCode="0.00">
                  <c:v>103.07563172028058</c:v>
                </c:pt>
                <c:pt idx="256" formatCode="0.00">
                  <c:v>102.93255730562628</c:v>
                </c:pt>
                <c:pt idx="257" formatCode="0.00">
                  <c:v>102.97836156268413</c:v>
                </c:pt>
                <c:pt idx="258" formatCode="0.00">
                  <c:v>102.84400195671911</c:v>
                </c:pt>
                <c:pt idx="259" formatCode="0.00">
                  <c:v>102.84400195671911</c:v>
                </c:pt>
                <c:pt idx="260" formatCode="0.00">
                  <c:v>102.84400195671911</c:v>
                </c:pt>
                <c:pt idx="261" formatCode="0.00">
                  <c:v>102.84400195671911</c:v>
                </c:pt>
                <c:pt idx="262" formatCode="0.00">
                  <c:v>102.84400195671911</c:v>
                </c:pt>
                <c:pt idx="263" formatCode="0.00">
                  <c:v>102.74601984534701</c:v>
                </c:pt>
                <c:pt idx="264" formatCode="0.00">
                  <c:v>102.71344611369894</c:v>
                </c:pt>
                <c:pt idx="265" formatCode="0.00">
                  <c:v>102.78452174991712</c:v>
                </c:pt>
                <c:pt idx="266" formatCode="0.00">
                  <c:v>102.78452174991712</c:v>
                </c:pt>
                <c:pt idx="267" formatCode="0.00">
                  <c:v>102.78452174991712</c:v>
                </c:pt>
                <c:pt idx="268" formatCode="0.00">
                  <c:v>102.99289639111008</c:v>
                </c:pt>
                <c:pt idx="269" formatCode="0.00">
                  <c:v>103.05572972046883</c:v>
                </c:pt>
                <c:pt idx="270" formatCode="0.00">
                  <c:v>103.13059727876113</c:v>
                </c:pt>
                <c:pt idx="271" formatCode="0.00">
                  <c:v>103.11901664768271</c:v>
                </c:pt>
                <c:pt idx="272" formatCode="0.00">
                  <c:v>103.09300683114407</c:v>
                </c:pt>
                <c:pt idx="273" formatCode="0.00">
                  <c:v>103.09300683114407</c:v>
                </c:pt>
                <c:pt idx="274" formatCode="0.00">
                  <c:v>103.09300683114407</c:v>
                </c:pt>
                <c:pt idx="275" formatCode="0.00">
                  <c:v>102.90211108640442</c:v>
                </c:pt>
                <c:pt idx="276" formatCode="0.00">
                  <c:v>102.7501659388784</c:v>
                </c:pt>
                <c:pt idx="277" formatCode="0.00">
                  <c:v>102.59243509509848</c:v>
                </c:pt>
                <c:pt idx="278" formatCode="0.00">
                  <c:v>102.36430122616844</c:v>
                </c:pt>
                <c:pt idx="279" formatCode="0.00">
                  <c:v>102.36430122616844</c:v>
                </c:pt>
                <c:pt idx="280" formatCode="0.00">
                  <c:v>102.36430122616844</c:v>
                </c:pt>
                <c:pt idx="281" formatCode="0.00">
                  <c:v>102.36430122616844</c:v>
                </c:pt>
                <c:pt idx="282" formatCode="0.00">
                  <c:v>102.11006654597195</c:v>
                </c:pt>
                <c:pt idx="283" formatCode="0.00">
                  <c:v>101.54642392744438</c:v>
                </c:pt>
                <c:pt idx="284" formatCode="0.00">
                  <c:v>101.26874014964504</c:v>
                </c:pt>
                <c:pt idx="285" formatCode="0.00">
                  <c:v>101.2103107621603</c:v>
                </c:pt>
                <c:pt idx="286" formatCode="0.00">
                  <c:v>101.09573964054118</c:v>
                </c:pt>
                <c:pt idx="287" formatCode="0.00">
                  <c:v>101.09573964054118</c:v>
                </c:pt>
                <c:pt idx="288" formatCode="0.00">
                  <c:v>101.09573964054118</c:v>
                </c:pt>
                <c:pt idx="289" formatCode="0.00">
                  <c:v>101.10036543412549</c:v>
                </c:pt>
                <c:pt idx="290" formatCode="0.00">
                  <c:v>101.0476134850049</c:v>
                </c:pt>
                <c:pt idx="291" formatCode="0.00">
                  <c:v>100.98914850324483</c:v>
                </c:pt>
                <c:pt idx="292" formatCode="0.00">
                  <c:v>100.97134960506588</c:v>
                </c:pt>
                <c:pt idx="293" formatCode="0.00">
                  <c:v>101.06359882433577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62-408F-B82C-979DDA218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083648"/>
        <c:axId val="60041472"/>
      </c:lineChart>
      <c:dateAx>
        <c:axId val="61083648"/>
        <c:scaling>
          <c:orientation val="minMax"/>
          <c:max val="43030"/>
        </c:scaling>
        <c:delete val="0"/>
        <c:axPos val="b"/>
        <c:numFmt formatCode="d\-mmm" sourceLinked="0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s-CL"/>
          </a:p>
        </c:txPr>
        <c:crossAx val="60041472"/>
        <c:crosses val="autoZero"/>
        <c:auto val="1"/>
        <c:lblOffset val="100"/>
        <c:baseTimeUnit val="days"/>
        <c:majorUnit val="25"/>
        <c:majorTimeUnit val="days"/>
        <c:minorUnit val="1"/>
        <c:minorTimeUnit val="months"/>
      </c:dateAx>
      <c:valAx>
        <c:axId val="60041472"/>
        <c:scaling>
          <c:orientation val="minMax"/>
          <c:min val="99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s-CL"/>
          </a:p>
        </c:txPr>
        <c:crossAx val="61083648"/>
        <c:crosses val="autoZero"/>
        <c:crossBetween val="between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10111122381463249"/>
          <c:y val="4.210830416485372E-2"/>
          <c:w val="0.27213680200220686"/>
          <c:h val="0.16020908529879266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>
          <a:latin typeface="Arial" panose="020B0604020202020204" pitchFamily="34" charset="0"/>
          <a:cs typeface="Arial" panose="020B060402020202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400934843729652E-2"/>
          <c:y val="0.14259064159908921"/>
          <c:w val="0.86319813031254067"/>
          <c:h val="0.76213710340800511"/>
        </c:manualLayout>
      </c:layout>
      <c:lineChart>
        <c:grouping val="standard"/>
        <c:varyColors val="0"/>
        <c:ser>
          <c:idx val="0"/>
          <c:order val="0"/>
          <c:tx>
            <c:strRef>
              <c:f>'12M (2)'!$AY$4</c:f>
              <c:strCache>
                <c:ptCount val="1"/>
                <c:pt idx="0">
                  <c:v>PROVIDA</c:v>
                </c:pt>
              </c:strCache>
            </c:strRef>
          </c:tx>
          <c:spPr>
            <a:ln w="25400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cat>
            <c:numRef>
              <c:f>'12M (2)'!$B$3:$B$369</c:f>
              <c:numCache>
                <c:formatCode>m/d/yyyy</c:formatCode>
                <c:ptCount val="367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</c:numCache>
            </c:numRef>
          </c:cat>
          <c:val>
            <c:numRef>
              <c:f>'12M (2)'!$E$3:$E$369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100.010755919266</c:v>
                </c:pt>
                <c:pt idx="5">
                  <c:v>99.892862057441661</c:v>
                </c:pt>
                <c:pt idx="6">
                  <c:v>99.863908133777784</c:v>
                </c:pt>
                <c:pt idx="7">
                  <c:v>99.821867373617948</c:v>
                </c:pt>
                <c:pt idx="8">
                  <c:v>99.56473631147793</c:v>
                </c:pt>
                <c:pt idx="9">
                  <c:v>99.56473631147793</c:v>
                </c:pt>
                <c:pt idx="10">
                  <c:v>99.56473631147793</c:v>
                </c:pt>
                <c:pt idx="11">
                  <c:v>99.56473631147793</c:v>
                </c:pt>
                <c:pt idx="12">
                  <c:v>99.56473631147793</c:v>
                </c:pt>
                <c:pt idx="13">
                  <c:v>99.362480095932682</c:v>
                </c:pt>
                <c:pt idx="14">
                  <c:v>99.094340364465566</c:v>
                </c:pt>
                <c:pt idx="15">
                  <c:v>99.232257647795578</c:v>
                </c:pt>
                <c:pt idx="16">
                  <c:v>99.232257647795578</c:v>
                </c:pt>
                <c:pt idx="17">
                  <c:v>99.232257647795578</c:v>
                </c:pt>
                <c:pt idx="18">
                  <c:v>99.300443997607275</c:v>
                </c:pt>
                <c:pt idx="19">
                  <c:v>99.584198066181173</c:v>
                </c:pt>
                <c:pt idx="20">
                  <c:v>99.626294993021261</c:v>
                </c:pt>
                <c:pt idx="21">
                  <c:v>99.203528390852654</c:v>
                </c:pt>
                <c:pt idx="22">
                  <c:v>98.157845221479207</c:v>
                </c:pt>
                <c:pt idx="23">
                  <c:v>98.157845221479207</c:v>
                </c:pt>
                <c:pt idx="24">
                  <c:v>98.157845221479207</c:v>
                </c:pt>
                <c:pt idx="25">
                  <c:v>97.517376566699284</c:v>
                </c:pt>
                <c:pt idx="26">
                  <c:v>96.327260779087979</c:v>
                </c:pt>
                <c:pt idx="27">
                  <c:v>97.009180443885228</c:v>
                </c:pt>
                <c:pt idx="28">
                  <c:v>97.251230752380735</c:v>
                </c:pt>
                <c:pt idx="29">
                  <c:v>97.474970723117892</c:v>
                </c:pt>
                <c:pt idx="30">
                  <c:v>97.474970723117892</c:v>
                </c:pt>
                <c:pt idx="31">
                  <c:v>97.474970723117892</c:v>
                </c:pt>
                <c:pt idx="32">
                  <c:v>97.330790854941085</c:v>
                </c:pt>
                <c:pt idx="33">
                  <c:v>97.184392402894801</c:v>
                </c:pt>
                <c:pt idx="34">
                  <c:v>97.219833578126426</c:v>
                </c:pt>
                <c:pt idx="35">
                  <c:v>97.036140450400566</c:v>
                </c:pt>
                <c:pt idx="36">
                  <c:v>96.965454683318171</c:v>
                </c:pt>
                <c:pt idx="37">
                  <c:v>96.965454683318171</c:v>
                </c:pt>
                <c:pt idx="38">
                  <c:v>96.965454683318171</c:v>
                </c:pt>
                <c:pt idx="39">
                  <c:v>96.873425577744484</c:v>
                </c:pt>
                <c:pt idx="40">
                  <c:v>96.950261596313169</c:v>
                </c:pt>
                <c:pt idx="41">
                  <c:v>97.224186495845032</c:v>
                </c:pt>
                <c:pt idx="42">
                  <c:v>97.337193856488497</c:v>
                </c:pt>
                <c:pt idx="43">
                  <c:v>97.258223504070656</c:v>
                </c:pt>
                <c:pt idx="44">
                  <c:v>97.258223504070656</c:v>
                </c:pt>
                <c:pt idx="45">
                  <c:v>97.258223504070656</c:v>
                </c:pt>
                <c:pt idx="46">
                  <c:v>97.411839374527815</c:v>
                </c:pt>
                <c:pt idx="47">
                  <c:v>97.515101816149581</c:v>
                </c:pt>
                <c:pt idx="48">
                  <c:v>97.547931240750032</c:v>
                </c:pt>
                <c:pt idx="49">
                  <c:v>97.547931240750032</c:v>
                </c:pt>
                <c:pt idx="50">
                  <c:v>97.681495606361409</c:v>
                </c:pt>
                <c:pt idx="51">
                  <c:v>97.681495606361409</c:v>
                </c:pt>
                <c:pt idx="52">
                  <c:v>97.681495606361409</c:v>
                </c:pt>
                <c:pt idx="53">
                  <c:v>97.639061679439877</c:v>
                </c:pt>
                <c:pt idx="54">
                  <c:v>97.482412808249734</c:v>
                </c:pt>
                <c:pt idx="55">
                  <c:v>97.651249849052007</c:v>
                </c:pt>
                <c:pt idx="56">
                  <c:v>97.95727400634118</c:v>
                </c:pt>
                <c:pt idx="57">
                  <c:v>97.838032144191061</c:v>
                </c:pt>
                <c:pt idx="58">
                  <c:v>97.838032144191061</c:v>
                </c:pt>
                <c:pt idx="59">
                  <c:v>97.838032144191061</c:v>
                </c:pt>
                <c:pt idx="60">
                  <c:v>97.998584599657889</c:v>
                </c:pt>
                <c:pt idx="61">
                  <c:v>98.130688631583041</c:v>
                </c:pt>
                <c:pt idx="62">
                  <c:v>98.22982282220714</c:v>
                </c:pt>
                <c:pt idx="63">
                  <c:v>98.247936576584621</c:v>
                </c:pt>
                <c:pt idx="64">
                  <c:v>98.342296599388277</c:v>
                </c:pt>
                <c:pt idx="65">
                  <c:v>98.342296599388277</c:v>
                </c:pt>
                <c:pt idx="66">
                  <c:v>98.342296599388277</c:v>
                </c:pt>
                <c:pt idx="67">
                  <c:v>98.293459670919361</c:v>
                </c:pt>
                <c:pt idx="68">
                  <c:v>98.448648208423265</c:v>
                </c:pt>
                <c:pt idx="69">
                  <c:v>98.523349893142822</c:v>
                </c:pt>
                <c:pt idx="70">
                  <c:v>98.662446676757881</c:v>
                </c:pt>
                <c:pt idx="71">
                  <c:v>98.878267145581162</c:v>
                </c:pt>
                <c:pt idx="72">
                  <c:v>98.878267145581162</c:v>
                </c:pt>
                <c:pt idx="73">
                  <c:v>98.878267145581162</c:v>
                </c:pt>
                <c:pt idx="74">
                  <c:v>98.878267145581162</c:v>
                </c:pt>
                <c:pt idx="75">
                  <c:v>99.028119848462239</c:v>
                </c:pt>
                <c:pt idx="76">
                  <c:v>99.349758342858209</c:v>
                </c:pt>
                <c:pt idx="77">
                  <c:v>99.581305482148764</c:v>
                </c:pt>
                <c:pt idx="78">
                  <c:v>99.648031498274236</c:v>
                </c:pt>
                <c:pt idx="79">
                  <c:v>99.648031498274236</c:v>
                </c:pt>
                <c:pt idx="80">
                  <c:v>99.648031498274236</c:v>
                </c:pt>
                <c:pt idx="81">
                  <c:v>99.537495471561357</c:v>
                </c:pt>
                <c:pt idx="82">
                  <c:v>99.573020896813347</c:v>
                </c:pt>
                <c:pt idx="83">
                  <c:v>99.492534044029014</c:v>
                </c:pt>
                <c:pt idx="84">
                  <c:v>99.535389221052355</c:v>
                </c:pt>
                <c:pt idx="85">
                  <c:v>99.619695408093008</c:v>
                </c:pt>
                <c:pt idx="86">
                  <c:v>99.619695408093008</c:v>
                </c:pt>
                <c:pt idx="87">
                  <c:v>99.619695408093008</c:v>
                </c:pt>
                <c:pt idx="88">
                  <c:v>99.588972234001588</c:v>
                </c:pt>
                <c:pt idx="89">
                  <c:v>99.56706722870787</c:v>
                </c:pt>
                <c:pt idx="90">
                  <c:v>99.53884347188712</c:v>
                </c:pt>
                <c:pt idx="91">
                  <c:v>99.450184367127832</c:v>
                </c:pt>
                <c:pt idx="92">
                  <c:v>99.428812945296428</c:v>
                </c:pt>
                <c:pt idx="93">
                  <c:v>99.428812945296428</c:v>
                </c:pt>
                <c:pt idx="94">
                  <c:v>99.428812945296428</c:v>
                </c:pt>
                <c:pt idx="95">
                  <c:v>99.536821471398483</c:v>
                </c:pt>
                <c:pt idx="96">
                  <c:v>99.471274955558073</c:v>
                </c:pt>
                <c:pt idx="97">
                  <c:v>99.512782132255651</c:v>
                </c:pt>
                <c:pt idx="98">
                  <c:v>99.565073311559374</c:v>
                </c:pt>
                <c:pt idx="99">
                  <c:v>99.500004212501011</c:v>
                </c:pt>
                <c:pt idx="100">
                  <c:v>99.500004212501011</c:v>
                </c:pt>
                <c:pt idx="101">
                  <c:v>99.500004212501011</c:v>
                </c:pt>
                <c:pt idx="102">
                  <c:v>99.503626963376519</c:v>
                </c:pt>
                <c:pt idx="103">
                  <c:v>99.520561217468952</c:v>
                </c:pt>
                <c:pt idx="104">
                  <c:v>99.626828576483561</c:v>
                </c:pt>
                <c:pt idx="105">
                  <c:v>99.790526366043864</c:v>
                </c:pt>
                <c:pt idx="106">
                  <c:v>99.897945142003394</c:v>
                </c:pt>
                <c:pt idx="107">
                  <c:v>99.897945142003394</c:v>
                </c:pt>
                <c:pt idx="108">
                  <c:v>99.897945142003394</c:v>
                </c:pt>
                <c:pt idx="109">
                  <c:v>99.943468236338134</c:v>
                </c:pt>
                <c:pt idx="110">
                  <c:v>99.890278390150598</c:v>
                </c:pt>
                <c:pt idx="111">
                  <c:v>100.13173894850355</c:v>
                </c:pt>
                <c:pt idx="112">
                  <c:v>100.2164383023059</c:v>
                </c:pt>
                <c:pt idx="113">
                  <c:v>100.34893550099272</c:v>
                </c:pt>
                <c:pt idx="114">
                  <c:v>100.34893550099272</c:v>
                </c:pt>
                <c:pt idx="115">
                  <c:v>100.34893550099272</c:v>
                </c:pt>
                <c:pt idx="116">
                  <c:v>100.29445382115965</c:v>
                </c:pt>
                <c:pt idx="117">
                  <c:v>100.30565907386759</c:v>
                </c:pt>
                <c:pt idx="118">
                  <c:v>100.39316676168197</c:v>
                </c:pt>
                <c:pt idx="119">
                  <c:v>100.32256524461994</c:v>
                </c:pt>
                <c:pt idx="120">
                  <c:v>100.20517688291774</c:v>
                </c:pt>
                <c:pt idx="121">
                  <c:v>100.20517688291774</c:v>
                </c:pt>
                <c:pt idx="122">
                  <c:v>100.20517688291774</c:v>
                </c:pt>
                <c:pt idx="123">
                  <c:v>100.34227974938428</c:v>
                </c:pt>
                <c:pt idx="124">
                  <c:v>100.26901031501082</c:v>
                </c:pt>
                <c:pt idx="125">
                  <c:v>100.19703271428291</c:v>
                </c:pt>
                <c:pt idx="126">
                  <c:v>100.3010534060879</c:v>
                </c:pt>
                <c:pt idx="127">
                  <c:v>100.45773036061817</c:v>
                </c:pt>
                <c:pt idx="128">
                  <c:v>100.45773036061817</c:v>
                </c:pt>
                <c:pt idx="129">
                  <c:v>100.45773036061817</c:v>
                </c:pt>
                <c:pt idx="130">
                  <c:v>100.62704481820249</c:v>
                </c:pt>
                <c:pt idx="131">
                  <c:v>100.63353206977024</c:v>
                </c:pt>
                <c:pt idx="132">
                  <c:v>100.73213267693205</c:v>
                </c:pt>
                <c:pt idx="133">
                  <c:v>100.70576242055924</c:v>
                </c:pt>
                <c:pt idx="134">
                  <c:v>100.70385275343108</c:v>
                </c:pt>
                <c:pt idx="135">
                  <c:v>100.70385275343108</c:v>
                </c:pt>
                <c:pt idx="136">
                  <c:v>100.70385275343108</c:v>
                </c:pt>
                <c:pt idx="137">
                  <c:v>100.788917190655</c:v>
                </c:pt>
                <c:pt idx="138">
                  <c:v>100.76164826739834</c:v>
                </c:pt>
                <c:pt idx="139">
                  <c:v>100.71505800613902</c:v>
                </c:pt>
                <c:pt idx="140">
                  <c:v>100.66950682846415</c:v>
                </c:pt>
                <c:pt idx="141">
                  <c:v>100.49685045340554</c:v>
                </c:pt>
                <c:pt idx="142">
                  <c:v>100.49685045340554</c:v>
                </c:pt>
                <c:pt idx="143">
                  <c:v>100.49685045340554</c:v>
                </c:pt>
                <c:pt idx="144">
                  <c:v>100.37555850742665</c:v>
                </c:pt>
                <c:pt idx="145">
                  <c:v>100.33124299671708</c:v>
                </c:pt>
                <c:pt idx="146">
                  <c:v>100.11842744528667</c:v>
                </c:pt>
                <c:pt idx="147">
                  <c:v>100.08059918614484</c:v>
                </c:pt>
                <c:pt idx="148">
                  <c:v>100.4358253553245</c:v>
                </c:pt>
                <c:pt idx="149">
                  <c:v>100.4358253553245</c:v>
                </c:pt>
                <c:pt idx="150">
                  <c:v>100.4358253553245</c:v>
                </c:pt>
                <c:pt idx="151">
                  <c:v>100.71244625550788</c:v>
                </c:pt>
                <c:pt idx="152">
                  <c:v>100.80489661118341</c:v>
                </c:pt>
                <c:pt idx="153">
                  <c:v>100.64305232207103</c:v>
                </c:pt>
                <c:pt idx="154">
                  <c:v>100.85350887293137</c:v>
                </c:pt>
                <c:pt idx="155">
                  <c:v>101.02094174672764</c:v>
                </c:pt>
                <c:pt idx="156">
                  <c:v>101.02094174672764</c:v>
                </c:pt>
                <c:pt idx="157">
                  <c:v>101.02094174672764</c:v>
                </c:pt>
                <c:pt idx="158">
                  <c:v>101.09025143014416</c:v>
                </c:pt>
                <c:pt idx="159">
                  <c:v>101.24647905123251</c:v>
                </c:pt>
                <c:pt idx="160">
                  <c:v>101.26919847338971</c:v>
                </c:pt>
                <c:pt idx="161">
                  <c:v>101.28646972756358</c:v>
                </c:pt>
                <c:pt idx="162">
                  <c:v>101.36125566230352</c:v>
                </c:pt>
                <c:pt idx="163">
                  <c:v>101.36125566230352</c:v>
                </c:pt>
                <c:pt idx="164">
                  <c:v>101.36125566230352</c:v>
                </c:pt>
                <c:pt idx="165">
                  <c:v>101.67491848810538</c:v>
                </c:pt>
                <c:pt idx="166">
                  <c:v>101.63579839531802</c:v>
                </c:pt>
                <c:pt idx="167">
                  <c:v>101.81297618813599</c:v>
                </c:pt>
                <c:pt idx="168">
                  <c:v>101.82005318984626</c:v>
                </c:pt>
                <c:pt idx="169">
                  <c:v>101.80120926862566</c:v>
                </c:pt>
                <c:pt idx="170">
                  <c:v>101.80120926862566</c:v>
                </c:pt>
                <c:pt idx="171">
                  <c:v>101.80120926862566</c:v>
                </c:pt>
                <c:pt idx="172">
                  <c:v>101.91949629721169</c:v>
                </c:pt>
                <c:pt idx="173">
                  <c:v>101.98748606364256</c:v>
                </c:pt>
                <c:pt idx="174">
                  <c:v>102.13068301491516</c:v>
                </c:pt>
                <c:pt idx="175">
                  <c:v>102.13068301491516</c:v>
                </c:pt>
                <c:pt idx="176">
                  <c:v>102.20586211641678</c:v>
                </c:pt>
                <c:pt idx="177">
                  <c:v>102.20586211641678</c:v>
                </c:pt>
                <c:pt idx="178">
                  <c:v>102.20586211641678</c:v>
                </c:pt>
                <c:pt idx="179">
                  <c:v>102.3085067245559</c:v>
                </c:pt>
                <c:pt idx="180">
                  <c:v>102.69265873405929</c:v>
                </c:pt>
                <c:pt idx="181">
                  <c:v>102.69265873405929</c:v>
                </c:pt>
                <c:pt idx="182">
                  <c:v>102.51958110889888</c:v>
                </c:pt>
                <c:pt idx="183">
                  <c:v>102.50393868845195</c:v>
                </c:pt>
                <c:pt idx="184">
                  <c:v>102.50393868845195</c:v>
                </c:pt>
                <c:pt idx="185">
                  <c:v>102.50393868845195</c:v>
                </c:pt>
                <c:pt idx="186">
                  <c:v>102.55996495199163</c:v>
                </c:pt>
                <c:pt idx="187">
                  <c:v>102.50685935582443</c:v>
                </c:pt>
                <c:pt idx="188">
                  <c:v>102.43162408764259</c:v>
                </c:pt>
                <c:pt idx="189">
                  <c:v>102.29311705417004</c:v>
                </c:pt>
                <c:pt idx="190">
                  <c:v>102.41679608405914</c:v>
                </c:pt>
                <c:pt idx="191">
                  <c:v>102.41679608405914</c:v>
                </c:pt>
                <c:pt idx="192">
                  <c:v>102.41679608405914</c:v>
                </c:pt>
                <c:pt idx="193">
                  <c:v>102.41679608405914</c:v>
                </c:pt>
                <c:pt idx="194">
                  <c:v>102.4881277679643</c:v>
                </c:pt>
                <c:pt idx="195">
                  <c:v>102.64702330636406</c:v>
                </c:pt>
                <c:pt idx="196">
                  <c:v>102.69883706888572</c:v>
                </c:pt>
                <c:pt idx="197">
                  <c:v>102.47905684910552</c:v>
                </c:pt>
                <c:pt idx="198">
                  <c:v>102.47905684910552</c:v>
                </c:pt>
                <c:pt idx="199">
                  <c:v>102.47905684910552</c:v>
                </c:pt>
                <c:pt idx="200">
                  <c:v>102.50798268942926</c:v>
                </c:pt>
                <c:pt idx="201">
                  <c:v>102.31221372545176</c:v>
                </c:pt>
                <c:pt idx="202">
                  <c:v>102.01175006950638</c:v>
                </c:pt>
                <c:pt idx="203">
                  <c:v>102.05022424547096</c:v>
                </c:pt>
                <c:pt idx="204">
                  <c:v>101.79820435123281</c:v>
                </c:pt>
                <c:pt idx="205">
                  <c:v>101.79820435123281</c:v>
                </c:pt>
                <c:pt idx="206">
                  <c:v>101.79820435123281</c:v>
                </c:pt>
                <c:pt idx="207">
                  <c:v>101.87155803562663</c:v>
                </c:pt>
                <c:pt idx="208">
                  <c:v>102.11495634444788</c:v>
                </c:pt>
                <c:pt idx="209">
                  <c:v>102.26573579755291</c:v>
                </c:pt>
                <c:pt idx="210">
                  <c:v>102.55010769960946</c:v>
                </c:pt>
                <c:pt idx="211">
                  <c:v>102.66224447670918</c:v>
                </c:pt>
                <c:pt idx="212">
                  <c:v>102.66224447670918</c:v>
                </c:pt>
                <c:pt idx="213">
                  <c:v>102.66224447670918</c:v>
                </c:pt>
                <c:pt idx="214">
                  <c:v>102.55608945105506</c:v>
                </c:pt>
                <c:pt idx="215">
                  <c:v>102.41693650075976</c:v>
                </c:pt>
                <c:pt idx="216">
                  <c:v>102.38764557701445</c:v>
                </c:pt>
                <c:pt idx="217">
                  <c:v>102.44746309147035</c:v>
                </c:pt>
                <c:pt idx="218">
                  <c:v>102.21945445303493</c:v>
                </c:pt>
                <c:pt idx="219">
                  <c:v>102.21945445303493</c:v>
                </c:pt>
                <c:pt idx="220">
                  <c:v>102.21945445303493</c:v>
                </c:pt>
                <c:pt idx="221">
                  <c:v>102.05937941435012</c:v>
                </c:pt>
                <c:pt idx="222">
                  <c:v>102.09552267308474</c:v>
                </c:pt>
                <c:pt idx="223">
                  <c:v>102.36492615485726</c:v>
                </c:pt>
                <c:pt idx="224">
                  <c:v>102.60922313056234</c:v>
                </c:pt>
                <c:pt idx="225">
                  <c:v>102.6592395593163</c:v>
                </c:pt>
                <c:pt idx="226">
                  <c:v>102.6592395593163</c:v>
                </c:pt>
                <c:pt idx="227">
                  <c:v>102.6592395593163</c:v>
                </c:pt>
                <c:pt idx="228">
                  <c:v>102.85840660744834</c:v>
                </c:pt>
                <c:pt idx="229">
                  <c:v>102.89609444988959</c:v>
                </c:pt>
                <c:pt idx="230">
                  <c:v>102.91190537037721</c:v>
                </c:pt>
                <c:pt idx="231">
                  <c:v>102.91002378658916</c:v>
                </c:pt>
                <c:pt idx="232">
                  <c:v>102.81406301339862</c:v>
                </c:pt>
                <c:pt idx="233">
                  <c:v>102.81406301339862</c:v>
                </c:pt>
                <c:pt idx="234">
                  <c:v>102.81406301339862</c:v>
                </c:pt>
                <c:pt idx="235">
                  <c:v>102.7603395837488</c:v>
                </c:pt>
                <c:pt idx="236">
                  <c:v>102.59571504396453</c:v>
                </c:pt>
                <c:pt idx="237">
                  <c:v>102.65522364167911</c:v>
                </c:pt>
                <c:pt idx="238">
                  <c:v>102.75654833283258</c:v>
                </c:pt>
                <c:pt idx="239">
                  <c:v>102.75876691670207</c:v>
                </c:pt>
                <c:pt idx="240">
                  <c:v>102.75876691670207</c:v>
                </c:pt>
                <c:pt idx="241">
                  <c:v>102.75876691670207</c:v>
                </c:pt>
                <c:pt idx="242">
                  <c:v>102.64935422359402</c:v>
                </c:pt>
                <c:pt idx="243">
                  <c:v>102.65775114228992</c:v>
                </c:pt>
                <c:pt idx="244">
                  <c:v>102.63472280339141</c:v>
                </c:pt>
                <c:pt idx="245">
                  <c:v>102.43667908886417</c:v>
                </c:pt>
                <c:pt idx="246">
                  <c:v>102.49750760356442</c:v>
                </c:pt>
                <c:pt idx="247">
                  <c:v>102.49750760356442</c:v>
                </c:pt>
                <c:pt idx="248">
                  <c:v>102.49750760356442</c:v>
                </c:pt>
                <c:pt idx="249">
                  <c:v>102.49750760356442</c:v>
                </c:pt>
                <c:pt idx="250">
                  <c:v>102.39034157766595</c:v>
                </c:pt>
                <c:pt idx="251">
                  <c:v>102.18086794370983</c:v>
                </c:pt>
                <c:pt idx="252">
                  <c:v>102.1471117688854</c:v>
                </c:pt>
                <c:pt idx="253">
                  <c:v>102.01624340392554</c:v>
                </c:pt>
                <c:pt idx="254">
                  <c:v>102.01624340392554</c:v>
                </c:pt>
                <c:pt idx="255">
                  <c:v>102.01624340392554</c:v>
                </c:pt>
                <c:pt idx="256">
                  <c:v>102.01043015252067</c:v>
                </c:pt>
                <c:pt idx="257">
                  <c:v>101.95019138796297</c:v>
                </c:pt>
                <c:pt idx="258">
                  <c:v>101.86759828466964</c:v>
                </c:pt>
                <c:pt idx="259">
                  <c:v>101.87369236947571</c:v>
                </c:pt>
                <c:pt idx="260">
                  <c:v>101.65719790048955</c:v>
                </c:pt>
                <c:pt idx="261">
                  <c:v>101.65719790048955</c:v>
                </c:pt>
                <c:pt idx="262">
                  <c:v>101.65719790048955</c:v>
                </c:pt>
                <c:pt idx="263">
                  <c:v>101.5733410468908</c:v>
                </c:pt>
                <c:pt idx="264">
                  <c:v>101.58522029976162</c:v>
                </c:pt>
                <c:pt idx="265">
                  <c:v>101.77747884622413</c:v>
                </c:pt>
                <c:pt idx="266">
                  <c:v>101.8810502045872</c:v>
                </c:pt>
                <c:pt idx="267">
                  <c:v>101.64422339735405</c:v>
                </c:pt>
                <c:pt idx="268">
                  <c:v>101.64422339735405</c:v>
                </c:pt>
                <c:pt idx="269">
                  <c:v>101.64422339735405</c:v>
                </c:pt>
                <c:pt idx="270">
                  <c:v>101.39223158645605</c:v>
                </c:pt>
                <c:pt idx="271">
                  <c:v>101.241452133351</c:v>
                </c:pt>
                <c:pt idx="272">
                  <c:v>101.1791352016244</c:v>
                </c:pt>
                <c:pt idx="273">
                  <c:v>101.1126057688798</c:v>
                </c:pt>
                <c:pt idx="274">
                  <c:v>101.13437035747292</c:v>
                </c:pt>
                <c:pt idx="275">
                  <c:v>101.13437035747292</c:v>
                </c:pt>
                <c:pt idx="276">
                  <c:v>101.13437035747292</c:v>
                </c:pt>
                <c:pt idx="277">
                  <c:v>101.27776389212634</c:v>
                </c:pt>
                <c:pt idx="278">
                  <c:v>101.43741768070934</c:v>
                </c:pt>
                <c:pt idx="279">
                  <c:v>101.33407098906721</c:v>
                </c:pt>
                <c:pt idx="280">
                  <c:v>101.46302968689892</c:v>
                </c:pt>
                <c:pt idx="281">
                  <c:v>101.53413670408311</c:v>
                </c:pt>
                <c:pt idx="282">
                  <c:v>101.53413670408311</c:v>
                </c:pt>
                <c:pt idx="283">
                  <c:v>101.53413670408311</c:v>
                </c:pt>
                <c:pt idx="284">
                  <c:v>101.68328732346119</c:v>
                </c:pt>
                <c:pt idx="285">
                  <c:v>101.74024033722482</c:v>
                </c:pt>
                <c:pt idx="286">
                  <c:v>101.81814352271809</c:v>
                </c:pt>
                <c:pt idx="287">
                  <c:v>101.88680728931185</c:v>
                </c:pt>
                <c:pt idx="288">
                  <c:v>101.69381857600624</c:v>
                </c:pt>
                <c:pt idx="289">
                  <c:v>101.69381857600624</c:v>
                </c:pt>
                <c:pt idx="290">
                  <c:v>101.69381857600624</c:v>
                </c:pt>
                <c:pt idx="291">
                  <c:v>101.59679063589114</c:v>
                </c:pt>
                <c:pt idx="292">
                  <c:v>101.4799077743111</c:v>
                </c:pt>
                <c:pt idx="293">
                  <c:v>101.52222936787216</c:v>
                </c:pt>
                <c:pt idx="294">
                  <c:v>101.43477784673804</c:v>
                </c:pt>
                <c:pt idx="295">
                  <c:v>101.38192500063194</c:v>
                </c:pt>
                <c:pt idx="296">
                  <c:v>101.38192500063194</c:v>
                </c:pt>
                <c:pt idx="297">
                  <c:v>101.38192500063194</c:v>
                </c:pt>
                <c:pt idx="298">
                  <c:v>101.38192500063194</c:v>
                </c:pt>
                <c:pt idx="299">
                  <c:v>101.58345104933407</c:v>
                </c:pt>
                <c:pt idx="300">
                  <c:v>101.64818314831099</c:v>
                </c:pt>
                <c:pt idx="301">
                  <c:v>101.65980965112072</c:v>
                </c:pt>
                <c:pt idx="302">
                  <c:v>101.66463998562141</c:v>
                </c:pt>
                <c:pt idx="303">
                  <c:v>101.66463998562141</c:v>
                </c:pt>
                <c:pt idx="304">
                  <c:v>101.66463998562141</c:v>
                </c:pt>
                <c:pt idx="305">
                  <c:v>101.69519465967211</c:v>
                </c:pt>
                <c:pt idx="306">
                  <c:v>101.78343251432959</c:v>
                </c:pt>
                <c:pt idx="307">
                  <c:v>101.75534917420944</c:v>
                </c:pt>
                <c:pt idx="308">
                  <c:v>101.64166781340313</c:v>
                </c:pt>
                <c:pt idx="309">
                  <c:v>101.47628502343562</c:v>
                </c:pt>
                <c:pt idx="310">
                  <c:v>101.47628502343562</c:v>
                </c:pt>
                <c:pt idx="311">
                  <c:v>101.47628502343562</c:v>
                </c:pt>
                <c:pt idx="312">
                  <c:v>101.45502593496468</c:v>
                </c:pt>
                <c:pt idx="313">
                  <c:v>101.32598298711262</c:v>
                </c:pt>
                <c:pt idx="314">
                  <c:v>101.40304367240229</c:v>
                </c:pt>
                <c:pt idx="315">
                  <c:v>101.48431685870997</c:v>
                </c:pt>
                <c:pt idx="316">
                  <c:v>101.48091877455545</c:v>
                </c:pt>
                <c:pt idx="317">
                  <c:v>101.48091877455545</c:v>
                </c:pt>
                <c:pt idx="318">
                  <c:v>101.48091877455545</c:v>
                </c:pt>
                <c:pt idx="319">
                  <c:v>101.57086971296027</c:v>
                </c:pt>
                <c:pt idx="320">
                  <c:v>101.59291513495458</c:v>
                </c:pt>
                <c:pt idx="321">
                  <c:v>101.6103829725093</c:v>
                </c:pt>
                <c:pt idx="322">
                  <c:v>101.63012556061376</c:v>
                </c:pt>
                <c:pt idx="323">
                  <c:v>101.57791863133041</c:v>
                </c:pt>
                <c:pt idx="324">
                  <c:v>101.57791863133041</c:v>
                </c:pt>
                <c:pt idx="325">
                  <c:v>101.57791863133041</c:v>
                </c:pt>
                <c:pt idx="326">
                  <c:v>101.75942125852688</c:v>
                </c:pt>
                <c:pt idx="327">
                  <c:v>101.73038308484264</c:v>
                </c:pt>
                <c:pt idx="328">
                  <c:v>101.60153672037144</c:v>
                </c:pt>
                <c:pt idx="329">
                  <c:v>101.6254637261538</c:v>
                </c:pt>
                <c:pt idx="330">
                  <c:v>101.52700353569259</c:v>
                </c:pt>
                <c:pt idx="331">
                  <c:v>101.52700353569259</c:v>
                </c:pt>
                <c:pt idx="332">
                  <c:v>101.52700353569259</c:v>
                </c:pt>
                <c:pt idx="333">
                  <c:v>101.52700353569259</c:v>
                </c:pt>
                <c:pt idx="334">
                  <c:v>101.52700353569259</c:v>
                </c:pt>
                <c:pt idx="335">
                  <c:v>101.38594091826911</c:v>
                </c:pt>
                <c:pt idx="336">
                  <c:v>101.3424117410829</c:v>
                </c:pt>
                <c:pt idx="337">
                  <c:v>101.4391869311369</c:v>
                </c:pt>
                <c:pt idx="338">
                  <c:v>101.4391869311369</c:v>
                </c:pt>
                <c:pt idx="339">
                  <c:v>101.4391869311369</c:v>
                </c:pt>
                <c:pt idx="340">
                  <c:v>101.62439655922923</c:v>
                </c:pt>
                <c:pt idx="341">
                  <c:v>101.71024732997648</c:v>
                </c:pt>
                <c:pt idx="342">
                  <c:v>101.80966235400179</c:v>
                </c:pt>
                <c:pt idx="343">
                  <c:v>101.79758651775012</c:v>
                </c:pt>
                <c:pt idx="344">
                  <c:v>101.75206342341536</c:v>
                </c:pt>
                <c:pt idx="345">
                  <c:v>101.75206342341536</c:v>
                </c:pt>
                <c:pt idx="346">
                  <c:v>101.75206342341536</c:v>
                </c:pt>
                <c:pt idx="347">
                  <c:v>101.53287295377766</c:v>
                </c:pt>
                <c:pt idx="348">
                  <c:v>101.39706192095666</c:v>
                </c:pt>
                <c:pt idx="349">
                  <c:v>101.20199504048217</c:v>
                </c:pt>
                <c:pt idx="350">
                  <c:v>100.98137232049837</c:v>
                </c:pt>
                <c:pt idx="351">
                  <c:v>100.98137232049837</c:v>
                </c:pt>
                <c:pt idx="352">
                  <c:v>100.98137232049837</c:v>
                </c:pt>
                <c:pt idx="353">
                  <c:v>100.98137232049837</c:v>
                </c:pt>
                <c:pt idx="354">
                  <c:v>100.72595434210569</c:v>
                </c:pt>
                <c:pt idx="355">
                  <c:v>100.22267280381264</c:v>
                </c:pt>
                <c:pt idx="356">
                  <c:v>99.883060971739795</c:v>
                </c:pt>
                <c:pt idx="357">
                  <c:v>99.768256277328646</c:v>
                </c:pt>
                <c:pt idx="358">
                  <c:v>99.633596661452586</c:v>
                </c:pt>
                <c:pt idx="359">
                  <c:v>99.633596661452586</c:v>
                </c:pt>
                <c:pt idx="360">
                  <c:v>99.633596661452586</c:v>
                </c:pt>
                <c:pt idx="361">
                  <c:v>99.664853419006292</c:v>
                </c:pt>
                <c:pt idx="362">
                  <c:v>99.623205825608125</c:v>
                </c:pt>
                <c:pt idx="363">
                  <c:v>99.573329813554778</c:v>
                </c:pt>
                <c:pt idx="364">
                  <c:v>99.605204404591134</c:v>
                </c:pt>
                <c:pt idx="365">
                  <c:v>99.732506185355732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E-4EE1-BC70-649FBD1DE522}"/>
            </c:ext>
          </c:extLst>
        </c:ser>
        <c:ser>
          <c:idx val="1"/>
          <c:order val="1"/>
          <c:tx>
            <c:strRef>
              <c:f>'12M (2)'!$AZ$4</c:f>
              <c:strCache>
                <c:ptCount val="1"/>
                <c:pt idx="0">
                  <c:v>HABITAT</c:v>
                </c:pt>
              </c:strCache>
            </c:strRef>
          </c:tx>
          <c:spPr>
            <a:ln w="2540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'12M (2)'!$B$3:$B$369</c:f>
              <c:numCache>
                <c:formatCode>m/d/yyyy</c:formatCode>
                <c:ptCount val="367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</c:numCache>
            </c:numRef>
          </c:cat>
          <c:val>
            <c:numRef>
              <c:f>'12M (2)'!$J$3:$J$369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99.978157670820707</c:v>
                </c:pt>
                <c:pt idx="5">
                  <c:v>99.876559473867914</c:v>
                </c:pt>
                <c:pt idx="6">
                  <c:v>99.82591720673679</c:v>
                </c:pt>
                <c:pt idx="7">
                  <c:v>99.784741849902701</c:v>
                </c:pt>
                <c:pt idx="8">
                  <c:v>99.603558873916725</c:v>
                </c:pt>
                <c:pt idx="9">
                  <c:v>99.603558873916725</c:v>
                </c:pt>
                <c:pt idx="10">
                  <c:v>99.603558873916725</c:v>
                </c:pt>
                <c:pt idx="11">
                  <c:v>99.603558873916725</c:v>
                </c:pt>
                <c:pt idx="12">
                  <c:v>99.603558873916725</c:v>
                </c:pt>
                <c:pt idx="13">
                  <c:v>99.421292335908788</c:v>
                </c:pt>
                <c:pt idx="14">
                  <c:v>99.24358816430906</c:v>
                </c:pt>
                <c:pt idx="15">
                  <c:v>99.270762759227949</c:v>
                </c:pt>
                <c:pt idx="16">
                  <c:v>99.270762759227949</c:v>
                </c:pt>
                <c:pt idx="17">
                  <c:v>99.270762759227949</c:v>
                </c:pt>
                <c:pt idx="18">
                  <c:v>99.36377800437532</c:v>
                </c:pt>
                <c:pt idx="19">
                  <c:v>99.542252075306408</c:v>
                </c:pt>
                <c:pt idx="20">
                  <c:v>99.550036612990425</c:v>
                </c:pt>
                <c:pt idx="21">
                  <c:v>99.38952685979163</c:v>
                </c:pt>
                <c:pt idx="22">
                  <c:v>98.668530393344426</c:v>
                </c:pt>
                <c:pt idx="23">
                  <c:v>98.668530393344426</c:v>
                </c:pt>
                <c:pt idx="24">
                  <c:v>98.668530393344426</c:v>
                </c:pt>
                <c:pt idx="25">
                  <c:v>98.183408270201582</c:v>
                </c:pt>
                <c:pt idx="26">
                  <c:v>97.227934685162509</c:v>
                </c:pt>
                <c:pt idx="27">
                  <c:v>97.687963793060177</c:v>
                </c:pt>
                <c:pt idx="28">
                  <c:v>97.882406146420038</c:v>
                </c:pt>
                <c:pt idx="29">
                  <c:v>98.04214600028746</c:v>
                </c:pt>
                <c:pt idx="30">
                  <c:v>98.04214600028746</c:v>
                </c:pt>
                <c:pt idx="31">
                  <c:v>98.04214600028746</c:v>
                </c:pt>
                <c:pt idx="32">
                  <c:v>97.97599168736842</c:v>
                </c:pt>
                <c:pt idx="33">
                  <c:v>97.8638145033066</c:v>
                </c:pt>
                <c:pt idx="34">
                  <c:v>97.892414837728055</c:v>
                </c:pt>
                <c:pt idx="35">
                  <c:v>97.829197548184325</c:v>
                </c:pt>
                <c:pt idx="36">
                  <c:v>97.758110176586428</c:v>
                </c:pt>
                <c:pt idx="37">
                  <c:v>97.758110176586428</c:v>
                </c:pt>
                <c:pt idx="38">
                  <c:v>97.758110176586428</c:v>
                </c:pt>
                <c:pt idx="39">
                  <c:v>97.730479345026708</c:v>
                </c:pt>
                <c:pt idx="40">
                  <c:v>97.733302309241779</c:v>
                </c:pt>
                <c:pt idx="41">
                  <c:v>97.733302309241779</c:v>
                </c:pt>
                <c:pt idx="42">
                  <c:v>98.002168264635529</c:v>
                </c:pt>
                <c:pt idx="43">
                  <c:v>97.978871681163611</c:v>
                </c:pt>
                <c:pt idx="44">
                  <c:v>97.978871681163611</c:v>
                </c:pt>
                <c:pt idx="45">
                  <c:v>97.978871681163611</c:v>
                </c:pt>
                <c:pt idx="46">
                  <c:v>98.141234895715741</c:v>
                </c:pt>
                <c:pt idx="47">
                  <c:v>98.24856456546884</c:v>
                </c:pt>
                <c:pt idx="48">
                  <c:v>98.257347120804624</c:v>
                </c:pt>
                <c:pt idx="49">
                  <c:v>98.257347120804624</c:v>
                </c:pt>
                <c:pt idx="50">
                  <c:v>98.38238447517962</c:v>
                </c:pt>
                <c:pt idx="51">
                  <c:v>98.38238447517962</c:v>
                </c:pt>
                <c:pt idx="52">
                  <c:v>98.38238447517962</c:v>
                </c:pt>
                <c:pt idx="53">
                  <c:v>98.420793897378715</c:v>
                </c:pt>
                <c:pt idx="54">
                  <c:v>98.332341018639582</c:v>
                </c:pt>
                <c:pt idx="55">
                  <c:v>98.508362817626278</c:v>
                </c:pt>
                <c:pt idx="56">
                  <c:v>98.871270550609211</c:v>
                </c:pt>
                <c:pt idx="57">
                  <c:v>98.84632010931432</c:v>
                </c:pt>
                <c:pt idx="58">
                  <c:v>98.84632010931432</c:v>
                </c:pt>
                <c:pt idx="59">
                  <c:v>98.84632010931432</c:v>
                </c:pt>
                <c:pt idx="60">
                  <c:v>98.999530076260001</c:v>
                </c:pt>
                <c:pt idx="61">
                  <c:v>99.137541660108297</c:v>
                </c:pt>
                <c:pt idx="62">
                  <c:v>99.218609208224166</c:v>
                </c:pt>
                <c:pt idx="63">
                  <c:v>99.266086333659587</c:v>
                </c:pt>
                <c:pt idx="64">
                  <c:v>99.395999717133321</c:v>
                </c:pt>
                <c:pt idx="65">
                  <c:v>99.395999717133321</c:v>
                </c:pt>
                <c:pt idx="66">
                  <c:v>99.395999717133321</c:v>
                </c:pt>
                <c:pt idx="67">
                  <c:v>99.367713045402439</c:v>
                </c:pt>
                <c:pt idx="68">
                  <c:v>99.510629173139591</c:v>
                </c:pt>
                <c:pt idx="69">
                  <c:v>99.603815507027264</c:v>
                </c:pt>
                <c:pt idx="70">
                  <c:v>99.717304371431439</c:v>
                </c:pt>
                <c:pt idx="71">
                  <c:v>99.846932607004661</c:v>
                </c:pt>
                <c:pt idx="72">
                  <c:v>99.846932607004661</c:v>
                </c:pt>
                <c:pt idx="73">
                  <c:v>99.846932607004661</c:v>
                </c:pt>
                <c:pt idx="74">
                  <c:v>99.846932607004661</c:v>
                </c:pt>
                <c:pt idx="75">
                  <c:v>100.00179643177331</c:v>
                </c:pt>
                <c:pt idx="76">
                  <c:v>100.30411023589724</c:v>
                </c:pt>
                <c:pt idx="77">
                  <c:v>100.59618723039274</c:v>
                </c:pt>
                <c:pt idx="78">
                  <c:v>100.67249280857004</c:v>
                </c:pt>
                <c:pt idx="79">
                  <c:v>100.67249280857004</c:v>
                </c:pt>
                <c:pt idx="80">
                  <c:v>100.67249280857004</c:v>
                </c:pt>
                <c:pt idx="81">
                  <c:v>100.61475035871615</c:v>
                </c:pt>
                <c:pt idx="82">
                  <c:v>100.64289445649679</c:v>
                </c:pt>
                <c:pt idx="83">
                  <c:v>100.55638058348111</c:v>
                </c:pt>
                <c:pt idx="84">
                  <c:v>100.6237325175823</c:v>
                </c:pt>
                <c:pt idx="85">
                  <c:v>100.67446032908357</c:v>
                </c:pt>
                <c:pt idx="86">
                  <c:v>100.67446032908357</c:v>
                </c:pt>
                <c:pt idx="87">
                  <c:v>100.67446032908357</c:v>
                </c:pt>
                <c:pt idx="88">
                  <c:v>100.60839156053468</c:v>
                </c:pt>
                <c:pt idx="89">
                  <c:v>100.58013340359385</c:v>
                </c:pt>
                <c:pt idx="90">
                  <c:v>100.53932873903044</c:v>
                </c:pt>
                <c:pt idx="91">
                  <c:v>100.48386747238064</c:v>
                </c:pt>
                <c:pt idx="92">
                  <c:v>100.46059940369878</c:v>
                </c:pt>
                <c:pt idx="93">
                  <c:v>100.46059940369878</c:v>
                </c:pt>
                <c:pt idx="94">
                  <c:v>100.46059940369878</c:v>
                </c:pt>
                <c:pt idx="95">
                  <c:v>100.53066024285484</c:v>
                </c:pt>
                <c:pt idx="96">
                  <c:v>100.44234993806595</c:v>
                </c:pt>
                <c:pt idx="97">
                  <c:v>100.51859848666314</c:v>
                </c:pt>
                <c:pt idx="98">
                  <c:v>100.56844233967283</c:v>
                </c:pt>
                <c:pt idx="99">
                  <c:v>100.48842983878886</c:v>
                </c:pt>
                <c:pt idx="100">
                  <c:v>100.48842983878886</c:v>
                </c:pt>
                <c:pt idx="101">
                  <c:v>100.48842983878886</c:v>
                </c:pt>
                <c:pt idx="102">
                  <c:v>100.52410184114304</c:v>
                </c:pt>
                <c:pt idx="103">
                  <c:v>100.52940559209257</c:v>
                </c:pt>
                <c:pt idx="104">
                  <c:v>100.59915276855806</c:v>
                </c:pt>
                <c:pt idx="105">
                  <c:v>100.75472946307796</c:v>
                </c:pt>
                <c:pt idx="106">
                  <c:v>100.84115779172348</c:v>
                </c:pt>
                <c:pt idx="107">
                  <c:v>100.84115779172348</c:v>
                </c:pt>
                <c:pt idx="108">
                  <c:v>100.84115779172348</c:v>
                </c:pt>
                <c:pt idx="109">
                  <c:v>100.87993790619323</c:v>
                </c:pt>
                <c:pt idx="110">
                  <c:v>100.84292570870663</c:v>
                </c:pt>
                <c:pt idx="111">
                  <c:v>101.06431453866496</c:v>
                </c:pt>
                <c:pt idx="112">
                  <c:v>101.14712148897395</c:v>
                </c:pt>
                <c:pt idx="113">
                  <c:v>101.26685509239938</c:v>
                </c:pt>
                <c:pt idx="114">
                  <c:v>101.26685509239938</c:v>
                </c:pt>
                <c:pt idx="115">
                  <c:v>101.26685509239938</c:v>
                </c:pt>
                <c:pt idx="116">
                  <c:v>101.25590541301968</c:v>
                </c:pt>
                <c:pt idx="117">
                  <c:v>101.30734609427223</c:v>
                </c:pt>
                <c:pt idx="118">
                  <c:v>101.41641516621846</c:v>
                </c:pt>
                <c:pt idx="119">
                  <c:v>101.37823386233975</c:v>
                </c:pt>
                <c:pt idx="120">
                  <c:v>101.27980080708264</c:v>
                </c:pt>
                <c:pt idx="121">
                  <c:v>101.27980080708264</c:v>
                </c:pt>
                <c:pt idx="122">
                  <c:v>101.27980080708264</c:v>
                </c:pt>
                <c:pt idx="123">
                  <c:v>101.43084364998438</c:v>
                </c:pt>
                <c:pt idx="124">
                  <c:v>101.37578159039532</c:v>
                </c:pt>
                <c:pt idx="125">
                  <c:v>101.34435829175879</c:v>
                </c:pt>
                <c:pt idx="126">
                  <c:v>101.43671769673497</c:v>
                </c:pt>
                <c:pt idx="127">
                  <c:v>101.57555620949476</c:v>
                </c:pt>
                <c:pt idx="128">
                  <c:v>101.57555620949476</c:v>
                </c:pt>
                <c:pt idx="129">
                  <c:v>101.57555620949476</c:v>
                </c:pt>
                <c:pt idx="130">
                  <c:v>101.73452616403078</c:v>
                </c:pt>
                <c:pt idx="131">
                  <c:v>101.70860621987416</c:v>
                </c:pt>
                <c:pt idx="132">
                  <c:v>101.84017346117086</c:v>
                </c:pt>
                <c:pt idx="133">
                  <c:v>101.87370685427121</c:v>
                </c:pt>
                <c:pt idx="134">
                  <c:v>101.88491316676138</c:v>
                </c:pt>
                <c:pt idx="135">
                  <c:v>101.88491316676138</c:v>
                </c:pt>
                <c:pt idx="136">
                  <c:v>101.88491316676138</c:v>
                </c:pt>
                <c:pt idx="137">
                  <c:v>101.94219937997444</c:v>
                </c:pt>
                <c:pt idx="138">
                  <c:v>101.9536908403651</c:v>
                </c:pt>
                <c:pt idx="139">
                  <c:v>101.90458837189675</c:v>
                </c:pt>
                <c:pt idx="140">
                  <c:v>101.86335598548257</c:v>
                </c:pt>
                <c:pt idx="141">
                  <c:v>101.70960423752595</c:v>
                </c:pt>
                <c:pt idx="142">
                  <c:v>101.70960423752595</c:v>
                </c:pt>
                <c:pt idx="143">
                  <c:v>101.70960423752595</c:v>
                </c:pt>
                <c:pt idx="144">
                  <c:v>101.60136209449121</c:v>
                </c:pt>
                <c:pt idx="145">
                  <c:v>101.55961644185609</c:v>
                </c:pt>
                <c:pt idx="146">
                  <c:v>101.3803724715936</c:v>
                </c:pt>
                <c:pt idx="147">
                  <c:v>101.34199156418454</c:v>
                </c:pt>
                <c:pt idx="148">
                  <c:v>101.60187536071213</c:v>
                </c:pt>
                <c:pt idx="149">
                  <c:v>101.60187536071213</c:v>
                </c:pt>
                <c:pt idx="150">
                  <c:v>101.60187536071213</c:v>
                </c:pt>
                <c:pt idx="151">
                  <c:v>101.8186162798921</c:v>
                </c:pt>
                <c:pt idx="152">
                  <c:v>101.92546119821432</c:v>
                </c:pt>
                <c:pt idx="153">
                  <c:v>101.7858813009132</c:v>
                </c:pt>
                <c:pt idx="154">
                  <c:v>101.99954262276762</c:v>
                </c:pt>
                <c:pt idx="155">
                  <c:v>102.14342825336649</c:v>
                </c:pt>
                <c:pt idx="156">
                  <c:v>102.14342825336649</c:v>
                </c:pt>
                <c:pt idx="157">
                  <c:v>102.14342825336649</c:v>
                </c:pt>
                <c:pt idx="158">
                  <c:v>102.21691086732871</c:v>
                </c:pt>
                <c:pt idx="159">
                  <c:v>102.34594029231086</c:v>
                </c:pt>
                <c:pt idx="160">
                  <c:v>102.41628627936741</c:v>
                </c:pt>
                <c:pt idx="161">
                  <c:v>102.42695081084659</c:v>
                </c:pt>
                <c:pt idx="162">
                  <c:v>102.50836053644308</c:v>
                </c:pt>
                <c:pt idx="163">
                  <c:v>102.50836053644308</c:v>
                </c:pt>
                <c:pt idx="164">
                  <c:v>102.50836053644308</c:v>
                </c:pt>
                <c:pt idx="165">
                  <c:v>102.77933658630062</c:v>
                </c:pt>
                <c:pt idx="166">
                  <c:v>102.74996635254777</c:v>
                </c:pt>
                <c:pt idx="167">
                  <c:v>102.91968638293315</c:v>
                </c:pt>
                <c:pt idx="168">
                  <c:v>102.91646421165734</c:v>
                </c:pt>
                <c:pt idx="169">
                  <c:v>102.91680638913796</c:v>
                </c:pt>
                <c:pt idx="170">
                  <c:v>102.91680638913796</c:v>
                </c:pt>
                <c:pt idx="171">
                  <c:v>102.91680638913796</c:v>
                </c:pt>
                <c:pt idx="172">
                  <c:v>103.01777726070962</c:v>
                </c:pt>
                <c:pt idx="173">
                  <c:v>103.09279967333461</c:v>
                </c:pt>
                <c:pt idx="174">
                  <c:v>103.17509335742268</c:v>
                </c:pt>
                <c:pt idx="175">
                  <c:v>103.17509335742268</c:v>
                </c:pt>
                <c:pt idx="176">
                  <c:v>103.26006743177555</c:v>
                </c:pt>
                <c:pt idx="177">
                  <c:v>103.26006743177555</c:v>
                </c:pt>
                <c:pt idx="178">
                  <c:v>103.26006743177555</c:v>
                </c:pt>
                <c:pt idx="179">
                  <c:v>103.34820664782414</c:v>
                </c:pt>
                <c:pt idx="180">
                  <c:v>103.77518711405236</c:v>
                </c:pt>
                <c:pt idx="181">
                  <c:v>103.77518711405236</c:v>
                </c:pt>
                <c:pt idx="182">
                  <c:v>103.62773713469707</c:v>
                </c:pt>
                <c:pt idx="183">
                  <c:v>103.61886903499112</c:v>
                </c:pt>
                <c:pt idx="184">
                  <c:v>103.61886903499112</c:v>
                </c:pt>
                <c:pt idx="185">
                  <c:v>103.61886903499112</c:v>
                </c:pt>
                <c:pt idx="186">
                  <c:v>103.65553905499711</c:v>
                </c:pt>
                <c:pt idx="187">
                  <c:v>103.60321441525298</c:v>
                </c:pt>
                <c:pt idx="188">
                  <c:v>103.54364701883581</c:v>
                </c:pt>
                <c:pt idx="189">
                  <c:v>103.43266745595612</c:v>
                </c:pt>
                <c:pt idx="190">
                  <c:v>103.53571990720155</c:v>
                </c:pt>
                <c:pt idx="191">
                  <c:v>103.53571990720155</c:v>
                </c:pt>
                <c:pt idx="192">
                  <c:v>103.53571990720155</c:v>
                </c:pt>
                <c:pt idx="193">
                  <c:v>103.53571990720155</c:v>
                </c:pt>
                <c:pt idx="194">
                  <c:v>103.71131398433747</c:v>
                </c:pt>
                <c:pt idx="195">
                  <c:v>103.81684722231735</c:v>
                </c:pt>
                <c:pt idx="196">
                  <c:v>103.82101038166483</c:v>
                </c:pt>
                <c:pt idx="197">
                  <c:v>103.63928562466789</c:v>
                </c:pt>
                <c:pt idx="198">
                  <c:v>103.63928562466789</c:v>
                </c:pt>
                <c:pt idx="199">
                  <c:v>103.63928562466789</c:v>
                </c:pt>
                <c:pt idx="200">
                  <c:v>103.66509150966431</c:v>
                </c:pt>
                <c:pt idx="201">
                  <c:v>103.47946022643032</c:v>
                </c:pt>
                <c:pt idx="202">
                  <c:v>103.2360579785524</c:v>
                </c:pt>
                <c:pt idx="203">
                  <c:v>103.24851894180483</c:v>
                </c:pt>
                <c:pt idx="204">
                  <c:v>103.03582712281215</c:v>
                </c:pt>
                <c:pt idx="205">
                  <c:v>103.03582712281215</c:v>
                </c:pt>
                <c:pt idx="206">
                  <c:v>103.03582712281215</c:v>
                </c:pt>
                <c:pt idx="207">
                  <c:v>103.08695414137414</c:v>
                </c:pt>
                <c:pt idx="208">
                  <c:v>103.31415998850292</c:v>
                </c:pt>
                <c:pt idx="209">
                  <c:v>103.40746038155079</c:v>
                </c:pt>
                <c:pt idx="210">
                  <c:v>103.60589480551781</c:v>
                </c:pt>
                <c:pt idx="211">
                  <c:v>103.71889891849113</c:v>
                </c:pt>
                <c:pt idx="212">
                  <c:v>103.71889891849113</c:v>
                </c:pt>
                <c:pt idx="213">
                  <c:v>103.71889891849113</c:v>
                </c:pt>
                <c:pt idx="214">
                  <c:v>103.60997242049514</c:v>
                </c:pt>
                <c:pt idx="215">
                  <c:v>103.55804698781171</c:v>
                </c:pt>
                <c:pt idx="216">
                  <c:v>103.55684936662956</c:v>
                </c:pt>
                <c:pt idx="217">
                  <c:v>103.64997867093713</c:v>
                </c:pt>
                <c:pt idx="218">
                  <c:v>103.45373988580405</c:v>
                </c:pt>
                <c:pt idx="219">
                  <c:v>103.45373988580405</c:v>
                </c:pt>
                <c:pt idx="220">
                  <c:v>103.45373988580405</c:v>
                </c:pt>
                <c:pt idx="221">
                  <c:v>103.3217164078665</c:v>
                </c:pt>
                <c:pt idx="222">
                  <c:v>103.36380423798225</c:v>
                </c:pt>
                <c:pt idx="223">
                  <c:v>103.55134601214966</c:v>
                </c:pt>
                <c:pt idx="224">
                  <c:v>103.74279431255411</c:v>
                </c:pt>
                <c:pt idx="225">
                  <c:v>103.80595457251775</c:v>
                </c:pt>
                <c:pt idx="226">
                  <c:v>103.80595457251775</c:v>
                </c:pt>
                <c:pt idx="227">
                  <c:v>103.80595457251775</c:v>
                </c:pt>
                <c:pt idx="228">
                  <c:v>103.96318512486063</c:v>
                </c:pt>
                <c:pt idx="229">
                  <c:v>104.02822736096765</c:v>
                </c:pt>
                <c:pt idx="230">
                  <c:v>104.03219091678478</c:v>
                </c:pt>
                <c:pt idx="231">
                  <c:v>104.04020357278921</c:v>
                </c:pt>
                <c:pt idx="232">
                  <c:v>104.01069076508611</c:v>
                </c:pt>
                <c:pt idx="233">
                  <c:v>104.01069076508611</c:v>
                </c:pt>
                <c:pt idx="234">
                  <c:v>104.01069076508611</c:v>
                </c:pt>
                <c:pt idx="235">
                  <c:v>103.96672095882698</c:v>
                </c:pt>
                <c:pt idx="236">
                  <c:v>103.86363999279153</c:v>
                </c:pt>
                <c:pt idx="237">
                  <c:v>103.97755657904648</c:v>
                </c:pt>
                <c:pt idx="238">
                  <c:v>104.02035727891349</c:v>
                </c:pt>
                <c:pt idx="239">
                  <c:v>104.0413156496012</c:v>
                </c:pt>
                <c:pt idx="240">
                  <c:v>104.0413156496012</c:v>
                </c:pt>
                <c:pt idx="241">
                  <c:v>104.0413156496012</c:v>
                </c:pt>
                <c:pt idx="242">
                  <c:v>103.92429095123065</c:v>
                </c:pt>
                <c:pt idx="243">
                  <c:v>103.9492699073156</c:v>
                </c:pt>
                <c:pt idx="244">
                  <c:v>103.84704438498167</c:v>
                </c:pt>
                <c:pt idx="245">
                  <c:v>103.73669214748311</c:v>
                </c:pt>
                <c:pt idx="246">
                  <c:v>103.77216454630694</c:v>
                </c:pt>
                <c:pt idx="247">
                  <c:v>103.77216454630694</c:v>
                </c:pt>
                <c:pt idx="248">
                  <c:v>103.77216454630694</c:v>
                </c:pt>
                <c:pt idx="249">
                  <c:v>103.77216454630694</c:v>
                </c:pt>
                <c:pt idx="250">
                  <c:v>103.67413069811055</c:v>
                </c:pt>
                <c:pt idx="251">
                  <c:v>103.47504043397235</c:v>
                </c:pt>
                <c:pt idx="252">
                  <c:v>103.48385150409821</c:v>
                </c:pt>
                <c:pt idx="253">
                  <c:v>103.3470660562221</c:v>
                </c:pt>
                <c:pt idx="254">
                  <c:v>103.3470660562221</c:v>
                </c:pt>
                <c:pt idx="255">
                  <c:v>103.3470660562221</c:v>
                </c:pt>
                <c:pt idx="256">
                  <c:v>103.37204501230705</c:v>
                </c:pt>
                <c:pt idx="257">
                  <c:v>103.34315952998507</c:v>
                </c:pt>
                <c:pt idx="258">
                  <c:v>103.24050628580038</c:v>
                </c:pt>
                <c:pt idx="259">
                  <c:v>103.26155020085825</c:v>
                </c:pt>
                <c:pt idx="260">
                  <c:v>103.00976460470523</c:v>
                </c:pt>
                <c:pt idx="261">
                  <c:v>103.00976460470523</c:v>
                </c:pt>
                <c:pt idx="262">
                  <c:v>103.00976460470523</c:v>
                </c:pt>
                <c:pt idx="263">
                  <c:v>102.94135762337216</c:v>
                </c:pt>
                <c:pt idx="264">
                  <c:v>102.92983764819142</c:v>
                </c:pt>
                <c:pt idx="265">
                  <c:v>103.11891922102161</c:v>
                </c:pt>
                <c:pt idx="266">
                  <c:v>103.23075422760282</c:v>
                </c:pt>
                <c:pt idx="267">
                  <c:v>102.92889666011972</c:v>
                </c:pt>
                <c:pt idx="268">
                  <c:v>102.92889666011972</c:v>
                </c:pt>
                <c:pt idx="269">
                  <c:v>102.92889666011972</c:v>
                </c:pt>
                <c:pt idx="270">
                  <c:v>102.7171173144087</c:v>
                </c:pt>
                <c:pt idx="271">
                  <c:v>102.57981860031167</c:v>
                </c:pt>
                <c:pt idx="272">
                  <c:v>102.54186541475339</c:v>
                </c:pt>
                <c:pt idx="273">
                  <c:v>102.45968578982553</c:v>
                </c:pt>
                <c:pt idx="274">
                  <c:v>102.48651820726379</c:v>
                </c:pt>
                <c:pt idx="275">
                  <c:v>102.48651820726379</c:v>
                </c:pt>
                <c:pt idx="276">
                  <c:v>102.48651820726379</c:v>
                </c:pt>
                <c:pt idx="277">
                  <c:v>102.64722756399294</c:v>
                </c:pt>
                <c:pt idx="278">
                  <c:v>102.79336586300587</c:v>
                </c:pt>
                <c:pt idx="279">
                  <c:v>102.7174594918893</c:v>
                </c:pt>
                <c:pt idx="280">
                  <c:v>102.83474082337032</c:v>
                </c:pt>
                <c:pt idx="281">
                  <c:v>102.86482392687444</c:v>
                </c:pt>
                <c:pt idx="282">
                  <c:v>102.86482392687444</c:v>
                </c:pt>
                <c:pt idx="283">
                  <c:v>102.86482392687444</c:v>
                </c:pt>
                <c:pt idx="284">
                  <c:v>103.0604924162065</c:v>
                </c:pt>
                <c:pt idx="285">
                  <c:v>103.11957506119279</c:v>
                </c:pt>
                <c:pt idx="286">
                  <c:v>103.1999012247673</c:v>
                </c:pt>
                <c:pt idx="287">
                  <c:v>103.23842470612664</c:v>
                </c:pt>
                <c:pt idx="288">
                  <c:v>103.04375423444637</c:v>
                </c:pt>
                <c:pt idx="289">
                  <c:v>103.04375423444637</c:v>
                </c:pt>
                <c:pt idx="290">
                  <c:v>103.04375423444637</c:v>
                </c:pt>
                <c:pt idx="291">
                  <c:v>102.91700599266832</c:v>
                </c:pt>
                <c:pt idx="292">
                  <c:v>102.84229724273391</c:v>
                </c:pt>
                <c:pt idx="293">
                  <c:v>102.92057034142472</c:v>
                </c:pt>
                <c:pt idx="294">
                  <c:v>102.84058635533081</c:v>
                </c:pt>
                <c:pt idx="295">
                  <c:v>102.76741740405917</c:v>
                </c:pt>
                <c:pt idx="296">
                  <c:v>102.76741740405917</c:v>
                </c:pt>
                <c:pt idx="297">
                  <c:v>102.76741740405917</c:v>
                </c:pt>
                <c:pt idx="298">
                  <c:v>102.76741740405917</c:v>
                </c:pt>
                <c:pt idx="299">
                  <c:v>102.97055676838465</c:v>
                </c:pt>
                <c:pt idx="300">
                  <c:v>102.97055676838465</c:v>
                </c:pt>
                <c:pt idx="301">
                  <c:v>102.97055676838465</c:v>
                </c:pt>
                <c:pt idx="302">
                  <c:v>103.11495566520445</c:v>
                </c:pt>
                <c:pt idx="303">
                  <c:v>103.11495566520445</c:v>
                </c:pt>
                <c:pt idx="304">
                  <c:v>103.11495566520445</c:v>
                </c:pt>
                <c:pt idx="305">
                  <c:v>103.16622525771669</c:v>
                </c:pt>
                <c:pt idx="306">
                  <c:v>103.16622525771669</c:v>
                </c:pt>
                <c:pt idx="307">
                  <c:v>103.20491982781631</c:v>
                </c:pt>
                <c:pt idx="308">
                  <c:v>103.02858436613904</c:v>
                </c:pt>
                <c:pt idx="309">
                  <c:v>102.9015509764605</c:v>
                </c:pt>
                <c:pt idx="310">
                  <c:v>102.9015509764605</c:v>
                </c:pt>
                <c:pt idx="311">
                  <c:v>102.9015509764605</c:v>
                </c:pt>
                <c:pt idx="312">
                  <c:v>102.92202459571733</c:v>
                </c:pt>
                <c:pt idx="313">
                  <c:v>102.82900935056998</c:v>
                </c:pt>
                <c:pt idx="314">
                  <c:v>102.88284527418682</c:v>
                </c:pt>
                <c:pt idx="315">
                  <c:v>102.93807842251621</c:v>
                </c:pt>
                <c:pt idx="316">
                  <c:v>102.97226765578772</c:v>
                </c:pt>
                <c:pt idx="317">
                  <c:v>102.97226765578772</c:v>
                </c:pt>
                <c:pt idx="318">
                  <c:v>102.97226765578772</c:v>
                </c:pt>
                <c:pt idx="319">
                  <c:v>103.07184130264689</c:v>
                </c:pt>
                <c:pt idx="320">
                  <c:v>103.07834267477858</c:v>
                </c:pt>
                <c:pt idx="321">
                  <c:v>103.04552215142954</c:v>
                </c:pt>
                <c:pt idx="322">
                  <c:v>103.0467197726117</c:v>
                </c:pt>
                <c:pt idx="323">
                  <c:v>103.00403313190489</c:v>
                </c:pt>
                <c:pt idx="324">
                  <c:v>103.00403313190489</c:v>
                </c:pt>
                <c:pt idx="325">
                  <c:v>103.00403313190489</c:v>
                </c:pt>
                <c:pt idx="326">
                  <c:v>103.1763194933949</c:v>
                </c:pt>
                <c:pt idx="327">
                  <c:v>103.19713529013234</c:v>
                </c:pt>
                <c:pt idx="328">
                  <c:v>103.07591891762426</c:v>
                </c:pt>
                <c:pt idx="329">
                  <c:v>103.12801543904799</c:v>
                </c:pt>
                <c:pt idx="330">
                  <c:v>102.98022328221207</c:v>
                </c:pt>
                <c:pt idx="331">
                  <c:v>102.98022328221207</c:v>
                </c:pt>
                <c:pt idx="332">
                  <c:v>102.98022328221207</c:v>
                </c:pt>
                <c:pt idx="333">
                  <c:v>102.98022328221207</c:v>
                </c:pt>
                <c:pt idx="334">
                  <c:v>102.98022328221207</c:v>
                </c:pt>
                <c:pt idx="335">
                  <c:v>102.88441358763968</c:v>
                </c:pt>
                <c:pt idx="336">
                  <c:v>102.83399943882898</c:v>
                </c:pt>
                <c:pt idx="337">
                  <c:v>102.89730227274288</c:v>
                </c:pt>
                <c:pt idx="338">
                  <c:v>102.89730227274288</c:v>
                </c:pt>
                <c:pt idx="339">
                  <c:v>102.89730227274288</c:v>
                </c:pt>
                <c:pt idx="340">
                  <c:v>103.11678061176777</c:v>
                </c:pt>
                <c:pt idx="341">
                  <c:v>103.17055950580453</c:v>
                </c:pt>
                <c:pt idx="342">
                  <c:v>103.26722464407847</c:v>
                </c:pt>
                <c:pt idx="343">
                  <c:v>103.26782345466954</c:v>
                </c:pt>
                <c:pt idx="344">
                  <c:v>103.24829082348441</c:v>
                </c:pt>
                <c:pt idx="345">
                  <c:v>103.24829082348441</c:v>
                </c:pt>
                <c:pt idx="346">
                  <c:v>103.24829082348441</c:v>
                </c:pt>
                <c:pt idx="347">
                  <c:v>103.04583581412015</c:v>
                </c:pt>
                <c:pt idx="348">
                  <c:v>102.87469004423224</c:v>
                </c:pt>
                <c:pt idx="349">
                  <c:v>102.70029358827846</c:v>
                </c:pt>
                <c:pt idx="350">
                  <c:v>102.4302014969125</c:v>
                </c:pt>
                <c:pt idx="351">
                  <c:v>102.4302014969125</c:v>
                </c:pt>
                <c:pt idx="352">
                  <c:v>102.4302014969125</c:v>
                </c:pt>
                <c:pt idx="353">
                  <c:v>102.4302014969125</c:v>
                </c:pt>
                <c:pt idx="354">
                  <c:v>102.19478339024894</c:v>
                </c:pt>
                <c:pt idx="355">
                  <c:v>101.64578813739119</c:v>
                </c:pt>
                <c:pt idx="356">
                  <c:v>101.34997570539896</c:v>
                </c:pt>
                <c:pt idx="357">
                  <c:v>101.27820397883984</c:v>
                </c:pt>
                <c:pt idx="358">
                  <c:v>101.19451307003926</c:v>
                </c:pt>
                <c:pt idx="359">
                  <c:v>101.19451307003926</c:v>
                </c:pt>
                <c:pt idx="360">
                  <c:v>101.19451307003926</c:v>
                </c:pt>
                <c:pt idx="361">
                  <c:v>101.19411386297854</c:v>
                </c:pt>
                <c:pt idx="362">
                  <c:v>101.14692188544363</c:v>
                </c:pt>
                <c:pt idx="363">
                  <c:v>101.11370215503386</c:v>
                </c:pt>
                <c:pt idx="364">
                  <c:v>101.09451170132935</c:v>
                </c:pt>
                <c:pt idx="365">
                  <c:v>101.17560776423527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7E-4EE1-BC70-649FBD1DE522}"/>
            </c:ext>
          </c:extLst>
        </c:ser>
        <c:ser>
          <c:idx val="2"/>
          <c:order val="2"/>
          <c:tx>
            <c:strRef>
              <c:f>'12M (2)'!$BA$4</c:f>
              <c:strCache>
                <c:ptCount val="1"/>
                <c:pt idx="0">
                  <c:v>CUPRUM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cat>
            <c:numRef>
              <c:f>'12M (2)'!$B$3:$B$369</c:f>
              <c:numCache>
                <c:formatCode>m/d/yyyy</c:formatCode>
                <c:ptCount val="367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</c:numCache>
            </c:numRef>
          </c:cat>
          <c:val>
            <c:numRef>
              <c:f>'12M (2)'!$O$3:$O$369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99.979495812552216</c:v>
                </c:pt>
                <c:pt idx="5">
                  <c:v>99.845153608185242</c:v>
                </c:pt>
                <c:pt idx="6">
                  <c:v>99.763342156891682</c:v>
                </c:pt>
                <c:pt idx="7">
                  <c:v>99.717509267302503</c:v>
                </c:pt>
                <c:pt idx="8">
                  <c:v>99.544262997640359</c:v>
                </c:pt>
                <c:pt idx="9">
                  <c:v>99.544262997640359</c:v>
                </c:pt>
                <c:pt idx="10">
                  <c:v>99.544262997640359</c:v>
                </c:pt>
                <c:pt idx="11">
                  <c:v>99.544262997640359</c:v>
                </c:pt>
                <c:pt idx="12">
                  <c:v>99.544262997640359</c:v>
                </c:pt>
                <c:pt idx="13">
                  <c:v>99.369400002309618</c:v>
                </c:pt>
                <c:pt idx="14">
                  <c:v>99.219763059871468</c:v>
                </c:pt>
                <c:pt idx="15">
                  <c:v>99.242602517729466</c:v>
                </c:pt>
                <c:pt idx="16">
                  <c:v>99.242602517729466</c:v>
                </c:pt>
                <c:pt idx="17">
                  <c:v>99.242602517729466</c:v>
                </c:pt>
                <c:pt idx="18">
                  <c:v>99.341710367445813</c:v>
                </c:pt>
                <c:pt idx="19">
                  <c:v>99.50212548100798</c:v>
                </c:pt>
                <c:pt idx="20">
                  <c:v>99.52809574095437</c:v>
                </c:pt>
                <c:pt idx="21">
                  <c:v>99.341274108138421</c:v>
                </c:pt>
                <c:pt idx="22">
                  <c:v>98.608178835521272</c:v>
                </c:pt>
                <c:pt idx="23">
                  <c:v>98.608178835521272</c:v>
                </c:pt>
                <c:pt idx="24">
                  <c:v>98.608178835521272</c:v>
                </c:pt>
                <c:pt idx="25">
                  <c:v>98.149259706448817</c:v>
                </c:pt>
                <c:pt idx="26">
                  <c:v>97.034591513729978</c:v>
                </c:pt>
                <c:pt idx="27">
                  <c:v>97.582918138507182</c:v>
                </c:pt>
                <c:pt idx="28">
                  <c:v>97.824759768679925</c:v>
                </c:pt>
                <c:pt idx="29">
                  <c:v>97.975885125225673</c:v>
                </c:pt>
                <c:pt idx="30">
                  <c:v>97.975885125225673</c:v>
                </c:pt>
                <c:pt idx="31">
                  <c:v>97.975885125225673</c:v>
                </c:pt>
                <c:pt idx="32">
                  <c:v>97.886965213452697</c:v>
                </c:pt>
                <c:pt idx="33">
                  <c:v>97.830841736671303</c:v>
                </c:pt>
                <c:pt idx="34">
                  <c:v>97.866127415946295</c:v>
                </c:pt>
                <c:pt idx="35">
                  <c:v>97.757216562969546</c:v>
                </c:pt>
                <c:pt idx="36">
                  <c:v>97.66531982298136</c:v>
                </c:pt>
                <c:pt idx="37">
                  <c:v>97.66531982298136</c:v>
                </c:pt>
                <c:pt idx="38">
                  <c:v>97.66531982298136</c:v>
                </c:pt>
                <c:pt idx="39">
                  <c:v>97.620872698250977</c:v>
                </c:pt>
                <c:pt idx="40">
                  <c:v>97.640837977142567</c:v>
                </c:pt>
                <c:pt idx="41">
                  <c:v>97.908316257203097</c:v>
                </c:pt>
                <c:pt idx="42">
                  <c:v>97.972728660825069</c:v>
                </c:pt>
                <c:pt idx="43">
                  <c:v>97.946476115444497</c:v>
                </c:pt>
                <c:pt idx="44">
                  <c:v>97.946476115444497</c:v>
                </c:pt>
                <c:pt idx="45">
                  <c:v>97.946476115444497</c:v>
                </c:pt>
                <c:pt idx="46">
                  <c:v>98.122160304765643</c:v>
                </c:pt>
                <c:pt idx="47">
                  <c:v>98.253884953288193</c:v>
                </c:pt>
                <c:pt idx="48">
                  <c:v>98.293533225637177</c:v>
                </c:pt>
                <c:pt idx="49">
                  <c:v>98.293533225637177</c:v>
                </c:pt>
                <c:pt idx="50">
                  <c:v>98.472861463290698</c:v>
                </c:pt>
                <c:pt idx="51">
                  <c:v>98.472861463290698</c:v>
                </c:pt>
                <c:pt idx="52">
                  <c:v>98.472861463290698</c:v>
                </c:pt>
                <c:pt idx="53">
                  <c:v>98.466856482235897</c:v>
                </c:pt>
                <c:pt idx="54">
                  <c:v>98.366183231475318</c:v>
                </c:pt>
                <c:pt idx="55">
                  <c:v>98.542714277099066</c:v>
                </c:pt>
                <c:pt idx="56">
                  <c:v>98.924672131883739</c:v>
                </c:pt>
                <c:pt idx="57">
                  <c:v>98.786993826930782</c:v>
                </c:pt>
                <c:pt idx="58">
                  <c:v>98.786993826930782</c:v>
                </c:pt>
                <c:pt idx="59">
                  <c:v>98.786993826930782</c:v>
                </c:pt>
                <c:pt idx="60">
                  <c:v>98.972917278819708</c:v>
                </c:pt>
                <c:pt idx="61">
                  <c:v>99.12784065757107</c:v>
                </c:pt>
                <c:pt idx="62">
                  <c:v>99.211345821469848</c:v>
                </c:pt>
                <c:pt idx="63">
                  <c:v>99.243757321778418</c:v>
                </c:pt>
                <c:pt idx="64">
                  <c:v>99.354746822043381</c:v>
                </c:pt>
                <c:pt idx="65">
                  <c:v>99.354746822043381</c:v>
                </c:pt>
                <c:pt idx="66">
                  <c:v>99.354746822043381</c:v>
                </c:pt>
                <c:pt idx="67">
                  <c:v>99.3062450519854</c:v>
                </c:pt>
                <c:pt idx="68">
                  <c:v>99.46057819755616</c:v>
                </c:pt>
                <c:pt idx="69">
                  <c:v>99.591917911395711</c:v>
                </c:pt>
                <c:pt idx="70">
                  <c:v>99.714327140589674</c:v>
                </c:pt>
                <c:pt idx="71">
                  <c:v>99.876564278318014</c:v>
                </c:pt>
                <c:pt idx="72">
                  <c:v>99.876564278318014</c:v>
                </c:pt>
                <c:pt idx="73">
                  <c:v>99.876564278318014</c:v>
                </c:pt>
                <c:pt idx="74">
                  <c:v>99.876564278318014</c:v>
                </c:pt>
                <c:pt idx="75">
                  <c:v>100.04786021225294</c:v>
                </c:pt>
                <c:pt idx="76">
                  <c:v>100.30173746684746</c:v>
                </c:pt>
                <c:pt idx="77">
                  <c:v>100.61846172401974</c:v>
                </c:pt>
                <c:pt idx="78">
                  <c:v>100.7049180538215</c:v>
                </c:pt>
                <c:pt idx="79">
                  <c:v>100.7049180538215</c:v>
                </c:pt>
                <c:pt idx="80">
                  <c:v>100.7049180538215</c:v>
                </c:pt>
                <c:pt idx="81">
                  <c:v>100.53947312706818</c:v>
                </c:pt>
                <c:pt idx="82">
                  <c:v>100.58825718256034</c:v>
                </c:pt>
                <c:pt idx="83">
                  <c:v>100.50652271820337</c:v>
                </c:pt>
                <c:pt idx="84">
                  <c:v>100.59893270443554</c:v>
                </c:pt>
                <c:pt idx="85">
                  <c:v>100.65354210479713</c:v>
                </c:pt>
                <c:pt idx="86">
                  <c:v>100.65354210479713</c:v>
                </c:pt>
                <c:pt idx="87">
                  <c:v>100.65354210479713</c:v>
                </c:pt>
                <c:pt idx="88">
                  <c:v>100.57375797616737</c:v>
                </c:pt>
                <c:pt idx="89">
                  <c:v>100.55215030929497</c:v>
                </c:pt>
                <c:pt idx="90">
                  <c:v>100.5022114497538</c:v>
                </c:pt>
                <c:pt idx="91">
                  <c:v>100.43638761896082</c:v>
                </c:pt>
                <c:pt idx="92">
                  <c:v>100.38467805987786</c:v>
                </c:pt>
                <c:pt idx="93">
                  <c:v>100.38467805987786</c:v>
                </c:pt>
                <c:pt idx="94">
                  <c:v>100.38467805987786</c:v>
                </c:pt>
                <c:pt idx="95">
                  <c:v>100.47762695466621</c:v>
                </c:pt>
                <c:pt idx="96">
                  <c:v>100.41847532504524</c:v>
                </c:pt>
                <c:pt idx="97">
                  <c:v>100.48460710358461</c:v>
                </c:pt>
                <c:pt idx="98">
                  <c:v>100.5370608697214</c:v>
                </c:pt>
                <c:pt idx="99">
                  <c:v>100.47552264506581</c:v>
                </c:pt>
                <c:pt idx="100">
                  <c:v>100.47552264506581</c:v>
                </c:pt>
                <c:pt idx="101">
                  <c:v>100.47552264506581</c:v>
                </c:pt>
                <c:pt idx="102">
                  <c:v>100.48417084427723</c:v>
                </c:pt>
                <c:pt idx="103">
                  <c:v>100.49561623551843</c:v>
                </c:pt>
                <c:pt idx="104">
                  <c:v>100.56161970249681</c:v>
                </c:pt>
                <c:pt idx="105">
                  <c:v>100.71756957373614</c:v>
                </c:pt>
                <c:pt idx="106">
                  <c:v>100.79478747114594</c:v>
                </c:pt>
                <c:pt idx="107">
                  <c:v>100.79478747114594</c:v>
                </c:pt>
                <c:pt idx="108">
                  <c:v>100.79478747114594</c:v>
                </c:pt>
                <c:pt idx="109">
                  <c:v>100.82145061352172</c:v>
                </c:pt>
                <c:pt idx="110">
                  <c:v>100.79791827323433</c:v>
                </c:pt>
                <c:pt idx="111">
                  <c:v>101.01627888774405</c:v>
                </c:pt>
                <c:pt idx="112">
                  <c:v>101.13832884456721</c:v>
                </c:pt>
                <c:pt idx="113">
                  <c:v>101.24749632066595</c:v>
                </c:pt>
                <c:pt idx="114">
                  <c:v>101.24749632066595</c:v>
                </c:pt>
                <c:pt idx="115">
                  <c:v>101.24749632066595</c:v>
                </c:pt>
                <c:pt idx="116">
                  <c:v>101.21387869168396</c:v>
                </c:pt>
                <c:pt idx="117">
                  <c:v>101.24203024816735</c:v>
                </c:pt>
                <c:pt idx="118">
                  <c:v>101.31919682095273</c:v>
                </c:pt>
                <c:pt idx="119">
                  <c:v>101.24505840100696</c:v>
                </c:pt>
                <c:pt idx="120">
                  <c:v>101.13850848075261</c:v>
                </c:pt>
                <c:pt idx="121">
                  <c:v>101.13850848075261</c:v>
                </c:pt>
                <c:pt idx="122">
                  <c:v>101.13850848075261</c:v>
                </c:pt>
                <c:pt idx="123">
                  <c:v>101.29083996597176</c:v>
                </c:pt>
                <c:pt idx="124">
                  <c:v>101.23841186214717</c:v>
                </c:pt>
                <c:pt idx="125">
                  <c:v>101.21367339318637</c:v>
                </c:pt>
                <c:pt idx="126">
                  <c:v>101.28706760607837</c:v>
                </c:pt>
                <c:pt idx="127">
                  <c:v>101.43452325197951</c:v>
                </c:pt>
                <c:pt idx="128">
                  <c:v>101.43452325197951</c:v>
                </c:pt>
                <c:pt idx="129">
                  <c:v>101.43452325197951</c:v>
                </c:pt>
                <c:pt idx="130">
                  <c:v>101.61654603241405</c:v>
                </c:pt>
                <c:pt idx="131">
                  <c:v>101.63710154448624</c:v>
                </c:pt>
                <c:pt idx="132">
                  <c:v>101.73220607349943</c:v>
                </c:pt>
                <c:pt idx="133">
                  <c:v>101.74283027075023</c:v>
                </c:pt>
                <c:pt idx="134">
                  <c:v>101.73890393698363</c:v>
                </c:pt>
                <c:pt idx="135">
                  <c:v>101.73890393698363</c:v>
                </c:pt>
                <c:pt idx="136">
                  <c:v>101.73890393698363</c:v>
                </c:pt>
                <c:pt idx="137">
                  <c:v>101.78158036217222</c:v>
                </c:pt>
                <c:pt idx="138">
                  <c:v>101.77023762017983</c:v>
                </c:pt>
                <c:pt idx="139">
                  <c:v>101.71963154052143</c:v>
                </c:pt>
                <c:pt idx="140">
                  <c:v>101.68922170056445</c:v>
                </c:pt>
                <c:pt idx="141">
                  <c:v>101.50445305272451</c:v>
                </c:pt>
                <c:pt idx="142">
                  <c:v>101.50445305272451</c:v>
                </c:pt>
                <c:pt idx="143">
                  <c:v>101.50445305272451</c:v>
                </c:pt>
                <c:pt idx="144">
                  <c:v>101.38691966284854</c:v>
                </c:pt>
                <c:pt idx="145">
                  <c:v>101.35748499075514</c:v>
                </c:pt>
                <c:pt idx="146">
                  <c:v>101.15901266820042</c:v>
                </c:pt>
                <c:pt idx="147">
                  <c:v>101.12359867736443</c:v>
                </c:pt>
                <c:pt idx="148">
                  <c:v>101.43729478169715</c:v>
                </c:pt>
                <c:pt idx="149">
                  <c:v>101.43729478169715</c:v>
                </c:pt>
                <c:pt idx="150">
                  <c:v>101.43729478169715</c:v>
                </c:pt>
                <c:pt idx="151">
                  <c:v>101.65806765355367</c:v>
                </c:pt>
                <c:pt idx="152">
                  <c:v>101.78160602448442</c:v>
                </c:pt>
                <c:pt idx="153">
                  <c:v>101.66199398732026</c:v>
                </c:pt>
                <c:pt idx="154">
                  <c:v>101.88689849144099</c:v>
                </c:pt>
                <c:pt idx="155">
                  <c:v>102.07223171014932</c:v>
                </c:pt>
                <c:pt idx="156">
                  <c:v>102.07223171014932</c:v>
                </c:pt>
                <c:pt idx="157">
                  <c:v>102.07223171014932</c:v>
                </c:pt>
                <c:pt idx="158">
                  <c:v>102.14062177216229</c:v>
                </c:pt>
                <c:pt idx="159">
                  <c:v>102.25866840828225</c:v>
                </c:pt>
                <c:pt idx="160">
                  <c:v>102.35246415937321</c:v>
                </c:pt>
                <c:pt idx="161">
                  <c:v>102.3596496067892</c:v>
                </c:pt>
                <c:pt idx="162">
                  <c:v>102.44130708420957</c:v>
                </c:pt>
                <c:pt idx="163">
                  <c:v>102.44130708420957</c:v>
                </c:pt>
                <c:pt idx="164">
                  <c:v>102.44130708420957</c:v>
                </c:pt>
                <c:pt idx="165">
                  <c:v>102.69292605533047</c:v>
                </c:pt>
                <c:pt idx="166">
                  <c:v>102.67054851909209</c:v>
                </c:pt>
                <c:pt idx="167">
                  <c:v>102.8795423896488</c:v>
                </c:pt>
                <c:pt idx="168">
                  <c:v>102.85516319305881</c:v>
                </c:pt>
                <c:pt idx="169">
                  <c:v>102.84985109443342</c:v>
                </c:pt>
                <c:pt idx="170">
                  <c:v>102.84985109443342</c:v>
                </c:pt>
                <c:pt idx="171">
                  <c:v>102.84985109443342</c:v>
                </c:pt>
                <c:pt idx="172">
                  <c:v>102.96040433539099</c:v>
                </c:pt>
                <c:pt idx="173">
                  <c:v>103.02479107670077</c:v>
                </c:pt>
                <c:pt idx="174">
                  <c:v>103.10614060637474</c:v>
                </c:pt>
                <c:pt idx="175">
                  <c:v>103.10614060637474</c:v>
                </c:pt>
                <c:pt idx="176">
                  <c:v>103.17512090156832</c:v>
                </c:pt>
                <c:pt idx="177">
                  <c:v>103.17512090156832</c:v>
                </c:pt>
                <c:pt idx="178">
                  <c:v>103.17512090156832</c:v>
                </c:pt>
                <c:pt idx="179">
                  <c:v>103.28041336852489</c:v>
                </c:pt>
                <c:pt idx="180">
                  <c:v>103.71184816123115</c:v>
                </c:pt>
                <c:pt idx="181">
                  <c:v>103.71184816123115</c:v>
                </c:pt>
                <c:pt idx="182">
                  <c:v>103.56326337359319</c:v>
                </c:pt>
                <c:pt idx="183">
                  <c:v>103.52846527825</c:v>
                </c:pt>
                <c:pt idx="184">
                  <c:v>103.52846527825</c:v>
                </c:pt>
                <c:pt idx="185">
                  <c:v>103.52846527825</c:v>
                </c:pt>
                <c:pt idx="186">
                  <c:v>103.5395770594326</c:v>
                </c:pt>
                <c:pt idx="187">
                  <c:v>103.50344452385501</c:v>
                </c:pt>
                <c:pt idx="188">
                  <c:v>103.42448158921563</c:v>
                </c:pt>
                <c:pt idx="189">
                  <c:v>103.31344076432627</c:v>
                </c:pt>
                <c:pt idx="190">
                  <c:v>103.44478047816582</c:v>
                </c:pt>
                <c:pt idx="191">
                  <c:v>103.44478047816582</c:v>
                </c:pt>
                <c:pt idx="192">
                  <c:v>103.44478047816582</c:v>
                </c:pt>
                <c:pt idx="193">
                  <c:v>103.44478047816582</c:v>
                </c:pt>
                <c:pt idx="194">
                  <c:v>103.57227084517538</c:v>
                </c:pt>
                <c:pt idx="195">
                  <c:v>103.68236216451336</c:v>
                </c:pt>
                <c:pt idx="196">
                  <c:v>103.67494575628757</c:v>
                </c:pt>
                <c:pt idx="197">
                  <c:v>103.48078470218243</c:v>
                </c:pt>
                <c:pt idx="198">
                  <c:v>103.48078470218243</c:v>
                </c:pt>
                <c:pt idx="199">
                  <c:v>103.48078470218243</c:v>
                </c:pt>
                <c:pt idx="200">
                  <c:v>103.52217801176103</c:v>
                </c:pt>
                <c:pt idx="201">
                  <c:v>103.33109643511987</c:v>
                </c:pt>
                <c:pt idx="202">
                  <c:v>103.06669763252337</c:v>
                </c:pt>
                <c:pt idx="203">
                  <c:v>103.07729616746198</c:v>
                </c:pt>
                <c:pt idx="204">
                  <c:v>102.85926916301084</c:v>
                </c:pt>
                <c:pt idx="205">
                  <c:v>102.85926916301084</c:v>
                </c:pt>
                <c:pt idx="206">
                  <c:v>102.85926916301084</c:v>
                </c:pt>
                <c:pt idx="207">
                  <c:v>102.91413518649443</c:v>
                </c:pt>
                <c:pt idx="208">
                  <c:v>103.14686669583615</c:v>
                </c:pt>
                <c:pt idx="209">
                  <c:v>103.20840492049173</c:v>
                </c:pt>
                <c:pt idx="210">
                  <c:v>103.45663646640226</c:v>
                </c:pt>
                <c:pt idx="211">
                  <c:v>103.57127001499961</c:v>
                </c:pt>
                <c:pt idx="212">
                  <c:v>103.57127001499961</c:v>
                </c:pt>
                <c:pt idx="213">
                  <c:v>103.57127001499961</c:v>
                </c:pt>
                <c:pt idx="214">
                  <c:v>103.44886078580565</c:v>
                </c:pt>
                <c:pt idx="215">
                  <c:v>103.39748483678127</c:v>
                </c:pt>
                <c:pt idx="216">
                  <c:v>103.3836785128177</c:v>
                </c:pt>
                <c:pt idx="217">
                  <c:v>103.46364227763286</c:v>
                </c:pt>
                <c:pt idx="218">
                  <c:v>103.26457972189753</c:v>
                </c:pt>
                <c:pt idx="219">
                  <c:v>103.26457972189753</c:v>
                </c:pt>
                <c:pt idx="220">
                  <c:v>103.26457972189753</c:v>
                </c:pt>
                <c:pt idx="221">
                  <c:v>103.11340304072739</c:v>
                </c:pt>
                <c:pt idx="222">
                  <c:v>103.11553301263999</c:v>
                </c:pt>
                <c:pt idx="223">
                  <c:v>103.34087377606812</c:v>
                </c:pt>
                <c:pt idx="224">
                  <c:v>103.55569299149425</c:v>
                </c:pt>
                <c:pt idx="225">
                  <c:v>103.62480159824882</c:v>
                </c:pt>
                <c:pt idx="226">
                  <c:v>103.62480159824882</c:v>
                </c:pt>
                <c:pt idx="227">
                  <c:v>103.62480159824882</c:v>
                </c:pt>
                <c:pt idx="228">
                  <c:v>103.81534426633375</c:v>
                </c:pt>
                <c:pt idx="229">
                  <c:v>103.84649831334453</c:v>
                </c:pt>
                <c:pt idx="230">
                  <c:v>103.86941475813911</c:v>
                </c:pt>
                <c:pt idx="231">
                  <c:v>103.86828561640232</c:v>
                </c:pt>
                <c:pt idx="232">
                  <c:v>103.80430947208774</c:v>
                </c:pt>
                <c:pt idx="233">
                  <c:v>103.80430947208774</c:v>
                </c:pt>
                <c:pt idx="234">
                  <c:v>103.80430947208774</c:v>
                </c:pt>
                <c:pt idx="235">
                  <c:v>103.74012802927555</c:v>
                </c:pt>
                <c:pt idx="236">
                  <c:v>103.62174778309701</c:v>
                </c:pt>
                <c:pt idx="237">
                  <c:v>103.72485895351657</c:v>
                </c:pt>
                <c:pt idx="238">
                  <c:v>103.75788634931797</c:v>
                </c:pt>
                <c:pt idx="239">
                  <c:v>103.77762066739975</c:v>
                </c:pt>
                <c:pt idx="240">
                  <c:v>103.77762066739975</c:v>
                </c:pt>
                <c:pt idx="241">
                  <c:v>103.77762066739975</c:v>
                </c:pt>
                <c:pt idx="242">
                  <c:v>103.65800863023559</c:v>
                </c:pt>
                <c:pt idx="243">
                  <c:v>103.67640850808299</c:v>
                </c:pt>
                <c:pt idx="244">
                  <c:v>103.55664249704562</c:v>
                </c:pt>
                <c:pt idx="245">
                  <c:v>103.45137569240126</c:v>
                </c:pt>
                <c:pt idx="246">
                  <c:v>103.55515408293802</c:v>
                </c:pt>
                <c:pt idx="247">
                  <c:v>103.55515408293802</c:v>
                </c:pt>
                <c:pt idx="248">
                  <c:v>103.55515408293802</c:v>
                </c:pt>
                <c:pt idx="249">
                  <c:v>103.55515408293802</c:v>
                </c:pt>
                <c:pt idx="250">
                  <c:v>103.43287316530505</c:v>
                </c:pt>
                <c:pt idx="251">
                  <c:v>103.19837095642154</c:v>
                </c:pt>
                <c:pt idx="252">
                  <c:v>103.19475257040133</c:v>
                </c:pt>
                <c:pt idx="253">
                  <c:v>103.03302867891699</c:v>
                </c:pt>
                <c:pt idx="254">
                  <c:v>103.03302867891699</c:v>
                </c:pt>
                <c:pt idx="255">
                  <c:v>103.03302867891699</c:v>
                </c:pt>
                <c:pt idx="256">
                  <c:v>103.04827209236377</c:v>
                </c:pt>
                <c:pt idx="257">
                  <c:v>102.99941104993499</c:v>
                </c:pt>
                <c:pt idx="258">
                  <c:v>102.88454654052784</c:v>
                </c:pt>
                <c:pt idx="259">
                  <c:v>102.89712107350582</c:v>
                </c:pt>
                <c:pt idx="260">
                  <c:v>102.63893255046172</c:v>
                </c:pt>
                <c:pt idx="261">
                  <c:v>102.63893255046172</c:v>
                </c:pt>
                <c:pt idx="262">
                  <c:v>102.63893255046172</c:v>
                </c:pt>
                <c:pt idx="263">
                  <c:v>102.58357894304633</c:v>
                </c:pt>
                <c:pt idx="264">
                  <c:v>102.62974544269412</c:v>
                </c:pt>
                <c:pt idx="265">
                  <c:v>102.80997186127465</c:v>
                </c:pt>
                <c:pt idx="266">
                  <c:v>102.94816341247162</c:v>
                </c:pt>
                <c:pt idx="267">
                  <c:v>102.59510132122413</c:v>
                </c:pt>
                <c:pt idx="268">
                  <c:v>102.59510132122413</c:v>
                </c:pt>
                <c:pt idx="269">
                  <c:v>102.59510132122413</c:v>
                </c:pt>
                <c:pt idx="270">
                  <c:v>102.34902540953843</c:v>
                </c:pt>
                <c:pt idx="271">
                  <c:v>102.22443488380746</c:v>
                </c:pt>
                <c:pt idx="272">
                  <c:v>102.16659203210868</c:v>
                </c:pt>
                <c:pt idx="273">
                  <c:v>102.07379711119353</c:v>
                </c:pt>
                <c:pt idx="274">
                  <c:v>102.09250493678734</c:v>
                </c:pt>
                <c:pt idx="275">
                  <c:v>102.09250493678734</c:v>
                </c:pt>
                <c:pt idx="276">
                  <c:v>102.09250493678734</c:v>
                </c:pt>
                <c:pt idx="277">
                  <c:v>102.27486132728048</c:v>
                </c:pt>
                <c:pt idx="278">
                  <c:v>102.43448090916441</c:v>
                </c:pt>
                <c:pt idx="279">
                  <c:v>102.33044589550565</c:v>
                </c:pt>
                <c:pt idx="280">
                  <c:v>102.45259850157763</c:v>
                </c:pt>
                <c:pt idx="281">
                  <c:v>102.47851743689961</c:v>
                </c:pt>
                <c:pt idx="282">
                  <c:v>102.47851743689961</c:v>
                </c:pt>
                <c:pt idx="283">
                  <c:v>102.47851743689961</c:v>
                </c:pt>
                <c:pt idx="284">
                  <c:v>102.64357742896995</c:v>
                </c:pt>
                <c:pt idx="285">
                  <c:v>102.71386650208571</c:v>
                </c:pt>
                <c:pt idx="286">
                  <c:v>102.78864647983649</c:v>
                </c:pt>
                <c:pt idx="287">
                  <c:v>102.81954390372528</c:v>
                </c:pt>
                <c:pt idx="288">
                  <c:v>102.62191843747314</c:v>
                </c:pt>
                <c:pt idx="289">
                  <c:v>102.62191843747314</c:v>
                </c:pt>
                <c:pt idx="290">
                  <c:v>102.62191843747314</c:v>
                </c:pt>
                <c:pt idx="291">
                  <c:v>102.48832044015998</c:v>
                </c:pt>
                <c:pt idx="292">
                  <c:v>102.38741622858961</c:v>
                </c:pt>
                <c:pt idx="293">
                  <c:v>102.48755057079397</c:v>
                </c:pt>
                <c:pt idx="294">
                  <c:v>102.37607348659722</c:v>
                </c:pt>
                <c:pt idx="295">
                  <c:v>102.30124218422203</c:v>
                </c:pt>
                <c:pt idx="296">
                  <c:v>102.30124218422203</c:v>
                </c:pt>
                <c:pt idx="297">
                  <c:v>102.30124218422203</c:v>
                </c:pt>
                <c:pt idx="298">
                  <c:v>102.30124218422203</c:v>
                </c:pt>
                <c:pt idx="299">
                  <c:v>102.50692561650496</c:v>
                </c:pt>
                <c:pt idx="300">
                  <c:v>102.58139764650932</c:v>
                </c:pt>
                <c:pt idx="301">
                  <c:v>102.61201278496389</c:v>
                </c:pt>
                <c:pt idx="302">
                  <c:v>102.62104591885831</c:v>
                </c:pt>
                <c:pt idx="303">
                  <c:v>102.62104591885831</c:v>
                </c:pt>
                <c:pt idx="304">
                  <c:v>102.62104591885831</c:v>
                </c:pt>
                <c:pt idx="305">
                  <c:v>102.68653613959268</c:v>
                </c:pt>
                <c:pt idx="306">
                  <c:v>102.72641537275146</c:v>
                </c:pt>
                <c:pt idx="307">
                  <c:v>102.72130857262367</c:v>
                </c:pt>
                <c:pt idx="308">
                  <c:v>102.54072288167232</c:v>
                </c:pt>
                <c:pt idx="309">
                  <c:v>102.40312156365597</c:v>
                </c:pt>
                <c:pt idx="310">
                  <c:v>102.40312156365597</c:v>
                </c:pt>
                <c:pt idx="311">
                  <c:v>102.40312156365597</c:v>
                </c:pt>
                <c:pt idx="312">
                  <c:v>102.41510586345339</c:v>
                </c:pt>
                <c:pt idx="313">
                  <c:v>102.26580253107383</c:v>
                </c:pt>
                <c:pt idx="314">
                  <c:v>102.29977943242662</c:v>
                </c:pt>
                <c:pt idx="315">
                  <c:v>102.38597913910641</c:v>
                </c:pt>
                <c:pt idx="316">
                  <c:v>102.42064892288857</c:v>
                </c:pt>
                <c:pt idx="317">
                  <c:v>102.42064892288857</c:v>
                </c:pt>
                <c:pt idx="318">
                  <c:v>102.42064892288857</c:v>
                </c:pt>
                <c:pt idx="319">
                  <c:v>102.51123688495456</c:v>
                </c:pt>
                <c:pt idx="320">
                  <c:v>102.51865329318035</c:v>
                </c:pt>
                <c:pt idx="321">
                  <c:v>102.51647199664335</c:v>
                </c:pt>
                <c:pt idx="322">
                  <c:v>102.52034700578552</c:v>
                </c:pt>
                <c:pt idx="323">
                  <c:v>102.49039908744814</c:v>
                </c:pt>
                <c:pt idx="324">
                  <c:v>102.49039908744814</c:v>
                </c:pt>
                <c:pt idx="325">
                  <c:v>102.49039908744814</c:v>
                </c:pt>
                <c:pt idx="326">
                  <c:v>102.66220826762709</c:v>
                </c:pt>
                <c:pt idx="327">
                  <c:v>102.68622819184628</c:v>
                </c:pt>
                <c:pt idx="328">
                  <c:v>102.52234866613713</c:v>
                </c:pt>
                <c:pt idx="329">
                  <c:v>102.58691504363229</c:v>
                </c:pt>
                <c:pt idx="330">
                  <c:v>102.42819364267535</c:v>
                </c:pt>
                <c:pt idx="331">
                  <c:v>102.42819364267535</c:v>
                </c:pt>
                <c:pt idx="332">
                  <c:v>102.42819364267535</c:v>
                </c:pt>
                <c:pt idx="333">
                  <c:v>102.42819364267535</c:v>
                </c:pt>
                <c:pt idx="334">
                  <c:v>102.42819364267535</c:v>
                </c:pt>
                <c:pt idx="335">
                  <c:v>102.3034748053834</c:v>
                </c:pt>
                <c:pt idx="336">
                  <c:v>102.28674297782899</c:v>
                </c:pt>
                <c:pt idx="337">
                  <c:v>102.36021417765758</c:v>
                </c:pt>
                <c:pt idx="338">
                  <c:v>102.36021417765758</c:v>
                </c:pt>
                <c:pt idx="339">
                  <c:v>102.36021417765758</c:v>
                </c:pt>
                <c:pt idx="340">
                  <c:v>102.59079005277449</c:v>
                </c:pt>
                <c:pt idx="341">
                  <c:v>102.64860724216106</c:v>
                </c:pt>
                <c:pt idx="342">
                  <c:v>102.71394348902223</c:v>
                </c:pt>
                <c:pt idx="343">
                  <c:v>102.69259244527184</c:v>
                </c:pt>
                <c:pt idx="344">
                  <c:v>102.67373064580485</c:v>
                </c:pt>
                <c:pt idx="345">
                  <c:v>102.67373064580485</c:v>
                </c:pt>
                <c:pt idx="346">
                  <c:v>102.67373064580485</c:v>
                </c:pt>
                <c:pt idx="347">
                  <c:v>102.48044211031451</c:v>
                </c:pt>
                <c:pt idx="348">
                  <c:v>102.32433826520196</c:v>
                </c:pt>
                <c:pt idx="349">
                  <c:v>102.17267400010002</c:v>
                </c:pt>
                <c:pt idx="350">
                  <c:v>101.94905261158928</c:v>
                </c:pt>
                <c:pt idx="351">
                  <c:v>101.94905261158928</c:v>
                </c:pt>
                <c:pt idx="352">
                  <c:v>101.94905261158928</c:v>
                </c:pt>
                <c:pt idx="353">
                  <c:v>101.94905261158928</c:v>
                </c:pt>
                <c:pt idx="354">
                  <c:v>101.67397828711756</c:v>
                </c:pt>
                <c:pt idx="355">
                  <c:v>101.08738915485016</c:v>
                </c:pt>
                <c:pt idx="356">
                  <c:v>100.85671063048444</c:v>
                </c:pt>
                <c:pt idx="357">
                  <c:v>100.82494068798086</c:v>
                </c:pt>
                <c:pt idx="358">
                  <c:v>100.72344624322987</c:v>
                </c:pt>
                <c:pt idx="359">
                  <c:v>100.72344624322987</c:v>
                </c:pt>
                <c:pt idx="360">
                  <c:v>100.72344624322987</c:v>
                </c:pt>
                <c:pt idx="361">
                  <c:v>100.7018899009819</c:v>
                </c:pt>
                <c:pt idx="362">
                  <c:v>100.6462796704445</c:v>
                </c:pt>
                <c:pt idx="363">
                  <c:v>100.57211558818652</c:v>
                </c:pt>
                <c:pt idx="364">
                  <c:v>100.54709483379153</c:v>
                </c:pt>
                <c:pt idx="365">
                  <c:v>100.60075472860171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7E-4EE1-BC70-649FBD1DE522}"/>
            </c:ext>
          </c:extLst>
        </c:ser>
        <c:ser>
          <c:idx val="5"/>
          <c:order val="4"/>
          <c:tx>
            <c:strRef>
              <c:f>'12M (2)'!$AC$2</c:f>
              <c:strCache>
                <c:ptCount val="1"/>
                <c:pt idx="0">
                  <c:v>E Plus</c:v>
                </c:pt>
              </c:strCache>
            </c:strRef>
          </c:tx>
          <c:spPr>
            <a:ln w="25400">
              <a:solidFill>
                <a:schemeClr val="bg2"/>
              </a:solidFill>
              <a:prstDash val="sysDash"/>
            </a:ln>
          </c:spPr>
          <c:marker>
            <c:symbol val="none"/>
          </c:marker>
          <c:cat>
            <c:numRef>
              <c:f>'12M (2)'!$B$3:$B$369</c:f>
              <c:numCache>
                <c:formatCode>m/d/yyyy</c:formatCode>
                <c:ptCount val="367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</c:numCache>
            </c:numRef>
          </c:cat>
          <c:val>
            <c:numRef>
              <c:f>'12M (2)'!$AC$3:$AC$369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100.00348465589293</c:v>
                </c:pt>
                <c:pt idx="3">
                  <c:v>100.17181593303694</c:v>
                </c:pt>
                <c:pt idx="4">
                  <c:v>100.18276902296229</c:v>
                </c:pt>
                <c:pt idx="5">
                  <c:v>100.05464503583897</c:v>
                </c:pt>
                <c:pt idx="6">
                  <c:v>99.988251084387912</c:v>
                </c:pt>
                <c:pt idx="7">
                  <c:v>99.964596321810305</c:v>
                </c:pt>
                <c:pt idx="8">
                  <c:v>99.743496616223922</c:v>
                </c:pt>
                <c:pt idx="9">
                  <c:v>99.6119463420155</c:v>
                </c:pt>
                <c:pt idx="10">
                  <c:v>99.623560030553307</c:v>
                </c:pt>
                <c:pt idx="11">
                  <c:v>99.635174407505005</c:v>
                </c:pt>
                <c:pt idx="12">
                  <c:v>99.647468066439771</c:v>
                </c:pt>
                <c:pt idx="13">
                  <c:v>99.65916470177342</c:v>
                </c:pt>
                <c:pt idx="14">
                  <c:v>99.483557024773276</c:v>
                </c:pt>
                <c:pt idx="15">
                  <c:v>99.564472289723128</c:v>
                </c:pt>
                <c:pt idx="16">
                  <c:v>99.622317743403059</c:v>
                </c:pt>
                <c:pt idx="17">
                  <c:v>99.635372071588492</c:v>
                </c:pt>
                <c:pt idx="18">
                  <c:v>99.646390989495771</c:v>
                </c:pt>
                <c:pt idx="19">
                  <c:v>99.786375420057169</c:v>
                </c:pt>
                <c:pt idx="20">
                  <c:v>99.861884977458544</c:v>
                </c:pt>
                <c:pt idx="21">
                  <c:v>99.705246516735542</c:v>
                </c:pt>
                <c:pt idx="22">
                  <c:v>99.031324488258264</c:v>
                </c:pt>
                <c:pt idx="23">
                  <c:v>98.639759599823762</c:v>
                </c:pt>
                <c:pt idx="24">
                  <c:v>98.652102383754112</c:v>
                </c:pt>
                <c:pt idx="25">
                  <c:v>98.665124830343075</c:v>
                </c:pt>
                <c:pt idx="26">
                  <c:v>97.669255017100582</c:v>
                </c:pt>
                <c:pt idx="27">
                  <c:v>98.089617017705223</c:v>
                </c:pt>
                <c:pt idx="28">
                  <c:v>98.227552863587007</c:v>
                </c:pt>
                <c:pt idx="29">
                  <c:v>98.295560919056271</c:v>
                </c:pt>
                <c:pt idx="30">
                  <c:v>98.259003230152729</c:v>
                </c:pt>
                <c:pt idx="31">
                  <c:v>98.271334641519161</c:v>
                </c:pt>
                <c:pt idx="32">
                  <c:v>98.285024962243298</c:v>
                </c:pt>
                <c:pt idx="33">
                  <c:v>98.16017939579892</c:v>
                </c:pt>
                <c:pt idx="34">
                  <c:v>98.16435871714549</c:v>
                </c:pt>
                <c:pt idx="35">
                  <c:v>98.018446034645066</c:v>
                </c:pt>
                <c:pt idx="36">
                  <c:v>97.977794841676612</c:v>
                </c:pt>
                <c:pt idx="37">
                  <c:v>97.890275920506824</c:v>
                </c:pt>
                <c:pt idx="38">
                  <c:v>97.903954834433193</c:v>
                </c:pt>
                <c:pt idx="39">
                  <c:v>97.916276105252109</c:v>
                </c:pt>
                <c:pt idx="40">
                  <c:v>97.923163960001887</c:v>
                </c:pt>
                <c:pt idx="41">
                  <c:v>98.138595900926603</c:v>
                </c:pt>
                <c:pt idx="42">
                  <c:v>98.186930425170203</c:v>
                </c:pt>
                <c:pt idx="43">
                  <c:v>98.221002049335382</c:v>
                </c:pt>
                <c:pt idx="44">
                  <c:v>98.380759076996185</c:v>
                </c:pt>
                <c:pt idx="45">
                  <c:v>98.39377862990078</c:v>
                </c:pt>
                <c:pt idx="46">
                  <c:v>98.407478402696142</c:v>
                </c:pt>
                <c:pt idx="47">
                  <c:v>98.54687556347308</c:v>
                </c:pt>
                <c:pt idx="48">
                  <c:v>98.603387812251285</c:v>
                </c:pt>
                <c:pt idx="49">
                  <c:v>98.679609150149233</c:v>
                </c:pt>
                <c:pt idx="50">
                  <c:v>98.693320567762356</c:v>
                </c:pt>
                <c:pt idx="51">
                  <c:v>98.711110063215671</c:v>
                </c:pt>
                <c:pt idx="52">
                  <c:v>98.721425521855892</c:v>
                </c:pt>
                <c:pt idx="53">
                  <c:v>98.732421176667842</c:v>
                </c:pt>
                <c:pt idx="54">
                  <c:v>98.658466206032372</c:v>
                </c:pt>
                <c:pt idx="55">
                  <c:v>98.761890444576494</c:v>
                </c:pt>
                <c:pt idx="56">
                  <c:v>99.139224400089034</c:v>
                </c:pt>
                <c:pt idx="57">
                  <c:v>99.099939484942453</c:v>
                </c:pt>
                <c:pt idx="58">
                  <c:v>99.208148087673905</c:v>
                </c:pt>
                <c:pt idx="59">
                  <c:v>99.218482964948379</c:v>
                </c:pt>
                <c:pt idx="60">
                  <c:v>99.230177964252121</c:v>
                </c:pt>
                <c:pt idx="61">
                  <c:v>99.341801303466042</c:v>
                </c:pt>
                <c:pt idx="62">
                  <c:v>99.394969326861457</c:v>
                </c:pt>
                <c:pt idx="63">
                  <c:v>99.512044870424788</c:v>
                </c:pt>
                <c:pt idx="64">
                  <c:v>99.595815861559572</c:v>
                </c:pt>
                <c:pt idx="65">
                  <c:v>99.580330701664991</c:v>
                </c:pt>
                <c:pt idx="66">
                  <c:v>99.591360447146315</c:v>
                </c:pt>
                <c:pt idx="67">
                  <c:v>99.601031002234237</c:v>
                </c:pt>
                <c:pt idx="68">
                  <c:v>99.687536404891034</c:v>
                </c:pt>
                <c:pt idx="69">
                  <c:v>99.75976840109243</c:v>
                </c:pt>
                <c:pt idx="70">
                  <c:v>99.916325156780516</c:v>
                </c:pt>
                <c:pt idx="71">
                  <c:v>100.03821181587176</c:v>
                </c:pt>
                <c:pt idx="72">
                  <c:v>100.09958291418104</c:v>
                </c:pt>
                <c:pt idx="73">
                  <c:v>100.11063304081694</c:v>
                </c:pt>
                <c:pt idx="74">
                  <c:v>100.12059424427298</c:v>
                </c:pt>
                <c:pt idx="75">
                  <c:v>100.13123618551606</c:v>
                </c:pt>
                <c:pt idx="76">
                  <c:v>100.37380891094007</c:v>
                </c:pt>
                <c:pt idx="77">
                  <c:v>100.57082848732279</c:v>
                </c:pt>
                <c:pt idx="78">
                  <c:v>100.60257465174571</c:v>
                </c:pt>
                <c:pt idx="79">
                  <c:v>100.5513356386172</c:v>
                </c:pt>
                <c:pt idx="80">
                  <c:v>100.56199540709743</c:v>
                </c:pt>
                <c:pt idx="81">
                  <c:v>100.57129529078384</c:v>
                </c:pt>
                <c:pt idx="82">
                  <c:v>100.61120939382138</c:v>
                </c:pt>
                <c:pt idx="83">
                  <c:v>100.56608522235156</c:v>
                </c:pt>
                <c:pt idx="84">
                  <c:v>100.55361450952006</c:v>
                </c:pt>
                <c:pt idx="85">
                  <c:v>100.59693399291849</c:v>
                </c:pt>
                <c:pt idx="86">
                  <c:v>100.52458732349915</c:v>
                </c:pt>
                <c:pt idx="87">
                  <c:v>100.52708268571716</c:v>
                </c:pt>
                <c:pt idx="88">
                  <c:v>100.53229993159148</c:v>
                </c:pt>
                <c:pt idx="89">
                  <c:v>100.52050527638627</c:v>
                </c:pt>
                <c:pt idx="90">
                  <c:v>100.48625266414422</c:v>
                </c:pt>
                <c:pt idx="91">
                  <c:v>100.40435959027165</c:v>
                </c:pt>
                <c:pt idx="92">
                  <c:v>100.4082112082892</c:v>
                </c:pt>
                <c:pt idx="93">
                  <c:v>100.45494018160258</c:v>
                </c:pt>
                <c:pt idx="94">
                  <c:v>100.46015497333134</c:v>
                </c:pt>
                <c:pt idx="95">
                  <c:v>100.46264744611554</c:v>
                </c:pt>
                <c:pt idx="96">
                  <c:v>100.43927454362411</c:v>
                </c:pt>
                <c:pt idx="97">
                  <c:v>100.50030588358595</c:v>
                </c:pt>
                <c:pt idx="98">
                  <c:v>100.47216728919319</c:v>
                </c:pt>
                <c:pt idx="99">
                  <c:v>100.45627983815299</c:v>
                </c:pt>
                <c:pt idx="100">
                  <c:v>100.46830272831137</c:v>
                </c:pt>
                <c:pt idx="101">
                  <c:v>100.4721567992557</c:v>
                </c:pt>
                <c:pt idx="102">
                  <c:v>100.47601101804629</c:v>
                </c:pt>
                <c:pt idx="103">
                  <c:v>100.50914200844217</c:v>
                </c:pt>
                <c:pt idx="104">
                  <c:v>100.58176630642869</c:v>
                </c:pt>
                <c:pt idx="105">
                  <c:v>100.71284504476655</c:v>
                </c:pt>
                <c:pt idx="106">
                  <c:v>100.75132702860951</c:v>
                </c:pt>
                <c:pt idx="107">
                  <c:v>100.78164028539565</c:v>
                </c:pt>
                <c:pt idx="108">
                  <c:v>100.78471646066008</c:v>
                </c:pt>
                <c:pt idx="109">
                  <c:v>100.78983574148432</c:v>
                </c:pt>
                <c:pt idx="110">
                  <c:v>100.80108454122052</c:v>
                </c:pt>
                <c:pt idx="111">
                  <c:v>100.93764837980913</c:v>
                </c:pt>
                <c:pt idx="112">
                  <c:v>101.0755844171383</c:v>
                </c:pt>
                <c:pt idx="113">
                  <c:v>101.16449089453836</c:v>
                </c:pt>
                <c:pt idx="114">
                  <c:v>101.16485666116365</c:v>
                </c:pt>
                <c:pt idx="115">
                  <c:v>101.18565704469235</c:v>
                </c:pt>
                <c:pt idx="116">
                  <c:v>101.20645883839737</c:v>
                </c:pt>
                <c:pt idx="117">
                  <c:v>101.21159424790736</c:v>
                </c:pt>
                <c:pt idx="118">
                  <c:v>101.33322088791405</c:v>
                </c:pt>
                <c:pt idx="119">
                  <c:v>101.2995293493212</c:v>
                </c:pt>
                <c:pt idx="120">
                  <c:v>101.21950780294374</c:v>
                </c:pt>
                <c:pt idx="121">
                  <c:v>101.31185158756296</c:v>
                </c:pt>
                <c:pt idx="122">
                  <c:v>101.33334323013828</c:v>
                </c:pt>
                <c:pt idx="123">
                  <c:v>101.35415497340185</c:v>
                </c:pt>
                <c:pt idx="124">
                  <c:v>101.31159920967798</c:v>
                </c:pt>
                <c:pt idx="125">
                  <c:v>101.30174788939986</c:v>
                </c:pt>
                <c:pt idx="126">
                  <c:v>101.30552443439208</c:v>
                </c:pt>
                <c:pt idx="127">
                  <c:v>101.5232803254187</c:v>
                </c:pt>
                <c:pt idx="128">
                  <c:v>101.61974746841915</c:v>
                </c:pt>
                <c:pt idx="129">
                  <c:v>101.64125521094074</c:v>
                </c:pt>
                <c:pt idx="130">
                  <c:v>101.66208287716518</c:v>
                </c:pt>
                <c:pt idx="131">
                  <c:v>101.68768290278061</c:v>
                </c:pt>
                <c:pt idx="132">
                  <c:v>101.77053820366515</c:v>
                </c:pt>
                <c:pt idx="133">
                  <c:v>101.83027964410877</c:v>
                </c:pt>
                <c:pt idx="134">
                  <c:v>101.84912702459259</c:v>
                </c:pt>
                <c:pt idx="135">
                  <c:v>101.92659898781673</c:v>
                </c:pt>
                <c:pt idx="136">
                  <c:v>101.94681452916367</c:v>
                </c:pt>
                <c:pt idx="137">
                  <c:v>101.96703145374561</c:v>
                </c:pt>
                <c:pt idx="138">
                  <c:v>101.97225140174854</c:v>
                </c:pt>
                <c:pt idx="139">
                  <c:v>101.96247267161063</c:v>
                </c:pt>
                <c:pt idx="140">
                  <c:v>101.93223919976363</c:v>
                </c:pt>
                <c:pt idx="141">
                  <c:v>101.83518483693497</c:v>
                </c:pt>
                <c:pt idx="142">
                  <c:v>101.75857838751357</c:v>
                </c:pt>
                <c:pt idx="143">
                  <c:v>101.77129130846446</c:v>
                </c:pt>
                <c:pt idx="144">
                  <c:v>101.78468694385798</c:v>
                </c:pt>
                <c:pt idx="145">
                  <c:v>101.73125487601142</c:v>
                </c:pt>
                <c:pt idx="146">
                  <c:v>101.62394456982453</c:v>
                </c:pt>
                <c:pt idx="147">
                  <c:v>101.61142063515507</c:v>
                </c:pt>
                <c:pt idx="148">
                  <c:v>101.61526364645835</c:v>
                </c:pt>
                <c:pt idx="149">
                  <c:v>101.98330943943955</c:v>
                </c:pt>
                <c:pt idx="150">
                  <c:v>101.99671525938459</c:v>
                </c:pt>
                <c:pt idx="151">
                  <c:v>102.01012194745259</c:v>
                </c:pt>
                <c:pt idx="152">
                  <c:v>102.15722202469752</c:v>
                </c:pt>
                <c:pt idx="153">
                  <c:v>102.01579189048576</c:v>
                </c:pt>
                <c:pt idx="154">
                  <c:v>102.19223573823216</c:v>
                </c:pt>
                <c:pt idx="155">
                  <c:v>102.39120478319023</c:v>
                </c:pt>
                <c:pt idx="156">
                  <c:v>102.62225248494924</c:v>
                </c:pt>
                <c:pt idx="157">
                  <c:v>102.44807077062256</c:v>
                </c:pt>
                <c:pt idx="158">
                  <c:v>102.46081479672523</c:v>
                </c:pt>
                <c:pt idx="159">
                  <c:v>102.63389666138238</c:v>
                </c:pt>
                <c:pt idx="160">
                  <c:v>102.59683968590775</c:v>
                </c:pt>
                <c:pt idx="161">
                  <c:v>102.64711886704968</c:v>
                </c:pt>
                <c:pt idx="162">
                  <c:v>102.72333148144317</c:v>
                </c:pt>
                <c:pt idx="163">
                  <c:v>102.95922858769433</c:v>
                </c:pt>
                <c:pt idx="164">
                  <c:v>102.9814086089729</c:v>
                </c:pt>
                <c:pt idx="165">
                  <c:v>102.99471840408829</c:v>
                </c:pt>
                <c:pt idx="166">
                  <c:v>102.98755511670228</c:v>
                </c:pt>
                <c:pt idx="167">
                  <c:v>103.17012304736315</c:v>
                </c:pt>
                <c:pt idx="168">
                  <c:v>103.18071071501799</c:v>
                </c:pt>
                <c:pt idx="169">
                  <c:v>103.15921970800294</c:v>
                </c:pt>
                <c:pt idx="170">
                  <c:v>103.27287454953854</c:v>
                </c:pt>
                <c:pt idx="171">
                  <c:v>103.2855144757897</c:v>
                </c:pt>
                <c:pt idx="172">
                  <c:v>103.29747257343682</c:v>
                </c:pt>
                <c:pt idx="173">
                  <c:v>103.36199453585124</c:v>
                </c:pt>
                <c:pt idx="174">
                  <c:v>103.45382758298614</c:v>
                </c:pt>
                <c:pt idx="175">
                  <c:v>103.53747493438645</c:v>
                </c:pt>
                <c:pt idx="176">
                  <c:v>103.57880006058805</c:v>
                </c:pt>
                <c:pt idx="177">
                  <c:v>103.5955495101192</c:v>
                </c:pt>
                <c:pt idx="178">
                  <c:v>103.61298280597859</c:v>
                </c:pt>
                <c:pt idx="179">
                  <c:v>103.62905166081441</c:v>
                </c:pt>
                <c:pt idx="180">
                  <c:v>103.9366823864943</c:v>
                </c:pt>
                <c:pt idx="181">
                  <c:v>103.86058093396161</c:v>
                </c:pt>
                <c:pt idx="182">
                  <c:v>103.87802588619934</c:v>
                </c:pt>
                <c:pt idx="183">
                  <c:v>103.82172018587747</c:v>
                </c:pt>
                <c:pt idx="184">
                  <c:v>103.80023874277764</c:v>
                </c:pt>
                <c:pt idx="185">
                  <c:v>103.81563417875475</c:v>
                </c:pt>
                <c:pt idx="186">
                  <c:v>103.83307948449215</c:v>
                </c:pt>
                <c:pt idx="187">
                  <c:v>103.71802653348836</c:v>
                </c:pt>
                <c:pt idx="188">
                  <c:v>103.62140635782507</c:v>
                </c:pt>
                <c:pt idx="189">
                  <c:v>103.55483259588297</c:v>
                </c:pt>
                <c:pt idx="190">
                  <c:v>103.75874613238931</c:v>
                </c:pt>
                <c:pt idx="191">
                  <c:v>103.82878949293548</c:v>
                </c:pt>
                <c:pt idx="192">
                  <c:v>103.8448720453916</c:v>
                </c:pt>
                <c:pt idx="193">
                  <c:v>103.86163876875352</c:v>
                </c:pt>
                <c:pt idx="194">
                  <c:v>103.87720868536312</c:v>
                </c:pt>
                <c:pt idx="195">
                  <c:v>103.99047537057511</c:v>
                </c:pt>
                <c:pt idx="196">
                  <c:v>103.99785252364521</c:v>
                </c:pt>
                <c:pt idx="197">
                  <c:v>103.73808365266274</c:v>
                </c:pt>
                <c:pt idx="198">
                  <c:v>103.78098123539476</c:v>
                </c:pt>
                <c:pt idx="199">
                  <c:v>103.79791687431805</c:v>
                </c:pt>
                <c:pt idx="200">
                  <c:v>103.81485365278877</c:v>
                </c:pt>
                <c:pt idx="201">
                  <c:v>103.71288986778744</c:v>
                </c:pt>
                <c:pt idx="202">
                  <c:v>103.53643091997911</c:v>
                </c:pt>
                <c:pt idx="203">
                  <c:v>103.55199243268186</c:v>
                </c:pt>
                <c:pt idx="204">
                  <c:v>103.35774464747927</c:v>
                </c:pt>
                <c:pt idx="205">
                  <c:v>103.40405537105676</c:v>
                </c:pt>
                <c:pt idx="206">
                  <c:v>103.41619580278909</c:v>
                </c:pt>
                <c:pt idx="207">
                  <c:v>103.42833700934555</c:v>
                </c:pt>
                <c:pt idx="208">
                  <c:v>103.58128523349086</c:v>
                </c:pt>
                <c:pt idx="209">
                  <c:v>103.68366214406208</c:v>
                </c:pt>
                <c:pt idx="210">
                  <c:v>103.93575016401861</c:v>
                </c:pt>
                <c:pt idx="211">
                  <c:v>104.04840211433313</c:v>
                </c:pt>
                <c:pt idx="212">
                  <c:v>103.97648254035525</c:v>
                </c:pt>
                <c:pt idx="213">
                  <c:v>103.99274889486175</c:v>
                </c:pt>
                <c:pt idx="214">
                  <c:v>104.00628161146777</c:v>
                </c:pt>
                <c:pt idx="215">
                  <c:v>103.85982763309833</c:v>
                </c:pt>
                <c:pt idx="216">
                  <c:v>103.8425880013221</c:v>
                </c:pt>
                <c:pt idx="217">
                  <c:v>103.90329551291717</c:v>
                </c:pt>
                <c:pt idx="218">
                  <c:v>103.6986986278912</c:v>
                </c:pt>
                <c:pt idx="219">
                  <c:v>103.52896039366433</c:v>
                </c:pt>
                <c:pt idx="220">
                  <c:v>103.54247763361361</c:v>
                </c:pt>
                <c:pt idx="221">
                  <c:v>103.55667961706551</c:v>
                </c:pt>
                <c:pt idx="222">
                  <c:v>103.54968194133035</c:v>
                </c:pt>
                <c:pt idx="223">
                  <c:v>103.80530735696655</c:v>
                </c:pt>
                <c:pt idx="224">
                  <c:v>104.07121120412748</c:v>
                </c:pt>
                <c:pt idx="225">
                  <c:v>104.14531458921913</c:v>
                </c:pt>
                <c:pt idx="226">
                  <c:v>104.31654992097499</c:v>
                </c:pt>
                <c:pt idx="227">
                  <c:v>104.32978943658554</c:v>
                </c:pt>
                <c:pt idx="228">
                  <c:v>104.34234571333042</c:v>
                </c:pt>
                <c:pt idx="229">
                  <c:v>104.36584776848443</c:v>
                </c:pt>
                <c:pt idx="230">
                  <c:v>104.39892857878998</c:v>
                </c:pt>
                <c:pt idx="231">
                  <c:v>104.39301719321953</c:v>
                </c:pt>
                <c:pt idx="232">
                  <c:v>104.30364065504773</c:v>
                </c:pt>
                <c:pt idx="233">
                  <c:v>104.27309548365253</c:v>
                </c:pt>
                <c:pt idx="234">
                  <c:v>104.28496745933153</c:v>
                </c:pt>
                <c:pt idx="235">
                  <c:v>104.29615593197433</c:v>
                </c:pt>
                <c:pt idx="236">
                  <c:v>104.19513097008463</c:v>
                </c:pt>
                <c:pt idx="237">
                  <c:v>104.22410748108487</c:v>
                </c:pt>
                <c:pt idx="238">
                  <c:v>104.31467112931286</c:v>
                </c:pt>
                <c:pt idx="239">
                  <c:v>104.23895504956776</c:v>
                </c:pt>
                <c:pt idx="240">
                  <c:v>104.14065068396691</c:v>
                </c:pt>
                <c:pt idx="241">
                  <c:v>104.15320437990957</c:v>
                </c:pt>
                <c:pt idx="242">
                  <c:v>104.16507445260967</c:v>
                </c:pt>
                <c:pt idx="243">
                  <c:v>104.17352322793822</c:v>
                </c:pt>
                <c:pt idx="244">
                  <c:v>104.10326364481527</c:v>
                </c:pt>
                <c:pt idx="245">
                  <c:v>103.95223406158682</c:v>
                </c:pt>
                <c:pt idx="246">
                  <c:v>104.10099276600862</c:v>
                </c:pt>
                <c:pt idx="247">
                  <c:v>103.93557780790157</c:v>
                </c:pt>
                <c:pt idx="248">
                  <c:v>103.94812649016399</c:v>
                </c:pt>
                <c:pt idx="249">
                  <c:v>103.96204501515292</c:v>
                </c:pt>
                <c:pt idx="250">
                  <c:v>103.9704878388506</c:v>
                </c:pt>
                <c:pt idx="251">
                  <c:v>103.79614483192134</c:v>
                </c:pt>
                <c:pt idx="252">
                  <c:v>103.7819898072306</c:v>
                </c:pt>
                <c:pt idx="253">
                  <c:v>103.71306238069664</c:v>
                </c:pt>
                <c:pt idx="254">
                  <c:v>103.7392984258434</c:v>
                </c:pt>
                <c:pt idx="255">
                  <c:v>103.75195462460381</c:v>
                </c:pt>
                <c:pt idx="256">
                  <c:v>103.76324217593026</c:v>
                </c:pt>
                <c:pt idx="257">
                  <c:v>103.67455856425644</c:v>
                </c:pt>
                <c:pt idx="258">
                  <c:v>103.57148836032191</c:v>
                </c:pt>
                <c:pt idx="259">
                  <c:v>103.56291133729736</c:v>
                </c:pt>
                <c:pt idx="260">
                  <c:v>103.40298986851199</c:v>
                </c:pt>
                <c:pt idx="261">
                  <c:v>103.36701233682849</c:v>
                </c:pt>
                <c:pt idx="262">
                  <c:v>103.37760272808273</c:v>
                </c:pt>
                <c:pt idx="263">
                  <c:v>103.38956352557379</c:v>
                </c:pt>
                <c:pt idx="264">
                  <c:v>103.46042750966338</c:v>
                </c:pt>
                <c:pt idx="265">
                  <c:v>103.59499563345572</c:v>
                </c:pt>
                <c:pt idx="266">
                  <c:v>103.68916061071255</c:v>
                </c:pt>
                <c:pt idx="267">
                  <c:v>103.34973575298032</c:v>
                </c:pt>
                <c:pt idx="268">
                  <c:v>103.0554969016907</c:v>
                </c:pt>
                <c:pt idx="269">
                  <c:v>103.05374709872264</c:v>
                </c:pt>
                <c:pt idx="270">
                  <c:v>103.05199703402315</c:v>
                </c:pt>
                <c:pt idx="271">
                  <c:v>102.87212436357768</c:v>
                </c:pt>
                <c:pt idx="272">
                  <c:v>102.78883914414199</c:v>
                </c:pt>
                <c:pt idx="273">
                  <c:v>102.720620740858</c:v>
                </c:pt>
                <c:pt idx="274">
                  <c:v>102.72913522943789</c:v>
                </c:pt>
                <c:pt idx="275">
                  <c:v>102.88565020790571</c:v>
                </c:pt>
                <c:pt idx="276">
                  <c:v>102.88389286749756</c:v>
                </c:pt>
                <c:pt idx="277">
                  <c:v>102.88350573462225</c:v>
                </c:pt>
                <c:pt idx="278">
                  <c:v>103.04278392555914</c:v>
                </c:pt>
                <c:pt idx="279">
                  <c:v>102.94029487614635</c:v>
                </c:pt>
                <c:pt idx="280">
                  <c:v>103.06669154045315</c:v>
                </c:pt>
                <c:pt idx="281">
                  <c:v>103.10880113617637</c:v>
                </c:pt>
                <c:pt idx="282">
                  <c:v>103.28455860638897</c:v>
                </c:pt>
                <c:pt idx="283">
                  <c:v>103.28349970109356</c:v>
                </c:pt>
                <c:pt idx="284">
                  <c:v>103.28106976707714</c:v>
                </c:pt>
                <c:pt idx="285">
                  <c:v>103.38282536333682</c:v>
                </c:pt>
                <c:pt idx="286">
                  <c:v>103.40573256808966</c:v>
                </c:pt>
                <c:pt idx="287">
                  <c:v>103.47388313553513</c:v>
                </c:pt>
                <c:pt idx="288">
                  <c:v>103.31513558450467</c:v>
                </c:pt>
                <c:pt idx="289">
                  <c:v>103.16597392966942</c:v>
                </c:pt>
                <c:pt idx="290">
                  <c:v>103.1641960682978</c:v>
                </c:pt>
                <c:pt idx="291">
                  <c:v>103.16310352715125</c:v>
                </c:pt>
                <c:pt idx="292">
                  <c:v>103.00706386532106</c:v>
                </c:pt>
                <c:pt idx="293">
                  <c:v>103.02653424742368</c:v>
                </c:pt>
                <c:pt idx="294">
                  <c:v>102.96098466404312</c:v>
                </c:pt>
                <c:pt idx="295">
                  <c:v>102.94479917737131</c:v>
                </c:pt>
                <c:pt idx="296">
                  <c:v>103.11649539584567</c:v>
                </c:pt>
                <c:pt idx="297">
                  <c:v>103.12842895676465</c:v>
                </c:pt>
                <c:pt idx="298">
                  <c:v>103.14242050290618</c:v>
                </c:pt>
                <c:pt idx="299">
                  <c:v>103.17355737755008</c:v>
                </c:pt>
                <c:pt idx="300">
                  <c:v>103.18617967833745</c:v>
                </c:pt>
                <c:pt idx="301">
                  <c:v>103.16931216950937</c:v>
                </c:pt>
                <c:pt idx="302">
                  <c:v>103.23268801878875</c:v>
                </c:pt>
                <c:pt idx="303">
                  <c:v>103.30018354840544</c:v>
                </c:pt>
                <c:pt idx="304">
                  <c:v>103.31349758108558</c:v>
                </c:pt>
                <c:pt idx="305">
                  <c:v>103.32612651103052</c:v>
                </c:pt>
                <c:pt idx="306">
                  <c:v>103.46291329256395</c:v>
                </c:pt>
                <c:pt idx="307">
                  <c:v>103.41175252654038</c:v>
                </c:pt>
                <c:pt idx="308">
                  <c:v>103.25837395309703</c:v>
                </c:pt>
                <c:pt idx="309">
                  <c:v>103.08989167372673</c:v>
                </c:pt>
                <c:pt idx="310">
                  <c:v>103.06135121158906</c:v>
                </c:pt>
                <c:pt idx="311">
                  <c:v>103.07534515360256</c:v>
                </c:pt>
                <c:pt idx="312">
                  <c:v>103.08933996810279</c:v>
                </c:pt>
                <c:pt idx="313">
                  <c:v>102.95033015883901</c:v>
                </c:pt>
                <c:pt idx="314">
                  <c:v>103.0432282402865</c:v>
                </c:pt>
                <c:pt idx="315">
                  <c:v>103.12378175430264</c:v>
                </c:pt>
                <c:pt idx="316">
                  <c:v>103.14326936606294</c:v>
                </c:pt>
                <c:pt idx="317">
                  <c:v>103.25196709233921</c:v>
                </c:pt>
                <c:pt idx="318">
                  <c:v>103.26459797770806</c:v>
                </c:pt>
                <c:pt idx="319">
                  <c:v>103.27860217975488</c:v>
                </c:pt>
                <c:pt idx="320">
                  <c:v>103.31525501750656</c:v>
                </c:pt>
                <c:pt idx="321">
                  <c:v>103.3683820470897</c:v>
                </c:pt>
                <c:pt idx="322">
                  <c:v>103.38994088369863</c:v>
                </c:pt>
                <c:pt idx="323">
                  <c:v>103.37031894839156</c:v>
                </c:pt>
                <c:pt idx="324">
                  <c:v>103.5250396617418</c:v>
                </c:pt>
                <c:pt idx="325">
                  <c:v>103.53768260132759</c:v>
                </c:pt>
                <c:pt idx="326">
                  <c:v>103.55169920321751</c:v>
                </c:pt>
                <c:pt idx="327">
                  <c:v>103.47029757057605</c:v>
                </c:pt>
                <c:pt idx="328">
                  <c:v>103.3168081783359</c:v>
                </c:pt>
                <c:pt idx="329">
                  <c:v>103.32807188409714</c:v>
                </c:pt>
                <c:pt idx="330">
                  <c:v>103.26107042620782</c:v>
                </c:pt>
                <c:pt idx="331">
                  <c:v>103.09588491820013</c:v>
                </c:pt>
                <c:pt idx="332">
                  <c:v>103.10920127667001</c:v>
                </c:pt>
                <c:pt idx="333">
                  <c:v>103.12320507540751</c:v>
                </c:pt>
                <c:pt idx="334">
                  <c:v>103.13720974727823</c:v>
                </c:pt>
                <c:pt idx="335">
                  <c:v>103.15121529232682</c:v>
                </c:pt>
                <c:pt idx="336">
                  <c:v>103.07457856298559</c:v>
                </c:pt>
                <c:pt idx="337">
                  <c:v>103.15244711207718</c:v>
                </c:pt>
                <c:pt idx="338">
                  <c:v>103.42192154197186</c:v>
                </c:pt>
                <c:pt idx="339">
                  <c:v>103.4345652666937</c:v>
                </c:pt>
                <c:pt idx="340">
                  <c:v>103.44858334470433</c:v>
                </c:pt>
                <c:pt idx="341">
                  <c:v>103.44886602019209</c:v>
                </c:pt>
                <c:pt idx="342">
                  <c:v>103.51096404655732</c:v>
                </c:pt>
                <c:pt idx="343">
                  <c:v>103.47690555892635</c:v>
                </c:pt>
                <c:pt idx="344">
                  <c:v>103.44353137768707</c:v>
                </c:pt>
                <c:pt idx="345">
                  <c:v>103.15324937885771</c:v>
                </c:pt>
                <c:pt idx="346">
                  <c:v>103.1679465089714</c:v>
                </c:pt>
                <c:pt idx="347">
                  <c:v>103.18115902427903</c:v>
                </c:pt>
                <c:pt idx="348">
                  <c:v>103.02880873519194</c:v>
                </c:pt>
                <c:pt idx="349">
                  <c:v>102.80499866864609</c:v>
                </c:pt>
                <c:pt idx="350">
                  <c:v>102.57705065828465</c:v>
                </c:pt>
                <c:pt idx="351">
                  <c:v>102.20549152682452</c:v>
                </c:pt>
                <c:pt idx="352">
                  <c:v>101.70061244216797</c:v>
                </c:pt>
                <c:pt idx="353">
                  <c:v>101.71446294774833</c:v>
                </c:pt>
                <c:pt idx="354">
                  <c:v>101.72968855485843</c:v>
                </c:pt>
                <c:pt idx="355">
                  <c:v>101.74354079187447</c:v>
                </c:pt>
                <c:pt idx="356">
                  <c:v>101.39662554089367</c:v>
                </c:pt>
                <c:pt idx="357">
                  <c:v>101.32937707901509</c:v>
                </c:pt>
                <c:pt idx="358">
                  <c:v>101.14323374853308</c:v>
                </c:pt>
                <c:pt idx="359">
                  <c:v>101.09658901004569</c:v>
                </c:pt>
                <c:pt idx="360">
                  <c:v>101.09805005714551</c:v>
                </c:pt>
                <c:pt idx="361">
                  <c:v>101.10157297630447</c:v>
                </c:pt>
                <c:pt idx="362">
                  <c:v>101.0404877864036</c:v>
                </c:pt>
                <c:pt idx="363">
                  <c:v>100.94434359043713</c:v>
                </c:pt>
                <c:pt idx="364">
                  <c:v>100.89699580627308</c:v>
                </c:pt>
                <c:pt idx="365">
                  <c:v>101.13147594245493</c:v>
                </c:pt>
                <c:pt idx="366">
                  <c:v>101.42509017747864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7E-4EE1-BC70-649FBD1DE522}"/>
            </c:ext>
          </c:extLst>
        </c:ser>
        <c:ser>
          <c:idx val="4"/>
          <c:order val="5"/>
          <c:tx>
            <c:strRef>
              <c:f>'12M (2)'!$BC$4</c:f>
              <c:strCache>
                <c:ptCount val="1"/>
                <c:pt idx="0">
                  <c:v>PLANVITAL</c:v>
                </c:pt>
              </c:strCache>
            </c:strRef>
          </c:tx>
          <c:spPr>
            <a:ln>
              <a:solidFill>
                <a:schemeClr val="accent5">
                  <a:lumMod val="40000"/>
                  <a:lumOff val="60000"/>
                </a:schemeClr>
              </a:solidFill>
            </a:ln>
          </c:spPr>
          <c:marker>
            <c:symbol val="none"/>
          </c:marker>
          <c:dPt>
            <c:idx val="12"/>
            <c:bubble3D val="0"/>
            <c:spPr>
              <a:ln w="22225">
                <a:solidFill>
                  <a:schemeClr val="accent5">
                    <a:lumMod val="40000"/>
                    <a:lumOff val="6000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7E-4EE1-BC70-649FBD1DE522}"/>
              </c:ext>
            </c:extLst>
          </c:dPt>
          <c:cat>
            <c:numRef>
              <c:f>'12M (2)'!$B$3:$B$369</c:f>
              <c:numCache>
                <c:formatCode>m/d/yyyy</c:formatCode>
                <c:ptCount val="367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</c:numCache>
            </c:numRef>
          </c:cat>
          <c:val>
            <c:numRef>
              <c:f>'12M (2)'!$AH$3:$AH$369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99.962736353096986</c:v>
                </c:pt>
                <c:pt idx="5">
                  <c:v>99.858487257664592</c:v>
                </c:pt>
                <c:pt idx="6">
                  <c:v>99.802360746098088</c:v>
                </c:pt>
                <c:pt idx="7">
                  <c:v>99.763413798936384</c:v>
                </c:pt>
                <c:pt idx="8">
                  <c:v>99.560213053003338</c:v>
                </c:pt>
                <c:pt idx="9">
                  <c:v>99.560213053003338</c:v>
                </c:pt>
                <c:pt idx="10">
                  <c:v>99.560213053003338</c:v>
                </c:pt>
                <c:pt idx="11">
                  <c:v>99.560213053003338</c:v>
                </c:pt>
                <c:pt idx="12">
                  <c:v>99.560213053003338</c:v>
                </c:pt>
                <c:pt idx="13">
                  <c:v>99.425483020533804</c:v>
                </c:pt>
                <c:pt idx="14">
                  <c:v>99.251971070339692</c:v>
                </c:pt>
                <c:pt idx="15">
                  <c:v>99.312569879652301</c:v>
                </c:pt>
                <c:pt idx="16">
                  <c:v>99.312569879652301</c:v>
                </c:pt>
                <c:pt idx="17">
                  <c:v>99.312569879652301</c:v>
                </c:pt>
                <c:pt idx="18">
                  <c:v>99.37434039796851</c:v>
                </c:pt>
                <c:pt idx="19">
                  <c:v>99.553958437336291</c:v>
                </c:pt>
                <c:pt idx="20">
                  <c:v>99.56051010599019</c:v>
                </c:pt>
                <c:pt idx="21">
                  <c:v>99.379753363506254</c:v>
                </c:pt>
                <c:pt idx="22">
                  <c:v>98.648309892277069</c:v>
                </c:pt>
                <c:pt idx="23">
                  <c:v>98.648309892277069</c:v>
                </c:pt>
                <c:pt idx="24">
                  <c:v>98.648309892277069</c:v>
                </c:pt>
                <c:pt idx="25">
                  <c:v>98.180302911531868</c:v>
                </c:pt>
                <c:pt idx="26">
                  <c:v>97.145683861358791</c:v>
                </c:pt>
                <c:pt idx="27">
                  <c:v>97.647818929701614</c:v>
                </c:pt>
                <c:pt idx="28">
                  <c:v>97.803062121205897</c:v>
                </c:pt>
                <c:pt idx="29">
                  <c:v>97.982366604643133</c:v>
                </c:pt>
                <c:pt idx="30">
                  <c:v>97.982366604643133</c:v>
                </c:pt>
                <c:pt idx="31">
                  <c:v>97.982366604643133</c:v>
                </c:pt>
                <c:pt idx="32">
                  <c:v>97.897079391536494</c:v>
                </c:pt>
                <c:pt idx="33">
                  <c:v>97.768108886422652</c:v>
                </c:pt>
                <c:pt idx="34">
                  <c:v>97.820852294528081</c:v>
                </c:pt>
                <c:pt idx="35">
                  <c:v>97.694736798676502</c:v>
                </c:pt>
                <c:pt idx="36">
                  <c:v>97.622899484695608</c:v>
                </c:pt>
                <c:pt idx="37">
                  <c:v>97.622899484695608</c:v>
                </c:pt>
                <c:pt idx="38">
                  <c:v>97.622899484695608</c:v>
                </c:pt>
                <c:pt idx="39">
                  <c:v>97.590355679694397</c:v>
                </c:pt>
                <c:pt idx="40">
                  <c:v>97.629863726942304</c:v>
                </c:pt>
                <c:pt idx="41">
                  <c:v>97.858825568010701</c:v>
                </c:pt>
                <c:pt idx="42">
                  <c:v>97.920975654032276</c:v>
                </c:pt>
                <c:pt idx="43">
                  <c:v>97.866631460386728</c:v>
                </c:pt>
                <c:pt idx="44">
                  <c:v>97.866631460386728</c:v>
                </c:pt>
                <c:pt idx="45">
                  <c:v>97.866631460386728</c:v>
                </c:pt>
                <c:pt idx="46">
                  <c:v>97.989809432257459</c:v>
                </c:pt>
                <c:pt idx="47">
                  <c:v>98.09333239816651</c:v>
                </c:pt>
                <c:pt idx="48">
                  <c:v>98.111733180406034</c:v>
                </c:pt>
                <c:pt idx="49">
                  <c:v>98.111733180406034</c:v>
                </c:pt>
                <c:pt idx="50">
                  <c:v>98.236875002578557</c:v>
                </c:pt>
                <c:pt idx="51">
                  <c:v>98.236875002578557</c:v>
                </c:pt>
                <c:pt idx="52">
                  <c:v>98.236875002578557</c:v>
                </c:pt>
                <c:pt idx="53">
                  <c:v>98.21431547852346</c:v>
                </c:pt>
                <c:pt idx="54">
                  <c:v>98.088810591589251</c:v>
                </c:pt>
                <c:pt idx="55">
                  <c:v>98.259896609057606</c:v>
                </c:pt>
                <c:pt idx="56">
                  <c:v>98.578188884442227</c:v>
                </c:pt>
                <c:pt idx="57">
                  <c:v>98.501631728559545</c:v>
                </c:pt>
                <c:pt idx="58">
                  <c:v>98.501631728559545</c:v>
                </c:pt>
                <c:pt idx="59">
                  <c:v>98.501631728559545</c:v>
                </c:pt>
                <c:pt idx="60">
                  <c:v>98.662353897376406</c:v>
                </c:pt>
                <c:pt idx="61">
                  <c:v>98.807695322653146</c:v>
                </c:pt>
                <c:pt idx="62">
                  <c:v>98.932523588895151</c:v>
                </c:pt>
                <c:pt idx="63">
                  <c:v>98.969820241685596</c:v>
                </c:pt>
                <c:pt idx="64">
                  <c:v>99.119584455877302</c:v>
                </c:pt>
                <c:pt idx="65">
                  <c:v>99.119584455877302</c:v>
                </c:pt>
                <c:pt idx="66">
                  <c:v>99.119584455877302</c:v>
                </c:pt>
                <c:pt idx="67">
                  <c:v>99.074151851836561</c:v>
                </c:pt>
                <c:pt idx="68">
                  <c:v>99.22703512238995</c:v>
                </c:pt>
                <c:pt idx="69">
                  <c:v>99.347985196859483</c:v>
                </c:pt>
                <c:pt idx="70">
                  <c:v>99.465618179642775</c:v>
                </c:pt>
                <c:pt idx="71">
                  <c:v>99.7065446549028</c:v>
                </c:pt>
                <c:pt idx="72">
                  <c:v>99.7065446549028</c:v>
                </c:pt>
                <c:pt idx="73">
                  <c:v>99.7065446549028</c:v>
                </c:pt>
                <c:pt idx="74">
                  <c:v>99.7065446549028</c:v>
                </c:pt>
                <c:pt idx="75">
                  <c:v>99.834706515774712</c:v>
                </c:pt>
                <c:pt idx="76">
                  <c:v>100.13855871541082</c:v>
                </c:pt>
                <c:pt idx="77">
                  <c:v>100.41254058692716</c:v>
                </c:pt>
                <c:pt idx="78">
                  <c:v>100.53781443264938</c:v>
                </c:pt>
                <c:pt idx="79">
                  <c:v>100.53781443264938</c:v>
                </c:pt>
                <c:pt idx="80">
                  <c:v>100.53781443264938</c:v>
                </c:pt>
                <c:pt idx="81">
                  <c:v>100.42805335401698</c:v>
                </c:pt>
                <c:pt idx="82">
                  <c:v>100.44122270309963</c:v>
                </c:pt>
                <c:pt idx="83">
                  <c:v>100.40207772061338</c:v>
                </c:pt>
                <c:pt idx="84">
                  <c:v>100.4516855694134</c:v>
                </c:pt>
                <c:pt idx="85">
                  <c:v>100.5213114889368</c:v>
                </c:pt>
                <c:pt idx="86">
                  <c:v>100.5213114889368</c:v>
                </c:pt>
                <c:pt idx="87">
                  <c:v>100.5213114889368</c:v>
                </c:pt>
                <c:pt idx="88">
                  <c:v>100.46133979148527</c:v>
                </c:pt>
                <c:pt idx="89">
                  <c:v>100.44665217158108</c:v>
                </c:pt>
                <c:pt idx="90">
                  <c:v>100.39854609065888</c:v>
                </c:pt>
                <c:pt idx="91">
                  <c:v>100.32471192048878</c:v>
                </c:pt>
                <c:pt idx="92">
                  <c:v>100.29109542414623</c:v>
                </c:pt>
                <c:pt idx="93">
                  <c:v>100.29109542414623</c:v>
                </c:pt>
                <c:pt idx="94">
                  <c:v>100.29109542414623</c:v>
                </c:pt>
                <c:pt idx="95">
                  <c:v>100.36057281717622</c:v>
                </c:pt>
                <c:pt idx="96">
                  <c:v>100.28597951159534</c:v>
                </c:pt>
                <c:pt idx="97">
                  <c:v>100.35077006861097</c:v>
                </c:pt>
                <c:pt idx="98">
                  <c:v>100.40813430095592</c:v>
                </c:pt>
                <c:pt idx="99">
                  <c:v>100.36544118557147</c:v>
                </c:pt>
                <c:pt idx="100">
                  <c:v>100.36544118557147</c:v>
                </c:pt>
                <c:pt idx="101">
                  <c:v>100.36544118557147</c:v>
                </c:pt>
                <c:pt idx="102">
                  <c:v>100.38306632945651</c:v>
                </c:pt>
                <c:pt idx="103">
                  <c:v>100.37634963136549</c:v>
                </c:pt>
                <c:pt idx="104">
                  <c:v>100.46124077382301</c:v>
                </c:pt>
                <c:pt idx="105">
                  <c:v>100.62323366930575</c:v>
                </c:pt>
                <c:pt idx="106">
                  <c:v>100.67901361905427</c:v>
                </c:pt>
                <c:pt idx="107">
                  <c:v>100.67901361905427</c:v>
                </c:pt>
                <c:pt idx="108">
                  <c:v>100.67901361905427</c:v>
                </c:pt>
                <c:pt idx="109">
                  <c:v>100.7259809968603</c:v>
                </c:pt>
                <c:pt idx="110">
                  <c:v>100.68492167290339</c:v>
                </c:pt>
                <c:pt idx="111">
                  <c:v>100.89236367537059</c:v>
                </c:pt>
                <c:pt idx="112">
                  <c:v>101.00078801556228</c:v>
                </c:pt>
                <c:pt idx="113">
                  <c:v>101.11078013540667</c:v>
                </c:pt>
                <c:pt idx="114">
                  <c:v>101.11078013540667</c:v>
                </c:pt>
                <c:pt idx="115">
                  <c:v>101.11078013540667</c:v>
                </c:pt>
                <c:pt idx="116">
                  <c:v>101.11639113626894</c:v>
                </c:pt>
                <c:pt idx="117">
                  <c:v>101.13340567123662</c:v>
                </c:pt>
                <c:pt idx="118">
                  <c:v>101.21407206010372</c:v>
                </c:pt>
                <c:pt idx="119">
                  <c:v>101.14177266369889</c:v>
                </c:pt>
                <c:pt idx="120">
                  <c:v>101.0387117802138</c:v>
                </c:pt>
                <c:pt idx="121">
                  <c:v>101.0387117802138</c:v>
                </c:pt>
                <c:pt idx="122">
                  <c:v>101.0387117802138</c:v>
                </c:pt>
                <c:pt idx="123">
                  <c:v>101.19024180938274</c:v>
                </c:pt>
                <c:pt idx="124">
                  <c:v>101.12112748111443</c:v>
                </c:pt>
                <c:pt idx="125">
                  <c:v>101.08823711429524</c:v>
                </c:pt>
                <c:pt idx="126">
                  <c:v>101.16080055779948</c:v>
                </c:pt>
                <c:pt idx="127">
                  <c:v>101.30054748515765</c:v>
                </c:pt>
                <c:pt idx="128">
                  <c:v>101.30054748515765</c:v>
                </c:pt>
                <c:pt idx="129">
                  <c:v>101.30054748515765</c:v>
                </c:pt>
                <c:pt idx="130">
                  <c:v>101.44689559000085</c:v>
                </c:pt>
                <c:pt idx="131">
                  <c:v>101.39448224076968</c:v>
                </c:pt>
                <c:pt idx="132">
                  <c:v>101.50406178702124</c:v>
                </c:pt>
                <c:pt idx="133">
                  <c:v>101.50189990139491</c:v>
                </c:pt>
                <c:pt idx="134">
                  <c:v>101.51062995861886</c:v>
                </c:pt>
                <c:pt idx="135">
                  <c:v>101.51062995861886</c:v>
                </c:pt>
                <c:pt idx="136">
                  <c:v>101.51062995861886</c:v>
                </c:pt>
                <c:pt idx="137">
                  <c:v>101.55655765097097</c:v>
                </c:pt>
                <c:pt idx="138">
                  <c:v>101.54238162232187</c:v>
                </c:pt>
                <c:pt idx="139">
                  <c:v>101.48703074910986</c:v>
                </c:pt>
                <c:pt idx="140">
                  <c:v>101.44687908705714</c:v>
                </c:pt>
                <c:pt idx="141">
                  <c:v>101.28922646577082</c:v>
                </c:pt>
                <c:pt idx="142">
                  <c:v>101.28922646577082</c:v>
                </c:pt>
                <c:pt idx="143">
                  <c:v>101.28922646577082</c:v>
                </c:pt>
                <c:pt idx="144">
                  <c:v>101.19251921561508</c:v>
                </c:pt>
                <c:pt idx="145">
                  <c:v>101.15061824152882</c:v>
                </c:pt>
                <c:pt idx="146">
                  <c:v>100.92829058383288</c:v>
                </c:pt>
                <c:pt idx="147">
                  <c:v>100.91870237353588</c:v>
                </c:pt>
                <c:pt idx="148">
                  <c:v>101.17946538713842</c:v>
                </c:pt>
                <c:pt idx="149">
                  <c:v>101.17946538713842</c:v>
                </c:pt>
                <c:pt idx="150">
                  <c:v>101.17946538713842</c:v>
                </c:pt>
                <c:pt idx="151">
                  <c:v>101.40210660076491</c:v>
                </c:pt>
                <c:pt idx="152">
                  <c:v>101.52394783419493</c:v>
                </c:pt>
                <c:pt idx="153">
                  <c:v>101.41600207937091</c:v>
                </c:pt>
                <c:pt idx="154">
                  <c:v>101.64260399948841</c:v>
                </c:pt>
                <c:pt idx="155">
                  <c:v>101.80393677722265</c:v>
                </c:pt>
                <c:pt idx="156">
                  <c:v>101.80393677722265</c:v>
                </c:pt>
                <c:pt idx="157">
                  <c:v>101.80393677722265</c:v>
                </c:pt>
                <c:pt idx="158">
                  <c:v>101.86483263952209</c:v>
                </c:pt>
                <c:pt idx="159">
                  <c:v>102.00911787640122</c:v>
                </c:pt>
                <c:pt idx="160">
                  <c:v>102.04651354685394</c:v>
                </c:pt>
                <c:pt idx="161">
                  <c:v>102.06981570337611</c:v>
                </c:pt>
                <c:pt idx="162">
                  <c:v>102.14186755562527</c:v>
                </c:pt>
                <c:pt idx="163">
                  <c:v>102.14186755562527</c:v>
                </c:pt>
                <c:pt idx="164">
                  <c:v>102.14186755562527</c:v>
                </c:pt>
                <c:pt idx="165">
                  <c:v>102.41216927069371</c:v>
                </c:pt>
                <c:pt idx="166">
                  <c:v>102.38804196698591</c:v>
                </c:pt>
                <c:pt idx="167">
                  <c:v>102.60360341775969</c:v>
                </c:pt>
                <c:pt idx="168">
                  <c:v>102.58010322591296</c:v>
                </c:pt>
                <c:pt idx="169">
                  <c:v>102.5810603966483</c:v>
                </c:pt>
                <c:pt idx="170">
                  <c:v>102.5810603966483</c:v>
                </c:pt>
                <c:pt idx="171">
                  <c:v>102.5810603966483</c:v>
                </c:pt>
                <c:pt idx="172">
                  <c:v>102.67451656689266</c:v>
                </c:pt>
                <c:pt idx="173">
                  <c:v>102.73620457049032</c:v>
                </c:pt>
                <c:pt idx="174">
                  <c:v>102.84294561042331</c:v>
                </c:pt>
                <c:pt idx="175">
                  <c:v>102.84294561042331</c:v>
                </c:pt>
                <c:pt idx="176">
                  <c:v>102.9183310573024</c:v>
                </c:pt>
                <c:pt idx="177">
                  <c:v>102.9183310573024</c:v>
                </c:pt>
                <c:pt idx="178">
                  <c:v>102.9183310573024</c:v>
                </c:pt>
                <c:pt idx="179">
                  <c:v>103.00602770019107</c:v>
                </c:pt>
                <c:pt idx="180">
                  <c:v>103.41336985984879</c:v>
                </c:pt>
                <c:pt idx="181">
                  <c:v>103.41336985984879</c:v>
                </c:pt>
                <c:pt idx="182">
                  <c:v>103.25513963553253</c:v>
                </c:pt>
                <c:pt idx="183">
                  <c:v>103.24098010982713</c:v>
                </c:pt>
                <c:pt idx="184">
                  <c:v>103.24098010982713</c:v>
                </c:pt>
                <c:pt idx="185">
                  <c:v>103.24098010982713</c:v>
                </c:pt>
                <c:pt idx="186">
                  <c:v>103.2879969964643</c:v>
                </c:pt>
                <c:pt idx="187">
                  <c:v>103.2019671508906</c:v>
                </c:pt>
                <c:pt idx="188">
                  <c:v>103.10293298567137</c:v>
                </c:pt>
                <c:pt idx="189">
                  <c:v>103.0034367380282</c:v>
                </c:pt>
                <c:pt idx="190">
                  <c:v>103.11628386713485</c:v>
                </c:pt>
                <c:pt idx="191">
                  <c:v>103.11628386713485</c:v>
                </c:pt>
                <c:pt idx="192">
                  <c:v>103.11628386713485</c:v>
                </c:pt>
                <c:pt idx="193">
                  <c:v>103.11628386713485</c:v>
                </c:pt>
                <c:pt idx="194">
                  <c:v>103.23586419727623</c:v>
                </c:pt>
                <c:pt idx="195">
                  <c:v>103.3434963961697</c:v>
                </c:pt>
                <c:pt idx="196">
                  <c:v>103.35625317165952</c:v>
                </c:pt>
                <c:pt idx="197">
                  <c:v>103.16250861247377</c:v>
                </c:pt>
                <c:pt idx="198">
                  <c:v>103.16250861247377</c:v>
                </c:pt>
                <c:pt idx="199">
                  <c:v>103.16250861247377</c:v>
                </c:pt>
                <c:pt idx="200">
                  <c:v>103.21477343521151</c:v>
                </c:pt>
                <c:pt idx="201">
                  <c:v>103.04101394086172</c:v>
                </c:pt>
                <c:pt idx="202">
                  <c:v>102.78185171279929</c:v>
                </c:pt>
                <c:pt idx="203">
                  <c:v>102.79474051183882</c:v>
                </c:pt>
                <c:pt idx="204">
                  <c:v>102.56741246219798</c:v>
                </c:pt>
                <c:pt idx="205">
                  <c:v>102.56741246219798</c:v>
                </c:pt>
                <c:pt idx="206">
                  <c:v>102.56741246219798</c:v>
                </c:pt>
                <c:pt idx="207">
                  <c:v>102.63910124968542</c:v>
                </c:pt>
                <c:pt idx="208">
                  <c:v>102.8800772337766</c:v>
                </c:pt>
                <c:pt idx="209">
                  <c:v>102.97015030055988</c:v>
                </c:pt>
                <c:pt idx="210">
                  <c:v>103.25967794505347</c:v>
                </c:pt>
                <c:pt idx="211">
                  <c:v>103.40708223829427</c:v>
                </c:pt>
                <c:pt idx="212">
                  <c:v>103.40708223829427</c:v>
                </c:pt>
                <c:pt idx="213">
                  <c:v>103.40708223829427</c:v>
                </c:pt>
                <c:pt idx="214">
                  <c:v>103.29274984425348</c:v>
                </c:pt>
                <c:pt idx="215">
                  <c:v>103.23244808792769</c:v>
                </c:pt>
                <c:pt idx="216">
                  <c:v>103.18450703644264</c:v>
                </c:pt>
                <c:pt idx="217">
                  <c:v>103.26340761033251</c:v>
                </c:pt>
                <c:pt idx="218">
                  <c:v>103.04188859687847</c:v>
                </c:pt>
                <c:pt idx="219">
                  <c:v>103.04188859687847</c:v>
                </c:pt>
                <c:pt idx="220">
                  <c:v>103.04188859687847</c:v>
                </c:pt>
                <c:pt idx="221">
                  <c:v>102.88253617238975</c:v>
                </c:pt>
                <c:pt idx="222">
                  <c:v>102.88393892260531</c:v>
                </c:pt>
                <c:pt idx="223">
                  <c:v>103.12433730366652</c:v>
                </c:pt>
                <c:pt idx="224">
                  <c:v>103.33811643651936</c:v>
                </c:pt>
                <c:pt idx="225">
                  <c:v>103.38077654601638</c:v>
                </c:pt>
                <c:pt idx="226">
                  <c:v>103.38077654601638</c:v>
                </c:pt>
                <c:pt idx="227">
                  <c:v>103.38077654601638</c:v>
                </c:pt>
                <c:pt idx="228">
                  <c:v>103.55669792599254</c:v>
                </c:pt>
                <c:pt idx="229">
                  <c:v>103.60429241565963</c:v>
                </c:pt>
                <c:pt idx="230">
                  <c:v>103.60417689505364</c:v>
                </c:pt>
                <c:pt idx="231">
                  <c:v>103.60366530379856</c:v>
                </c:pt>
                <c:pt idx="232">
                  <c:v>103.53100284263205</c:v>
                </c:pt>
                <c:pt idx="233">
                  <c:v>103.53100284263205</c:v>
                </c:pt>
                <c:pt idx="234">
                  <c:v>103.53100284263205</c:v>
                </c:pt>
                <c:pt idx="235">
                  <c:v>103.49647868438531</c:v>
                </c:pt>
                <c:pt idx="236">
                  <c:v>103.38158519025829</c:v>
                </c:pt>
                <c:pt idx="237">
                  <c:v>103.47728576084756</c:v>
                </c:pt>
                <c:pt idx="238">
                  <c:v>103.51699184342003</c:v>
                </c:pt>
                <c:pt idx="239">
                  <c:v>103.53890775267035</c:v>
                </c:pt>
                <c:pt idx="240">
                  <c:v>103.53890775267035</c:v>
                </c:pt>
                <c:pt idx="241">
                  <c:v>103.53890775267035</c:v>
                </c:pt>
                <c:pt idx="242">
                  <c:v>103.4150366571637</c:v>
                </c:pt>
                <c:pt idx="243">
                  <c:v>103.44177142597809</c:v>
                </c:pt>
                <c:pt idx="244">
                  <c:v>103.35739187477563</c:v>
                </c:pt>
                <c:pt idx="245">
                  <c:v>103.24619504004023</c:v>
                </c:pt>
                <c:pt idx="246">
                  <c:v>103.29829483334086</c:v>
                </c:pt>
                <c:pt idx="247">
                  <c:v>103.29829483334086</c:v>
                </c:pt>
                <c:pt idx="248">
                  <c:v>103.29829483334086</c:v>
                </c:pt>
                <c:pt idx="249">
                  <c:v>103.29829483334086</c:v>
                </c:pt>
                <c:pt idx="250">
                  <c:v>103.19393021730248</c:v>
                </c:pt>
                <c:pt idx="251">
                  <c:v>102.99789174894069</c:v>
                </c:pt>
                <c:pt idx="252">
                  <c:v>102.99909646383169</c:v>
                </c:pt>
                <c:pt idx="253">
                  <c:v>102.85472871223401</c:v>
                </c:pt>
                <c:pt idx="254">
                  <c:v>102.85472871223401</c:v>
                </c:pt>
                <c:pt idx="255">
                  <c:v>102.85472871223401</c:v>
                </c:pt>
                <c:pt idx="256">
                  <c:v>102.88454953152265</c:v>
                </c:pt>
                <c:pt idx="257">
                  <c:v>102.81956093918248</c:v>
                </c:pt>
                <c:pt idx="258">
                  <c:v>102.72876174287585</c:v>
                </c:pt>
                <c:pt idx="259">
                  <c:v>102.75209690528544</c:v>
                </c:pt>
                <c:pt idx="260">
                  <c:v>102.54394527623862</c:v>
                </c:pt>
                <c:pt idx="261">
                  <c:v>102.54394527623862</c:v>
                </c:pt>
                <c:pt idx="262">
                  <c:v>102.54394527623862</c:v>
                </c:pt>
                <c:pt idx="263">
                  <c:v>102.46357594035833</c:v>
                </c:pt>
                <c:pt idx="264">
                  <c:v>102.48078851065056</c:v>
                </c:pt>
                <c:pt idx="265">
                  <c:v>102.64801283929019</c:v>
                </c:pt>
                <c:pt idx="266">
                  <c:v>102.74447254529025</c:v>
                </c:pt>
                <c:pt idx="267">
                  <c:v>102.41388557683976</c:v>
                </c:pt>
                <c:pt idx="268">
                  <c:v>102.41388557683976</c:v>
                </c:pt>
                <c:pt idx="269">
                  <c:v>102.41388557683976</c:v>
                </c:pt>
                <c:pt idx="270">
                  <c:v>102.19739996121807</c:v>
                </c:pt>
                <c:pt idx="271">
                  <c:v>102.07207660666471</c:v>
                </c:pt>
                <c:pt idx="272">
                  <c:v>102.02515873768982</c:v>
                </c:pt>
                <c:pt idx="273">
                  <c:v>101.95071395860235</c:v>
                </c:pt>
                <c:pt idx="274">
                  <c:v>101.97403261806822</c:v>
                </c:pt>
                <c:pt idx="275">
                  <c:v>101.97403261806822</c:v>
                </c:pt>
                <c:pt idx="276">
                  <c:v>101.97403261806822</c:v>
                </c:pt>
                <c:pt idx="277">
                  <c:v>102.1385834698264</c:v>
                </c:pt>
                <c:pt idx="278">
                  <c:v>102.2845520069642</c:v>
                </c:pt>
                <c:pt idx="279">
                  <c:v>102.20183925307673</c:v>
                </c:pt>
                <c:pt idx="280">
                  <c:v>102.34143765394148</c:v>
                </c:pt>
                <c:pt idx="281">
                  <c:v>102.37096142024329</c:v>
                </c:pt>
                <c:pt idx="282">
                  <c:v>102.37096142024329</c:v>
                </c:pt>
                <c:pt idx="283">
                  <c:v>102.37096142024329</c:v>
                </c:pt>
                <c:pt idx="284">
                  <c:v>102.54883014757753</c:v>
                </c:pt>
                <c:pt idx="285">
                  <c:v>102.62933150700751</c:v>
                </c:pt>
                <c:pt idx="286">
                  <c:v>102.68275153580515</c:v>
                </c:pt>
                <c:pt idx="287">
                  <c:v>102.7203287386387</c:v>
                </c:pt>
                <c:pt idx="288">
                  <c:v>102.54034763450926</c:v>
                </c:pt>
                <c:pt idx="289">
                  <c:v>102.54034763450926</c:v>
                </c:pt>
                <c:pt idx="290">
                  <c:v>102.54034763450926</c:v>
                </c:pt>
                <c:pt idx="291">
                  <c:v>102.40947929086846</c:v>
                </c:pt>
                <c:pt idx="292">
                  <c:v>102.30697950746959</c:v>
                </c:pt>
                <c:pt idx="293">
                  <c:v>102.37736456240377</c:v>
                </c:pt>
                <c:pt idx="294">
                  <c:v>102.31077518452349</c:v>
                </c:pt>
                <c:pt idx="295">
                  <c:v>102.25248678733064</c:v>
                </c:pt>
                <c:pt idx="296">
                  <c:v>102.25248678733064</c:v>
                </c:pt>
                <c:pt idx="297">
                  <c:v>102.25248678733064</c:v>
                </c:pt>
                <c:pt idx="298">
                  <c:v>102.25248678733064</c:v>
                </c:pt>
                <c:pt idx="299">
                  <c:v>102.45015904711998</c:v>
                </c:pt>
                <c:pt idx="300">
                  <c:v>102.52219439642542</c:v>
                </c:pt>
                <c:pt idx="301">
                  <c:v>102.52830048559908</c:v>
                </c:pt>
                <c:pt idx="302">
                  <c:v>102.55107454792244</c:v>
                </c:pt>
                <c:pt idx="303">
                  <c:v>102.55107454792244</c:v>
                </c:pt>
                <c:pt idx="304">
                  <c:v>102.55107454792244</c:v>
                </c:pt>
                <c:pt idx="305">
                  <c:v>102.62337394432727</c:v>
                </c:pt>
                <c:pt idx="306">
                  <c:v>102.68347766532851</c:v>
                </c:pt>
                <c:pt idx="307">
                  <c:v>102.66080262066743</c:v>
                </c:pt>
                <c:pt idx="308">
                  <c:v>102.47725688069606</c:v>
                </c:pt>
                <c:pt idx="309">
                  <c:v>102.35660385921335</c:v>
                </c:pt>
                <c:pt idx="310">
                  <c:v>102.35660385921335</c:v>
                </c:pt>
                <c:pt idx="311">
                  <c:v>102.35660385921335</c:v>
                </c:pt>
                <c:pt idx="312">
                  <c:v>102.35739600051157</c:v>
                </c:pt>
                <c:pt idx="313">
                  <c:v>102.26832961329475</c:v>
                </c:pt>
                <c:pt idx="314">
                  <c:v>102.32262429810916</c:v>
                </c:pt>
                <c:pt idx="315">
                  <c:v>102.38182035720618</c:v>
                </c:pt>
                <c:pt idx="316">
                  <c:v>102.41485925051877</c:v>
                </c:pt>
                <c:pt idx="317">
                  <c:v>102.41485925051877</c:v>
                </c:pt>
                <c:pt idx="318">
                  <c:v>102.41485925051877</c:v>
                </c:pt>
                <c:pt idx="319">
                  <c:v>102.51222661842301</c:v>
                </c:pt>
                <c:pt idx="320">
                  <c:v>102.50824940898828</c:v>
                </c:pt>
                <c:pt idx="321">
                  <c:v>102.52064311971642</c:v>
                </c:pt>
                <c:pt idx="322">
                  <c:v>102.53585883381943</c:v>
                </c:pt>
                <c:pt idx="323">
                  <c:v>102.48199322554156</c:v>
                </c:pt>
                <c:pt idx="324">
                  <c:v>102.48199322554156</c:v>
                </c:pt>
                <c:pt idx="325">
                  <c:v>102.48199322554156</c:v>
                </c:pt>
                <c:pt idx="326">
                  <c:v>102.65773307313688</c:v>
                </c:pt>
                <c:pt idx="327">
                  <c:v>102.66469731538359</c:v>
                </c:pt>
                <c:pt idx="328">
                  <c:v>102.50958614742902</c:v>
                </c:pt>
                <c:pt idx="329">
                  <c:v>102.57820538738594</c:v>
                </c:pt>
                <c:pt idx="330">
                  <c:v>102.42609775518704</c:v>
                </c:pt>
                <c:pt idx="331">
                  <c:v>102.42609775518704</c:v>
                </c:pt>
                <c:pt idx="332">
                  <c:v>102.42609775518704</c:v>
                </c:pt>
                <c:pt idx="333">
                  <c:v>102.42609775518704</c:v>
                </c:pt>
                <c:pt idx="334">
                  <c:v>102.42609775518704</c:v>
                </c:pt>
                <c:pt idx="335">
                  <c:v>102.32031388598938</c:v>
                </c:pt>
                <c:pt idx="336">
                  <c:v>102.28083884462887</c:v>
                </c:pt>
                <c:pt idx="337">
                  <c:v>102.36246240423132</c:v>
                </c:pt>
                <c:pt idx="338">
                  <c:v>102.36246240423132</c:v>
                </c:pt>
                <c:pt idx="339">
                  <c:v>102.36246240423132</c:v>
                </c:pt>
                <c:pt idx="340">
                  <c:v>102.57068004505301</c:v>
                </c:pt>
                <c:pt idx="341">
                  <c:v>102.67128198992492</c:v>
                </c:pt>
                <c:pt idx="342">
                  <c:v>102.74749258398963</c:v>
                </c:pt>
                <c:pt idx="343">
                  <c:v>102.73105565205189</c:v>
                </c:pt>
                <c:pt idx="344">
                  <c:v>102.71145015492134</c:v>
                </c:pt>
                <c:pt idx="345">
                  <c:v>102.71145015492134</c:v>
                </c:pt>
                <c:pt idx="346">
                  <c:v>102.71145015492134</c:v>
                </c:pt>
                <c:pt idx="347">
                  <c:v>102.52971973875835</c:v>
                </c:pt>
                <c:pt idx="348">
                  <c:v>102.36561446648039</c:v>
                </c:pt>
                <c:pt idx="349">
                  <c:v>102.20202078545755</c:v>
                </c:pt>
                <c:pt idx="350">
                  <c:v>101.96043419244903</c:v>
                </c:pt>
                <c:pt idx="351">
                  <c:v>101.96043419244903</c:v>
                </c:pt>
                <c:pt idx="352">
                  <c:v>101.96043419244903</c:v>
                </c:pt>
                <c:pt idx="353">
                  <c:v>101.96043419244903</c:v>
                </c:pt>
                <c:pt idx="354">
                  <c:v>101.70746056827882</c:v>
                </c:pt>
                <c:pt idx="355">
                  <c:v>101.13276205643177</c:v>
                </c:pt>
                <c:pt idx="356">
                  <c:v>100.85845012604119</c:v>
                </c:pt>
                <c:pt idx="357">
                  <c:v>100.81252243368907</c:v>
                </c:pt>
                <c:pt idx="358">
                  <c:v>100.70053345765547</c:v>
                </c:pt>
                <c:pt idx="359">
                  <c:v>100.70053345765547</c:v>
                </c:pt>
                <c:pt idx="360">
                  <c:v>100.70053345765547</c:v>
                </c:pt>
                <c:pt idx="361">
                  <c:v>100.69670477471415</c:v>
                </c:pt>
                <c:pt idx="362">
                  <c:v>100.62958730263507</c:v>
                </c:pt>
                <c:pt idx="363">
                  <c:v>100.56250283644341</c:v>
                </c:pt>
                <c:pt idx="364">
                  <c:v>100.52235117439069</c:v>
                </c:pt>
                <c:pt idx="365">
                  <c:v>100.62455390480272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7E-4EE1-BC70-649FBD1DE522}"/>
            </c:ext>
          </c:extLst>
        </c:ser>
        <c:ser>
          <c:idx val="6"/>
          <c:order val="6"/>
          <c:tx>
            <c:strRef>
              <c:f>'12M (2)'!$BD$4</c:f>
              <c:strCache>
                <c:ptCount val="1"/>
                <c:pt idx="0">
                  <c:v>MODELO</c:v>
                </c:pt>
              </c:strCache>
            </c:strRef>
          </c:tx>
          <c:spPr>
            <a:ln w="2540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'12M (2)'!$B$3:$B$369</c:f>
              <c:numCache>
                <c:formatCode>m/d/yyyy</c:formatCode>
                <c:ptCount val="367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</c:numCache>
            </c:numRef>
          </c:cat>
          <c:val>
            <c:numRef>
              <c:f>'12M (2)'!$AN$3:$AN$369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99.986192033965011</c:v>
                </c:pt>
                <c:pt idx="5">
                  <c:v>99.895343360239494</c:v>
                </c:pt>
                <c:pt idx="6">
                  <c:v>99.827258473509985</c:v>
                </c:pt>
                <c:pt idx="7">
                  <c:v>99.798790835123839</c:v>
                </c:pt>
                <c:pt idx="8">
                  <c:v>99.66404057219178</c:v>
                </c:pt>
                <c:pt idx="9">
                  <c:v>99.66404057219178</c:v>
                </c:pt>
                <c:pt idx="10">
                  <c:v>99.66404057219178</c:v>
                </c:pt>
                <c:pt idx="11">
                  <c:v>99.66404057219178</c:v>
                </c:pt>
                <c:pt idx="12">
                  <c:v>99.66404057219178</c:v>
                </c:pt>
                <c:pt idx="13">
                  <c:v>99.534426356439084</c:v>
                </c:pt>
                <c:pt idx="14">
                  <c:v>99.353554906021941</c:v>
                </c:pt>
                <c:pt idx="15">
                  <c:v>99.403573295135587</c:v>
                </c:pt>
                <c:pt idx="16">
                  <c:v>99.403573295135587</c:v>
                </c:pt>
                <c:pt idx="17">
                  <c:v>99.403573295135587</c:v>
                </c:pt>
                <c:pt idx="18">
                  <c:v>99.501725995754356</c:v>
                </c:pt>
                <c:pt idx="19">
                  <c:v>99.634901892465606</c:v>
                </c:pt>
                <c:pt idx="20">
                  <c:v>99.616009497815867</c:v>
                </c:pt>
                <c:pt idx="21">
                  <c:v>99.507584702838344</c:v>
                </c:pt>
                <c:pt idx="22">
                  <c:v>99.079047379389962</c:v>
                </c:pt>
                <c:pt idx="23">
                  <c:v>99.079047379389962</c:v>
                </c:pt>
                <c:pt idx="24">
                  <c:v>99.079047379389962</c:v>
                </c:pt>
                <c:pt idx="25">
                  <c:v>98.81176645180436</c:v>
                </c:pt>
                <c:pt idx="26">
                  <c:v>98.16323080595933</c:v>
                </c:pt>
                <c:pt idx="27">
                  <c:v>98.515708174444896</c:v>
                </c:pt>
                <c:pt idx="28">
                  <c:v>98.663208222837298</c:v>
                </c:pt>
                <c:pt idx="29">
                  <c:v>98.763683758863834</c:v>
                </c:pt>
                <c:pt idx="30">
                  <c:v>98.763683758863834</c:v>
                </c:pt>
                <c:pt idx="31">
                  <c:v>98.763683758863834</c:v>
                </c:pt>
                <c:pt idx="32">
                  <c:v>98.759605892259103</c:v>
                </c:pt>
                <c:pt idx="33">
                  <c:v>98.697121619790508</c:v>
                </c:pt>
                <c:pt idx="34">
                  <c:v>98.733228805739927</c:v>
                </c:pt>
                <c:pt idx="35">
                  <c:v>98.694463263712748</c:v>
                </c:pt>
                <c:pt idx="36">
                  <c:v>98.651155287999259</c:v>
                </c:pt>
                <c:pt idx="37">
                  <c:v>98.651155287999259</c:v>
                </c:pt>
                <c:pt idx="38">
                  <c:v>98.651155287999259</c:v>
                </c:pt>
                <c:pt idx="39">
                  <c:v>98.639489492395882</c:v>
                </c:pt>
                <c:pt idx="40">
                  <c:v>98.629294825884074</c:v>
                </c:pt>
                <c:pt idx="41">
                  <c:v>98.821290076976126</c:v>
                </c:pt>
                <c:pt idx="42">
                  <c:v>98.849783524644565</c:v>
                </c:pt>
                <c:pt idx="43">
                  <c:v>98.838324203299663</c:v>
                </c:pt>
                <c:pt idx="44">
                  <c:v>98.838324203299663</c:v>
                </c:pt>
                <c:pt idx="45">
                  <c:v>98.838324203299663</c:v>
                </c:pt>
                <c:pt idx="46">
                  <c:v>98.976945858577992</c:v>
                </c:pt>
                <c:pt idx="47">
                  <c:v>99.094455520928037</c:v>
                </c:pt>
                <c:pt idx="48">
                  <c:v>99.090351845041013</c:v>
                </c:pt>
                <c:pt idx="49">
                  <c:v>99.090351845041013</c:v>
                </c:pt>
                <c:pt idx="50">
                  <c:v>99.22218565907221</c:v>
                </c:pt>
                <c:pt idx="51">
                  <c:v>99.22218565907221</c:v>
                </c:pt>
                <c:pt idx="52">
                  <c:v>99.22218565907221</c:v>
                </c:pt>
                <c:pt idx="53">
                  <c:v>99.230238155152435</c:v>
                </c:pt>
                <c:pt idx="54">
                  <c:v>99.132446784485978</c:v>
                </c:pt>
                <c:pt idx="55">
                  <c:v>99.280721111347631</c:v>
                </c:pt>
                <c:pt idx="56">
                  <c:v>99.595775020486059</c:v>
                </c:pt>
                <c:pt idx="57">
                  <c:v>99.596291206132236</c:v>
                </c:pt>
                <c:pt idx="58">
                  <c:v>99.596291206132236</c:v>
                </c:pt>
                <c:pt idx="59">
                  <c:v>99.596291206132236</c:v>
                </c:pt>
                <c:pt idx="60">
                  <c:v>99.774968867553156</c:v>
                </c:pt>
                <c:pt idx="61">
                  <c:v>99.899369608279571</c:v>
                </c:pt>
                <c:pt idx="62">
                  <c:v>99.974526238361577</c:v>
                </c:pt>
                <c:pt idx="63">
                  <c:v>99.972667970035388</c:v>
                </c:pt>
                <c:pt idx="64">
                  <c:v>100.07936354309822</c:v>
                </c:pt>
                <c:pt idx="65">
                  <c:v>100.07936354309822</c:v>
                </c:pt>
                <c:pt idx="66">
                  <c:v>100.07936354309822</c:v>
                </c:pt>
                <c:pt idx="67">
                  <c:v>100.04511462547501</c:v>
                </c:pt>
                <c:pt idx="68">
                  <c:v>100.16141125155659</c:v>
                </c:pt>
                <c:pt idx="69">
                  <c:v>100.30142660807955</c:v>
                </c:pt>
                <c:pt idx="70">
                  <c:v>100.41617467722263</c:v>
                </c:pt>
                <c:pt idx="71">
                  <c:v>100.54359510397911</c:v>
                </c:pt>
                <c:pt idx="72">
                  <c:v>100.54359510397911</c:v>
                </c:pt>
                <c:pt idx="73">
                  <c:v>100.54359510397911</c:v>
                </c:pt>
                <c:pt idx="74">
                  <c:v>100.54359510397911</c:v>
                </c:pt>
                <c:pt idx="75">
                  <c:v>100.64949058929041</c:v>
                </c:pt>
                <c:pt idx="76">
                  <c:v>100.84690578966722</c:v>
                </c:pt>
                <c:pt idx="77">
                  <c:v>101.09743649303469</c:v>
                </c:pt>
                <c:pt idx="78">
                  <c:v>101.14572566023367</c:v>
                </c:pt>
                <c:pt idx="79">
                  <c:v>101.14572566023367</c:v>
                </c:pt>
                <c:pt idx="80">
                  <c:v>101.14572566023367</c:v>
                </c:pt>
                <c:pt idx="81">
                  <c:v>101.04192072678934</c:v>
                </c:pt>
                <c:pt idx="82">
                  <c:v>101.06331662182299</c:v>
                </c:pt>
                <c:pt idx="83">
                  <c:v>100.97951388216768</c:v>
                </c:pt>
                <c:pt idx="84">
                  <c:v>101.01750514572562</c:v>
                </c:pt>
                <c:pt idx="85">
                  <c:v>101.072272442784</c:v>
                </c:pt>
                <c:pt idx="86">
                  <c:v>101.072272442784</c:v>
                </c:pt>
                <c:pt idx="87">
                  <c:v>101.072272442784</c:v>
                </c:pt>
                <c:pt idx="88">
                  <c:v>100.98681790906095</c:v>
                </c:pt>
                <c:pt idx="89">
                  <c:v>100.96555106043884</c:v>
                </c:pt>
                <c:pt idx="90">
                  <c:v>100.9130807895059</c:v>
                </c:pt>
                <c:pt idx="91">
                  <c:v>100.84282792306249</c:v>
                </c:pt>
                <c:pt idx="92">
                  <c:v>100.83505932908767</c:v>
                </c:pt>
                <c:pt idx="93">
                  <c:v>100.83505932908767</c:v>
                </c:pt>
                <c:pt idx="94">
                  <c:v>100.83505932908767</c:v>
                </c:pt>
                <c:pt idx="95">
                  <c:v>100.91256460385974</c:v>
                </c:pt>
                <c:pt idx="96">
                  <c:v>100.81707025931873</c:v>
                </c:pt>
                <c:pt idx="97">
                  <c:v>100.88709084222137</c:v>
                </c:pt>
                <c:pt idx="98">
                  <c:v>100.94991063535998</c:v>
                </c:pt>
                <c:pt idx="99">
                  <c:v>100.93476058664496</c:v>
                </c:pt>
                <c:pt idx="100">
                  <c:v>100.93476058664496</c:v>
                </c:pt>
                <c:pt idx="101">
                  <c:v>100.93476058664496</c:v>
                </c:pt>
                <c:pt idx="102">
                  <c:v>100.93313460185954</c:v>
                </c:pt>
                <c:pt idx="103">
                  <c:v>100.96142157526953</c:v>
                </c:pt>
                <c:pt idx="104">
                  <c:v>100.99481878657656</c:v>
                </c:pt>
                <c:pt idx="105">
                  <c:v>101.10218540097945</c:v>
                </c:pt>
                <c:pt idx="106">
                  <c:v>101.14528690243445</c:v>
                </c:pt>
                <c:pt idx="107">
                  <c:v>101.14528690243445</c:v>
                </c:pt>
                <c:pt idx="108">
                  <c:v>101.14528690243445</c:v>
                </c:pt>
                <c:pt idx="109">
                  <c:v>101.18472348580165</c:v>
                </c:pt>
                <c:pt idx="110">
                  <c:v>101.12425233735311</c:v>
                </c:pt>
                <c:pt idx="111">
                  <c:v>101.30509797848794</c:v>
                </c:pt>
                <c:pt idx="112">
                  <c:v>101.431563461799</c:v>
                </c:pt>
                <c:pt idx="113">
                  <c:v>101.52432202241535</c:v>
                </c:pt>
                <c:pt idx="114">
                  <c:v>101.52432202241535</c:v>
                </c:pt>
                <c:pt idx="115">
                  <c:v>101.52432202241535</c:v>
                </c:pt>
                <c:pt idx="116">
                  <c:v>101.52091519715064</c:v>
                </c:pt>
                <c:pt idx="117">
                  <c:v>101.56639115257802</c:v>
                </c:pt>
                <c:pt idx="118">
                  <c:v>101.59289728550873</c:v>
                </c:pt>
                <c:pt idx="119">
                  <c:v>101.55986140415399</c:v>
                </c:pt>
                <c:pt idx="120">
                  <c:v>101.53820741629725</c:v>
                </c:pt>
                <c:pt idx="121">
                  <c:v>101.53820741629725</c:v>
                </c:pt>
                <c:pt idx="122">
                  <c:v>101.53820741629725</c:v>
                </c:pt>
                <c:pt idx="123">
                  <c:v>101.65300710400496</c:v>
                </c:pt>
                <c:pt idx="124">
                  <c:v>101.6066794422614</c:v>
                </c:pt>
                <c:pt idx="125">
                  <c:v>101.60107882800048</c:v>
                </c:pt>
                <c:pt idx="126">
                  <c:v>101.67058322525696</c:v>
                </c:pt>
                <c:pt idx="127">
                  <c:v>101.74081028241807</c:v>
                </c:pt>
                <c:pt idx="128">
                  <c:v>101.74081028241807</c:v>
                </c:pt>
                <c:pt idx="129">
                  <c:v>101.74081028241807</c:v>
                </c:pt>
                <c:pt idx="130">
                  <c:v>101.8775994786525</c:v>
                </c:pt>
                <c:pt idx="131">
                  <c:v>101.88947174851435</c:v>
                </c:pt>
                <c:pt idx="132">
                  <c:v>101.98535323229</c:v>
                </c:pt>
                <c:pt idx="133">
                  <c:v>102.00336811134126</c:v>
                </c:pt>
                <c:pt idx="134">
                  <c:v>102.04569533432702</c:v>
                </c:pt>
                <c:pt idx="135">
                  <c:v>102.04569533432702</c:v>
                </c:pt>
                <c:pt idx="136">
                  <c:v>102.04569533432702</c:v>
                </c:pt>
                <c:pt idx="137">
                  <c:v>102.10774084899637</c:v>
                </c:pt>
                <c:pt idx="138">
                  <c:v>102.10379202880317</c:v>
                </c:pt>
                <c:pt idx="139">
                  <c:v>102.12105843866748</c:v>
                </c:pt>
                <c:pt idx="140">
                  <c:v>102.08077014898409</c:v>
                </c:pt>
                <c:pt idx="141">
                  <c:v>101.99779330636264</c:v>
                </c:pt>
                <c:pt idx="142">
                  <c:v>101.99779330636264</c:v>
                </c:pt>
                <c:pt idx="143">
                  <c:v>101.99779330636264</c:v>
                </c:pt>
                <c:pt idx="144">
                  <c:v>101.94387771562043</c:v>
                </c:pt>
                <c:pt idx="145">
                  <c:v>101.94803301007207</c:v>
                </c:pt>
                <c:pt idx="146">
                  <c:v>101.85491311950342</c:v>
                </c:pt>
                <c:pt idx="147">
                  <c:v>101.84502816437933</c:v>
                </c:pt>
                <c:pt idx="148">
                  <c:v>102.01162708167992</c:v>
                </c:pt>
                <c:pt idx="149">
                  <c:v>102.01162708167992</c:v>
                </c:pt>
                <c:pt idx="150">
                  <c:v>102.01162708167992</c:v>
                </c:pt>
                <c:pt idx="151">
                  <c:v>102.15592677906609</c:v>
                </c:pt>
                <c:pt idx="152">
                  <c:v>102.22857990876419</c:v>
                </c:pt>
                <c:pt idx="153">
                  <c:v>102.13393727053933</c:v>
                </c:pt>
                <c:pt idx="154">
                  <c:v>102.29320635166435</c:v>
                </c:pt>
                <c:pt idx="155">
                  <c:v>102.39512720750017</c:v>
                </c:pt>
                <c:pt idx="156">
                  <c:v>102.39512720750017</c:v>
                </c:pt>
                <c:pt idx="157">
                  <c:v>102.39512720750017</c:v>
                </c:pt>
                <c:pt idx="158">
                  <c:v>102.4491718446539</c:v>
                </c:pt>
                <c:pt idx="159">
                  <c:v>102.53571036823392</c:v>
                </c:pt>
                <c:pt idx="160">
                  <c:v>102.60650522960582</c:v>
                </c:pt>
                <c:pt idx="161">
                  <c:v>102.61631275688299</c:v>
                </c:pt>
                <c:pt idx="162">
                  <c:v>102.66478258905812</c:v>
                </c:pt>
                <c:pt idx="163">
                  <c:v>102.66478258905812</c:v>
                </c:pt>
                <c:pt idx="164">
                  <c:v>102.66478258905812</c:v>
                </c:pt>
                <c:pt idx="165">
                  <c:v>102.77692392068805</c:v>
                </c:pt>
                <c:pt idx="166">
                  <c:v>102.74182329674863</c:v>
                </c:pt>
                <c:pt idx="167">
                  <c:v>102.85494538110628</c:v>
                </c:pt>
                <c:pt idx="168">
                  <c:v>102.82394843305393</c:v>
                </c:pt>
                <c:pt idx="169">
                  <c:v>102.84180845641133</c:v>
                </c:pt>
                <c:pt idx="170">
                  <c:v>102.84180845641133</c:v>
                </c:pt>
                <c:pt idx="171">
                  <c:v>102.84180845641133</c:v>
                </c:pt>
                <c:pt idx="172">
                  <c:v>102.90953201318851</c:v>
                </c:pt>
                <c:pt idx="173">
                  <c:v>102.94380674009403</c:v>
                </c:pt>
                <c:pt idx="174">
                  <c:v>102.95980849512523</c:v>
                </c:pt>
                <c:pt idx="175">
                  <c:v>102.95980849512523</c:v>
                </c:pt>
                <c:pt idx="176">
                  <c:v>103.02342837601537</c:v>
                </c:pt>
                <c:pt idx="177">
                  <c:v>103.02342837601537</c:v>
                </c:pt>
                <c:pt idx="178">
                  <c:v>103.02342837601537</c:v>
                </c:pt>
                <c:pt idx="179">
                  <c:v>103.0625810572772</c:v>
                </c:pt>
                <c:pt idx="180">
                  <c:v>103.28774123613552</c:v>
                </c:pt>
                <c:pt idx="181">
                  <c:v>103.28774123613552</c:v>
                </c:pt>
                <c:pt idx="182">
                  <c:v>103.22076614854528</c:v>
                </c:pt>
                <c:pt idx="183">
                  <c:v>103.23310298548869</c:v>
                </c:pt>
                <c:pt idx="184">
                  <c:v>103.23310298548869</c:v>
                </c:pt>
                <c:pt idx="185">
                  <c:v>103.23310298548869</c:v>
                </c:pt>
                <c:pt idx="186">
                  <c:v>103.26443545421107</c:v>
                </c:pt>
                <c:pt idx="187">
                  <c:v>103.28717343192476</c:v>
                </c:pt>
                <c:pt idx="188">
                  <c:v>103.28879941671019</c:v>
                </c:pt>
                <c:pt idx="189">
                  <c:v>103.23258679984254</c:v>
                </c:pt>
                <c:pt idx="190">
                  <c:v>103.30841447126457</c:v>
                </c:pt>
                <c:pt idx="191">
                  <c:v>103.30841447126457</c:v>
                </c:pt>
                <c:pt idx="192">
                  <c:v>103.30841447126457</c:v>
                </c:pt>
                <c:pt idx="193">
                  <c:v>103.30841447126457</c:v>
                </c:pt>
                <c:pt idx="194">
                  <c:v>103.38860391139671</c:v>
                </c:pt>
                <c:pt idx="195">
                  <c:v>103.4597342934386</c:v>
                </c:pt>
                <c:pt idx="196">
                  <c:v>103.44793945142366</c:v>
                </c:pt>
                <c:pt idx="197">
                  <c:v>103.38062884316339</c:v>
                </c:pt>
                <c:pt idx="198">
                  <c:v>103.38062884316339</c:v>
                </c:pt>
                <c:pt idx="199">
                  <c:v>103.38062884316339</c:v>
                </c:pt>
                <c:pt idx="200">
                  <c:v>103.4333055883548</c:v>
                </c:pt>
                <c:pt idx="201">
                  <c:v>103.32157720524181</c:v>
                </c:pt>
                <c:pt idx="202">
                  <c:v>103.17890349264107</c:v>
                </c:pt>
                <c:pt idx="203">
                  <c:v>103.15139079770033</c:v>
                </c:pt>
                <c:pt idx="204">
                  <c:v>103.01062697199042</c:v>
                </c:pt>
                <c:pt idx="205">
                  <c:v>103.01062697199042</c:v>
                </c:pt>
                <c:pt idx="206">
                  <c:v>103.01062697199042</c:v>
                </c:pt>
                <c:pt idx="207">
                  <c:v>103.08284134388929</c:v>
                </c:pt>
                <c:pt idx="208">
                  <c:v>103.19080157178524</c:v>
                </c:pt>
                <c:pt idx="209">
                  <c:v>103.18966596336367</c:v>
                </c:pt>
                <c:pt idx="210">
                  <c:v>103.27878541517451</c:v>
                </c:pt>
                <c:pt idx="211">
                  <c:v>103.39309472651834</c:v>
                </c:pt>
                <c:pt idx="212">
                  <c:v>103.39309472651834</c:v>
                </c:pt>
                <c:pt idx="213">
                  <c:v>103.39309472651834</c:v>
                </c:pt>
                <c:pt idx="214">
                  <c:v>103.337243439603</c:v>
                </c:pt>
                <c:pt idx="215">
                  <c:v>103.32526793261191</c:v>
                </c:pt>
                <c:pt idx="216">
                  <c:v>103.33099759328437</c:v>
                </c:pt>
                <c:pt idx="217">
                  <c:v>103.38346786421729</c:v>
                </c:pt>
                <c:pt idx="218">
                  <c:v>103.3157443074401</c:v>
                </c:pt>
                <c:pt idx="219">
                  <c:v>103.3157443074401</c:v>
                </c:pt>
                <c:pt idx="220">
                  <c:v>103.3157443074401</c:v>
                </c:pt>
                <c:pt idx="221">
                  <c:v>103.22471496873844</c:v>
                </c:pt>
                <c:pt idx="222">
                  <c:v>103.23906492970188</c:v>
                </c:pt>
                <c:pt idx="223">
                  <c:v>103.37347967196393</c:v>
                </c:pt>
                <c:pt idx="224">
                  <c:v>103.46853525870571</c:v>
                </c:pt>
                <c:pt idx="225">
                  <c:v>103.53249066026588</c:v>
                </c:pt>
                <c:pt idx="226">
                  <c:v>103.53249066026588</c:v>
                </c:pt>
                <c:pt idx="227">
                  <c:v>103.53249066026588</c:v>
                </c:pt>
                <c:pt idx="228">
                  <c:v>103.66228554099473</c:v>
                </c:pt>
                <c:pt idx="229">
                  <c:v>103.68737216339846</c:v>
                </c:pt>
                <c:pt idx="230">
                  <c:v>103.70244478426656</c:v>
                </c:pt>
                <c:pt idx="231">
                  <c:v>103.72293735441943</c:v>
                </c:pt>
                <c:pt idx="232">
                  <c:v>103.70234154713732</c:v>
                </c:pt>
                <c:pt idx="233">
                  <c:v>103.70234154713732</c:v>
                </c:pt>
                <c:pt idx="234">
                  <c:v>103.70234154713732</c:v>
                </c:pt>
                <c:pt idx="235">
                  <c:v>103.68406857526298</c:v>
                </c:pt>
                <c:pt idx="236">
                  <c:v>103.61706767839043</c:v>
                </c:pt>
                <c:pt idx="237">
                  <c:v>103.68151345631446</c:v>
                </c:pt>
                <c:pt idx="238">
                  <c:v>103.68845615325543</c:v>
                </c:pt>
                <c:pt idx="239">
                  <c:v>103.70448371756893</c:v>
                </c:pt>
                <c:pt idx="240">
                  <c:v>103.70448371756893</c:v>
                </c:pt>
                <c:pt idx="241">
                  <c:v>103.70448371756893</c:v>
                </c:pt>
                <c:pt idx="242">
                  <c:v>103.66060793764468</c:v>
                </c:pt>
                <c:pt idx="243">
                  <c:v>103.68664950349384</c:v>
                </c:pt>
                <c:pt idx="244">
                  <c:v>103.60511798068167</c:v>
                </c:pt>
                <c:pt idx="245">
                  <c:v>103.5574740455404</c:v>
                </c:pt>
                <c:pt idx="246">
                  <c:v>103.6088861358987</c:v>
                </c:pt>
                <c:pt idx="247">
                  <c:v>103.6088861358987</c:v>
                </c:pt>
                <c:pt idx="248">
                  <c:v>103.6088861358987</c:v>
                </c:pt>
                <c:pt idx="249">
                  <c:v>103.6088861358987</c:v>
                </c:pt>
                <c:pt idx="250">
                  <c:v>103.54864727099093</c:v>
                </c:pt>
                <c:pt idx="251">
                  <c:v>103.41038694566492</c:v>
                </c:pt>
                <c:pt idx="252">
                  <c:v>103.4054057541794</c:v>
                </c:pt>
                <c:pt idx="253">
                  <c:v>103.30139434647663</c:v>
                </c:pt>
                <c:pt idx="254">
                  <c:v>103.30139434647663</c:v>
                </c:pt>
                <c:pt idx="255">
                  <c:v>103.30139434647663</c:v>
                </c:pt>
                <c:pt idx="256">
                  <c:v>103.33476574850137</c:v>
                </c:pt>
                <c:pt idx="257">
                  <c:v>103.31917694198711</c:v>
                </c:pt>
                <c:pt idx="258">
                  <c:v>103.24533658530282</c:v>
                </c:pt>
                <c:pt idx="259">
                  <c:v>103.28229547756843</c:v>
                </c:pt>
                <c:pt idx="260">
                  <c:v>103.11618693663168</c:v>
                </c:pt>
                <c:pt idx="261">
                  <c:v>103.11618693663168</c:v>
                </c:pt>
                <c:pt idx="262">
                  <c:v>103.11618693663168</c:v>
                </c:pt>
                <c:pt idx="263">
                  <c:v>103.06010336617558</c:v>
                </c:pt>
                <c:pt idx="264">
                  <c:v>103.08178316331461</c:v>
                </c:pt>
                <c:pt idx="265">
                  <c:v>103.19681513456307</c:v>
                </c:pt>
                <c:pt idx="266">
                  <c:v>103.30291709413282</c:v>
                </c:pt>
                <c:pt idx="267">
                  <c:v>103.0787376680022</c:v>
                </c:pt>
                <c:pt idx="268">
                  <c:v>103.0787376680022</c:v>
                </c:pt>
                <c:pt idx="269">
                  <c:v>103.0787376680022</c:v>
                </c:pt>
                <c:pt idx="270">
                  <c:v>102.9435486472709</c:v>
                </c:pt>
                <c:pt idx="271">
                  <c:v>102.89324635605188</c:v>
                </c:pt>
                <c:pt idx="272">
                  <c:v>102.869321151352</c:v>
                </c:pt>
                <c:pt idx="273">
                  <c:v>102.87868992082994</c:v>
                </c:pt>
                <c:pt idx="274">
                  <c:v>102.90191827490747</c:v>
                </c:pt>
                <c:pt idx="275">
                  <c:v>102.90191827490747</c:v>
                </c:pt>
                <c:pt idx="276">
                  <c:v>102.90191827490747</c:v>
                </c:pt>
                <c:pt idx="277">
                  <c:v>103.04944413258217</c:v>
                </c:pt>
                <c:pt idx="278">
                  <c:v>103.1776130285256</c:v>
                </c:pt>
                <c:pt idx="279">
                  <c:v>103.11827748849861</c:v>
                </c:pt>
                <c:pt idx="280">
                  <c:v>103.20244155810624</c:v>
                </c:pt>
                <c:pt idx="281">
                  <c:v>103.21614628701201</c:v>
                </c:pt>
                <c:pt idx="282">
                  <c:v>103.21614628701201</c:v>
                </c:pt>
                <c:pt idx="283">
                  <c:v>103.21614628701201</c:v>
                </c:pt>
                <c:pt idx="284">
                  <c:v>103.32317738074487</c:v>
                </c:pt>
                <c:pt idx="285">
                  <c:v>103.36609821722372</c:v>
                </c:pt>
                <c:pt idx="286">
                  <c:v>103.40969009504256</c:v>
                </c:pt>
                <c:pt idx="287">
                  <c:v>103.4458230902743</c:v>
                </c:pt>
                <c:pt idx="288">
                  <c:v>103.2949420258995</c:v>
                </c:pt>
                <c:pt idx="289">
                  <c:v>103.2949420258995</c:v>
                </c:pt>
                <c:pt idx="290">
                  <c:v>103.2949420258995</c:v>
                </c:pt>
                <c:pt idx="291">
                  <c:v>103.17428363110781</c:v>
                </c:pt>
                <c:pt idx="292">
                  <c:v>103.11755482859398</c:v>
                </c:pt>
                <c:pt idx="293">
                  <c:v>103.23769703773951</c:v>
                </c:pt>
                <c:pt idx="294">
                  <c:v>103.17056709445539</c:v>
                </c:pt>
                <c:pt idx="295">
                  <c:v>103.09623636140726</c:v>
                </c:pt>
                <c:pt idx="296">
                  <c:v>103.09623636140726</c:v>
                </c:pt>
                <c:pt idx="297">
                  <c:v>103.09623636140726</c:v>
                </c:pt>
                <c:pt idx="298">
                  <c:v>103.09623636140726</c:v>
                </c:pt>
                <c:pt idx="299">
                  <c:v>103.29058025718938</c:v>
                </c:pt>
                <c:pt idx="300">
                  <c:v>103.36790486698528</c:v>
                </c:pt>
                <c:pt idx="301">
                  <c:v>103.40984495073641</c:v>
                </c:pt>
                <c:pt idx="302">
                  <c:v>103.37820277062634</c:v>
                </c:pt>
                <c:pt idx="303">
                  <c:v>103.37820277062634</c:v>
                </c:pt>
                <c:pt idx="304">
                  <c:v>103.37820277062634</c:v>
                </c:pt>
                <c:pt idx="305">
                  <c:v>103.41131607982798</c:v>
                </c:pt>
                <c:pt idx="306">
                  <c:v>103.44109999161186</c:v>
                </c:pt>
                <c:pt idx="307">
                  <c:v>103.45157856022907</c:v>
                </c:pt>
                <c:pt idx="308">
                  <c:v>103.33259776878744</c:v>
                </c:pt>
                <c:pt idx="309">
                  <c:v>103.24177490434425</c:v>
                </c:pt>
                <c:pt idx="310">
                  <c:v>103.24177490434425</c:v>
                </c:pt>
                <c:pt idx="311">
                  <c:v>103.24177490434425</c:v>
                </c:pt>
                <c:pt idx="312">
                  <c:v>103.27081034694119</c:v>
                </c:pt>
                <c:pt idx="313">
                  <c:v>103.22817341256773</c:v>
                </c:pt>
                <c:pt idx="314">
                  <c:v>103.25700238090619</c:v>
                </c:pt>
                <c:pt idx="315">
                  <c:v>103.29285147403253</c:v>
                </c:pt>
                <c:pt idx="316">
                  <c:v>103.32766819586656</c:v>
                </c:pt>
                <c:pt idx="317">
                  <c:v>103.32766819586656</c:v>
                </c:pt>
                <c:pt idx="318">
                  <c:v>103.32766819586656</c:v>
                </c:pt>
                <c:pt idx="319">
                  <c:v>103.4081931566687</c:v>
                </c:pt>
                <c:pt idx="320">
                  <c:v>103.42938257744387</c:v>
                </c:pt>
                <c:pt idx="321">
                  <c:v>103.41815553963973</c:v>
                </c:pt>
                <c:pt idx="322">
                  <c:v>103.41015466212413</c:v>
                </c:pt>
                <c:pt idx="323">
                  <c:v>103.3783576263202</c:v>
                </c:pt>
                <c:pt idx="324">
                  <c:v>103.3783576263202</c:v>
                </c:pt>
                <c:pt idx="325">
                  <c:v>103.3783576263202</c:v>
                </c:pt>
                <c:pt idx="326">
                  <c:v>103.47743946110207</c:v>
                </c:pt>
                <c:pt idx="327">
                  <c:v>103.49178942206551</c:v>
                </c:pt>
                <c:pt idx="328">
                  <c:v>103.36651116574062</c:v>
                </c:pt>
                <c:pt idx="329">
                  <c:v>103.39779201589839</c:v>
                </c:pt>
                <c:pt idx="330">
                  <c:v>103.30474955317666</c:v>
                </c:pt>
                <c:pt idx="331">
                  <c:v>103.30474955317666</c:v>
                </c:pt>
                <c:pt idx="332">
                  <c:v>103.30474955317666</c:v>
                </c:pt>
                <c:pt idx="333">
                  <c:v>103.30474955317666</c:v>
                </c:pt>
                <c:pt idx="334">
                  <c:v>103.30474955317666</c:v>
                </c:pt>
                <c:pt idx="335">
                  <c:v>103.2876121897239</c:v>
                </c:pt>
                <c:pt idx="336">
                  <c:v>103.27302994521969</c:v>
                </c:pt>
                <c:pt idx="337">
                  <c:v>103.33608202189905</c:v>
                </c:pt>
                <c:pt idx="338">
                  <c:v>103.33608202189905</c:v>
                </c:pt>
                <c:pt idx="339">
                  <c:v>103.33608202189905</c:v>
                </c:pt>
                <c:pt idx="340">
                  <c:v>103.51579205461233</c:v>
                </c:pt>
                <c:pt idx="341">
                  <c:v>103.55280256544255</c:v>
                </c:pt>
                <c:pt idx="342">
                  <c:v>103.59613635043831</c:v>
                </c:pt>
                <c:pt idx="343">
                  <c:v>103.59554273694523</c:v>
                </c:pt>
                <c:pt idx="344">
                  <c:v>103.56934631540223</c:v>
                </c:pt>
                <c:pt idx="345">
                  <c:v>103.56934631540223</c:v>
                </c:pt>
                <c:pt idx="346">
                  <c:v>103.56934631540223</c:v>
                </c:pt>
                <c:pt idx="347">
                  <c:v>103.41580689494967</c:v>
                </c:pt>
                <c:pt idx="348">
                  <c:v>103.29994902666732</c:v>
                </c:pt>
                <c:pt idx="349">
                  <c:v>103.20205441887164</c:v>
                </c:pt>
                <c:pt idx="350">
                  <c:v>103.01150448758885</c:v>
                </c:pt>
                <c:pt idx="351">
                  <c:v>103.01150448758885</c:v>
                </c:pt>
                <c:pt idx="352">
                  <c:v>103.01150448758885</c:v>
                </c:pt>
                <c:pt idx="353">
                  <c:v>103.01150448758885</c:v>
                </c:pt>
                <c:pt idx="354">
                  <c:v>102.76938761025391</c:v>
                </c:pt>
                <c:pt idx="355">
                  <c:v>102.22765077460099</c:v>
                </c:pt>
                <c:pt idx="356">
                  <c:v>102.00793635430972</c:v>
                </c:pt>
                <c:pt idx="357">
                  <c:v>101.975571514295</c:v>
                </c:pt>
                <c:pt idx="358">
                  <c:v>101.84273113825377</c:v>
                </c:pt>
                <c:pt idx="359">
                  <c:v>101.84273113825377</c:v>
                </c:pt>
                <c:pt idx="360">
                  <c:v>101.84273113825377</c:v>
                </c:pt>
                <c:pt idx="361">
                  <c:v>101.85615196505411</c:v>
                </c:pt>
                <c:pt idx="362">
                  <c:v>101.79962963679876</c:v>
                </c:pt>
                <c:pt idx="363">
                  <c:v>101.72813792480454</c:v>
                </c:pt>
                <c:pt idx="364">
                  <c:v>101.68111341243866</c:v>
                </c:pt>
                <c:pt idx="365">
                  <c:v>101.77211694185802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7E-4EE1-BC70-649FBD1DE522}"/>
            </c:ext>
          </c:extLst>
        </c:ser>
        <c:ser>
          <c:idx val="7"/>
          <c:order val="7"/>
          <c:tx>
            <c:strRef>
              <c:f>'12M (2)'!$AB$2</c:f>
              <c:strCache>
                <c:ptCount val="1"/>
                <c:pt idx="0">
                  <c:v>E - Plus (Valor Cuota)</c:v>
                </c:pt>
              </c:strCache>
            </c:strRef>
          </c:tx>
          <c:spPr>
            <a:ln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'12M (2)'!$B$3:$B$369</c:f>
              <c:numCache>
                <c:formatCode>m/d/yyyy</c:formatCode>
                <c:ptCount val="367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</c:numCache>
            </c:numRef>
          </c:cat>
          <c:val>
            <c:numRef>
              <c:f>'12M (2)'!$AB$3:$AB$369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100.1648407556897</c:v>
                </c:pt>
                <c:pt idx="4">
                  <c:v>100.17230268290199</c:v>
                </c:pt>
                <c:pt idx="5">
                  <c:v>100.04070142115792</c:v>
                </c:pt>
                <c:pt idx="6">
                  <c:v>99.970830648170093</c:v>
                </c:pt>
                <c:pt idx="7">
                  <c:v>99.943696367398118</c:v>
                </c:pt>
                <c:pt idx="8">
                  <c:v>99.719160194010072</c:v>
                </c:pt>
                <c:pt idx="9">
                  <c:v>99.584167147169524</c:v>
                </c:pt>
                <c:pt idx="10">
                  <c:v>99.592307431401125</c:v>
                </c:pt>
                <c:pt idx="11">
                  <c:v>99.600447715632711</c:v>
                </c:pt>
                <c:pt idx="12">
                  <c:v>99.609266356883609</c:v>
                </c:pt>
                <c:pt idx="13">
                  <c:v>99.617406641115181</c:v>
                </c:pt>
                <c:pt idx="14">
                  <c:v>99.438320388020173</c:v>
                </c:pt>
                <c:pt idx="15">
                  <c:v>99.515653088220304</c:v>
                </c:pt>
                <c:pt idx="16">
                  <c:v>99.569921649764225</c:v>
                </c:pt>
                <c:pt idx="17">
                  <c:v>99.579418648034405</c:v>
                </c:pt>
                <c:pt idx="18">
                  <c:v>99.586880575246695</c:v>
                </c:pt>
                <c:pt idx="19">
                  <c:v>99.723230336125852</c:v>
                </c:pt>
                <c:pt idx="20">
                  <c:v>99.795136180171596</c:v>
                </c:pt>
                <c:pt idx="21">
                  <c:v>99.635043923616962</c:v>
                </c:pt>
                <c:pt idx="22">
                  <c:v>98.958043618356314</c:v>
                </c:pt>
                <c:pt idx="23">
                  <c:v>98.563239833124143</c:v>
                </c:pt>
                <c:pt idx="24">
                  <c:v>98.572058474375027</c:v>
                </c:pt>
                <c:pt idx="25">
                  <c:v>98.581555472645221</c:v>
                </c:pt>
                <c:pt idx="26">
                  <c:v>97.583013940236711</c:v>
                </c:pt>
                <c:pt idx="27">
                  <c:v>97.999525150086455</c:v>
                </c:pt>
                <c:pt idx="28">
                  <c:v>98.133839839907722</c:v>
                </c:pt>
                <c:pt idx="29">
                  <c:v>98.198283756741148</c:v>
                </c:pt>
                <c:pt idx="30">
                  <c:v>98.158260692602497</c:v>
                </c:pt>
                <c:pt idx="31">
                  <c:v>98.167079333853394</c:v>
                </c:pt>
                <c:pt idx="32">
                  <c:v>98.17725468914287</c:v>
                </c:pt>
                <c:pt idx="33">
                  <c:v>98.049045212495315</c:v>
                </c:pt>
                <c:pt idx="34">
                  <c:v>98.049723569514626</c:v>
                </c:pt>
                <c:pt idx="35">
                  <c:v>97.900485025268779</c:v>
                </c:pt>
                <c:pt idx="36">
                  <c:v>97.85639181901432</c:v>
                </c:pt>
                <c:pt idx="37">
                  <c:v>97.76549197842823</c:v>
                </c:pt>
                <c:pt idx="38">
                  <c:v>97.77566733371772</c:v>
                </c:pt>
                <c:pt idx="39">
                  <c:v>97.784485974968632</c:v>
                </c:pt>
                <c:pt idx="40">
                  <c:v>97.787877760065129</c:v>
                </c:pt>
                <c:pt idx="41">
                  <c:v>97.999525150086512</c:v>
                </c:pt>
                <c:pt idx="42">
                  <c:v>98.044296713360239</c:v>
                </c:pt>
                <c:pt idx="43">
                  <c:v>98.074822779228725</c:v>
                </c:pt>
                <c:pt idx="44">
                  <c:v>98.230844893667552</c:v>
                </c:pt>
                <c:pt idx="45">
                  <c:v>98.240341891937746</c:v>
                </c:pt>
                <c:pt idx="46">
                  <c:v>98.250517247227222</c:v>
                </c:pt>
                <c:pt idx="47">
                  <c:v>98.386188651087068</c:v>
                </c:pt>
                <c:pt idx="48">
                  <c:v>98.439100498592424</c:v>
                </c:pt>
                <c:pt idx="49">
                  <c:v>98.511684699657437</c:v>
                </c:pt>
                <c:pt idx="50">
                  <c:v>98.521860054946927</c:v>
                </c:pt>
                <c:pt idx="51">
                  <c:v>98.536105552352225</c:v>
                </c:pt>
                <c:pt idx="52">
                  <c:v>98.542889122545233</c:v>
                </c:pt>
                <c:pt idx="53">
                  <c:v>98.550351049757509</c:v>
                </c:pt>
                <c:pt idx="54">
                  <c:v>98.473018349557407</c:v>
                </c:pt>
                <c:pt idx="55">
                  <c:v>98.572736831394394</c:v>
                </c:pt>
                <c:pt idx="56">
                  <c:v>98.94583319200899</c:v>
                </c:pt>
                <c:pt idx="57">
                  <c:v>98.903096699793139</c:v>
                </c:pt>
                <c:pt idx="58">
                  <c:v>99.00756368076523</c:v>
                </c:pt>
                <c:pt idx="59">
                  <c:v>99.01434725095821</c:v>
                </c:pt>
                <c:pt idx="60">
                  <c:v>99.022487535189796</c:v>
                </c:pt>
                <c:pt idx="61">
                  <c:v>99.130346301258371</c:v>
                </c:pt>
                <c:pt idx="62">
                  <c:v>99.179866363667216</c:v>
                </c:pt>
                <c:pt idx="63">
                  <c:v>99.293151985890191</c:v>
                </c:pt>
                <c:pt idx="64">
                  <c:v>99.373198114167508</c:v>
                </c:pt>
                <c:pt idx="65">
                  <c:v>99.354204117627134</c:v>
                </c:pt>
                <c:pt idx="66">
                  <c:v>99.36166604483941</c:v>
                </c:pt>
                <c:pt idx="67">
                  <c:v>99.367771258013093</c:v>
                </c:pt>
                <c:pt idx="68">
                  <c:v>99.45053081436761</c:v>
                </c:pt>
                <c:pt idx="69">
                  <c:v>99.51904487331683</c:v>
                </c:pt>
                <c:pt idx="70">
                  <c:v>99.671675202659159</c:v>
                </c:pt>
                <c:pt idx="71">
                  <c:v>99.789709324017238</c:v>
                </c:pt>
                <c:pt idx="72">
                  <c:v>99.847369670657685</c:v>
                </c:pt>
                <c:pt idx="73">
                  <c:v>99.854831597869975</c:v>
                </c:pt>
                <c:pt idx="74">
                  <c:v>99.860936811043672</c:v>
                </c:pt>
                <c:pt idx="75">
                  <c:v>99.867720381236666</c:v>
                </c:pt>
                <c:pt idx="76">
                  <c:v>100.1058236950107</c:v>
                </c:pt>
                <c:pt idx="77">
                  <c:v>100.29847708849169</c:v>
                </c:pt>
                <c:pt idx="78">
                  <c:v>100.32628972628298</c:v>
                </c:pt>
                <c:pt idx="79">
                  <c:v>100.27134280771973</c:v>
                </c:pt>
                <c:pt idx="80">
                  <c:v>100.27812637791271</c:v>
                </c:pt>
                <c:pt idx="81">
                  <c:v>100.2835532340671</c:v>
                </c:pt>
                <c:pt idx="82">
                  <c:v>100.31950615608994</c:v>
                </c:pt>
                <c:pt idx="83">
                  <c:v>100.27066445070041</c:v>
                </c:pt>
                <c:pt idx="84">
                  <c:v>100.25438388223722</c:v>
                </c:pt>
                <c:pt idx="85">
                  <c:v>100.29372858935658</c:v>
                </c:pt>
                <c:pt idx="86">
                  <c:v>100.21775260319505</c:v>
                </c:pt>
                <c:pt idx="87">
                  <c:v>100.21639588915646</c:v>
                </c:pt>
                <c:pt idx="88">
                  <c:v>100.21775260319507</c:v>
                </c:pt>
                <c:pt idx="89">
                  <c:v>100.2021503917512</c:v>
                </c:pt>
                <c:pt idx="90">
                  <c:v>100.16416239867043</c:v>
                </c:pt>
                <c:pt idx="91">
                  <c:v>100.07868941423872</c:v>
                </c:pt>
                <c:pt idx="92">
                  <c:v>100.07868941423872</c:v>
                </c:pt>
                <c:pt idx="93">
                  <c:v>100.12142590645459</c:v>
                </c:pt>
                <c:pt idx="94">
                  <c:v>100.1227826204932</c:v>
                </c:pt>
                <c:pt idx="95">
                  <c:v>100.12142590645459</c:v>
                </c:pt>
                <c:pt idx="96">
                  <c:v>100.09429162568262</c:v>
                </c:pt>
                <c:pt idx="97">
                  <c:v>100.15127361530377</c:v>
                </c:pt>
                <c:pt idx="98">
                  <c:v>100.11939083539669</c:v>
                </c:pt>
                <c:pt idx="99">
                  <c:v>100.099718481837</c:v>
                </c:pt>
                <c:pt idx="100">
                  <c:v>100.10785876606859</c:v>
                </c:pt>
                <c:pt idx="101">
                  <c:v>100.10785876606859</c:v>
                </c:pt>
                <c:pt idx="102">
                  <c:v>100.10785876606859</c:v>
                </c:pt>
                <c:pt idx="103">
                  <c:v>100.13702811789847</c:v>
                </c:pt>
                <c:pt idx="104">
                  <c:v>100.20554217684769</c:v>
                </c:pt>
                <c:pt idx="105">
                  <c:v>100.33239493945663</c:v>
                </c:pt>
                <c:pt idx="106">
                  <c:v>100.3669911474409</c:v>
                </c:pt>
                <c:pt idx="107">
                  <c:v>100.39344707119358</c:v>
                </c:pt>
                <c:pt idx="108">
                  <c:v>100.39276871417428</c:v>
                </c:pt>
                <c:pt idx="109">
                  <c:v>100.39412542821287</c:v>
                </c:pt>
                <c:pt idx="110">
                  <c:v>100.40158735542515</c:v>
                </c:pt>
                <c:pt idx="111">
                  <c:v>100.53386697418851</c:v>
                </c:pt>
                <c:pt idx="112">
                  <c:v>100.66750330699048</c:v>
                </c:pt>
                <c:pt idx="113">
                  <c:v>100.7522979344029</c:v>
                </c:pt>
                <c:pt idx="114">
                  <c:v>100.74890614930641</c:v>
                </c:pt>
                <c:pt idx="115">
                  <c:v>100.76586507478889</c:v>
                </c:pt>
                <c:pt idx="116">
                  <c:v>100.78282400027138</c:v>
                </c:pt>
                <c:pt idx="117">
                  <c:v>100.78418071430997</c:v>
                </c:pt>
                <c:pt idx="118">
                  <c:v>100.90153647864874</c:v>
                </c:pt>
                <c:pt idx="119">
                  <c:v>100.86422684258729</c:v>
                </c:pt>
                <c:pt idx="120">
                  <c:v>100.78078892921347</c:v>
                </c:pt>
                <c:pt idx="121">
                  <c:v>100.86897534172238</c:v>
                </c:pt>
                <c:pt idx="122">
                  <c:v>100.88661262422414</c:v>
                </c:pt>
                <c:pt idx="123">
                  <c:v>100.90357154970664</c:v>
                </c:pt>
                <c:pt idx="124">
                  <c:v>100.85744327239429</c:v>
                </c:pt>
                <c:pt idx="125">
                  <c:v>100.8438761320083</c:v>
                </c:pt>
                <c:pt idx="126">
                  <c:v>100.8438761320083</c:v>
                </c:pt>
                <c:pt idx="127">
                  <c:v>101.05688023606827</c:v>
                </c:pt>
                <c:pt idx="128">
                  <c:v>101.14913679069296</c:v>
                </c:pt>
                <c:pt idx="129">
                  <c:v>101.16677407319474</c:v>
                </c:pt>
                <c:pt idx="130">
                  <c:v>101.18373299867721</c:v>
                </c:pt>
                <c:pt idx="131">
                  <c:v>101.20544042329479</c:v>
                </c:pt>
                <c:pt idx="132">
                  <c:v>101.2841298375335</c:v>
                </c:pt>
                <c:pt idx="133">
                  <c:v>101.33975511311606</c:v>
                </c:pt>
                <c:pt idx="134">
                  <c:v>101.35467896754062</c:v>
                </c:pt>
                <c:pt idx="135">
                  <c:v>101.42794152562495</c:v>
                </c:pt>
                <c:pt idx="136">
                  <c:v>101.44422209408813</c:v>
                </c:pt>
                <c:pt idx="137">
                  <c:v>101.46050266255132</c:v>
                </c:pt>
                <c:pt idx="138">
                  <c:v>101.46185937658991</c:v>
                </c:pt>
                <c:pt idx="139">
                  <c:v>101.44829223620393</c:v>
                </c:pt>
                <c:pt idx="140">
                  <c:v>101.41437438523896</c:v>
                </c:pt>
                <c:pt idx="141">
                  <c:v>101.31397754638267</c:v>
                </c:pt>
                <c:pt idx="142">
                  <c:v>101.23393141810536</c:v>
                </c:pt>
                <c:pt idx="143">
                  <c:v>101.24275005935625</c:v>
                </c:pt>
                <c:pt idx="144">
                  <c:v>101.25224705762643</c:v>
                </c:pt>
                <c:pt idx="145">
                  <c:v>101.1952650680053</c:v>
                </c:pt>
                <c:pt idx="146">
                  <c:v>101.08469287385954</c:v>
                </c:pt>
                <c:pt idx="147">
                  <c:v>101.06841230539635</c:v>
                </c:pt>
                <c:pt idx="148">
                  <c:v>101.06841230539635</c:v>
                </c:pt>
                <c:pt idx="149">
                  <c:v>101.43065495370215</c:v>
                </c:pt>
                <c:pt idx="150">
                  <c:v>101.44015195197234</c:v>
                </c:pt>
                <c:pt idx="151">
                  <c:v>101.44964895024252</c:v>
                </c:pt>
                <c:pt idx="152">
                  <c:v>101.59210392429536</c:v>
                </c:pt>
                <c:pt idx="153">
                  <c:v>101.44761387918463</c:v>
                </c:pt>
                <c:pt idx="154">
                  <c:v>101.61923820506733</c:v>
                </c:pt>
                <c:pt idx="155">
                  <c:v>101.81324831258694</c:v>
                </c:pt>
                <c:pt idx="156">
                  <c:v>102.03914120001357</c:v>
                </c:pt>
                <c:pt idx="157">
                  <c:v>101.86209001797647</c:v>
                </c:pt>
                <c:pt idx="158">
                  <c:v>101.87090865922737</c:v>
                </c:pt>
                <c:pt idx="159">
                  <c:v>102.03914120001359</c:v>
                </c:pt>
                <c:pt idx="160">
                  <c:v>101.99843977885563</c:v>
                </c:pt>
                <c:pt idx="161">
                  <c:v>102.04456805616799</c:v>
                </c:pt>
                <c:pt idx="162">
                  <c:v>102.11647390021371</c:v>
                </c:pt>
                <c:pt idx="163">
                  <c:v>102.34711528677546</c:v>
                </c:pt>
                <c:pt idx="164">
                  <c:v>102.36543092629654</c:v>
                </c:pt>
                <c:pt idx="165">
                  <c:v>102.37492792456673</c:v>
                </c:pt>
                <c:pt idx="166">
                  <c:v>102.36407421225795</c:v>
                </c:pt>
                <c:pt idx="167">
                  <c:v>102.54180375131435</c:v>
                </c:pt>
                <c:pt idx="168">
                  <c:v>102.54858732150736</c:v>
                </c:pt>
                <c:pt idx="169">
                  <c:v>102.52348811179328</c:v>
                </c:pt>
                <c:pt idx="170">
                  <c:v>102.63270359190048</c:v>
                </c:pt>
                <c:pt idx="171">
                  <c:v>102.64152223315135</c:v>
                </c:pt>
                <c:pt idx="172">
                  <c:v>102.64966251738295</c:v>
                </c:pt>
                <c:pt idx="173">
                  <c:v>102.71003629210058</c:v>
                </c:pt>
                <c:pt idx="174">
                  <c:v>102.7975443475902</c:v>
                </c:pt>
                <c:pt idx="175">
                  <c:v>102.87691211884821</c:v>
                </c:pt>
                <c:pt idx="176">
                  <c:v>102.91422175490966</c:v>
                </c:pt>
                <c:pt idx="177">
                  <c:v>102.92711053827634</c:v>
                </c:pt>
                <c:pt idx="178">
                  <c:v>102.94067767866233</c:v>
                </c:pt>
                <c:pt idx="179">
                  <c:v>102.95288810500972</c:v>
                </c:pt>
                <c:pt idx="180">
                  <c:v>103.25475697859788</c:v>
                </c:pt>
                <c:pt idx="181">
                  <c:v>103.17538920733986</c:v>
                </c:pt>
                <c:pt idx="182">
                  <c:v>103.18895634772585</c:v>
                </c:pt>
                <c:pt idx="183">
                  <c:v>103.12926093002751</c:v>
                </c:pt>
                <c:pt idx="184">
                  <c:v>103.10416172031344</c:v>
                </c:pt>
                <c:pt idx="185">
                  <c:v>103.11569378964151</c:v>
                </c:pt>
                <c:pt idx="186">
                  <c:v>103.12926093002751</c:v>
                </c:pt>
                <c:pt idx="187">
                  <c:v>103.01122680866943</c:v>
                </c:pt>
                <c:pt idx="188">
                  <c:v>102.91150832683245</c:v>
                </c:pt>
                <c:pt idx="189">
                  <c:v>102.84163755384462</c:v>
                </c:pt>
                <c:pt idx="190">
                  <c:v>103.0403961604993</c:v>
                </c:pt>
                <c:pt idx="191">
                  <c:v>103.10619679137133</c:v>
                </c:pt>
                <c:pt idx="192">
                  <c:v>103.11840721771871</c:v>
                </c:pt>
                <c:pt idx="193">
                  <c:v>103.13129600108542</c:v>
                </c:pt>
                <c:pt idx="194">
                  <c:v>103.1428280704135</c:v>
                </c:pt>
                <c:pt idx="195">
                  <c:v>103.25136519350139</c:v>
                </c:pt>
                <c:pt idx="196">
                  <c:v>103.25475697859788</c:v>
                </c:pt>
                <c:pt idx="197">
                  <c:v>102.99291116914836</c:v>
                </c:pt>
                <c:pt idx="198">
                  <c:v>103.03157751924842</c:v>
                </c:pt>
                <c:pt idx="199">
                  <c:v>103.04446630261511</c:v>
                </c:pt>
                <c:pt idx="200">
                  <c:v>103.0573550859818</c:v>
                </c:pt>
                <c:pt idx="201">
                  <c:v>102.95220974799042</c:v>
                </c:pt>
                <c:pt idx="202">
                  <c:v>102.7731234948954</c:v>
                </c:pt>
                <c:pt idx="203">
                  <c:v>102.7846555642235</c:v>
                </c:pt>
                <c:pt idx="204">
                  <c:v>102.58793202862671</c:v>
                </c:pt>
                <c:pt idx="205">
                  <c:v>102.62999016382328</c:v>
                </c:pt>
                <c:pt idx="206">
                  <c:v>102.63813044805487</c:v>
                </c:pt>
                <c:pt idx="207">
                  <c:v>102.64627073228648</c:v>
                </c:pt>
                <c:pt idx="208">
                  <c:v>102.79415256249371</c:v>
                </c:pt>
                <c:pt idx="209">
                  <c:v>102.8918359732728</c:v>
                </c:pt>
                <c:pt idx="210">
                  <c:v>103.13807957127845</c:v>
                </c:pt>
                <c:pt idx="211">
                  <c:v>103.24593833734703</c:v>
                </c:pt>
                <c:pt idx="212">
                  <c:v>103.17064070820481</c:v>
                </c:pt>
                <c:pt idx="213">
                  <c:v>103.18285113455219</c:v>
                </c:pt>
                <c:pt idx="214">
                  <c:v>103.1923481328224</c:v>
                </c:pt>
                <c:pt idx="215">
                  <c:v>103.04310958857656</c:v>
                </c:pt>
                <c:pt idx="216">
                  <c:v>103.02208052097828</c:v>
                </c:pt>
                <c:pt idx="217">
                  <c:v>103.07838415358012</c:v>
                </c:pt>
                <c:pt idx="218">
                  <c:v>102.87148526269384</c:v>
                </c:pt>
                <c:pt idx="219">
                  <c:v>102.69918257979184</c:v>
                </c:pt>
                <c:pt idx="220">
                  <c:v>102.70867957806203</c:v>
                </c:pt>
                <c:pt idx="221">
                  <c:v>102.71885493335154</c:v>
                </c:pt>
                <c:pt idx="222">
                  <c:v>102.70800122104275</c:v>
                </c:pt>
                <c:pt idx="223">
                  <c:v>102.95763660414488</c:v>
                </c:pt>
                <c:pt idx="224">
                  <c:v>103.21744734253649</c:v>
                </c:pt>
                <c:pt idx="225">
                  <c:v>103.28731811552431</c:v>
                </c:pt>
                <c:pt idx="226">
                  <c:v>103.45351558525265</c:v>
                </c:pt>
                <c:pt idx="227">
                  <c:v>103.46301258352283</c:v>
                </c:pt>
                <c:pt idx="228">
                  <c:v>103.47183122477371</c:v>
                </c:pt>
                <c:pt idx="229">
                  <c:v>103.49150357833338</c:v>
                </c:pt>
                <c:pt idx="230">
                  <c:v>103.52067293016324</c:v>
                </c:pt>
                <c:pt idx="231">
                  <c:v>103.51117593189306</c:v>
                </c:pt>
                <c:pt idx="232">
                  <c:v>103.41891937726835</c:v>
                </c:pt>
                <c:pt idx="233">
                  <c:v>103.3850015263034</c:v>
                </c:pt>
                <c:pt idx="234">
                  <c:v>103.393141810535</c:v>
                </c:pt>
                <c:pt idx="235">
                  <c:v>103.40060373774729</c:v>
                </c:pt>
                <c:pt idx="236">
                  <c:v>103.29681511379451</c:v>
                </c:pt>
                <c:pt idx="237">
                  <c:v>103.32191432350858</c:v>
                </c:pt>
                <c:pt idx="238">
                  <c:v>103.40806566495961</c:v>
                </c:pt>
                <c:pt idx="239">
                  <c:v>103.3293762507209</c:v>
                </c:pt>
                <c:pt idx="240">
                  <c:v>103.2283010548453</c:v>
                </c:pt>
                <c:pt idx="241">
                  <c:v>103.23711969609619</c:v>
                </c:pt>
                <c:pt idx="242">
                  <c:v>103.24525998032779</c:v>
                </c:pt>
                <c:pt idx="243">
                  <c:v>103.25000847946288</c:v>
                </c:pt>
                <c:pt idx="244">
                  <c:v>103.17674592137857</c:v>
                </c:pt>
                <c:pt idx="245">
                  <c:v>103.02343723501694</c:v>
                </c:pt>
                <c:pt idx="246">
                  <c:v>103.16724892310839</c:v>
                </c:pt>
                <c:pt idx="247">
                  <c:v>102.99969473934148</c:v>
                </c:pt>
                <c:pt idx="248">
                  <c:v>103.00851338059238</c:v>
                </c:pt>
                <c:pt idx="249">
                  <c:v>103.01868873588188</c:v>
                </c:pt>
                <c:pt idx="250">
                  <c:v>103.02343723501697</c:v>
                </c:pt>
                <c:pt idx="251">
                  <c:v>102.84706440999916</c:v>
                </c:pt>
                <c:pt idx="252">
                  <c:v>102.82942712749738</c:v>
                </c:pt>
                <c:pt idx="253">
                  <c:v>102.75752128345167</c:v>
                </c:pt>
                <c:pt idx="254">
                  <c:v>102.77990706508855</c:v>
                </c:pt>
                <c:pt idx="255">
                  <c:v>102.78872570633945</c:v>
                </c:pt>
                <c:pt idx="256">
                  <c:v>102.79618763355172</c:v>
                </c:pt>
                <c:pt idx="257">
                  <c:v>102.70460943594634</c:v>
                </c:pt>
                <c:pt idx="258">
                  <c:v>102.59878574093565</c:v>
                </c:pt>
                <c:pt idx="259">
                  <c:v>102.58657531458826</c:v>
                </c:pt>
                <c:pt idx="260">
                  <c:v>102.42444798697575</c:v>
                </c:pt>
                <c:pt idx="261">
                  <c:v>102.38510327985638</c:v>
                </c:pt>
                <c:pt idx="262">
                  <c:v>102.39188685004939</c:v>
                </c:pt>
                <c:pt idx="263">
                  <c:v>102.40002713428098</c:v>
                </c:pt>
                <c:pt idx="264">
                  <c:v>102.46650612217231</c:v>
                </c:pt>
                <c:pt idx="265">
                  <c:v>102.59607231285847</c:v>
                </c:pt>
                <c:pt idx="266">
                  <c:v>102.68561543940598</c:v>
                </c:pt>
                <c:pt idx="267">
                  <c:v>102.34575857273705</c:v>
                </c:pt>
                <c:pt idx="268">
                  <c:v>102.05067326934189</c:v>
                </c:pt>
                <c:pt idx="269">
                  <c:v>102.04524641318748</c:v>
                </c:pt>
                <c:pt idx="270">
                  <c:v>102.0398195570331</c:v>
                </c:pt>
                <c:pt idx="271">
                  <c:v>101.85801987586089</c:v>
                </c:pt>
                <c:pt idx="272">
                  <c:v>101.77186853440989</c:v>
                </c:pt>
                <c:pt idx="273">
                  <c:v>101.70064104738347</c:v>
                </c:pt>
                <c:pt idx="274">
                  <c:v>101.70538954651855</c:v>
                </c:pt>
                <c:pt idx="275">
                  <c:v>101.8566631618223</c:v>
                </c:pt>
                <c:pt idx="276">
                  <c:v>101.85123630566791</c:v>
                </c:pt>
                <c:pt idx="277">
                  <c:v>101.84716616355212</c:v>
                </c:pt>
                <c:pt idx="278">
                  <c:v>102.00115320693305</c:v>
                </c:pt>
                <c:pt idx="279">
                  <c:v>101.89600786894167</c:v>
                </c:pt>
                <c:pt idx="280">
                  <c:v>102.01743377539626</c:v>
                </c:pt>
                <c:pt idx="281">
                  <c:v>102.05542176847702</c:v>
                </c:pt>
                <c:pt idx="282">
                  <c:v>102.22568938032113</c:v>
                </c:pt>
                <c:pt idx="283">
                  <c:v>102.22094088118604</c:v>
                </c:pt>
                <c:pt idx="284">
                  <c:v>102.21483566801233</c:v>
                </c:pt>
                <c:pt idx="285">
                  <c:v>102.31184072177213</c:v>
                </c:pt>
                <c:pt idx="286">
                  <c:v>102.33083471831249</c:v>
                </c:pt>
                <c:pt idx="287">
                  <c:v>102.39460027812662</c:v>
                </c:pt>
                <c:pt idx="288">
                  <c:v>102.23382966455269</c:v>
                </c:pt>
                <c:pt idx="289">
                  <c:v>102.08255604924895</c:v>
                </c:pt>
                <c:pt idx="290">
                  <c:v>102.07712919309456</c:v>
                </c:pt>
                <c:pt idx="291">
                  <c:v>102.07238069395947</c:v>
                </c:pt>
                <c:pt idx="292">
                  <c:v>101.91432350846273</c:v>
                </c:pt>
                <c:pt idx="293">
                  <c:v>101.92992571990661</c:v>
                </c:pt>
                <c:pt idx="294">
                  <c:v>101.86141166095739</c:v>
                </c:pt>
                <c:pt idx="295">
                  <c:v>101.84173930739772</c:v>
                </c:pt>
                <c:pt idx="296">
                  <c:v>102.00793677712603</c:v>
                </c:pt>
                <c:pt idx="297">
                  <c:v>102.01607706135761</c:v>
                </c:pt>
                <c:pt idx="298">
                  <c:v>102.0262524166471</c:v>
                </c:pt>
                <c:pt idx="299">
                  <c:v>102.05338669741907</c:v>
                </c:pt>
                <c:pt idx="300">
                  <c:v>102.06220533866994</c:v>
                </c:pt>
                <c:pt idx="301">
                  <c:v>102.04185462809097</c:v>
                </c:pt>
                <c:pt idx="302">
                  <c:v>102.10087168877</c:v>
                </c:pt>
                <c:pt idx="303">
                  <c:v>102.16395889156483</c:v>
                </c:pt>
                <c:pt idx="304">
                  <c:v>102.17345588983503</c:v>
                </c:pt>
                <c:pt idx="305">
                  <c:v>102.18227453108591</c:v>
                </c:pt>
                <c:pt idx="306">
                  <c:v>102.31387579282998</c:v>
                </c:pt>
                <c:pt idx="307">
                  <c:v>102.25960723128604</c:v>
                </c:pt>
                <c:pt idx="308">
                  <c:v>102.10426347386651</c:v>
                </c:pt>
                <c:pt idx="309">
                  <c:v>101.9339958620224</c:v>
                </c:pt>
                <c:pt idx="310">
                  <c:v>101.90211308211533</c:v>
                </c:pt>
                <c:pt idx="311">
                  <c:v>101.91228843740483</c:v>
                </c:pt>
                <c:pt idx="312">
                  <c:v>101.92246379269432</c:v>
                </c:pt>
                <c:pt idx="313">
                  <c:v>101.78136553268007</c:v>
                </c:pt>
                <c:pt idx="314">
                  <c:v>101.86955194518896</c:v>
                </c:pt>
                <c:pt idx="315">
                  <c:v>101.94552793135045</c:v>
                </c:pt>
                <c:pt idx="316">
                  <c:v>101.96113014279435</c:v>
                </c:pt>
                <c:pt idx="317">
                  <c:v>102.06491876674714</c:v>
                </c:pt>
                <c:pt idx="318">
                  <c:v>102.07373740799802</c:v>
                </c:pt>
                <c:pt idx="319">
                  <c:v>102.0839127632875</c:v>
                </c:pt>
                <c:pt idx="320">
                  <c:v>102.11647390021386</c:v>
                </c:pt>
                <c:pt idx="321">
                  <c:v>102.1653156056034</c:v>
                </c:pt>
                <c:pt idx="322">
                  <c:v>102.18295288810519</c:v>
                </c:pt>
                <c:pt idx="323">
                  <c:v>102.15988874944902</c:v>
                </c:pt>
                <c:pt idx="324">
                  <c:v>102.30912729369487</c:v>
                </c:pt>
                <c:pt idx="325">
                  <c:v>102.31794593494575</c:v>
                </c:pt>
                <c:pt idx="326">
                  <c:v>102.32812129023525</c:v>
                </c:pt>
                <c:pt idx="327">
                  <c:v>102.24400501984213</c:v>
                </c:pt>
                <c:pt idx="328">
                  <c:v>102.0886612624226</c:v>
                </c:pt>
                <c:pt idx="329">
                  <c:v>102.09612318963489</c:v>
                </c:pt>
                <c:pt idx="330">
                  <c:v>102.02625241664708</c:v>
                </c:pt>
                <c:pt idx="331">
                  <c:v>101.85937658989947</c:v>
                </c:pt>
                <c:pt idx="332">
                  <c:v>101.86887358816968</c:v>
                </c:pt>
                <c:pt idx="333">
                  <c:v>101.87904894345915</c:v>
                </c:pt>
                <c:pt idx="334">
                  <c:v>101.88922429874864</c:v>
                </c:pt>
                <c:pt idx="335">
                  <c:v>101.89939965403815</c:v>
                </c:pt>
                <c:pt idx="336">
                  <c:v>101.82003188278014</c:v>
                </c:pt>
                <c:pt idx="337">
                  <c:v>101.89329444086445</c:v>
                </c:pt>
                <c:pt idx="338">
                  <c:v>102.15581860733327</c:v>
                </c:pt>
                <c:pt idx="339">
                  <c:v>102.16463724858416</c:v>
                </c:pt>
                <c:pt idx="340">
                  <c:v>102.17481260387365</c:v>
                </c:pt>
                <c:pt idx="341">
                  <c:v>102.17142081877715</c:v>
                </c:pt>
                <c:pt idx="342">
                  <c:v>102.22908116541757</c:v>
                </c:pt>
                <c:pt idx="343">
                  <c:v>102.19177152935612</c:v>
                </c:pt>
                <c:pt idx="344">
                  <c:v>102.15514025031396</c:v>
                </c:pt>
                <c:pt idx="345">
                  <c:v>101.86480344605388</c:v>
                </c:pt>
                <c:pt idx="346">
                  <c:v>101.87565715836266</c:v>
                </c:pt>
                <c:pt idx="347">
                  <c:v>101.88515415663286</c:v>
                </c:pt>
                <c:pt idx="348">
                  <c:v>101.73116711325193</c:v>
                </c:pt>
                <c:pt idx="349">
                  <c:v>101.50663093986385</c:v>
                </c:pt>
                <c:pt idx="350">
                  <c:v>101.27802462436001</c:v>
                </c:pt>
                <c:pt idx="351">
                  <c:v>100.90764169182262</c:v>
                </c:pt>
                <c:pt idx="352">
                  <c:v>100.40565749754118</c:v>
                </c:pt>
                <c:pt idx="353">
                  <c:v>100.41583285283068</c:v>
                </c:pt>
                <c:pt idx="354">
                  <c:v>100.42736492215877</c:v>
                </c:pt>
                <c:pt idx="355">
                  <c:v>100.43754027744825</c:v>
                </c:pt>
                <c:pt idx="356">
                  <c:v>100.09157819760563</c:v>
                </c:pt>
                <c:pt idx="357">
                  <c:v>100.0217074246178</c:v>
                </c:pt>
                <c:pt idx="358">
                  <c:v>99.834480887291207</c:v>
                </c:pt>
                <c:pt idx="359">
                  <c:v>99.784960824882361</c:v>
                </c:pt>
                <c:pt idx="360">
                  <c:v>99.782925753824458</c:v>
                </c:pt>
                <c:pt idx="361">
                  <c:v>99.782925753824458</c:v>
                </c:pt>
                <c:pt idx="362">
                  <c:v>99.719160194010328</c:v>
                </c:pt>
                <c:pt idx="363">
                  <c:v>99.620798426211934</c:v>
                </c:pt>
                <c:pt idx="364">
                  <c:v>99.570600006783778</c:v>
                </c:pt>
                <c:pt idx="365">
                  <c:v>99.798527965268335</c:v>
                </c:pt>
                <c:pt idx="366">
                  <c:v>100.08479462741262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7E-4EE1-BC70-649FBD1DE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48576"/>
        <c:axId val="60043776"/>
      </c:lineChart>
      <c:lineChart>
        <c:grouping val="standard"/>
        <c:varyColors val="0"/>
        <c:ser>
          <c:idx val="3"/>
          <c:order val="3"/>
          <c:tx>
            <c:strRef>
              <c:f>'12M (2)'!$BB$4</c:f>
              <c:strCache>
                <c:ptCount val="1"/>
                <c:pt idx="0">
                  <c:v>CAPITAL</c:v>
                </c:pt>
              </c:strCache>
            </c:strRef>
          </c:tx>
          <c:spPr>
            <a:ln w="25400">
              <a:solidFill>
                <a:srgbClr val="00B0F0"/>
              </a:solidFill>
            </a:ln>
          </c:spPr>
          <c:marker>
            <c:symbol val="none"/>
          </c:marker>
          <c:cat>
            <c:numRef>
              <c:f>'12M (2)'!$B$3:$B$369</c:f>
              <c:numCache>
                <c:formatCode>m/d/yyyy</c:formatCode>
                <c:ptCount val="367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</c:numCache>
            </c:numRef>
          </c:cat>
          <c:val>
            <c:numRef>
              <c:f>'12M (2)'!$T$3:$T$369</c:f>
              <c:numCache>
                <c:formatCode>0.00</c:formatCode>
                <c:ptCount val="367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99.979447242432428</c:v>
                </c:pt>
                <c:pt idx="5">
                  <c:v>99.886946222280642</c:v>
                </c:pt>
                <c:pt idx="6">
                  <c:v>99.834053496514045</c:v>
                </c:pt>
                <c:pt idx="7">
                  <c:v>99.791042427697164</c:v>
                </c:pt>
                <c:pt idx="8">
                  <c:v>99.596512618984804</c:v>
                </c:pt>
                <c:pt idx="9">
                  <c:v>99.596512618984804</c:v>
                </c:pt>
                <c:pt idx="10">
                  <c:v>99.596512618984804</c:v>
                </c:pt>
                <c:pt idx="11">
                  <c:v>99.596512618984804</c:v>
                </c:pt>
                <c:pt idx="12">
                  <c:v>99.596512618984804</c:v>
                </c:pt>
                <c:pt idx="13">
                  <c:v>99.420793347330971</c:v>
                </c:pt>
                <c:pt idx="14">
                  <c:v>99.243658521513552</c:v>
                </c:pt>
                <c:pt idx="15">
                  <c:v>99.27697848874891</c:v>
                </c:pt>
                <c:pt idx="16">
                  <c:v>99.27697848874891</c:v>
                </c:pt>
                <c:pt idx="17">
                  <c:v>99.27697848874891</c:v>
                </c:pt>
                <c:pt idx="18">
                  <c:v>99.364906180064452</c:v>
                </c:pt>
                <c:pt idx="19">
                  <c:v>99.537304343872933</c:v>
                </c:pt>
                <c:pt idx="20">
                  <c:v>99.544599892254539</c:v>
                </c:pt>
                <c:pt idx="21">
                  <c:v>99.361666738805468</c:v>
                </c:pt>
                <c:pt idx="22">
                  <c:v>98.646594108626886</c:v>
                </c:pt>
                <c:pt idx="23">
                  <c:v>98.646594108626886</c:v>
                </c:pt>
                <c:pt idx="24">
                  <c:v>98.646594108626886</c:v>
                </c:pt>
                <c:pt idx="25">
                  <c:v>98.189234002808789</c:v>
                </c:pt>
                <c:pt idx="26">
                  <c:v>97.158873904885112</c:v>
                </c:pt>
                <c:pt idx="27">
                  <c:v>97.645797314965961</c:v>
                </c:pt>
                <c:pt idx="28">
                  <c:v>97.873293202372778</c:v>
                </c:pt>
                <c:pt idx="29">
                  <c:v>98.053531358471929</c:v>
                </c:pt>
                <c:pt idx="30">
                  <c:v>98.053531358471929</c:v>
                </c:pt>
                <c:pt idx="31">
                  <c:v>98.053531358471929</c:v>
                </c:pt>
                <c:pt idx="32">
                  <c:v>97.984577537387636</c:v>
                </c:pt>
                <c:pt idx="33">
                  <c:v>97.879581529522596</c:v>
                </c:pt>
                <c:pt idx="34">
                  <c:v>97.906477058630884</c:v>
                </c:pt>
                <c:pt idx="35">
                  <c:v>97.820672698560742</c:v>
                </c:pt>
                <c:pt idx="36">
                  <c:v>97.745593883499339</c:v>
                </c:pt>
                <c:pt idx="37">
                  <c:v>97.745593883499339</c:v>
                </c:pt>
                <c:pt idx="38">
                  <c:v>97.745593883499339</c:v>
                </c:pt>
                <c:pt idx="39">
                  <c:v>97.706067255700518</c:v>
                </c:pt>
                <c:pt idx="40">
                  <c:v>97.712927248954884</c:v>
                </c:pt>
                <c:pt idx="41">
                  <c:v>97.969224219151755</c:v>
                </c:pt>
                <c:pt idx="42">
                  <c:v>98.040981926367763</c:v>
                </c:pt>
                <c:pt idx="43">
                  <c:v>97.99018530965111</c:v>
                </c:pt>
                <c:pt idx="44">
                  <c:v>97.99018530965111</c:v>
                </c:pt>
                <c:pt idx="45">
                  <c:v>97.99018530965111</c:v>
                </c:pt>
                <c:pt idx="46">
                  <c:v>98.144453491287408</c:v>
                </c:pt>
                <c:pt idx="47">
                  <c:v>98.269131146465497</c:v>
                </c:pt>
                <c:pt idx="48">
                  <c:v>98.30751444205525</c:v>
                </c:pt>
                <c:pt idx="49">
                  <c:v>98.30751444205525</c:v>
                </c:pt>
                <c:pt idx="50">
                  <c:v>98.46077540245976</c:v>
                </c:pt>
                <c:pt idx="51">
                  <c:v>98.46077540245976</c:v>
                </c:pt>
                <c:pt idx="52">
                  <c:v>98.46077540245976</c:v>
                </c:pt>
                <c:pt idx="53">
                  <c:v>98.478633162677397</c:v>
                </c:pt>
                <c:pt idx="54">
                  <c:v>98.362775498826323</c:v>
                </c:pt>
                <c:pt idx="55">
                  <c:v>98.528667557921338</c:v>
                </c:pt>
                <c:pt idx="56">
                  <c:v>98.883699431028916</c:v>
                </c:pt>
                <c:pt idx="57">
                  <c:v>98.804428397867639</c:v>
                </c:pt>
                <c:pt idx="58">
                  <c:v>98.804428397867639</c:v>
                </c:pt>
                <c:pt idx="59">
                  <c:v>98.804428397867639</c:v>
                </c:pt>
                <c:pt idx="60">
                  <c:v>98.962126576131098</c:v>
                </c:pt>
                <c:pt idx="61">
                  <c:v>99.101613105635991</c:v>
                </c:pt>
                <c:pt idx="62">
                  <c:v>99.202580228573893</c:v>
                </c:pt>
                <c:pt idx="63">
                  <c:v>99.241507968072725</c:v>
                </c:pt>
                <c:pt idx="64">
                  <c:v>99.347919530101365</c:v>
                </c:pt>
                <c:pt idx="65">
                  <c:v>99.347919530101365</c:v>
                </c:pt>
                <c:pt idx="66">
                  <c:v>99.347919530101365</c:v>
                </c:pt>
                <c:pt idx="67">
                  <c:v>99.282967371748768</c:v>
                </c:pt>
                <c:pt idx="68">
                  <c:v>99.431464447948855</c:v>
                </c:pt>
                <c:pt idx="69">
                  <c:v>99.538175454127497</c:v>
                </c:pt>
                <c:pt idx="70">
                  <c:v>99.665874773000922</c:v>
                </c:pt>
                <c:pt idx="71">
                  <c:v>99.81801962339182</c:v>
                </c:pt>
                <c:pt idx="72">
                  <c:v>99.81801962339182</c:v>
                </c:pt>
                <c:pt idx="73">
                  <c:v>99.81801962339182</c:v>
                </c:pt>
                <c:pt idx="74">
                  <c:v>99.81801962339182</c:v>
                </c:pt>
                <c:pt idx="75">
                  <c:v>99.986906123986756</c:v>
                </c:pt>
                <c:pt idx="76">
                  <c:v>100.25406475016965</c:v>
                </c:pt>
                <c:pt idx="77">
                  <c:v>100.57991442975081</c:v>
                </c:pt>
                <c:pt idx="78">
                  <c:v>100.67184378379807</c:v>
                </c:pt>
                <c:pt idx="79">
                  <c:v>100.67184378379807</c:v>
                </c:pt>
                <c:pt idx="80">
                  <c:v>100.67184378379807</c:v>
                </c:pt>
                <c:pt idx="81">
                  <c:v>100.57653887751455</c:v>
                </c:pt>
                <c:pt idx="82">
                  <c:v>100.61799828119059</c:v>
                </c:pt>
                <c:pt idx="83">
                  <c:v>100.52775670326147</c:v>
                </c:pt>
                <c:pt idx="84">
                  <c:v>100.58348053735527</c:v>
                </c:pt>
                <c:pt idx="85">
                  <c:v>100.63484882017646</c:v>
                </c:pt>
                <c:pt idx="86">
                  <c:v>100.63484882017646</c:v>
                </c:pt>
                <c:pt idx="87">
                  <c:v>100.63484882017646</c:v>
                </c:pt>
                <c:pt idx="88">
                  <c:v>100.56654833178304</c:v>
                </c:pt>
                <c:pt idx="89">
                  <c:v>100.54131335659744</c:v>
                </c:pt>
                <c:pt idx="90">
                  <c:v>100.489210074499</c:v>
                </c:pt>
                <c:pt idx="91">
                  <c:v>100.42191680733737</c:v>
                </c:pt>
                <c:pt idx="92">
                  <c:v>100.39597405506997</c:v>
                </c:pt>
                <c:pt idx="93">
                  <c:v>100.39597405506997</c:v>
                </c:pt>
                <c:pt idx="94">
                  <c:v>100.39597405506997</c:v>
                </c:pt>
                <c:pt idx="95">
                  <c:v>100.47998175024019</c:v>
                </c:pt>
                <c:pt idx="96">
                  <c:v>100.41010237451044</c:v>
                </c:pt>
                <c:pt idx="97">
                  <c:v>100.47475508871305</c:v>
                </c:pt>
                <c:pt idx="98">
                  <c:v>100.50600616909395</c:v>
                </c:pt>
                <c:pt idx="99">
                  <c:v>100.45501899700911</c:v>
                </c:pt>
                <c:pt idx="100">
                  <c:v>100.45501899700911</c:v>
                </c:pt>
                <c:pt idx="101">
                  <c:v>100.45501899700911</c:v>
                </c:pt>
                <c:pt idx="102">
                  <c:v>100.48028119439017</c:v>
                </c:pt>
                <c:pt idx="103">
                  <c:v>100.49315729283978</c:v>
                </c:pt>
                <c:pt idx="104">
                  <c:v>100.55002445914263</c:v>
                </c:pt>
                <c:pt idx="105">
                  <c:v>100.71360263162411</c:v>
                </c:pt>
                <c:pt idx="106">
                  <c:v>100.78598644933557</c:v>
                </c:pt>
                <c:pt idx="107">
                  <c:v>100.78598644933557</c:v>
                </c:pt>
                <c:pt idx="108">
                  <c:v>100.78598644933557</c:v>
                </c:pt>
                <c:pt idx="109">
                  <c:v>100.83215529282508</c:v>
                </c:pt>
                <c:pt idx="110">
                  <c:v>100.79115866647177</c:v>
                </c:pt>
                <c:pt idx="111">
                  <c:v>101.02075066292852</c:v>
                </c:pt>
                <c:pt idx="112">
                  <c:v>101.13230721989792</c:v>
                </c:pt>
                <c:pt idx="113">
                  <c:v>101.27353596991188</c:v>
                </c:pt>
                <c:pt idx="114">
                  <c:v>101.27353596991188</c:v>
                </c:pt>
                <c:pt idx="115">
                  <c:v>101.27353596991188</c:v>
                </c:pt>
                <c:pt idx="116">
                  <c:v>101.24919932717626</c:v>
                </c:pt>
                <c:pt idx="117">
                  <c:v>101.29063150865683</c:v>
                </c:pt>
                <c:pt idx="118">
                  <c:v>101.38041030926323</c:v>
                </c:pt>
                <c:pt idx="119">
                  <c:v>101.32915091522385</c:v>
                </c:pt>
                <c:pt idx="120">
                  <c:v>101.2239915741861</c:v>
                </c:pt>
                <c:pt idx="121">
                  <c:v>101.2239915741861</c:v>
                </c:pt>
                <c:pt idx="122">
                  <c:v>101.2239915741861</c:v>
                </c:pt>
                <c:pt idx="123">
                  <c:v>101.36903143156357</c:v>
                </c:pt>
                <c:pt idx="124">
                  <c:v>101.31624759457878</c:v>
                </c:pt>
                <c:pt idx="125">
                  <c:v>101.28314540490703</c:v>
                </c:pt>
                <c:pt idx="126">
                  <c:v>101.36845976545904</c:v>
                </c:pt>
                <c:pt idx="127">
                  <c:v>101.50791907276852</c:v>
                </c:pt>
                <c:pt idx="128">
                  <c:v>101.50791907276852</c:v>
                </c:pt>
                <c:pt idx="129">
                  <c:v>101.50791907276852</c:v>
                </c:pt>
                <c:pt idx="130">
                  <c:v>101.67841168289523</c:v>
                </c:pt>
                <c:pt idx="131">
                  <c:v>101.6741922425999</c:v>
                </c:pt>
                <c:pt idx="132">
                  <c:v>101.78618435469654</c:v>
                </c:pt>
                <c:pt idx="133">
                  <c:v>101.81250821770031</c:v>
                </c:pt>
                <c:pt idx="134">
                  <c:v>101.82579264908172</c:v>
                </c:pt>
                <c:pt idx="135">
                  <c:v>101.82579264908172</c:v>
                </c:pt>
                <c:pt idx="136">
                  <c:v>101.82579264908172</c:v>
                </c:pt>
                <c:pt idx="137">
                  <c:v>101.87767815361653</c:v>
                </c:pt>
                <c:pt idx="138">
                  <c:v>101.88404814735271</c:v>
                </c:pt>
                <c:pt idx="139">
                  <c:v>101.83853263655408</c:v>
                </c:pt>
                <c:pt idx="140">
                  <c:v>101.80578433542324</c:v>
                </c:pt>
                <c:pt idx="141">
                  <c:v>101.63139895134664</c:v>
                </c:pt>
                <c:pt idx="142">
                  <c:v>101.63139895134664</c:v>
                </c:pt>
                <c:pt idx="143">
                  <c:v>101.63139895134664</c:v>
                </c:pt>
                <c:pt idx="144">
                  <c:v>101.50862684985032</c:v>
                </c:pt>
                <c:pt idx="145">
                  <c:v>101.47990743364664</c:v>
                </c:pt>
                <c:pt idx="146">
                  <c:v>101.28477873663431</c:v>
                </c:pt>
                <c:pt idx="147">
                  <c:v>101.24631377445817</c:v>
                </c:pt>
                <c:pt idx="148">
                  <c:v>101.54445125906743</c:v>
                </c:pt>
                <c:pt idx="149">
                  <c:v>101.54445125906743</c:v>
                </c:pt>
                <c:pt idx="150">
                  <c:v>101.54445125906743</c:v>
                </c:pt>
                <c:pt idx="151">
                  <c:v>101.77826269581952</c:v>
                </c:pt>
                <c:pt idx="152">
                  <c:v>101.89874813289774</c:v>
                </c:pt>
                <c:pt idx="153">
                  <c:v>101.77085825865611</c:v>
                </c:pt>
                <c:pt idx="154">
                  <c:v>101.98256527269974</c:v>
                </c:pt>
                <c:pt idx="155">
                  <c:v>102.1488656647266</c:v>
                </c:pt>
                <c:pt idx="156">
                  <c:v>102.1488656647266</c:v>
                </c:pt>
                <c:pt idx="157">
                  <c:v>102.1488656647266</c:v>
                </c:pt>
                <c:pt idx="158">
                  <c:v>102.23793668825121</c:v>
                </c:pt>
                <c:pt idx="159">
                  <c:v>102.36457434150196</c:v>
                </c:pt>
                <c:pt idx="160">
                  <c:v>102.43154094231812</c:v>
                </c:pt>
                <c:pt idx="161">
                  <c:v>102.45005203522668</c:v>
                </c:pt>
                <c:pt idx="162">
                  <c:v>102.53003084546971</c:v>
                </c:pt>
                <c:pt idx="163">
                  <c:v>102.53003084546971</c:v>
                </c:pt>
                <c:pt idx="164">
                  <c:v>102.53003084546971</c:v>
                </c:pt>
                <c:pt idx="165">
                  <c:v>102.7721450518352</c:v>
                </c:pt>
                <c:pt idx="166">
                  <c:v>102.76727227884898</c:v>
                </c:pt>
                <c:pt idx="167">
                  <c:v>102.95330876257978</c:v>
                </c:pt>
                <c:pt idx="168">
                  <c:v>102.95132154231165</c:v>
                </c:pt>
                <c:pt idx="169">
                  <c:v>102.95409820624795</c:v>
                </c:pt>
                <c:pt idx="170">
                  <c:v>102.95409820624795</c:v>
                </c:pt>
                <c:pt idx="171">
                  <c:v>102.95409820624795</c:v>
                </c:pt>
                <c:pt idx="172">
                  <c:v>103.05895810313572</c:v>
                </c:pt>
                <c:pt idx="173">
                  <c:v>103.11612471358856</c:v>
                </c:pt>
                <c:pt idx="174">
                  <c:v>103.18401686905017</c:v>
                </c:pt>
                <c:pt idx="175">
                  <c:v>103.18401686905017</c:v>
                </c:pt>
                <c:pt idx="176">
                  <c:v>103.26091957120695</c:v>
                </c:pt>
                <c:pt idx="177">
                  <c:v>103.26091957120695</c:v>
                </c:pt>
                <c:pt idx="178">
                  <c:v>103.26091957120695</c:v>
                </c:pt>
                <c:pt idx="179">
                  <c:v>103.34498171076807</c:v>
                </c:pt>
                <c:pt idx="180">
                  <c:v>103.7615085234056</c:v>
                </c:pt>
                <c:pt idx="181">
                  <c:v>103.7615085234056</c:v>
                </c:pt>
                <c:pt idx="182">
                  <c:v>103.63318309403672</c:v>
                </c:pt>
                <c:pt idx="183">
                  <c:v>103.5980120175105</c:v>
                </c:pt>
                <c:pt idx="184">
                  <c:v>103.5980120175105</c:v>
                </c:pt>
                <c:pt idx="185">
                  <c:v>103.5980120175105</c:v>
                </c:pt>
                <c:pt idx="186">
                  <c:v>103.6397164209456</c:v>
                </c:pt>
                <c:pt idx="187">
                  <c:v>103.58938258155166</c:v>
                </c:pt>
                <c:pt idx="188">
                  <c:v>103.52089153779008</c:v>
                </c:pt>
                <c:pt idx="189">
                  <c:v>103.39319221891662</c:v>
                </c:pt>
                <c:pt idx="190">
                  <c:v>103.50349655489515</c:v>
                </c:pt>
                <c:pt idx="191">
                  <c:v>103.50349655489515</c:v>
                </c:pt>
                <c:pt idx="192">
                  <c:v>103.50349655489515</c:v>
                </c:pt>
                <c:pt idx="193">
                  <c:v>103.50349655489515</c:v>
                </c:pt>
                <c:pt idx="194">
                  <c:v>103.64222086292735</c:v>
                </c:pt>
                <c:pt idx="195">
                  <c:v>103.75837797092841</c:v>
                </c:pt>
                <c:pt idx="196">
                  <c:v>103.76798740592358</c:v>
                </c:pt>
                <c:pt idx="197">
                  <c:v>103.58388369807001</c:v>
                </c:pt>
                <c:pt idx="198">
                  <c:v>103.58388369807001</c:v>
                </c:pt>
                <c:pt idx="199">
                  <c:v>103.58388369807001</c:v>
                </c:pt>
                <c:pt idx="200">
                  <c:v>103.62368254782336</c:v>
                </c:pt>
                <c:pt idx="201">
                  <c:v>103.43701995359714</c:v>
                </c:pt>
                <c:pt idx="202">
                  <c:v>103.16871799520518</c:v>
                </c:pt>
                <c:pt idx="203">
                  <c:v>103.19199297231813</c:v>
                </c:pt>
                <c:pt idx="204">
                  <c:v>102.96188375414773</c:v>
                </c:pt>
                <c:pt idx="205">
                  <c:v>102.96188375414773</c:v>
                </c:pt>
                <c:pt idx="206">
                  <c:v>102.96188375414773</c:v>
                </c:pt>
                <c:pt idx="207">
                  <c:v>103.01434092478708</c:v>
                </c:pt>
                <c:pt idx="208">
                  <c:v>103.2542501333208</c:v>
                </c:pt>
                <c:pt idx="209">
                  <c:v>103.38219445195332</c:v>
                </c:pt>
                <c:pt idx="210">
                  <c:v>103.61698588774173</c:v>
                </c:pt>
                <c:pt idx="211">
                  <c:v>103.71640134553877</c:v>
                </c:pt>
                <c:pt idx="212">
                  <c:v>103.71640134553877</c:v>
                </c:pt>
                <c:pt idx="213">
                  <c:v>103.71640134553877</c:v>
                </c:pt>
                <c:pt idx="214">
                  <c:v>103.59637868578326</c:v>
                </c:pt>
                <c:pt idx="215">
                  <c:v>103.5674142698205</c:v>
                </c:pt>
                <c:pt idx="216">
                  <c:v>103.54332262684396</c:v>
                </c:pt>
                <c:pt idx="217">
                  <c:v>103.63263865012765</c:v>
                </c:pt>
                <c:pt idx="218">
                  <c:v>103.43535939967445</c:v>
                </c:pt>
                <c:pt idx="219">
                  <c:v>103.43535939967445</c:v>
                </c:pt>
                <c:pt idx="220">
                  <c:v>103.43535939967445</c:v>
                </c:pt>
                <c:pt idx="221">
                  <c:v>103.28228899463814</c:v>
                </c:pt>
                <c:pt idx="222">
                  <c:v>103.2856101024835</c:v>
                </c:pt>
                <c:pt idx="223">
                  <c:v>103.50512988662237</c:v>
                </c:pt>
                <c:pt idx="224">
                  <c:v>103.73752576921083</c:v>
                </c:pt>
                <c:pt idx="225">
                  <c:v>103.80868458812688</c:v>
                </c:pt>
                <c:pt idx="226">
                  <c:v>103.80868458812688</c:v>
                </c:pt>
                <c:pt idx="227">
                  <c:v>103.80868458812688</c:v>
                </c:pt>
                <c:pt idx="228">
                  <c:v>104.00520161710736</c:v>
                </c:pt>
                <c:pt idx="229">
                  <c:v>104.06381100391924</c:v>
                </c:pt>
                <c:pt idx="230">
                  <c:v>104.08645987053674</c:v>
                </c:pt>
                <c:pt idx="231">
                  <c:v>104.09413652965469</c:v>
                </c:pt>
                <c:pt idx="232">
                  <c:v>104.04363935708803</c:v>
                </c:pt>
                <c:pt idx="233">
                  <c:v>104.04363935708803</c:v>
                </c:pt>
                <c:pt idx="234">
                  <c:v>104.04363935708803</c:v>
                </c:pt>
                <c:pt idx="235">
                  <c:v>104.00963883496632</c:v>
                </c:pt>
                <c:pt idx="236">
                  <c:v>103.90575893711488</c:v>
                </c:pt>
                <c:pt idx="237">
                  <c:v>104.01415771941164</c:v>
                </c:pt>
                <c:pt idx="238">
                  <c:v>104.06541711345101</c:v>
                </c:pt>
                <c:pt idx="239">
                  <c:v>104.07276710622351</c:v>
                </c:pt>
                <c:pt idx="240">
                  <c:v>104.07276710622351</c:v>
                </c:pt>
                <c:pt idx="241">
                  <c:v>104.07276710622351</c:v>
                </c:pt>
                <c:pt idx="242">
                  <c:v>103.95995832826327</c:v>
                </c:pt>
                <c:pt idx="243">
                  <c:v>103.98108275193536</c:v>
                </c:pt>
                <c:pt idx="244">
                  <c:v>103.86775675226149</c:v>
                </c:pt>
                <c:pt idx="245">
                  <c:v>103.74258909756523</c:v>
                </c:pt>
                <c:pt idx="246">
                  <c:v>103.80520014710879</c:v>
                </c:pt>
                <c:pt idx="247">
                  <c:v>103.80520014710879</c:v>
                </c:pt>
                <c:pt idx="248">
                  <c:v>103.80520014710879</c:v>
                </c:pt>
                <c:pt idx="249">
                  <c:v>103.80520014710879</c:v>
                </c:pt>
                <c:pt idx="250">
                  <c:v>103.71041246253891</c:v>
                </c:pt>
                <c:pt idx="251">
                  <c:v>103.50534766418598</c:v>
                </c:pt>
                <c:pt idx="252">
                  <c:v>103.49712656115894</c:v>
                </c:pt>
                <c:pt idx="253">
                  <c:v>103.3417150473136</c:v>
                </c:pt>
                <c:pt idx="254">
                  <c:v>103.3417150473136</c:v>
                </c:pt>
                <c:pt idx="255">
                  <c:v>103.3417150473136</c:v>
                </c:pt>
                <c:pt idx="256">
                  <c:v>103.3548361455223</c:v>
                </c:pt>
                <c:pt idx="257">
                  <c:v>103.2997656441194</c:v>
                </c:pt>
                <c:pt idx="258">
                  <c:v>103.2019835180496</c:v>
                </c:pt>
                <c:pt idx="259">
                  <c:v>103.21202850817203</c:v>
                </c:pt>
                <c:pt idx="260">
                  <c:v>102.97266374354737</c:v>
                </c:pt>
                <c:pt idx="261">
                  <c:v>102.97266374354737</c:v>
                </c:pt>
                <c:pt idx="262">
                  <c:v>102.97266374354737</c:v>
                </c:pt>
                <c:pt idx="263">
                  <c:v>102.89094271279527</c:v>
                </c:pt>
                <c:pt idx="264">
                  <c:v>102.90991658302652</c:v>
                </c:pt>
                <c:pt idx="265">
                  <c:v>103.08449252247128</c:v>
                </c:pt>
                <c:pt idx="266">
                  <c:v>103.20413407149044</c:v>
                </c:pt>
                <c:pt idx="267">
                  <c:v>102.90841936227656</c:v>
                </c:pt>
                <c:pt idx="268">
                  <c:v>102.90841936227656</c:v>
                </c:pt>
                <c:pt idx="269">
                  <c:v>102.90841936227656</c:v>
                </c:pt>
                <c:pt idx="270">
                  <c:v>102.69633123749657</c:v>
                </c:pt>
                <c:pt idx="271">
                  <c:v>102.56375914563688</c:v>
                </c:pt>
                <c:pt idx="272">
                  <c:v>102.50455087052502</c:v>
                </c:pt>
                <c:pt idx="273">
                  <c:v>102.42615094761828</c:v>
                </c:pt>
                <c:pt idx="274">
                  <c:v>102.45846369362185</c:v>
                </c:pt>
                <c:pt idx="275">
                  <c:v>102.45846369362185</c:v>
                </c:pt>
                <c:pt idx="276">
                  <c:v>102.45846369362185</c:v>
                </c:pt>
                <c:pt idx="277">
                  <c:v>102.62500908540777</c:v>
                </c:pt>
                <c:pt idx="278">
                  <c:v>102.77244449598517</c:v>
                </c:pt>
                <c:pt idx="279">
                  <c:v>102.6872934686059</c:v>
                </c:pt>
                <c:pt idx="280">
                  <c:v>102.82223389147003</c:v>
                </c:pt>
                <c:pt idx="281">
                  <c:v>102.85645219115537</c:v>
                </c:pt>
                <c:pt idx="282">
                  <c:v>102.85645219115537</c:v>
                </c:pt>
                <c:pt idx="283">
                  <c:v>102.85645219115537</c:v>
                </c:pt>
                <c:pt idx="284">
                  <c:v>103.02966702082746</c:v>
                </c:pt>
                <c:pt idx="285">
                  <c:v>103.11653304652033</c:v>
                </c:pt>
                <c:pt idx="286">
                  <c:v>103.18834519812727</c:v>
                </c:pt>
                <c:pt idx="287">
                  <c:v>103.23712737238036</c:v>
                </c:pt>
                <c:pt idx="288">
                  <c:v>103.05797810409936</c:v>
                </c:pt>
                <c:pt idx="289">
                  <c:v>103.05797810409936</c:v>
                </c:pt>
                <c:pt idx="290">
                  <c:v>103.05797810409936</c:v>
                </c:pt>
                <c:pt idx="291">
                  <c:v>102.92499767930789</c:v>
                </c:pt>
                <c:pt idx="292">
                  <c:v>102.83301388086974</c:v>
                </c:pt>
                <c:pt idx="293">
                  <c:v>102.93281044940311</c:v>
                </c:pt>
                <c:pt idx="294">
                  <c:v>102.84956497570562</c:v>
                </c:pt>
                <c:pt idx="295">
                  <c:v>102.80004780217529</c:v>
                </c:pt>
                <c:pt idx="296">
                  <c:v>102.80004780217529</c:v>
                </c:pt>
                <c:pt idx="297">
                  <c:v>102.80004780217529</c:v>
                </c:pt>
                <c:pt idx="298">
                  <c:v>102.80004780217529</c:v>
                </c:pt>
                <c:pt idx="299">
                  <c:v>103.00083871584199</c:v>
                </c:pt>
                <c:pt idx="300">
                  <c:v>103.09304029184376</c:v>
                </c:pt>
                <c:pt idx="301">
                  <c:v>103.11359304941134</c:v>
                </c:pt>
                <c:pt idx="302">
                  <c:v>103.12464526076555</c:v>
                </c:pt>
                <c:pt idx="303">
                  <c:v>103.12464526076555</c:v>
                </c:pt>
                <c:pt idx="304">
                  <c:v>103.12464526076555</c:v>
                </c:pt>
                <c:pt idx="305">
                  <c:v>103.18965186350906</c:v>
                </c:pt>
                <c:pt idx="306">
                  <c:v>103.23437793063954</c:v>
                </c:pt>
                <c:pt idx="307">
                  <c:v>103.23870625971666</c:v>
                </c:pt>
                <c:pt idx="308">
                  <c:v>103.07752364043513</c:v>
                </c:pt>
                <c:pt idx="309">
                  <c:v>102.9662937498112</c:v>
                </c:pt>
                <c:pt idx="310">
                  <c:v>102.9662937498112</c:v>
                </c:pt>
                <c:pt idx="311">
                  <c:v>102.9662937498112</c:v>
                </c:pt>
                <c:pt idx="312">
                  <c:v>102.98583928614697</c:v>
                </c:pt>
                <c:pt idx="313">
                  <c:v>102.8823404990319</c:v>
                </c:pt>
                <c:pt idx="314">
                  <c:v>102.91353713502187</c:v>
                </c:pt>
                <c:pt idx="315">
                  <c:v>103.0045953788146</c:v>
                </c:pt>
                <c:pt idx="316">
                  <c:v>103.02909535472297</c:v>
                </c:pt>
                <c:pt idx="317">
                  <c:v>103.02909535472297</c:v>
                </c:pt>
                <c:pt idx="318">
                  <c:v>103.02909535472297</c:v>
                </c:pt>
                <c:pt idx="319">
                  <c:v>103.14165913292415</c:v>
                </c:pt>
                <c:pt idx="320">
                  <c:v>103.14329246465138</c:v>
                </c:pt>
                <c:pt idx="321">
                  <c:v>103.1286197013018</c:v>
                </c:pt>
                <c:pt idx="322">
                  <c:v>103.16918077252787</c:v>
                </c:pt>
                <c:pt idx="323">
                  <c:v>103.1205074870566</c:v>
                </c:pt>
                <c:pt idx="324">
                  <c:v>103.1205074870566</c:v>
                </c:pt>
                <c:pt idx="325">
                  <c:v>103.1205074870566</c:v>
                </c:pt>
                <c:pt idx="326">
                  <c:v>103.30028286583303</c:v>
                </c:pt>
                <c:pt idx="327">
                  <c:v>103.31337674184627</c:v>
                </c:pt>
                <c:pt idx="328">
                  <c:v>103.15118690133295</c:v>
                </c:pt>
                <c:pt idx="329">
                  <c:v>103.1849968680865</c:v>
                </c:pt>
                <c:pt idx="330">
                  <c:v>103.0307286864502</c:v>
                </c:pt>
                <c:pt idx="331">
                  <c:v>103.0307286864502</c:v>
                </c:pt>
                <c:pt idx="332">
                  <c:v>103.0307286864502</c:v>
                </c:pt>
                <c:pt idx="333">
                  <c:v>103.0307286864502</c:v>
                </c:pt>
                <c:pt idx="334">
                  <c:v>103.0307286864502</c:v>
                </c:pt>
                <c:pt idx="335">
                  <c:v>102.92965267473051</c:v>
                </c:pt>
                <c:pt idx="336">
                  <c:v>102.89962659314504</c:v>
                </c:pt>
                <c:pt idx="337">
                  <c:v>102.94658488030274</c:v>
                </c:pt>
                <c:pt idx="338">
                  <c:v>102.94658488030274</c:v>
                </c:pt>
                <c:pt idx="339">
                  <c:v>102.94658488030274</c:v>
                </c:pt>
                <c:pt idx="340">
                  <c:v>103.17086854864601</c:v>
                </c:pt>
                <c:pt idx="341">
                  <c:v>103.21151128645843</c:v>
                </c:pt>
                <c:pt idx="342">
                  <c:v>103.27828733190643</c:v>
                </c:pt>
                <c:pt idx="343">
                  <c:v>103.25890512874336</c:v>
                </c:pt>
                <c:pt idx="344">
                  <c:v>103.23309848745325</c:v>
                </c:pt>
                <c:pt idx="345">
                  <c:v>103.23309848745325</c:v>
                </c:pt>
                <c:pt idx="346">
                  <c:v>103.23309848745325</c:v>
                </c:pt>
                <c:pt idx="347">
                  <c:v>103.04101867633172</c:v>
                </c:pt>
                <c:pt idx="348">
                  <c:v>102.87452772893671</c:v>
                </c:pt>
                <c:pt idx="349">
                  <c:v>102.71367177600061</c:v>
                </c:pt>
                <c:pt idx="350">
                  <c:v>102.49461476918445</c:v>
                </c:pt>
                <c:pt idx="351">
                  <c:v>102.49461476918445</c:v>
                </c:pt>
                <c:pt idx="352">
                  <c:v>102.49461476918445</c:v>
                </c:pt>
                <c:pt idx="353">
                  <c:v>102.49461476918445</c:v>
                </c:pt>
                <c:pt idx="354">
                  <c:v>102.23371724795589</c:v>
                </c:pt>
                <c:pt idx="355">
                  <c:v>101.61433063479718</c:v>
                </c:pt>
                <c:pt idx="356">
                  <c:v>101.31311704210167</c:v>
                </c:pt>
                <c:pt idx="357">
                  <c:v>101.26068709365776</c:v>
                </c:pt>
                <c:pt idx="358">
                  <c:v>101.13954832388866</c:v>
                </c:pt>
                <c:pt idx="359">
                  <c:v>101.13954832388866</c:v>
                </c:pt>
                <c:pt idx="360">
                  <c:v>101.13954832388866</c:v>
                </c:pt>
                <c:pt idx="361">
                  <c:v>101.14815053765204</c:v>
                </c:pt>
                <c:pt idx="362">
                  <c:v>101.10032114023984</c:v>
                </c:pt>
                <c:pt idx="363">
                  <c:v>101.0459856381142</c:v>
                </c:pt>
                <c:pt idx="364">
                  <c:v>101.03828175680079</c:v>
                </c:pt>
                <c:pt idx="365">
                  <c:v>101.13489332846606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7E-4EE1-BC70-649FBD1DE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49088"/>
        <c:axId val="60044352"/>
      </c:lineChart>
      <c:dateAx>
        <c:axId val="60248576"/>
        <c:scaling>
          <c:orientation val="minMax"/>
          <c:max val="42775"/>
        </c:scaling>
        <c:delete val="0"/>
        <c:axPos val="b"/>
        <c:numFmt formatCode="d\-mmm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s-CL"/>
          </a:p>
        </c:txPr>
        <c:crossAx val="60043776"/>
        <c:crosses val="autoZero"/>
        <c:auto val="1"/>
        <c:lblOffset val="100"/>
        <c:baseTimeUnit val="days"/>
        <c:majorUnit val="21"/>
        <c:majorTimeUnit val="days"/>
        <c:minorUnit val="1"/>
        <c:minorTimeUnit val="months"/>
      </c:dateAx>
      <c:valAx>
        <c:axId val="60043776"/>
        <c:scaling>
          <c:orientation val="minMax"/>
          <c:min val="100"/>
        </c:scaling>
        <c:delete val="0"/>
        <c:axPos val="l"/>
        <c:numFmt formatCode="General" sourceLinked="1"/>
        <c:majorTickMark val="out"/>
        <c:minorTickMark val="none"/>
        <c:tickLblPos val="nextTo"/>
        <c:crossAx val="60248576"/>
        <c:crosses val="autoZero"/>
        <c:crossBetween val="between"/>
      </c:valAx>
      <c:valAx>
        <c:axId val="60044352"/>
        <c:scaling>
          <c:orientation val="minMax"/>
          <c:min val="100"/>
        </c:scaling>
        <c:delete val="0"/>
        <c:axPos val="r"/>
        <c:numFmt formatCode="General" sourceLinked="1"/>
        <c:majorTickMark val="out"/>
        <c:minorTickMark val="none"/>
        <c:tickLblPos val="nextTo"/>
        <c:crossAx val="60249088"/>
        <c:crosses val="max"/>
        <c:crossBetween val="between"/>
      </c:valAx>
      <c:dateAx>
        <c:axId val="60249088"/>
        <c:scaling>
          <c:orientation val="minMax"/>
        </c:scaling>
        <c:delete val="1"/>
        <c:axPos val="b"/>
        <c:numFmt formatCode="dd\-mm\-yyyy" sourceLinked="1"/>
        <c:majorTickMark val="out"/>
        <c:minorTickMark val="none"/>
        <c:tickLblPos val="nextTo"/>
        <c:crossAx val="60044352"/>
        <c:crosses val="autoZero"/>
        <c:auto val="1"/>
        <c:lblOffset val="100"/>
        <c:baseTimeUnit val="days"/>
      </c:dateAx>
    </c:plotArea>
    <c:legend>
      <c:legendPos val="r"/>
      <c:layout>
        <c:manualLayout>
          <c:xMode val="edge"/>
          <c:yMode val="edge"/>
          <c:x val="0.10111117934627302"/>
          <c:y val="2.470809547017928E-2"/>
          <c:w val="0.82032103928314781"/>
          <c:h val="0.10669547929345084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803806532641615E-2"/>
          <c:y val="6.0560633738433164E-2"/>
          <c:w val="0.86319813031254067"/>
          <c:h val="0.78450889009849267"/>
        </c:manualLayout>
      </c:layout>
      <c:areaChart>
        <c:grouping val="standard"/>
        <c:varyColors val="0"/>
        <c:ser>
          <c:idx val="1"/>
          <c:order val="2"/>
          <c:tx>
            <c:strRef>
              <c:f>'12M (2)'!$AR$1</c:f>
              <c:strCache>
                <c:ptCount val="1"/>
                <c:pt idx="0">
                  <c:v>Maxima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</c:spPr>
          <c:cat>
            <c:numRef>
              <c:f>'12M (2)'!$AK$3:$AK$370</c:f>
              <c:numCache>
                <c:formatCode>m/d/yyyy</c:formatCode>
                <c:ptCount val="368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  <c:pt idx="366">
                  <c:v>43029</c:v>
                </c:pt>
                <c:pt idx="367">
                  <c:v>43030</c:v>
                </c:pt>
              </c:numCache>
            </c:numRef>
          </c:cat>
          <c:val>
            <c:numRef>
              <c:f>'12M (2)'!$AR$3:$AR$368</c:f>
              <c:numCache>
                <c:formatCode>General</c:formatCode>
                <c:ptCount val="36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100.010755919266</c:v>
                </c:pt>
                <c:pt idx="5">
                  <c:v>99.895343360239494</c:v>
                </c:pt>
                <c:pt idx="6">
                  <c:v>99.863908133777784</c:v>
                </c:pt>
                <c:pt idx="7">
                  <c:v>99.821867373617948</c:v>
                </c:pt>
                <c:pt idx="8">
                  <c:v>99.66404057219178</c:v>
                </c:pt>
                <c:pt idx="9">
                  <c:v>99.66404057219178</c:v>
                </c:pt>
                <c:pt idx="10">
                  <c:v>99.66404057219178</c:v>
                </c:pt>
                <c:pt idx="11">
                  <c:v>99.66404057219178</c:v>
                </c:pt>
                <c:pt idx="12">
                  <c:v>99.66404057219178</c:v>
                </c:pt>
                <c:pt idx="13">
                  <c:v>99.534426356439084</c:v>
                </c:pt>
                <c:pt idx="14">
                  <c:v>99.353554906021941</c:v>
                </c:pt>
                <c:pt idx="15">
                  <c:v>99.403573295135587</c:v>
                </c:pt>
                <c:pt idx="16">
                  <c:v>99.403573295135587</c:v>
                </c:pt>
                <c:pt idx="17">
                  <c:v>99.403573295135587</c:v>
                </c:pt>
                <c:pt idx="18">
                  <c:v>99.501725995754356</c:v>
                </c:pt>
                <c:pt idx="19">
                  <c:v>99.634901892465606</c:v>
                </c:pt>
                <c:pt idx="20">
                  <c:v>99.626294993021261</c:v>
                </c:pt>
                <c:pt idx="21">
                  <c:v>99.507584702838344</c:v>
                </c:pt>
                <c:pt idx="22">
                  <c:v>99.079047379389962</c:v>
                </c:pt>
                <c:pt idx="23">
                  <c:v>99.079047379389962</c:v>
                </c:pt>
                <c:pt idx="24">
                  <c:v>99.079047379389962</c:v>
                </c:pt>
                <c:pt idx="25">
                  <c:v>98.81176645180436</c:v>
                </c:pt>
                <c:pt idx="26">
                  <c:v>98.16323080595933</c:v>
                </c:pt>
                <c:pt idx="27">
                  <c:v>98.515708174444896</c:v>
                </c:pt>
                <c:pt idx="28">
                  <c:v>98.663208222837298</c:v>
                </c:pt>
                <c:pt idx="29">
                  <c:v>98.763683758863834</c:v>
                </c:pt>
                <c:pt idx="30">
                  <c:v>98.763683758863834</c:v>
                </c:pt>
                <c:pt idx="31">
                  <c:v>98.763683758863834</c:v>
                </c:pt>
                <c:pt idx="32">
                  <c:v>98.759605892259103</c:v>
                </c:pt>
                <c:pt idx="33">
                  <c:v>98.697121619790508</c:v>
                </c:pt>
                <c:pt idx="34">
                  <c:v>98.733228805739927</c:v>
                </c:pt>
                <c:pt idx="35">
                  <c:v>98.694463263712748</c:v>
                </c:pt>
                <c:pt idx="36">
                  <c:v>98.651155287999259</c:v>
                </c:pt>
                <c:pt idx="37">
                  <c:v>98.651155287999259</c:v>
                </c:pt>
                <c:pt idx="38">
                  <c:v>98.651155287999259</c:v>
                </c:pt>
                <c:pt idx="39">
                  <c:v>98.639489492395882</c:v>
                </c:pt>
                <c:pt idx="40">
                  <c:v>98.629294825884074</c:v>
                </c:pt>
                <c:pt idx="41">
                  <c:v>98.821290076976126</c:v>
                </c:pt>
                <c:pt idx="42">
                  <c:v>98.849783524644565</c:v>
                </c:pt>
                <c:pt idx="43">
                  <c:v>98.838324203299663</c:v>
                </c:pt>
                <c:pt idx="44">
                  <c:v>98.838324203299663</c:v>
                </c:pt>
                <c:pt idx="45">
                  <c:v>98.838324203299663</c:v>
                </c:pt>
                <c:pt idx="46">
                  <c:v>98.976945858577992</c:v>
                </c:pt>
                <c:pt idx="47">
                  <c:v>99.094455520928037</c:v>
                </c:pt>
                <c:pt idx="48">
                  <c:v>99.090351845041013</c:v>
                </c:pt>
                <c:pt idx="49">
                  <c:v>99.090351845041013</c:v>
                </c:pt>
                <c:pt idx="50">
                  <c:v>99.22218565907221</c:v>
                </c:pt>
                <c:pt idx="51">
                  <c:v>99.22218565907221</c:v>
                </c:pt>
                <c:pt idx="52">
                  <c:v>99.22218565907221</c:v>
                </c:pt>
                <c:pt idx="53">
                  <c:v>99.230238155152435</c:v>
                </c:pt>
                <c:pt idx="54">
                  <c:v>99.132446784485978</c:v>
                </c:pt>
                <c:pt idx="55">
                  <c:v>99.280721111347631</c:v>
                </c:pt>
                <c:pt idx="56">
                  <c:v>99.595775020486059</c:v>
                </c:pt>
                <c:pt idx="57">
                  <c:v>99.596291206132236</c:v>
                </c:pt>
                <c:pt idx="58">
                  <c:v>99.596291206132236</c:v>
                </c:pt>
                <c:pt idx="59">
                  <c:v>99.596291206132236</c:v>
                </c:pt>
                <c:pt idx="60">
                  <c:v>99.774968867553156</c:v>
                </c:pt>
                <c:pt idx="61">
                  <c:v>99.899369608279571</c:v>
                </c:pt>
                <c:pt idx="62">
                  <c:v>99.974526238361577</c:v>
                </c:pt>
                <c:pt idx="63">
                  <c:v>99.972667970035388</c:v>
                </c:pt>
                <c:pt idx="64">
                  <c:v>100.07936354309822</c:v>
                </c:pt>
                <c:pt idx="65">
                  <c:v>100.07936354309822</c:v>
                </c:pt>
                <c:pt idx="66">
                  <c:v>100.07936354309822</c:v>
                </c:pt>
                <c:pt idx="67">
                  <c:v>100.04511462547501</c:v>
                </c:pt>
                <c:pt idx="68">
                  <c:v>100.16141125155659</c:v>
                </c:pt>
                <c:pt idx="69">
                  <c:v>100.30142660807955</c:v>
                </c:pt>
                <c:pt idx="70">
                  <c:v>100.41617467722263</c:v>
                </c:pt>
                <c:pt idx="71">
                  <c:v>100.54359510397911</c:v>
                </c:pt>
                <c:pt idx="72">
                  <c:v>100.54359510397911</c:v>
                </c:pt>
                <c:pt idx="73">
                  <c:v>100.54359510397911</c:v>
                </c:pt>
                <c:pt idx="74">
                  <c:v>100.54359510397911</c:v>
                </c:pt>
                <c:pt idx="75">
                  <c:v>100.64949058929041</c:v>
                </c:pt>
                <c:pt idx="76">
                  <c:v>100.84690578966722</c:v>
                </c:pt>
                <c:pt idx="77">
                  <c:v>101.09743649303469</c:v>
                </c:pt>
                <c:pt idx="78">
                  <c:v>101.14572566023367</c:v>
                </c:pt>
                <c:pt idx="79">
                  <c:v>101.14572566023367</c:v>
                </c:pt>
                <c:pt idx="80">
                  <c:v>101.14572566023367</c:v>
                </c:pt>
                <c:pt idx="81">
                  <c:v>101.04192072678934</c:v>
                </c:pt>
                <c:pt idx="82">
                  <c:v>101.06331662182299</c:v>
                </c:pt>
                <c:pt idx="83">
                  <c:v>100.97951388216768</c:v>
                </c:pt>
                <c:pt idx="84">
                  <c:v>101.01750514572562</c:v>
                </c:pt>
                <c:pt idx="85">
                  <c:v>101.072272442784</c:v>
                </c:pt>
                <c:pt idx="86">
                  <c:v>101.072272442784</c:v>
                </c:pt>
                <c:pt idx="87">
                  <c:v>101.072272442784</c:v>
                </c:pt>
                <c:pt idx="88">
                  <c:v>100.98681790906095</c:v>
                </c:pt>
                <c:pt idx="89">
                  <c:v>100.96555106043884</c:v>
                </c:pt>
                <c:pt idx="90">
                  <c:v>100.9130807895059</c:v>
                </c:pt>
                <c:pt idx="91">
                  <c:v>100.84282792306249</c:v>
                </c:pt>
                <c:pt idx="92">
                  <c:v>100.83505932908767</c:v>
                </c:pt>
                <c:pt idx="93">
                  <c:v>100.83505932908767</c:v>
                </c:pt>
                <c:pt idx="94">
                  <c:v>100.83505932908767</c:v>
                </c:pt>
                <c:pt idx="95">
                  <c:v>100.91256460385974</c:v>
                </c:pt>
                <c:pt idx="96">
                  <c:v>100.81707025931873</c:v>
                </c:pt>
                <c:pt idx="97">
                  <c:v>100.88709084222137</c:v>
                </c:pt>
                <c:pt idx="98">
                  <c:v>100.94991063535998</c:v>
                </c:pt>
                <c:pt idx="99">
                  <c:v>100.93476058664496</c:v>
                </c:pt>
                <c:pt idx="100">
                  <c:v>100.93476058664496</c:v>
                </c:pt>
                <c:pt idx="101">
                  <c:v>100.93476058664496</c:v>
                </c:pt>
                <c:pt idx="102">
                  <c:v>100.93313460185954</c:v>
                </c:pt>
                <c:pt idx="103">
                  <c:v>100.96142157526953</c:v>
                </c:pt>
                <c:pt idx="104">
                  <c:v>100.99481878657656</c:v>
                </c:pt>
                <c:pt idx="105">
                  <c:v>101.10218540097945</c:v>
                </c:pt>
                <c:pt idx="106">
                  <c:v>101.14528690243445</c:v>
                </c:pt>
                <c:pt idx="107">
                  <c:v>101.14528690243445</c:v>
                </c:pt>
                <c:pt idx="108">
                  <c:v>101.14528690243445</c:v>
                </c:pt>
                <c:pt idx="109">
                  <c:v>101.18472348580165</c:v>
                </c:pt>
                <c:pt idx="110">
                  <c:v>101.12425233735311</c:v>
                </c:pt>
                <c:pt idx="111">
                  <c:v>101.30509797848794</c:v>
                </c:pt>
                <c:pt idx="112">
                  <c:v>101.431563461799</c:v>
                </c:pt>
                <c:pt idx="113">
                  <c:v>101.52432202241535</c:v>
                </c:pt>
                <c:pt idx="114">
                  <c:v>101.52432202241535</c:v>
                </c:pt>
                <c:pt idx="115">
                  <c:v>101.52432202241535</c:v>
                </c:pt>
                <c:pt idx="116">
                  <c:v>101.52091519715064</c:v>
                </c:pt>
                <c:pt idx="117">
                  <c:v>101.56639115257802</c:v>
                </c:pt>
                <c:pt idx="118">
                  <c:v>101.59289728550873</c:v>
                </c:pt>
                <c:pt idx="119">
                  <c:v>101.55986140415399</c:v>
                </c:pt>
                <c:pt idx="120">
                  <c:v>101.53820741629725</c:v>
                </c:pt>
                <c:pt idx="121">
                  <c:v>101.53820741629725</c:v>
                </c:pt>
                <c:pt idx="122">
                  <c:v>101.53820741629725</c:v>
                </c:pt>
                <c:pt idx="123">
                  <c:v>101.65300710400496</c:v>
                </c:pt>
                <c:pt idx="124">
                  <c:v>101.6066794422614</c:v>
                </c:pt>
                <c:pt idx="125">
                  <c:v>101.60107882800048</c:v>
                </c:pt>
                <c:pt idx="126">
                  <c:v>101.67058322525696</c:v>
                </c:pt>
                <c:pt idx="127">
                  <c:v>101.74081028241807</c:v>
                </c:pt>
                <c:pt idx="128">
                  <c:v>101.74081028241807</c:v>
                </c:pt>
                <c:pt idx="129">
                  <c:v>101.74081028241807</c:v>
                </c:pt>
                <c:pt idx="130">
                  <c:v>101.8775994786525</c:v>
                </c:pt>
                <c:pt idx="131">
                  <c:v>101.88947174851435</c:v>
                </c:pt>
                <c:pt idx="132">
                  <c:v>101.98535323229</c:v>
                </c:pt>
                <c:pt idx="133">
                  <c:v>102.00336811134126</c:v>
                </c:pt>
                <c:pt idx="134">
                  <c:v>102.04569533432702</c:v>
                </c:pt>
                <c:pt idx="135">
                  <c:v>102.04569533432702</c:v>
                </c:pt>
                <c:pt idx="136">
                  <c:v>102.04569533432702</c:v>
                </c:pt>
                <c:pt idx="137">
                  <c:v>102.10774084899637</c:v>
                </c:pt>
                <c:pt idx="138">
                  <c:v>102.10379202880317</c:v>
                </c:pt>
                <c:pt idx="139">
                  <c:v>102.12105843866748</c:v>
                </c:pt>
                <c:pt idx="140">
                  <c:v>102.08077014898409</c:v>
                </c:pt>
                <c:pt idx="141">
                  <c:v>101.99779330636264</c:v>
                </c:pt>
                <c:pt idx="142">
                  <c:v>101.99779330636264</c:v>
                </c:pt>
                <c:pt idx="143">
                  <c:v>101.99779330636264</c:v>
                </c:pt>
                <c:pt idx="144">
                  <c:v>101.94387771562043</c:v>
                </c:pt>
                <c:pt idx="145">
                  <c:v>101.94803301007207</c:v>
                </c:pt>
                <c:pt idx="146">
                  <c:v>101.85491311950342</c:v>
                </c:pt>
                <c:pt idx="147">
                  <c:v>101.84502816437933</c:v>
                </c:pt>
                <c:pt idx="148">
                  <c:v>102.01162708167992</c:v>
                </c:pt>
                <c:pt idx="149">
                  <c:v>102.01162708167992</c:v>
                </c:pt>
                <c:pt idx="150">
                  <c:v>102.01162708167992</c:v>
                </c:pt>
                <c:pt idx="151">
                  <c:v>102.15592677906609</c:v>
                </c:pt>
                <c:pt idx="152">
                  <c:v>102.22857990876419</c:v>
                </c:pt>
                <c:pt idx="153">
                  <c:v>102.13393727053933</c:v>
                </c:pt>
                <c:pt idx="154">
                  <c:v>102.29320635166435</c:v>
                </c:pt>
                <c:pt idx="155">
                  <c:v>102.39512720750017</c:v>
                </c:pt>
                <c:pt idx="156">
                  <c:v>102.39512720750017</c:v>
                </c:pt>
                <c:pt idx="157">
                  <c:v>102.39512720750017</c:v>
                </c:pt>
                <c:pt idx="158">
                  <c:v>102.4491718446539</c:v>
                </c:pt>
                <c:pt idx="159">
                  <c:v>102.53571036823392</c:v>
                </c:pt>
                <c:pt idx="160">
                  <c:v>102.60650522960582</c:v>
                </c:pt>
                <c:pt idx="161">
                  <c:v>102.61631275688299</c:v>
                </c:pt>
                <c:pt idx="162">
                  <c:v>102.66478258905812</c:v>
                </c:pt>
                <c:pt idx="163">
                  <c:v>102.66478258905812</c:v>
                </c:pt>
                <c:pt idx="164">
                  <c:v>102.66478258905812</c:v>
                </c:pt>
                <c:pt idx="165">
                  <c:v>102.77933658630062</c:v>
                </c:pt>
                <c:pt idx="166">
                  <c:v>102.76727227884898</c:v>
                </c:pt>
                <c:pt idx="167">
                  <c:v>102.95330876257978</c:v>
                </c:pt>
                <c:pt idx="168">
                  <c:v>102.95132154231165</c:v>
                </c:pt>
                <c:pt idx="169">
                  <c:v>102.95409820624795</c:v>
                </c:pt>
                <c:pt idx="170">
                  <c:v>102.95409820624795</c:v>
                </c:pt>
                <c:pt idx="171">
                  <c:v>102.95409820624795</c:v>
                </c:pt>
                <c:pt idx="172">
                  <c:v>103.05895810313572</c:v>
                </c:pt>
                <c:pt idx="173">
                  <c:v>103.11612471358856</c:v>
                </c:pt>
                <c:pt idx="174">
                  <c:v>103.18401686905017</c:v>
                </c:pt>
                <c:pt idx="175">
                  <c:v>103.18401686905017</c:v>
                </c:pt>
                <c:pt idx="176">
                  <c:v>103.26091957120695</c:v>
                </c:pt>
                <c:pt idx="177">
                  <c:v>103.26091957120695</c:v>
                </c:pt>
                <c:pt idx="178">
                  <c:v>103.26091957120695</c:v>
                </c:pt>
                <c:pt idx="179">
                  <c:v>103.34820664782414</c:v>
                </c:pt>
                <c:pt idx="180">
                  <c:v>103.77518711405236</c:v>
                </c:pt>
                <c:pt idx="181">
                  <c:v>103.77518711405236</c:v>
                </c:pt>
                <c:pt idx="182">
                  <c:v>103.63318309403672</c:v>
                </c:pt>
                <c:pt idx="183">
                  <c:v>103.61886903499112</c:v>
                </c:pt>
                <c:pt idx="184">
                  <c:v>103.61886903499112</c:v>
                </c:pt>
                <c:pt idx="185">
                  <c:v>103.61886903499112</c:v>
                </c:pt>
                <c:pt idx="186">
                  <c:v>103.65553905499711</c:v>
                </c:pt>
                <c:pt idx="187">
                  <c:v>103.60321441525298</c:v>
                </c:pt>
                <c:pt idx="188">
                  <c:v>103.54364701883581</c:v>
                </c:pt>
                <c:pt idx="189">
                  <c:v>103.43266745595612</c:v>
                </c:pt>
                <c:pt idx="190">
                  <c:v>103.53571990720155</c:v>
                </c:pt>
                <c:pt idx="191">
                  <c:v>103.53571990720155</c:v>
                </c:pt>
                <c:pt idx="192">
                  <c:v>103.53571990720155</c:v>
                </c:pt>
                <c:pt idx="193">
                  <c:v>103.53571990720155</c:v>
                </c:pt>
                <c:pt idx="194">
                  <c:v>103.71131398433747</c:v>
                </c:pt>
                <c:pt idx="195">
                  <c:v>103.81684722231735</c:v>
                </c:pt>
                <c:pt idx="196">
                  <c:v>103.82101038166483</c:v>
                </c:pt>
                <c:pt idx="197">
                  <c:v>103.63928562466789</c:v>
                </c:pt>
                <c:pt idx="198">
                  <c:v>103.63928562466789</c:v>
                </c:pt>
                <c:pt idx="199">
                  <c:v>103.63928562466789</c:v>
                </c:pt>
                <c:pt idx="200">
                  <c:v>103.66509150966431</c:v>
                </c:pt>
                <c:pt idx="201">
                  <c:v>103.47946022643032</c:v>
                </c:pt>
                <c:pt idx="202">
                  <c:v>103.2360579785524</c:v>
                </c:pt>
                <c:pt idx="203">
                  <c:v>103.24851894180483</c:v>
                </c:pt>
                <c:pt idx="204">
                  <c:v>103.03582712281215</c:v>
                </c:pt>
                <c:pt idx="205">
                  <c:v>103.03582712281215</c:v>
                </c:pt>
                <c:pt idx="206">
                  <c:v>103.03582712281215</c:v>
                </c:pt>
                <c:pt idx="207">
                  <c:v>103.08695414137414</c:v>
                </c:pt>
                <c:pt idx="208">
                  <c:v>103.31415998850292</c:v>
                </c:pt>
                <c:pt idx="209">
                  <c:v>103.40746038155079</c:v>
                </c:pt>
                <c:pt idx="210">
                  <c:v>103.61698588774173</c:v>
                </c:pt>
                <c:pt idx="211">
                  <c:v>103.71889891849113</c:v>
                </c:pt>
                <c:pt idx="212">
                  <c:v>103.71889891849113</c:v>
                </c:pt>
                <c:pt idx="213">
                  <c:v>103.71889891849113</c:v>
                </c:pt>
                <c:pt idx="214">
                  <c:v>103.60997242049514</c:v>
                </c:pt>
                <c:pt idx="215">
                  <c:v>103.5674142698205</c:v>
                </c:pt>
                <c:pt idx="216">
                  <c:v>103.55684936662956</c:v>
                </c:pt>
                <c:pt idx="217">
                  <c:v>103.64997867093713</c:v>
                </c:pt>
                <c:pt idx="218">
                  <c:v>103.45373988580405</c:v>
                </c:pt>
                <c:pt idx="219">
                  <c:v>103.45373988580405</c:v>
                </c:pt>
                <c:pt idx="220">
                  <c:v>103.45373988580405</c:v>
                </c:pt>
                <c:pt idx="221">
                  <c:v>103.3217164078665</c:v>
                </c:pt>
                <c:pt idx="222">
                  <c:v>103.36380423798225</c:v>
                </c:pt>
                <c:pt idx="223">
                  <c:v>103.55134601214966</c:v>
                </c:pt>
                <c:pt idx="224">
                  <c:v>103.74279431255411</c:v>
                </c:pt>
                <c:pt idx="225">
                  <c:v>103.80868458812688</c:v>
                </c:pt>
                <c:pt idx="226">
                  <c:v>103.80868458812688</c:v>
                </c:pt>
                <c:pt idx="227">
                  <c:v>103.80868458812688</c:v>
                </c:pt>
                <c:pt idx="228">
                  <c:v>104.00520161710736</c:v>
                </c:pt>
                <c:pt idx="229">
                  <c:v>104.06381100391924</c:v>
                </c:pt>
                <c:pt idx="230">
                  <c:v>104.08645987053674</c:v>
                </c:pt>
                <c:pt idx="231">
                  <c:v>104.09413652965469</c:v>
                </c:pt>
                <c:pt idx="232">
                  <c:v>104.04363935708803</c:v>
                </c:pt>
                <c:pt idx="233">
                  <c:v>104.04363935708803</c:v>
                </c:pt>
                <c:pt idx="234">
                  <c:v>104.04363935708803</c:v>
                </c:pt>
                <c:pt idx="235">
                  <c:v>104.00963883496632</c:v>
                </c:pt>
                <c:pt idx="236">
                  <c:v>103.90575893711488</c:v>
                </c:pt>
                <c:pt idx="237">
                  <c:v>104.01415771941164</c:v>
                </c:pt>
                <c:pt idx="238">
                  <c:v>104.06541711345101</c:v>
                </c:pt>
                <c:pt idx="239">
                  <c:v>104.07276710622351</c:v>
                </c:pt>
                <c:pt idx="240">
                  <c:v>104.07276710622351</c:v>
                </c:pt>
                <c:pt idx="241">
                  <c:v>104.07276710622351</c:v>
                </c:pt>
                <c:pt idx="242">
                  <c:v>103.95995832826327</c:v>
                </c:pt>
                <c:pt idx="243">
                  <c:v>103.98108275193536</c:v>
                </c:pt>
                <c:pt idx="244">
                  <c:v>103.86775675226149</c:v>
                </c:pt>
                <c:pt idx="245">
                  <c:v>103.74258909756523</c:v>
                </c:pt>
                <c:pt idx="246">
                  <c:v>103.80520014710879</c:v>
                </c:pt>
                <c:pt idx="247">
                  <c:v>103.80520014710879</c:v>
                </c:pt>
                <c:pt idx="248">
                  <c:v>103.80520014710879</c:v>
                </c:pt>
                <c:pt idx="249">
                  <c:v>103.80520014710879</c:v>
                </c:pt>
                <c:pt idx="250">
                  <c:v>103.71041246253891</c:v>
                </c:pt>
                <c:pt idx="251">
                  <c:v>103.50534766418598</c:v>
                </c:pt>
                <c:pt idx="252">
                  <c:v>103.49712656115894</c:v>
                </c:pt>
                <c:pt idx="253">
                  <c:v>103.3470660562221</c:v>
                </c:pt>
                <c:pt idx="254">
                  <c:v>103.3470660562221</c:v>
                </c:pt>
                <c:pt idx="255">
                  <c:v>103.3470660562221</c:v>
                </c:pt>
                <c:pt idx="256">
                  <c:v>103.37204501230705</c:v>
                </c:pt>
                <c:pt idx="257">
                  <c:v>103.34315952998507</c:v>
                </c:pt>
                <c:pt idx="258">
                  <c:v>103.24533658530282</c:v>
                </c:pt>
                <c:pt idx="259">
                  <c:v>103.28229547756843</c:v>
                </c:pt>
                <c:pt idx="260">
                  <c:v>103.11618693663168</c:v>
                </c:pt>
                <c:pt idx="261">
                  <c:v>103.11618693663168</c:v>
                </c:pt>
                <c:pt idx="262">
                  <c:v>103.11618693663168</c:v>
                </c:pt>
                <c:pt idx="263">
                  <c:v>103.06010336617558</c:v>
                </c:pt>
                <c:pt idx="264">
                  <c:v>103.08178316331461</c:v>
                </c:pt>
                <c:pt idx="265">
                  <c:v>103.19681513456307</c:v>
                </c:pt>
                <c:pt idx="266">
                  <c:v>103.30291709413282</c:v>
                </c:pt>
                <c:pt idx="267">
                  <c:v>103.0787376680022</c:v>
                </c:pt>
                <c:pt idx="268">
                  <c:v>103.0787376680022</c:v>
                </c:pt>
                <c:pt idx="269">
                  <c:v>103.0787376680022</c:v>
                </c:pt>
                <c:pt idx="270">
                  <c:v>102.9435486472709</c:v>
                </c:pt>
                <c:pt idx="271">
                  <c:v>102.89324635605188</c:v>
                </c:pt>
                <c:pt idx="272">
                  <c:v>102.869321151352</c:v>
                </c:pt>
                <c:pt idx="273">
                  <c:v>102.87868992082994</c:v>
                </c:pt>
                <c:pt idx="274">
                  <c:v>102.90191827490747</c:v>
                </c:pt>
                <c:pt idx="275">
                  <c:v>102.90191827490747</c:v>
                </c:pt>
                <c:pt idx="276">
                  <c:v>102.90191827490747</c:v>
                </c:pt>
                <c:pt idx="277">
                  <c:v>103.04944413258217</c:v>
                </c:pt>
                <c:pt idx="278">
                  <c:v>103.1776130285256</c:v>
                </c:pt>
                <c:pt idx="279">
                  <c:v>103.11827748849861</c:v>
                </c:pt>
                <c:pt idx="280">
                  <c:v>103.20244155810624</c:v>
                </c:pt>
                <c:pt idx="281">
                  <c:v>103.21614628701201</c:v>
                </c:pt>
                <c:pt idx="282">
                  <c:v>103.21614628701201</c:v>
                </c:pt>
                <c:pt idx="283">
                  <c:v>103.21614628701201</c:v>
                </c:pt>
                <c:pt idx="284">
                  <c:v>103.32317738074487</c:v>
                </c:pt>
                <c:pt idx="285">
                  <c:v>103.36609821722372</c:v>
                </c:pt>
                <c:pt idx="286">
                  <c:v>103.40969009504256</c:v>
                </c:pt>
                <c:pt idx="287">
                  <c:v>103.4458230902743</c:v>
                </c:pt>
                <c:pt idx="288">
                  <c:v>103.2949420258995</c:v>
                </c:pt>
                <c:pt idx="289">
                  <c:v>103.2949420258995</c:v>
                </c:pt>
                <c:pt idx="290">
                  <c:v>103.2949420258995</c:v>
                </c:pt>
                <c:pt idx="291">
                  <c:v>103.17428363110781</c:v>
                </c:pt>
                <c:pt idx="292">
                  <c:v>103.11755482859398</c:v>
                </c:pt>
                <c:pt idx="293">
                  <c:v>103.23769703773951</c:v>
                </c:pt>
                <c:pt idx="294">
                  <c:v>103.17056709445539</c:v>
                </c:pt>
                <c:pt idx="295">
                  <c:v>103.09623636140726</c:v>
                </c:pt>
                <c:pt idx="296">
                  <c:v>103.09623636140726</c:v>
                </c:pt>
                <c:pt idx="297">
                  <c:v>103.09623636140726</c:v>
                </c:pt>
                <c:pt idx="298">
                  <c:v>103.09623636140726</c:v>
                </c:pt>
                <c:pt idx="299">
                  <c:v>103.29058025718938</c:v>
                </c:pt>
                <c:pt idx="300">
                  <c:v>103.36790486698528</c:v>
                </c:pt>
                <c:pt idx="301">
                  <c:v>103.40984495073641</c:v>
                </c:pt>
                <c:pt idx="302">
                  <c:v>103.37820277062634</c:v>
                </c:pt>
                <c:pt idx="303">
                  <c:v>103.37820277062634</c:v>
                </c:pt>
                <c:pt idx="304">
                  <c:v>103.37820277062634</c:v>
                </c:pt>
                <c:pt idx="305">
                  <c:v>103.41131607982798</c:v>
                </c:pt>
                <c:pt idx="306">
                  <c:v>103.44109999161186</c:v>
                </c:pt>
                <c:pt idx="307">
                  <c:v>103.45157856022907</c:v>
                </c:pt>
                <c:pt idx="308">
                  <c:v>103.33259776878744</c:v>
                </c:pt>
                <c:pt idx="309">
                  <c:v>103.24177490434425</c:v>
                </c:pt>
                <c:pt idx="310">
                  <c:v>103.24177490434425</c:v>
                </c:pt>
                <c:pt idx="311">
                  <c:v>103.24177490434425</c:v>
                </c:pt>
                <c:pt idx="312">
                  <c:v>103.27081034694119</c:v>
                </c:pt>
                <c:pt idx="313">
                  <c:v>103.22817341256773</c:v>
                </c:pt>
                <c:pt idx="314">
                  <c:v>103.25700238090619</c:v>
                </c:pt>
                <c:pt idx="315">
                  <c:v>103.29285147403253</c:v>
                </c:pt>
                <c:pt idx="316">
                  <c:v>103.32766819586656</c:v>
                </c:pt>
                <c:pt idx="317">
                  <c:v>103.32766819586656</c:v>
                </c:pt>
                <c:pt idx="318">
                  <c:v>103.32766819586656</c:v>
                </c:pt>
                <c:pt idx="319">
                  <c:v>103.4081931566687</c:v>
                </c:pt>
                <c:pt idx="320">
                  <c:v>103.42938257744387</c:v>
                </c:pt>
                <c:pt idx="321">
                  <c:v>103.41815553963973</c:v>
                </c:pt>
                <c:pt idx="322">
                  <c:v>103.41015466212413</c:v>
                </c:pt>
                <c:pt idx="323">
                  <c:v>103.3783576263202</c:v>
                </c:pt>
                <c:pt idx="324">
                  <c:v>103.3783576263202</c:v>
                </c:pt>
                <c:pt idx="325">
                  <c:v>103.3783576263202</c:v>
                </c:pt>
                <c:pt idx="326">
                  <c:v>103.47743946110207</c:v>
                </c:pt>
                <c:pt idx="327">
                  <c:v>103.49178942206551</c:v>
                </c:pt>
                <c:pt idx="328">
                  <c:v>103.36651116574062</c:v>
                </c:pt>
                <c:pt idx="329">
                  <c:v>103.39779201589839</c:v>
                </c:pt>
                <c:pt idx="330">
                  <c:v>103.30474955317666</c:v>
                </c:pt>
                <c:pt idx="331">
                  <c:v>103.30474955317666</c:v>
                </c:pt>
                <c:pt idx="332">
                  <c:v>103.30474955317666</c:v>
                </c:pt>
                <c:pt idx="333">
                  <c:v>103.30474955317666</c:v>
                </c:pt>
                <c:pt idx="334">
                  <c:v>103.30474955317666</c:v>
                </c:pt>
                <c:pt idx="335">
                  <c:v>103.2876121897239</c:v>
                </c:pt>
                <c:pt idx="336">
                  <c:v>103.27302994521969</c:v>
                </c:pt>
                <c:pt idx="337">
                  <c:v>103.33608202189905</c:v>
                </c:pt>
                <c:pt idx="338">
                  <c:v>103.33608202189905</c:v>
                </c:pt>
                <c:pt idx="339">
                  <c:v>103.33608202189905</c:v>
                </c:pt>
                <c:pt idx="340">
                  <c:v>103.51579205461233</c:v>
                </c:pt>
                <c:pt idx="341">
                  <c:v>103.55280256544255</c:v>
                </c:pt>
                <c:pt idx="342">
                  <c:v>103.59613635043831</c:v>
                </c:pt>
                <c:pt idx="343">
                  <c:v>103.59554273694523</c:v>
                </c:pt>
                <c:pt idx="344">
                  <c:v>103.56934631540223</c:v>
                </c:pt>
                <c:pt idx="345">
                  <c:v>103.56934631540223</c:v>
                </c:pt>
                <c:pt idx="346">
                  <c:v>103.56934631540223</c:v>
                </c:pt>
                <c:pt idx="347">
                  <c:v>103.41580689494967</c:v>
                </c:pt>
                <c:pt idx="348">
                  <c:v>103.29994902666732</c:v>
                </c:pt>
                <c:pt idx="349">
                  <c:v>103.20205441887164</c:v>
                </c:pt>
                <c:pt idx="350">
                  <c:v>103.01150448758885</c:v>
                </c:pt>
                <c:pt idx="351">
                  <c:v>103.01150448758885</c:v>
                </c:pt>
                <c:pt idx="352">
                  <c:v>103.01150448758885</c:v>
                </c:pt>
                <c:pt idx="353">
                  <c:v>103.01150448758885</c:v>
                </c:pt>
                <c:pt idx="354">
                  <c:v>102.76938761025391</c:v>
                </c:pt>
                <c:pt idx="355">
                  <c:v>102.22765077460099</c:v>
                </c:pt>
                <c:pt idx="356">
                  <c:v>102.00793635430972</c:v>
                </c:pt>
                <c:pt idx="357">
                  <c:v>101.975571514295</c:v>
                </c:pt>
                <c:pt idx="358">
                  <c:v>101.84273113825377</c:v>
                </c:pt>
                <c:pt idx="359">
                  <c:v>101.84273113825377</c:v>
                </c:pt>
                <c:pt idx="360">
                  <c:v>101.84273113825377</c:v>
                </c:pt>
                <c:pt idx="361">
                  <c:v>101.85615196505411</c:v>
                </c:pt>
                <c:pt idx="362">
                  <c:v>101.79962963679876</c:v>
                </c:pt>
                <c:pt idx="363">
                  <c:v>101.72813792480454</c:v>
                </c:pt>
                <c:pt idx="364">
                  <c:v>101.68111341243866</c:v>
                </c:pt>
                <c:pt idx="365">
                  <c:v>101.77211694185802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24-4817-ABDF-4EFFD452D3AD}"/>
            </c:ext>
          </c:extLst>
        </c:ser>
        <c:ser>
          <c:idx val="0"/>
          <c:order val="3"/>
          <c:tx>
            <c:strRef>
              <c:f>'12M (2)'!$AQ$1</c:f>
              <c:strCache>
                <c:ptCount val="1"/>
                <c:pt idx="0">
                  <c:v>Minima 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</c:spPr>
          <c:cat>
            <c:numRef>
              <c:f>'12M (2)'!$AK$3:$AK$370</c:f>
              <c:numCache>
                <c:formatCode>m/d/yyyy</c:formatCode>
                <c:ptCount val="368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  <c:pt idx="366">
                  <c:v>43029</c:v>
                </c:pt>
                <c:pt idx="367">
                  <c:v>43030</c:v>
                </c:pt>
              </c:numCache>
            </c:numRef>
          </c:cat>
          <c:val>
            <c:numRef>
              <c:f>'12M (2)'!$AQ$3:$AQ$368</c:f>
              <c:numCache>
                <c:formatCode>General</c:formatCode>
                <c:ptCount val="36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99.962736353096986</c:v>
                </c:pt>
                <c:pt idx="5">
                  <c:v>99.845153608185242</c:v>
                </c:pt>
                <c:pt idx="6">
                  <c:v>99.763342156891682</c:v>
                </c:pt>
                <c:pt idx="7">
                  <c:v>99.717509267302503</c:v>
                </c:pt>
                <c:pt idx="8">
                  <c:v>99.544262997640359</c:v>
                </c:pt>
                <c:pt idx="9">
                  <c:v>99.544262997640359</c:v>
                </c:pt>
                <c:pt idx="10">
                  <c:v>99.544262997640359</c:v>
                </c:pt>
                <c:pt idx="11">
                  <c:v>99.544262997640359</c:v>
                </c:pt>
                <c:pt idx="12">
                  <c:v>99.544262997640359</c:v>
                </c:pt>
                <c:pt idx="13">
                  <c:v>99.362480095932682</c:v>
                </c:pt>
                <c:pt idx="14">
                  <c:v>99.094340364465566</c:v>
                </c:pt>
                <c:pt idx="15">
                  <c:v>99.232257647795578</c:v>
                </c:pt>
                <c:pt idx="16">
                  <c:v>99.232257647795578</c:v>
                </c:pt>
                <c:pt idx="17">
                  <c:v>99.232257647795578</c:v>
                </c:pt>
                <c:pt idx="18">
                  <c:v>99.300443997607275</c:v>
                </c:pt>
                <c:pt idx="19">
                  <c:v>99.50212548100798</c:v>
                </c:pt>
                <c:pt idx="20">
                  <c:v>99.52809574095437</c:v>
                </c:pt>
                <c:pt idx="21">
                  <c:v>99.203528390852654</c:v>
                </c:pt>
                <c:pt idx="22">
                  <c:v>98.157845221479207</c:v>
                </c:pt>
                <c:pt idx="23">
                  <c:v>98.157845221479207</c:v>
                </c:pt>
                <c:pt idx="24">
                  <c:v>98.157845221479207</c:v>
                </c:pt>
                <c:pt idx="25">
                  <c:v>97.517376566699284</c:v>
                </c:pt>
                <c:pt idx="26">
                  <c:v>96.327260779087979</c:v>
                </c:pt>
                <c:pt idx="27">
                  <c:v>97.009180443885228</c:v>
                </c:pt>
                <c:pt idx="28">
                  <c:v>97.251230752380735</c:v>
                </c:pt>
                <c:pt idx="29">
                  <c:v>97.474970723117892</c:v>
                </c:pt>
                <c:pt idx="30">
                  <c:v>97.474970723117892</c:v>
                </c:pt>
                <c:pt idx="31">
                  <c:v>97.474970723117892</c:v>
                </c:pt>
                <c:pt idx="32">
                  <c:v>97.330790854941085</c:v>
                </c:pt>
                <c:pt idx="33">
                  <c:v>97.184392402894801</c:v>
                </c:pt>
                <c:pt idx="34">
                  <c:v>97.219833578126426</c:v>
                </c:pt>
                <c:pt idx="35">
                  <c:v>97.036140450400566</c:v>
                </c:pt>
                <c:pt idx="36">
                  <c:v>96.965454683318171</c:v>
                </c:pt>
                <c:pt idx="37">
                  <c:v>96.965454683318171</c:v>
                </c:pt>
                <c:pt idx="38">
                  <c:v>96.965454683318171</c:v>
                </c:pt>
                <c:pt idx="39">
                  <c:v>96.873425577744484</c:v>
                </c:pt>
                <c:pt idx="40">
                  <c:v>96.950261596313169</c:v>
                </c:pt>
                <c:pt idx="41">
                  <c:v>97.224186495845032</c:v>
                </c:pt>
                <c:pt idx="42">
                  <c:v>97.337193856488497</c:v>
                </c:pt>
                <c:pt idx="43">
                  <c:v>97.258223504070656</c:v>
                </c:pt>
                <c:pt idx="44">
                  <c:v>97.258223504070656</c:v>
                </c:pt>
                <c:pt idx="45">
                  <c:v>97.258223504070656</c:v>
                </c:pt>
                <c:pt idx="46">
                  <c:v>97.411839374527815</c:v>
                </c:pt>
                <c:pt idx="47">
                  <c:v>97.515101816149581</c:v>
                </c:pt>
                <c:pt idx="48">
                  <c:v>97.547931240750032</c:v>
                </c:pt>
                <c:pt idx="49">
                  <c:v>97.547931240750032</c:v>
                </c:pt>
                <c:pt idx="50">
                  <c:v>97.681495606361409</c:v>
                </c:pt>
                <c:pt idx="51">
                  <c:v>97.681495606361409</c:v>
                </c:pt>
                <c:pt idx="52">
                  <c:v>97.681495606361409</c:v>
                </c:pt>
                <c:pt idx="53">
                  <c:v>97.639061679439877</c:v>
                </c:pt>
                <c:pt idx="54">
                  <c:v>97.482412808249734</c:v>
                </c:pt>
                <c:pt idx="55">
                  <c:v>97.651249849052007</c:v>
                </c:pt>
                <c:pt idx="56">
                  <c:v>97.95727400634118</c:v>
                </c:pt>
                <c:pt idx="57">
                  <c:v>97.838032144191061</c:v>
                </c:pt>
                <c:pt idx="58">
                  <c:v>97.838032144191061</c:v>
                </c:pt>
                <c:pt idx="59">
                  <c:v>97.838032144191061</c:v>
                </c:pt>
                <c:pt idx="60">
                  <c:v>97.998584599657889</c:v>
                </c:pt>
                <c:pt idx="61">
                  <c:v>98.130688631583041</c:v>
                </c:pt>
                <c:pt idx="62">
                  <c:v>98.22982282220714</c:v>
                </c:pt>
                <c:pt idx="63">
                  <c:v>98.247936576584621</c:v>
                </c:pt>
                <c:pt idx="64">
                  <c:v>98.342296599388277</c:v>
                </c:pt>
                <c:pt idx="65">
                  <c:v>98.342296599388277</c:v>
                </c:pt>
                <c:pt idx="66">
                  <c:v>98.342296599388277</c:v>
                </c:pt>
                <c:pt idx="67">
                  <c:v>98.293459670919361</c:v>
                </c:pt>
                <c:pt idx="68">
                  <c:v>98.448648208423265</c:v>
                </c:pt>
                <c:pt idx="69">
                  <c:v>98.523349893142822</c:v>
                </c:pt>
                <c:pt idx="70">
                  <c:v>98.662446676757881</c:v>
                </c:pt>
                <c:pt idx="71">
                  <c:v>98.878267145581162</c:v>
                </c:pt>
                <c:pt idx="72">
                  <c:v>98.878267145581162</c:v>
                </c:pt>
                <c:pt idx="73">
                  <c:v>98.878267145581162</c:v>
                </c:pt>
                <c:pt idx="74">
                  <c:v>98.878267145581162</c:v>
                </c:pt>
                <c:pt idx="75">
                  <c:v>99.028119848462239</c:v>
                </c:pt>
                <c:pt idx="76">
                  <c:v>99.349758342858209</c:v>
                </c:pt>
                <c:pt idx="77">
                  <c:v>99.581305482148764</c:v>
                </c:pt>
                <c:pt idx="78">
                  <c:v>99.648031498274236</c:v>
                </c:pt>
                <c:pt idx="79">
                  <c:v>99.648031498274236</c:v>
                </c:pt>
                <c:pt idx="80">
                  <c:v>99.648031498274236</c:v>
                </c:pt>
                <c:pt idx="81">
                  <c:v>99.537495471561357</c:v>
                </c:pt>
                <c:pt idx="82">
                  <c:v>99.573020896813347</c:v>
                </c:pt>
                <c:pt idx="83">
                  <c:v>99.492534044029014</c:v>
                </c:pt>
                <c:pt idx="84">
                  <c:v>99.535389221052355</c:v>
                </c:pt>
                <c:pt idx="85">
                  <c:v>99.619695408093008</c:v>
                </c:pt>
                <c:pt idx="86">
                  <c:v>99.619695408093008</c:v>
                </c:pt>
                <c:pt idx="87">
                  <c:v>99.619695408093008</c:v>
                </c:pt>
                <c:pt idx="88">
                  <c:v>99.588972234001588</c:v>
                </c:pt>
                <c:pt idx="89">
                  <c:v>99.56706722870787</c:v>
                </c:pt>
                <c:pt idx="90">
                  <c:v>99.53884347188712</c:v>
                </c:pt>
                <c:pt idx="91">
                  <c:v>99.450184367127832</c:v>
                </c:pt>
                <c:pt idx="92">
                  <c:v>99.428812945296428</c:v>
                </c:pt>
                <c:pt idx="93">
                  <c:v>99.428812945296428</c:v>
                </c:pt>
                <c:pt idx="94">
                  <c:v>99.428812945296428</c:v>
                </c:pt>
                <c:pt idx="95">
                  <c:v>99.536821471398483</c:v>
                </c:pt>
                <c:pt idx="96">
                  <c:v>99.471274955558073</c:v>
                </c:pt>
                <c:pt idx="97">
                  <c:v>99.512782132255651</c:v>
                </c:pt>
                <c:pt idx="98">
                  <c:v>99.565073311559374</c:v>
                </c:pt>
                <c:pt idx="99">
                  <c:v>99.500004212501011</c:v>
                </c:pt>
                <c:pt idx="100">
                  <c:v>99.500004212501011</c:v>
                </c:pt>
                <c:pt idx="101">
                  <c:v>99.500004212501011</c:v>
                </c:pt>
                <c:pt idx="102">
                  <c:v>99.503626963376519</c:v>
                </c:pt>
                <c:pt idx="103">
                  <c:v>99.520561217468952</c:v>
                </c:pt>
                <c:pt idx="104">
                  <c:v>99.626828576483561</c:v>
                </c:pt>
                <c:pt idx="105">
                  <c:v>99.790526366043864</c:v>
                </c:pt>
                <c:pt idx="106">
                  <c:v>99.897945142003394</c:v>
                </c:pt>
                <c:pt idx="107">
                  <c:v>99.897945142003394</c:v>
                </c:pt>
                <c:pt idx="108">
                  <c:v>99.897945142003394</c:v>
                </c:pt>
                <c:pt idx="109">
                  <c:v>99.943468236338134</c:v>
                </c:pt>
                <c:pt idx="110">
                  <c:v>99.890278390150598</c:v>
                </c:pt>
                <c:pt idx="111">
                  <c:v>100.13173894850355</c:v>
                </c:pt>
                <c:pt idx="112">
                  <c:v>100.2164383023059</c:v>
                </c:pt>
                <c:pt idx="113">
                  <c:v>100.34893550099272</c:v>
                </c:pt>
                <c:pt idx="114">
                  <c:v>100.34893550099272</c:v>
                </c:pt>
                <c:pt idx="115">
                  <c:v>100.34893550099272</c:v>
                </c:pt>
                <c:pt idx="116">
                  <c:v>100.29445382115965</c:v>
                </c:pt>
                <c:pt idx="117">
                  <c:v>100.30565907386759</c:v>
                </c:pt>
                <c:pt idx="118">
                  <c:v>100.39316676168197</c:v>
                </c:pt>
                <c:pt idx="119">
                  <c:v>100.32256524461994</c:v>
                </c:pt>
                <c:pt idx="120">
                  <c:v>100.20517688291774</c:v>
                </c:pt>
                <c:pt idx="121">
                  <c:v>100.20517688291774</c:v>
                </c:pt>
                <c:pt idx="122">
                  <c:v>100.20517688291774</c:v>
                </c:pt>
                <c:pt idx="123">
                  <c:v>100.34227974938428</c:v>
                </c:pt>
                <c:pt idx="124">
                  <c:v>100.26901031501082</c:v>
                </c:pt>
                <c:pt idx="125">
                  <c:v>100.19703271428291</c:v>
                </c:pt>
                <c:pt idx="126">
                  <c:v>100.3010534060879</c:v>
                </c:pt>
                <c:pt idx="127">
                  <c:v>100.45773036061817</c:v>
                </c:pt>
                <c:pt idx="128">
                  <c:v>100.45773036061817</c:v>
                </c:pt>
                <c:pt idx="129">
                  <c:v>100.45773036061817</c:v>
                </c:pt>
                <c:pt idx="130">
                  <c:v>100.62704481820249</c:v>
                </c:pt>
                <c:pt idx="131">
                  <c:v>100.63353206977024</c:v>
                </c:pt>
                <c:pt idx="132">
                  <c:v>100.73213267693205</c:v>
                </c:pt>
                <c:pt idx="133">
                  <c:v>100.70576242055924</c:v>
                </c:pt>
                <c:pt idx="134">
                  <c:v>100.70385275343108</c:v>
                </c:pt>
                <c:pt idx="135">
                  <c:v>100.70385275343108</c:v>
                </c:pt>
                <c:pt idx="136">
                  <c:v>100.70385275343108</c:v>
                </c:pt>
                <c:pt idx="137">
                  <c:v>100.788917190655</c:v>
                </c:pt>
                <c:pt idx="138">
                  <c:v>100.76164826739834</c:v>
                </c:pt>
                <c:pt idx="139">
                  <c:v>100.71505800613902</c:v>
                </c:pt>
                <c:pt idx="140">
                  <c:v>100.66950682846415</c:v>
                </c:pt>
                <c:pt idx="141">
                  <c:v>100.49685045340554</c:v>
                </c:pt>
                <c:pt idx="142">
                  <c:v>100.49685045340554</c:v>
                </c:pt>
                <c:pt idx="143">
                  <c:v>100.49685045340554</c:v>
                </c:pt>
                <c:pt idx="144">
                  <c:v>100.37555850742665</c:v>
                </c:pt>
                <c:pt idx="145">
                  <c:v>100.33124299671708</c:v>
                </c:pt>
                <c:pt idx="146">
                  <c:v>100.11842744528667</c:v>
                </c:pt>
                <c:pt idx="147">
                  <c:v>100.08059918614484</c:v>
                </c:pt>
                <c:pt idx="148">
                  <c:v>100.4358253553245</c:v>
                </c:pt>
                <c:pt idx="149">
                  <c:v>100.4358253553245</c:v>
                </c:pt>
                <c:pt idx="150">
                  <c:v>100.4358253553245</c:v>
                </c:pt>
                <c:pt idx="151">
                  <c:v>100.71244625550788</c:v>
                </c:pt>
                <c:pt idx="152">
                  <c:v>100.80489661118341</c:v>
                </c:pt>
                <c:pt idx="153">
                  <c:v>100.64305232207103</c:v>
                </c:pt>
                <c:pt idx="154">
                  <c:v>100.85350887293137</c:v>
                </c:pt>
                <c:pt idx="155">
                  <c:v>101.02094174672764</c:v>
                </c:pt>
                <c:pt idx="156">
                  <c:v>101.02094174672764</c:v>
                </c:pt>
                <c:pt idx="157">
                  <c:v>101.02094174672764</c:v>
                </c:pt>
                <c:pt idx="158">
                  <c:v>101.09025143014416</c:v>
                </c:pt>
                <c:pt idx="159">
                  <c:v>101.24647905123251</c:v>
                </c:pt>
                <c:pt idx="160">
                  <c:v>101.26919847338971</c:v>
                </c:pt>
                <c:pt idx="161">
                  <c:v>101.28646972756358</c:v>
                </c:pt>
                <c:pt idx="162">
                  <c:v>101.36125566230352</c:v>
                </c:pt>
                <c:pt idx="163">
                  <c:v>101.36125566230352</c:v>
                </c:pt>
                <c:pt idx="164">
                  <c:v>101.36125566230352</c:v>
                </c:pt>
                <c:pt idx="165">
                  <c:v>101.67491848810538</c:v>
                </c:pt>
                <c:pt idx="166">
                  <c:v>101.63579839531802</c:v>
                </c:pt>
                <c:pt idx="167">
                  <c:v>101.81297618813599</c:v>
                </c:pt>
                <c:pt idx="168">
                  <c:v>101.82005318984626</c:v>
                </c:pt>
                <c:pt idx="169">
                  <c:v>101.80120926862566</c:v>
                </c:pt>
                <c:pt idx="170">
                  <c:v>101.80120926862566</c:v>
                </c:pt>
                <c:pt idx="171">
                  <c:v>101.80120926862566</c:v>
                </c:pt>
                <c:pt idx="172">
                  <c:v>101.91949629721169</c:v>
                </c:pt>
                <c:pt idx="173">
                  <c:v>101.98748606364256</c:v>
                </c:pt>
                <c:pt idx="174">
                  <c:v>102.13068301491516</c:v>
                </c:pt>
                <c:pt idx="175">
                  <c:v>102.13068301491516</c:v>
                </c:pt>
                <c:pt idx="176">
                  <c:v>102.20586211641678</c:v>
                </c:pt>
                <c:pt idx="177">
                  <c:v>102.20586211641678</c:v>
                </c:pt>
                <c:pt idx="178">
                  <c:v>102.20586211641678</c:v>
                </c:pt>
                <c:pt idx="179">
                  <c:v>102.3085067245559</c:v>
                </c:pt>
                <c:pt idx="180">
                  <c:v>102.69265873405929</c:v>
                </c:pt>
                <c:pt idx="181">
                  <c:v>102.69265873405929</c:v>
                </c:pt>
                <c:pt idx="182">
                  <c:v>102.51958110889888</c:v>
                </c:pt>
                <c:pt idx="183">
                  <c:v>102.50393868845195</c:v>
                </c:pt>
                <c:pt idx="184">
                  <c:v>102.50393868845195</c:v>
                </c:pt>
                <c:pt idx="185">
                  <c:v>102.50393868845195</c:v>
                </c:pt>
                <c:pt idx="186">
                  <c:v>102.55996495199163</c:v>
                </c:pt>
                <c:pt idx="187">
                  <c:v>102.50685935582443</c:v>
                </c:pt>
                <c:pt idx="188">
                  <c:v>102.43162408764259</c:v>
                </c:pt>
                <c:pt idx="189">
                  <c:v>102.29311705417004</c:v>
                </c:pt>
                <c:pt idx="190">
                  <c:v>102.41679608405914</c:v>
                </c:pt>
                <c:pt idx="191">
                  <c:v>102.41679608405914</c:v>
                </c:pt>
                <c:pt idx="192">
                  <c:v>102.41679608405914</c:v>
                </c:pt>
                <c:pt idx="193">
                  <c:v>102.41679608405914</c:v>
                </c:pt>
                <c:pt idx="194">
                  <c:v>102.4881277679643</c:v>
                </c:pt>
                <c:pt idx="195">
                  <c:v>102.64702330636406</c:v>
                </c:pt>
                <c:pt idx="196">
                  <c:v>102.69883706888572</c:v>
                </c:pt>
                <c:pt idx="197">
                  <c:v>102.47905684910552</c:v>
                </c:pt>
                <c:pt idx="198">
                  <c:v>102.47905684910552</c:v>
                </c:pt>
                <c:pt idx="199">
                  <c:v>102.47905684910552</c:v>
                </c:pt>
                <c:pt idx="200">
                  <c:v>102.50798268942926</c:v>
                </c:pt>
                <c:pt idx="201">
                  <c:v>102.31221372545176</c:v>
                </c:pt>
                <c:pt idx="202">
                  <c:v>102.01175006950638</c:v>
                </c:pt>
                <c:pt idx="203">
                  <c:v>102.05022424547096</c:v>
                </c:pt>
                <c:pt idx="204">
                  <c:v>101.79820435123281</c:v>
                </c:pt>
                <c:pt idx="205">
                  <c:v>101.79820435123281</c:v>
                </c:pt>
                <c:pt idx="206">
                  <c:v>101.79820435123281</c:v>
                </c:pt>
                <c:pt idx="207">
                  <c:v>101.87155803562663</c:v>
                </c:pt>
                <c:pt idx="208">
                  <c:v>102.11495634444788</c:v>
                </c:pt>
                <c:pt idx="209">
                  <c:v>102.26573579755291</c:v>
                </c:pt>
                <c:pt idx="210">
                  <c:v>102.55010769960946</c:v>
                </c:pt>
                <c:pt idx="211">
                  <c:v>102.66224447670918</c:v>
                </c:pt>
                <c:pt idx="212">
                  <c:v>102.66224447670918</c:v>
                </c:pt>
                <c:pt idx="213">
                  <c:v>102.66224447670918</c:v>
                </c:pt>
                <c:pt idx="214">
                  <c:v>102.55608945105506</c:v>
                </c:pt>
                <c:pt idx="215">
                  <c:v>102.41693650075976</c:v>
                </c:pt>
                <c:pt idx="216">
                  <c:v>102.38764557701445</c:v>
                </c:pt>
                <c:pt idx="217">
                  <c:v>102.44746309147035</c:v>
                </c:pt>
                <c:pt idx="218">
                  <c:v>102.21945445303493</c:v>
                </c:pt>
                <c:pt idx="219">
                  <c:v>102.21945445303493</c:v>
                </c:pt>
                <c:pt idx="220">
                  <c:v>102.21945445303493</c:v>
                </c:pt>
                <c:pt idx="221">
                  <c:v>102.05937941435012</c:v>
                </c:pt>
                <c:pt idx="222">
                  <c:v>102.09552267308474</c:v>
                </c:pt>
                <c:pt idx="223">
                  <c:v>102.36492615485726</c:v>
                </c:pt>
                <c:pt idx="224">
                  <c:v>102.60922313056234</c:v>
                </c:pt>
                <c:pt idx="225">
                  <c:v>102.6592395593163</c:v>
                </c:pt>
                <c:pt idx="226">
                  <c:v>102.6592395593163</c:v>
                </c:pt>
                <c:pt idx="227">
                  <c:v>102.6592395593163</c:v>
                </c:pt>
                <c:pt idx="228">
                  <c:v>102.85840660744834</c:v>
                </c:pt>
                <c:pt idx="229">
                  <c:v>102.89609444988959</c:v>
                </c:pt>
                <c:pt idx="230">
                  <c:v>102.91190537037721</c:v>
                </c:pt>
                <c:pt idx="231">
                  <c:v>102.91002378658916</c:v>
                </c:pt>
                <c:pt idx="232">
                  <c:v>102.81406301339862</c:v>
                </c:pt>
                <c:pt idx="233">
                  <c:v>102.81406301339862</c:v>
                </c:pt>
                <c:pt idx="234">
                  <c:v>102.81406301339862</c:v>
                </c:pt>
                <c:pt idx="235">
                  <c:v>102.7603395837488</c:v>
                </c:pt>
                <c:pt idx="236">
                  <c:v>102.59571504396453</c:v>
                </c:pt>
                <c:pt idx="237">
                  <c:v>102.65522364167911</c:v>
                </c:pt>
                <c:pt idx="238">
                  <c:v>102.75654833283258</c:v>
                </c:pt>
                <c:pt idx="239">
                  <c:v>102.75876691670207</c:v>
                </c:pt>
                <c:pt idx="240">
                  <c:v>102.75876691670207</c:v>
                </c:pt>
                <c:pt idx="241">
                  <c:v>102.75876691670207</c:v>
                </c:pt>
                <c:pt idx="242">
                  <c:v>102.64935422359402</c:v>
                </c:pt>
                <c:pt idx="243">
                  <c:v>102.65775114228992</c:v>
                </c:pt>
                <c:pt idx="244">
                  <c:v>102.63472280339141</c:v>
                </c:pt>
                <c:pt idx="245">
                  <c:v>102.43667908886417</c:v>
                </c:pt>
                <c:pt idx="246">
                  <c:v>102.49750760356442</c:v>
                </c:pt>
                <c:pt idx="247">
                  <c:v>102.49750760356442</c:v>
                </c:pt>
                <c:pt idx="248">
                  <c:v>102.49750760356442</c:v>
                </c:pt>
                <c:pt idx="249">
                  <c:v>102.49750760356442</c:v>
                </c:pt>
                <c:pt idx="250">
                  <c:v>102.39034157766595</c:v>
                </c:pt>
                <c:pt idx="251">
                  <c:v>102.18086794370983</c:v>
                </c:pt>
                <c:pt idx="252">
                  <c:v>102.1471117688854</c:v>
                </c:pt>
                <c:pt idx="253">
                  <c:v>102.01624340392554</c:v>
                </c:pt>
                <c:pt idx="254">
                  <c:v>102.01624340392554</c:v>
                </c:pt>
                <c:pt idx="255">
                  <c:v>102.01624340392554</c:v>
                </c:pt>
                <c:pt idx="256">
                  <c:v>102.01043015252067</c:v>
                </c:pt>
                <c:pt idx="257">
                  <c:v>101.95019138796297</c:v>
                </c:pt>
                <c:pt idx="258">
                  <c:v>101.86759828466964</c:v>
                </c:pt>
                <c:pt idx="259">
                  <c:v>101.87369236947571</c:v>
                </c:pt>
                <c:pt idx="260">
                  <c:v>101.65719790048955</c:v>
                </c:pt>
                <c:pt idx="261">
                  <c:v>101.65719790048955</c:v>
                </c:pt>
                <c:pt idx="262">
                  <c:v>101.65719790048955</c:v>
                </c:pt>
                <c:pt idx="263">
                  <c:v>101.5733410468908</c:v>
                </c:pt>
                <c:pt idx="264">
                  <c:v>101.58522029976162</c:v>
                </c:pt>
                <c:pt idx="265">
                  <c:v>101.77747884622413</c:v>
                </c:pt>
                <c:pt idx="266">
                  <c:v>101.8810502045872</c:v>
                </c:pt>
                <c:pt idx="267">
                  <c:v>101.64422339735405</c:v>
                </c:pt>
                <c:pt idx="268">
                  <c:v>101.64422339735405</c:v>
                </c:pt>
                <c:pt idx="269">
                  <c:v>101.64422339735405</c:v>
                </c:pt>
                <c:pt idx="270">
                  <c:v>101.39223158645605</c:v>
                </c:pt>
                <c:pt idx="271">
                  <c:v>101.241452133351</c:v>
                </c:pt>
                <c:pt idx="272">
                  <c:v>101.1791352016244</c:v>
                </c:pt>
                <c:pt idx="273">
                  <c:v>101.1126057688798</c:v>
                </c:pt>
                <c:pt idx="274">
                  <c:v>101.13437035747292</c:v>
                </c:pt>
                <c:pt idx="275">
                  <c:v>101.13437035747292</c:v>
                </c:pt>
                <c:pt idx="276">
                  <c:v>101.13437035747292</c:v>
                </c:pt>
                <c:pt idx="277">
                  <c:v>101.27776389212634</c:v>
                </c:pt>
                <c:pt idx="278">
                  <c:v>101.43741768070934</c:v>
                </c:pt>
                <c:pt idx="279">
                  <c:v>101.33407098906721</c:v>
                </c:pt>
                <c:pt idx="280">
                  <c:v>101.46302968689892</c:v>
                </c:pt>
                <c:pt idx="281">
                  <c:v>101.53413670408311</c:v>
                </c:pt>
                <c:pt idx="282">
                  <c:v>101.53413670408311</c:v>
                </c:pt>
                <c:pt idx="283">
                  <c:v>101.53413670408311</c:v>
                </c:pt>
                <c:pt idx="284">
                  <c:v>101.68328732346119</c:v>
                </c:pt>
                <c:pt idx="285">
                  <c:v>101.74024033722482</c:v>
                </c:pt>
                <c:pt idx="286">
                  <c:v>101.81814352271809</c:v>
                </c:pt>
                <c:pt idx="287">
                  <c:v>101.88680728931185</c:v>
                </c:pt>
                <c:pt idx="288">
                  <c:v>101.69381857600624</c:v>
                </c:pt>
                <c:pt idx="289">
                  <c:v>101.69381857600624</c:v>
                </c:pt>
                <c:pt idx="290">
                  <c:v>101.69381857600624</c:v>
                </c:pt>
                <c:pt idx="291">
                  <c:v>101.59679063589114</c:v>
                </c:pt>
                <c:pt idx="292">
                  <c:v>101.4799077743111</c:v>
                </c:pt>
                <c:pt idx="293">
                  <c:v>101.52222936787216</c:v>
                </c:pt>
                <c:pt idx="294">
                  <c:v>101.43477784673804</c:v>
                </c:pt>
                <c:pt idx="295">
                  <c:v>101.38192500063194</c:v>
                </c:pt>
                <c:pt idx="296">
                  <c:v>101.38192500063194</c:v>
                </c:pt>
                <c:pt idx="297">
                  <c:v>101.38192500063194</c:v>
                </c:pt>
                <c:pt idx="298">
                  <c:v>101.38192500063194</c:v>
                </c:pt>
                <c:pt idx="299">
                  <c:v>101.58345104933407</c:v>
                </c:pt>
                <c:pt idx="300">
                  <c:v>101.64818314831099</c:v>
                </c:pt>
                <c:pt idx="301">
                  <c:v>101.65980965112072</c:v>
                </c:pt>
                <c:pt idx="302">
                  <c:v>101.66463998562141</c:v>
                </c:pt>
                <c:pt idx="303">
                  <c:v>101.66463998562141</c:v>
                </c:pt>
                <c:pt idx="304">
                  <c:v>101.66463998562141</c:v>
                </c:pt>
                <c:pt idx="305">
                  <c:v>101.69519465967211</c:v>
                </c:pt>
                <c:pt idx="306">
                  <c:v>101.78343251432959</c:v>
                </c:pt>
                <c:pt idx="307">
                  <c:v>101.75534917420944</c:v>
                </c:pt>
                <c:pt idx="308">
                  <c:v>101.64166781340313</c:v>
                </c:pt>
                <c:pt idx="309">
                  <c:v>101.47628502343562</c:v>
                </c:pt>
                <c:pt idx="310">
                  <c:v>101.47628502343562</c:v>
                </c:pt>
                <c:pt idx="311">
                  <c:v>101.47628502343562</c:v>
                </c:pt>
                <c:pt idx="312">
                  <c:v>101.45502593496468</c:v>
                </c:pt>
                <c:pt idx="313">
                  <c:v>101.32598298711262</c:v>
                </c:pt>
                <c:pt idx="314">
                  <c:v>101.40304367240229</c:v>
                </c:pt>
                <c:pt idx="315">
                  <c:v>101.48431685870997</c:v>
                </c:pt>
                <c:pt idx="316">
                  <c:v>101.48091877455545</c:v>
                </c:pt>
                <c:pt idx="317">
                  <c:v>101.48091877455545</c:v>
                </c:pt>
                <c:pt idx="318">
                  <c:v>101.48091877455545</c:v>
                </c:pt>
                <c:pt idx="319">
                  <c:v>101.57086971296027</c:v>
                </c:pt>
                <c:pt idx="320">
                  <c:v>101.59291513495458</c:v>
                </c:pt>
                <c:pt idx="321">
                  <c:v>101.6103829725093</c:v>
                </c:pt>
                <c:pt idx="322">
                  <c:v>101.63012556061376</c:v>
                </c:pt>
                <c:pt idx="323">
                  <c:v>101.57791863133041</c:v>
                </c:pt>
                <c:pt idx="324">
                  <c:v>101.57791863133041</c:v>
                </c:pt>
                <c:pt idx="325">
                  <c:v>101.57791863133041</c:v>
                </c:pt>
                <c:pt idx="326">
                  <c:v>101.75942125852688</c:v>
                </c:pt>
                <c:pt idx="327">
                  <c:v>101.73038308484264</c:v>
                </c:pt>
                <c:pt idx="328">
                  <c:v>101.60153672037144</c:v>
                </c:pt>
                <c:pt idx="329">
                  <c:v>101.6254637261538</c:v>
                </c:pt>
                <c:pt idx="330">
                  <c:v>101.52700353569259</c:v>
                </c:pt>
                <c:pt idx="331">
                  <c:v>101.52700353569259</c:v>
                </c:pt>
                <c:pt idx="332">
                  <c:v>101.52700353569259</c:v>
                </c:pt>
                <c:pt idx="333">
                  <c:v>101.52700353569259</c:v>
                </c:pt>
                <c:pt idx="334">
                  <c:v>101.52700353569259</c:v>
                </c:pt>
                <c:pt idx="335">
                  <c:v>101.38594091826911</c:v>
                </c:pt>
                <c:pt idx="336">
                  <c:v>101.3424117410829</c:v>
                </c:pt>
                <c:pt idx="337">
                  <c:v>101.4391869311369</c:v>
                </c:pt>
                <c:pt idx="338">
                  <c:v>101.4391869311369</c:v>
                </c:pt>
                <c:pt idx="339">
                  <c:v>101.4391869311369</c:v>
                </c:pt>
                <c:pt idx="340">
                  <c:v>101.62439655922923</c:v>
                </c:pt>
                <c:pt idx="341">
                  <c:v>101.71024732997648</c:v>
                </c:pt>
                <c:pt idx="342">
                  <c:v>101.80966235400179</c:v>
                </c:pt>
                <c:pt idx="343">
                  <c:v>101.79758651775012</c:v>
                </c:pt>
                <c:pt idx="344">
                  <c:v>101.75206342341536</c:v>
                </c:pt>
                <c:pt idx="345">
                  <c:v>101.75206342341536</c:v>
                </c:pt>
                <c:pt idx="346">
                  <c:v>101.75206342341536</c:v>
                </c:pt>
                <c:pt idx="347">
                  <c:v>101.53287295377766</c:v>
                </c:pt>
                <c:pt idx="348">
                  <c:v>101.39706192095666</c:v>
                </c:pt>
                <c:pt idx="349">
                  <c:v>101.20199504048217</c:v>
                </c:pt>
                <c:pt idx="350">
                  <c:v>100.98137232049837</c:v>
                </c:pt>
                <c:pt idx="351">
                  <c:v>100.98137232049837</c:v>
                </c:pt>
                <c:pt idx="352">
                  <c:v>100.98137232049837</c:v>
                </c:pt>
                <c:pt idx="353">
                  <c:v>100.98137232049837</c:v>
                </c:pt>
                <c:pt idx="354">
                  <c:v>100.72595434210569</c:v>
                </c:pt>
                <c:pt idx="355">
                  <c:v>100.22267280381264</c:v>
                </c:pt>
                <c:pt idx="356">
                  <c:v>99.883060971739795</c:v>
                </c:pt>
                <c:pt idx="357">
                  <c:v>99.768256277328646</c:v>
                </c:pt>
                <c:pt idx="358">
                  <c:v>99.633596661452586</c:v>
                </c:pt>
                <c:pt idx="359">
                  <c:v>99.633596661452586</c:v>
                </c:pt>
                <c:pt idx="360">
                  <c:v>99.633596661452586</c:v>
                </c:pt>
                <c:pt idx="361">
                  <c:v>99.664853419006292</c:v>
                </c:pt>
                <c:pt idx="362">
                  <c:v>99.623205825608125</c:v>
                </c:pt>
                <c:pt idx="363">
                  <c:v>99.573329813554778</c:v>
                </c:pt>
                <c:pt idx="364">
                  <c:v>99.605204404591134</c:v>
                </c:pt>
                <c:pt idx="365">
                  <c:v>99.732506185355732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24-4817-ABDF-4EFFD452D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49600"/>
        <c:axId val="60046656"/>
      </c:areaChart>
      <c:lineChart>
        <c:grouping val="standard"/>
        <c:varyColors val="0"/>
        <c:ser>
          <c:idx val="5"/>
          <c:order val="0"/>
          <c:tx>
            <c:strRef>
              <c:f>'12M (2)'!$AB$2</c:f>
              <c:strCache>
                <c:ptCount val="1"/>
                <c:pt idx="0">
                  <c:v>E - Plus (Valor Cuota)</c:v>
                </c:pt>
              </c:strCache>
            </c:strRef>
          </c:tx>
          <c:spPr>
            <a:ln w="22225">
              <a:solidFill>
                <a:schemeClr val="bg2"/>
              </a:solidFill>
              <a:prstDash val="sysDash"/>
            </a:ln>
          </c:spPr>
          <c:marker>
            <c:symbol val="none"/>
          </c:marker>
          <c:cat>
            <c:numRef>
              <c:f>'12M (2)'!$AK$3:$AK$370</c:f>
              <c:numCache>
                <c:formatCode>m/d/yyyy</c:formatCode>
                <c:ptCount val="368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  <c:pt idx="366">
                  <c:v>43029</c:v>
                </c:pt>
                <c:pt idx="367">
                  <c:v>43030</c:v>
                </c:pt>
              </c:numCache>
            </c:numRef>
          </c:cat>
          <c:val>
            <c:numRef>
              <c:f>'12M (2)'!$AB$3:$AB$368</c:f>
              <c:numCache>
                <c:formatCode>0.00</c:formatCode>
                <c:ptCount val="366"/>
                <c:pt idx="0" formatCode="General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100.1648407556897</c:v>
                </c:pt>
                <c:pt idx="4">
                  <c:v>100.17230268290199</c:v>
                </c:pt>
                <c:pt idx="5">
                  <c:v>100.04070142115792</c:v>
                </c:pt>
                <c:pt idx="6">
                  <c:v>99.970830648170093</c:v>
                </c:pt>
                <c:pt idx="7">
                  <c:v>99.943696367398118</c:v>
                </c:pt>
                <c:pt idx="8">
                  <c:v>99.719160194010072</c:v>
                </c:pt>
                <c:pt idx="9">
                  <c:v>99.584167147169524</c:v>
                </c:pt>
                <c:pt idx="10">
                  <c:v>99.592307431401125</c:v>
                </c:pt>
                <c:pt idx="11">
                  <c:v>99.600447715632711</c:v>
                </c:pt>
                <c:pt idx="12">
                  <c:v>99.609266356883609</c:v>
                </c:pt>
                <c:pt idx="13">
                  <c:v>99.617406641115181</c:v>
                </c:pt>
                <c:pt idx="14">
                  <c:v>99.438320388020173</c:v>
                </c:pt>
                <c:pt idx="15">
                  <c:v>99.515653088220304</c:v>
                </c:pt>
                <c:pt idx="16">
                  <c:v>99.569921649764225</c:v>
                </c:pt>
                <c:pt idx="17">
                  <c:v>99.579418648034405</c:v>
                </c:pt>
                <c:pt idx="18">
                  <c:v>99.586880575246695</c:v>
                </c:pt>
                <c:pt idx="19">
                  <c:v>99.723230336125852</c:v>
                </c:pt>
                <c:pt idx="20">
                  <c:v>99.795136180171596</c:v>
                </c:pt>
                <c:pt idx="21">
                  <c:v>99.635043923616962</c:v>
                </c:pt>
                <c:pt idx="22">
                  <c:v>98.958043618356314</c:v>
                </c:pt>
                <c:pt idx="23">
                  <c:v>98.563239833124143</c:v>
                </c:pt>
                <c:pt idx="24">
                  <c:v>98.572058474375027</c:v>
                </c:pt>
                <c:pt idx="25">
                  <c:v>98.581555472645221</c:v>
                </c:pt>
                <c:pt idx="26">
                  <c:v>97.583013940236711</c:v>
                </c:pt>
                <c:pt idx="27">
                  <c:v>97.999525150086455</c:v>
                </c:pt>
                <c:pt idx="28">
                  <c:v>98.133839839907722</c:v>
                </c:pt>
                <c:pt idx="29">
                  <c:v>98.198283756741148</c:v>
                </c:pt>
                <c:pt idx="30">
                  <c:v>98.158260692602497</c:v>
                </c:pt>
                <c:pt idx="31">
                  <c:v>98.167079333853394</c:v>
                </c:pt>
                <c:pt idx="32">
                  <c:v>98.17725468914287</c:v>
                </c:pt>
                <c:pt idx="33">
                  <c:v>98.049045212495315</c:v>
                </c:pt>
                <c:pt idx="34">
                  <c:v>98.049723569514626</c:v>
                </c:pt>
                <c:pt idx="35">
                  <c:v>97.900485025268779</c:v>
                </c:pt>
                <c:pt idx="36">
                  <c:v>97.85639181901432</c:v>
                </c:pt>
                <c:pt idx="37">
                  <c:v>97.76549197842823</c:v>
                </c:pt>
                <c:pt idx="38">
                  <c:v>97.77566733371772</c:v>
                </c:pt>
                <c:pt idx="39">
                  <c:v>97.784485974968632</c:v>
                </c:pt>
                <c:pt idx="40">
                  <c:v>97.787877760065129</c:v>
                </c:pt>
                <c:pt idx="41">
                  <c:v>97.999525150086512</c:v>
                </c:pt>
                <c:pt idx="42">
                  <c:v>98.044296713360239</c:v>
                </c:pt>
                <c:pt idx="43">
                  <c:v>98.074822779228725</c:v>
                </c:pt>
                <c:pt idx="44">
                  <c:v>98.230844893667552</c:v>
                </c:pt>
                <c:pt idx="45">
                  <c:v>98.240341891937746</c:v>
                </c:pt>
                <c:pt idx="46">
                  <c:v>98.250517247227222</c:v>
                </c:pt>
                <c:pt idx="47">
                  <c:v>98.386188651087068</c:v>
                </c:pt>
                <c:pt idx="48">
                  <c:v>98.439100498592424</c:v>
                </c:pt>
                <c:pt idx="49">
                  <c:v>98.511684699657437</c:v>
                </c:pt>
                <c:pt idx="50">
                  <c:v>98.521860054946927</c:v>
                </c:pt>
                <c:pt idx="51">
                  <c:v>98.536105552352225</c:v>
                </c:pt>
                <c:pt idx="52">
                  <c:v>98.542889122545233</c:v>
                </c:pt>
                <c:pt idx="53">
                  <c:v>98.550351049757509</c:v>
                </c:pt>
                <c:pt idx="54">
                  <c:v>98.473018349557407</c:v>
                </c:pt>
                <c:pt idx="55">
                  <c:v>98.572736831394394</c:v>
                </c:pt>
                <c:pt idx="56">
                  <c:v>98.94583319200899</c:v>
                </c:pt>
                <c:pt idx="57">
                  <c:v>98.903096699793139</c:v>
                </c:pt>
                <c:pt idx="58">
                  <c:v>99.00756368076523</c:v>
                </c:pt>
                <c:pt idx="59">
                  <c:v>99.01434725095821</c:v>
                </c:pt>
                <c:pt idx="60">
                  <c:v>99.022487535189796</c:v>
                </c:pt>
                <c:pt idx="61">
                  <c:v>99.130346301258371</c:v>
                </c:pt>
                <c:pt idx="62">
                  <c:v>99.179866363667216</c:v>
                </c:pt>
                <c:pt idx="63">
                  <c:v>99.293151985890191</c:v>
                </c:pt>
                <c:pt idx="64">
                  <c:v>99.373198114167508</c:v>
                </c:pt>
                <c:pt idx="65">
                  <c:v>99.354204117627134</c:v>
                </c:pt>
                <c:pt idx="66">
                  <c:v>99.36166604483941</c:v>
                </c:pt>
                <c:pt idx="67">
                  <c:v>99.367771258013093</c:v>
                </c:pt>
                <c:pt idx="68">
                  <c:v>99.45053081436761</c:v>
                </c:pt>
                <c:pt idx="69">
                  <c:v>99.51904487331683</c:v>
                </c:pt>
                <c:pt idx="70">
                  <c:v>99.671675202659159</c:v>
                </c:pt>
                <c:pt idx="71">
                  <c:v>99.789709324017238</c:v>
                </c:pt>
                <c:pt idx="72">
                  <c:v>99.847369670657685</c:v>
                </c:pt>
                <c:pt idx="73">
                  <c:v>99.854831597869975</c:v>
                </c:pt>
                <c:pt idx="74">
                  <c:v>99.860936811043672</c:v>
                </c:pt>
                <c:pt idx="75">
                  <c:v>99.867720381236666</c:v>
                </c:pt>
                <c:pt idx="76">
                  <c:v>100.1058236950107</c:v>
                </c:pt>
                <c:pt idx="77">
                  <c:v>100.29847708849169</c:v>
                </c:pt>
                <c:pt idx="78">
                  <c:v>100.32628972628298</c:v>
                </c:pt>
                <c:pt idx="79">
                  <c:v>100.27134280771973</c:v>
                </c:pt>
                <c:pt idx="80">
                  <c:v>100.27812637791271</c:v>
                </c:pt>
                <c:pt idx="81">
                  <c:v>100.2835532340671</c:v>
                </c:pt>
                <c:pt idx="82">
                  <c:v>100.31950615608994</c:v>
                </c:pt>
                <c:pt idx="83">
                  <c:v>100.27066445070041</c:v>
                </c:pt>
                <c:pt idx="84">
                  <c:v>100.25438388223722</c:v>
                </c:pt>
                <c:pt idx="85">
                  <c:v>100.29372858935658</c:v>
                </c:pt>
                <c:pt idx="86">
                  <c:v>100.21775260319505</c:v>
                </c:pt>
                <c:pt idx="87">
                  <c:v>100.21639588915646</c:v>
                </c:pt>
                <c:pt idx="88">
                  <c:v>100.21775260319507</c:v>
                </c:pt>
                <c:pt idx="89">
                  <c:v>100.2021503917512</c:v>
                </c:pt>
                <c:pt idx="90">
                  <c:v>100.16416239867043</c:v>
                </c:pt>
                <c:pt idx="91">
                  <c:v>100.07868941423872</c:v>
                </c:pt>
                <c:pt idx="92">
                  <c:v>100.07868941423872</c:v>
                </c:pt>
                <c:pt idx="93">
                  <c:v>100.12142590645459</c:v>
                </c:pt>
                <c:pt idx="94">
                  <c:v>100.1227826204932</c:v>
                </c:pt>
                <c:pt idx="95">
                  <c:v>100.12142590645459</c:v>
                </c:pt>
                <c:pt idx="96">
                  <c:v>100.09429162568262</c:v>
                </c:pt>
                <c:pt idx="97">
                  <c:v>100.15127361530377</c:v>
                </c:pt>
                <c:pt idx="98">
                  <c:v>100.11939083539669</c:v>
                </c:pt>
                <c:pt idx="99">
                  <c:v>100.099718481837</c:v>
                </c:pt>
                <c:pt idx="100">
                  <c:v>100.10785876606859</c:v>
                </c:pt>
                <c:pt idx="101">
                  <c:v>100.10785876606859</c:v>
                </c:pt>
                <c:pt idx="102">
                  <c:v>100.10785876606859</c:v>
                </c:pt>
                <c:pt idx="103">
                  <c:v>100.13702811789847</c:v>
                </c:pt>
                <c:pt idx="104">
                  <c:v>100.20554217684769</c:v>
                </c:pt>
                <c:pt idx="105">
                  <c:v>100.33239493945663</c:v>
                </c:pt>
                <c:pt idx="106">
                  <c:v>100.3669911474409</c:v>
                </c:pt>
                <c:pt idx="107">
                  <c:v>100.39344707119358</c:v>
                </c:pt>
                <c:pt idx="108">
                  <c:v>100.39276871417428</c:v>
                </c:pt>
                <c:pt idx="109">
                  <c:v>100.39412542821287</c:v>
                </c:pt>
                <c:pt idx="110">
                  <c:v>100.40158735542515</c:v>
                </c:pt>
                <c:pt idx="111">
                  <c:v>100.53386697418851</c:v>
                </c:pt>
                <c:pt idx="112">
                  <c:v>100.66750330699048</c:v>
                </c:pt>
                <c:pt idx="113">
                  <c:v>100.7522979344029</c:v>
                </c:pt>
                <c:pt idx="114">
                  <c:v>100.74890614930641</c:v>
                </c:pt>
                <c:pt idx="115">
                  <c:v>100.76586507478889</c:v>
                </c:pt>
                <c:pt idx="116">
                  <c:v>100.78282400027138</c:v>
                </c:pt>
                <c:pt idx="117">
                  <c:v>100.78418071430997</c:v>
                </c:pt>
                <c:pt idx="118">
                  <c:v>100.90153647864874</c:v>
                </c:pt>
                <c:pt idx="119">
                  <c:v>100.86422684258729</c:v>
                </c:pt>
                <c:pt idx="120">
                  <c:v>100.78078892921347</c:v>
                </c:pt>
                <c:pt idx="121">
                  <c:v>100.86897534172238</c:v>
                </c:pt>
                <c:pt idx="122">
                  <c:v>100.88661262422414</c:v>
                </c:pt>
                <c:pt idx="123">
                  <c:v>100.90357154970664</c:v>
                </c:pt>
                <c:pt idx="124">
                  <c:v>100.85744327239429</c:v>
                </c:pt>
                <c:pt idx="125">
                  <c:v>100.8438761320083</c:v>
                </c:pt>
                <c:pt idx="126">
                  <c:v>100.8438761320083</c:v>
                </c:pt>
                <c:pt idx="127">
                  <c:v>101.05688023606827</c:v>
                </c:pt>
                <c:pt idx="128">
                  <c:v>101.14913679069296</c:v>
                </c:pt>
                <c:pt idx="129">
                  <c:v>101.16677407319474</c:v>
                </c:pt>
                <c:pt idx="130">
                  <c:v>101.18373299867721</c:v>
                </c:pt>
                <c:pt idx="131">
                  <c:v>101.20544042329479</c:v>
                </c:pt>
                <c:pt idx="132">
                  <c:v>101.2841298375335</c:v>
                </c:pt>
                <c:pt idx="133">
                  <c:v>101.33975511311606</c:v>
                </c:pt>
                <c:pt idx="134">
                  <c:v>101.35467896754062</c:v>
                </c:pt>
                <c:pt idx="135">
                  <c:v>101.42794152562495</c:v>
                </c:pt>
                <c:pt idx="136">
                  <c:v>101.44422209408813</c:v>
                </c:pt>
                <c:pt idx="137">
                  <c:v>101.46050266255132</c:v>
                </c:pt>
                <c:pt idx="138">
                  <c:v>101.46185937658991</c:v>
                </c:pt>
                <c:pt idx="139">
                  <c:v>101.44829223620393</c:v>
                </c:pt>
                <c:pt idx="140">
                  <c:v>101.41437438523896</c:v>
                </c:pt>
                <c:pt idx="141">
                  <c:v>101.31397754638267</c:v>
                </c:pt>
                <c:pt idx="142">
                  <c:v>101.23393141810536</c:v>
                </c:pt>
                <c:pt idx="143">
                  <c:v>101.24275005935625</c:v>
                </c:pt>
                <c:pt idx="144">
                  <c:v>101.25224705762643</c:v>
                </c:pt>
                <c:pt idx="145">
                  <c:v>101.1952650680053</c:v>
                </c:pt>
                <c:pt idx="146">
                  <c:v>101.08469287385954</c:v>
                </c:pt>
                <c:pt idx="147">
                  <c:v>101.06841230539635</c:v>
                </c:pt>
                <c:pt idx="148">
                  <c:v>101.06841230539635</c:v>
                </c:pt>
                <c:pt idx="149">
                  <c:v>101.43065495370215</c:v>
                </c:pt>
                <c:pt idx="150">
                  <c:v>101.44015195197234</c:v>
                </c:pt>
                <c:pt idx="151">
                  <c:v>101.44964895024252</c:v>
                </c:pt>
                <c:pt idx="152">
                  <c:v>101.59210392429536</c:v>
                </c:pt>
                <c:pt idx="153">
                  <c:v>101.44761387918463</c:v>
                </c:pt>
                <c:pt idx="154">
                  <c:v>101.61923820506733</c:v>
                </c:pt>
                <c:pt idx="155">
                  <c:v>101.81324831258694</c:v>
                </c:pt>
                <c:pt idx="156">
                  <c:v>102.03914120001357</c:v>
                </c:pt>
                <c:pt idx="157">
                  <c:v>101.86209001797647</c:v>
                </c:pt>
                <c:pt idx="158">
                  <c:v>101.87090865922737</c:v>
                </c:pt>
                <c:pt idx="159">
                  <c:v>102.03914120001359</c:v>
                </c:pt>
                <c:pt idx="160">
                  <c:v>101.99843977885563</c:v>
                </c:pt>
                <c:pt idx="161">
                  <c:v>102.04456805616799</c:v>
                </c:pt>
                <c:pt idx="162">
                  <c:v>102.11647390021371</c:v>
                </c:pt>
                <c:pt idx="163">
                  <c:v>102.34711528677546</c:v>
                </c:pt>
                <c:pt idx="164">
                  <c:v>102.36543092629654</c:v>
                </c:pt>
                <c:pt idx="165">
                  <c:v>102.37492792456673</c:v>
                </c:pt>
                <c:pt idx="166">
                  <c:v>102.36407421225795</c:v>
                </c:pt>
                <c:pt idx="167">
                  <c:v>102.54180375131435</c:v>
                </c:pt>
                <c:pt idx="168">
                  <c:v>102.54858732150736</c:v>
                </c:pt>
                <c:pt idx="169">
                  <c:v>102.52348811179328</c:v>
                </c:pt>
                <c:pt idx="170">
                  <c:v>102.63270359190048</c:v>
                </c:pt>
                <c:pt idx="171">
                  <c:v>102.64152223315135</c:v>
                </c:pt>
                <c:pt idx="172">
                  <c:v>102.64966251738295</c:v>
                </c:pt>
                <c:pt idx="173">
                  <c:v>102.71003629210058</c:v>
                </c:pt>
                <c:pt idx="174">
                  <c:v>102.7975443475902</c:v>
                </c:pt>
                <c:pt idx="175">
                  <c:v>102.87691211884821</c:v>
                </c:pt>
                <c:pt idx="176">
                  <c:v>102.91422175490966</c:v>
                </c:pt>
                <c:pt idx="177">
                  <c:v>102.92711053827634</c:v>
                </c:pt>
                <c:pt idx="178">
                  <c:v>102.94067767866233</c:v>
                </c:pt>
                <c:pt idx="179">
                  <c:v>102.95288810500972</c:v>
                </c:pt>
                <c:pt idx="180">
                  <c:v>103.25475697859788</c:v>
                </c:pt>
                <c:pt idx="181">
                  <c:v>103.17538920733986</c:v>
                </c:pt>
                <c:pt idx="182">
                  <c:v>103.18895634772585</c:v>
                </c:pt>
                <c:pt idx="183">
                  <c:v>103.12926093002751</c:v>
                </c:pt>
                <c:pt idx="184">
                  <c:v>103.10416172031344</c:v>
                </c:pt>
                <c:pt idx="185">
                  <c:v>103.11569378964151</c:v>
                </c:pt>
                <c:pt idx="186">
                  <c:v>103.12926093002751</c:v>
                </c:pt>
                <c:pt idx="187">
                  <c:v>103.01122680866943</c:v>
                </c:pt>
                <c:pt idx="188">
                  <c:v>102.91150832683245</c:v>
                </c:pt>
                <c:pt idx="189">
                  <c:v>102.84163755384462</c:v>
                </c:pt>
                <c:pt idx="190">
                  <c:v>103.0403961604993</c:v>
                </c:pt>
                <c:pt idx="191">
                  <c:v>103.10619679137133</c:v>
                </c:pt>
                <c:pt idx="192">
                  <c:v>103.11840721771871</c:v>
                </c:pt>
                <c:pt idx="193">
                  <c:v>103.13129600108542</c:v>
                </c:pt>
                <c:pt idx="194">
                  <c:v>103.1428280704135</c:v>
                </c:pt>
                <c:pt idx="195">
                  <c:v>103.25136519350139</c:v>
                </c:pt>
                <c:pt idx="196">
                  <c:v>103.25475697859788</c:v>
                </c:pt>
                <c:pt idx="197">
                  <c:v>102.99291116914836</c:v>
                </c:pt>
                <c:pt idx="198">
                  <c:v>103.03157751924842</c:v>
                </c:pt>
                <c:pt idx="199">
                  <c:v>103.04446630261511</c:v>
                </c:pt>
                <c:pt idx="200">
                  <c:v>103.0573550859818</c:v>
                </c:pt>
                <c:pt idx="201">
                  <c:v>102.95220974799042</c:v>
                </c:pt>
                <c:pt idx="202">
                  <c:v>102.7731234948954</c:v>
                </c:pt>
                <c:pt idx="203">
                  <c:v>102.7846555642235</c:v>
                </c:pt>
                <c:pt idx="204">
                  <c:v>102.58793202862671</c:v>
                </c:pt>
                <c:pt idx="205">
                  <c:v>102.62999016382328</c:v>
                </c:pt>
                <c:pt idx="206">
                  <c:v>102.63813044805487</c:v>
                </c:pt>
                <c:pt idx="207">
                  <c:v>102.64627073228648</c:v>
                </c:pt>
                <c:pt idx="208">
                  <c:v>102.79415256249371</c:v>
                </c:pt>
                <c:pt idx="209">
                  <c:v>102.8918359732728</c:v>
                </c:pt>
                <c:pt idx="210">
                  <c:v>103.13807957127845</c:v>
                </c:pt>
                <c:pt idx="211">
                  <c:v>103.24593833734703</c:v>
                </c:pt>
                <c:pt idx="212">
                  <c:v>103.17064070820481</c:v>
                </c:pt>
                <c:pt idx="213">
                  <c:v>103.18285113455219</c:v>
                </c:pt>
                <c:pt idx="214">
                  <c:v>103.1923481328224</c:v>
                </c:pt>
                <c:pt idx="215">
                  <c:v>103.04310958857656</c:v>
                </c:pt>
                <c:pt idx="216">
                  <c:v>103.02208052097828</c:v>
                </c:pt>
                <c:pt idx="217">
                  <c:v>103.07838415358012</c:v>
                </c:pt>
                <c:pt idx="218">
                  <c:v>102.87148526269384</c:v>
                </c:pt>
                <c:pt idx="219">
                  <c:v>102.69918257979184</c:v>
                </c:pt>
                <c:pt idx="220">
                  <c:v>102.70867957806203</c:v>
                </c:pt>
                <c:pt idx="221">
                  <c:v>102.71885493335154</c:v>
                </c:pt>
                <c:pt idx="222">
                  <c:v>102.70800122104275</c:v>
                </c:pt>
                <c:pt idx="223">
                  <c:v>102.95763660414488</c:v>
                </c:pt>
                <c:pt idx="224">
                  <c:v>103.21744734253649</c:v>
                </c:pt>
                <c:pt idx="225">
                  <c:v>103.28731811552431</c:v>
                </c:pt>
                <c:pt idx="226">
                  <c:v>103.45351558525265</c:v>
                </c:pt>
                <c:pt idx="227">
                  <c:v>103.46301258352283</c:v>
                </c:pt>
                <c:pt idx="228">
                  <c:v>103.47183122477371</c:v>
                </c:pt>
                <c:pt idx="229">
                  <c:v>103.49150357833338</c:v>
                </c:pt>
                <c:pt idx="230">
                  <c:v>103.52067293016324</c:v>
                </c:pt>
                <c:pt idx="231">
                  <c:v>103.51117593189306</c:v>
                </c:pt>
                <c:pt idx="232">
                  <c:v>103.41891937726835</c:v>
                </c:pt>
                <c:pt idx="233">
                  <c:v>103.3850015263034</c:v>
                </c:pt>
                <c:pt idx="234">
                  <c:v>103.393141810535</c:v>
                </c:pt>
                <c:pt idx="235">
                  <c:v>103.40060373774729</c:v>
                </c:pt>
                <c:pt idx="236">
                  <c:v>103.29681511379451</c:v>
                </c:pt>
                <c:pt idx="237">
                  <c:v>103.32191432350858</c:v>
                </c:pt>
                <c:pt idx="238">
                  <c:v>103.40806566495961</c:v>
                </c:pt>
                <c:pt idx="239">
                  <c:v>103.3293762507209</c:v>
                </c:pt>
                <c:pt idx="240">
                  <c:v>103.2283010548453</c:v>
                </c:pt>
                <c:pt idx="241">
                  <c:v>103.23711969609619</c:v>
                </c:pt>
                <c:pt idx="242">
                  <c:v>103.24525998032779</c:v>
                </c:pt>
                <c:pt idx="243">
                  <c:v>103.25000847946288</c:v>
                </c:pt>
                <c:pt idx="244">
                  <c:v>103.17674592137857</c:v>
                </c:pt>
                <c:pt idx="245">
                  <c:v>103.02343723501694</c:v>
                </c:pt>
                <c:pt idx="246">
                  <c:v>103.16724892310839</c:v>
                </c:pt>
                <c:pt idx="247">
                  <c:v>102.99969473934148</c:v>
                </c:pt>
                <c:pt idx="248">
                  <c:v>103.00851338059238</c:v>
                </c:pt>
                <c:pt idx="249">
                  <c:v>103.01868873588188</c:v>
                </c:pt>
                <c:pt idx="250">
                  <c:v>103.02343723501697</c:v>
                </c:pt>
                <c:pt idx="251">
                  <c:v>102.84706440999916</c:v>
                </c:pt>
                <c:pt idx="252">
                  <c:v>102.82942712749738</c:v>
                </c:pt>
                <c:pt idx="253">
                  <c:v>102.75752128345167</c:v>
                </c:pt>
                <c:pt idx="254">
                  <c:v>102.77990706508855</c:v>
                </c:pt>
                <c:pt idx="255">
                  <c:v>102.78872570633945</c:v>
                </c:pt>
                <c:pt idx="256">
                  <c:v>102.79618763355172</c:v>
                </c:pt>
                <c:pt idx="257">
                  <c:v>102.70460943594634</c:v>
                </c:pt>
                <c:pt idx="258">
                  <c:v>102.59878574093565</c:v>
                </c:pt>
                <c:pt idx="259">
                  <c:v>102.58657531458826</c:v>
                </c:pt>
                <c:pt idx="260">
                  <c:v>102.42444798697575</c:v>
                </c:pt>
                <c:pt idx="261">
                  <c:v>102.38510327985638</c:v>
                </c:pt>
                <c:pt idx="262">
                  <c:v>102.39188685004939</c:v>
                </c:pt>
                <c:pt idx="263">
                  <c:v>102.40002713428098</c:v>
                </c:pt>
                <c:pt idx="264">
                  <c:v>102.46650612217231</c:v>
                </c:pt>
                <c:pt idx="265">
                  <c:v>102.59607231285847</c:v>
                </c:pt>
                <c:pt idx="266">
                  <c:v>102.68561543940598</c:v>
                </c:pt>
                <c:pt idx="267">
                  <c:v>102.34575857273705</c:v>
                </c:pt>
                <c:pt idx="268">
                  <c:v>102.05067326934189</c:v>
                </c:pt>
                <c:pt idx="269">
                  <c:v>102.04524641318748</c:v>
                </c:pt>
                <c:pt idx="270">
                  <c:v>102.0398195570331</c:v>
                </c:pt>
                <c:pt idx="271">
                  <c:v>101.85801987586089</c:v>
                </c:pt>
                <c:pt idx="272">
                  <c:v>101.77186853440989</c:v>
                </c:pt>
                <c:pt idx="273">
                  <c:v>101.70064104738347</c:v>
                </c:pt>
                <c:pt idx="274">
                  <c:v>101.70538954651855</c:v>
                </c:pt>
                <c:pt idx="275">
                  <c:v>101.8566631618223</c:v>
                </c:pt>
                <c:pt idx="276">
                  <c:v>101.85123630566791</c:v>
                </c:pt>
                <c:pt idx="277">
                  <c:v>101.84716616355212</c:v>
                </c:pt>
                <c:pt idx="278">
                  <c:v>102.00115320693305</c:v>
                </c:pt>
                <c:pt idx="279">
                  <c:v>101.89600786894167</c:v>
                </c:pt>
                <c:pt idx="280">
                  <c:v>102.01743377539626</c:v>
                </c:pt>
                <c:pt idx="281">
                  <c:v>102.05542176847702</c:v>
                </c:pt>
                <c:pt idx="282">
                  <c:v>102.22568938032113</c:v>
                </c:pt>
                <c:pt idx="283">
                  <c:v>102.22094088118604</c:v>
                </c:pt>
                <c:pt idx="284">
                  <c:v>102.21483566801233</c:v>
                </c:pt>
                <c:pt idx="285">
                  <c:v>102.31184072177213</c:v>
                </c:pt>
                <c:pt idx="286">
                  <c:v>102.33083471831249</c:v>
                </c:pt>
                <c:pt idx="287">
                  <c:v>102.39460027812662</c:v>
                </c:pt>
                <c:pt idx="288">
                  <c:v>102.23382966455269</c:v>
                </c:pt>
                <c:pt idx="289">
                  <c:v>102.08255604924895</c:v>
                </c:pt>
                <c:pt idx="290">
                  <c:v>102.07712919309456</c:v>
                </c:pt>
                <c:pt idx="291">
                  <c:v>102.07238069395947</c:v>
                </c:pt>
                <c:pt idx="292">
                  <c:v>101.91432350846273</c:v>
                </c:pt>
                <c:pt idx="293">
                  <c:v>101.92992571990661</c:v>
                </c:pt>
                <c:pt idx="294">
                  <c:v>101.86141166095739</c:v>
                </c:pt>
                <c:pt idx="295">
                  <c:v>101.84173930739772</c:v>
                </c:pt>
                <c:pt idx="296">
                  <c:v>102.00793677712603</c:v>
                </c:pt>
                <c:pt idx="297">
                  <c:v>102.01607706135761</c:v>
                </c:pt>
                <c:pt idx="298">
                  <c:v>102.0262524166471</c:v>
                </c:pt>
                <c:pt idx="299">
                  <c:v>102.05338669741907</c:v>
                </c:pt>
                <c:pt idx="300">
                  <c:v>102.06220533866994</c:v>
                </c:pt>
                <c:pt idx="301">
                  <c:v>102.04185462809097</c:v>
                </c:pt>
                <c:pt idx="302">
                  <c:v>102.10087168877</c:v>
                </c:pt>
                <c:pt idx="303">
                  <c:v>102.16395889156483</c:v>
                </c:pt>
                <c:pt idx="304">
                  <c:v>102.17345588983503</c:v>
                </c:pt>
                <c:pt idx="305">
                  <c:v>102.18227453108591</c:v>
                </c:pt>
                <c:pt idx="306">
                  <c:v>102.31387579282998</c:v>
                </c:pt>
                <c:pt idx="307">
                  <c:v>102.25960723128604</c:v>
                </c:pt>
                <c:pt idx="308">
                  <c:v>102.10426347386651</c:v>
                </c:pt>
                <c:pt idx="309">
                  <c:v>101.9339958620224</c:v>
                </c:pt>
                <c:pt idx="310">
                  <c:v>101.90211308211533</c:v>
                </c:pt>
                <c:pt idx="311">
                  <c:v>101.91228843740483</c:v>
                </c:pt>
                <c:pt idx="312">
                  <c:v>101.92246379269432</c:v>
                </c:pt>
                <c:pt idx="313">
                  <c:v>101.78136553268007</c:v>
                </c:pt>
                <c:pt idx="314">
                  <c:v>101.86955194518896</c:v>
                </c:pt>
                <c:pt idx="315">
                  <c:v>101.94552793135045</c:v>
                </c:pt>
                <c:pt idx="316">
                  <c:v>101.96113014279435</c:v>
                </c:pt>
                <c:pt idx="317">
                  <c:v>102.06491876674714</c:v>
                </c:pt>
                <c:pt idx="318">
                  <c:v>102.07373740799802</c:v>
                </c:pt>
                <c:pt idx="319">
                  <c:v>102.0839127632875</c:v>
                </c:pt>
                <c:pt idx="320">
                  <c:v>102.11647390021386</c:v>
                </c:pt>
                <c:pt idx="321">
                  <c:v>102.1653156056034</c:v>
                </c:pt>
                <c:pt idx="322">
                  <c:v>102.18295288810519</c:v>
                </c:pt>
                <c:pt idx="323">
                  <c:v>102.15988874944902</c:v>
                </c:pt>
                <c:pt idx="324">
                  <c:v>102.30912729369487</c:v>
                </c:pt>
                <c:pt idx="325">
                  <c:v>102.31794593494575</c:v>
                </c:pt>
                <c:pt idx="326">
                  <c:v>102.32812129023525</c:v>
                </c:pt>
                <c:pt idx="327">
                  <c:v>102.24400501984213</c:v>
                </c:pt>
                <c:pt idx="328">
                  <c:v>102.0886612624226</c:v>
                </c:pt>
                <c:pt idx="329">
                  <c:v>102.09612318963489</c:v>
                </c:pt>
                <c:pt idx="330">
                  <c:v>102.02625241664708</c:v>
                </c:pt>
                <c:pt idx="331">
                  <c:v>101.85937658989947</c:v>
                </c:pt>
                <c:pt idx="332">
                  <c:v>101.86887358816968</c:v>
                </c:pt>
                <c:pt idx="333">
                  <c:v>101.87904894345915</c:v>
                </c:pt>
                <c:pt idx="334">
                  <c:v>101.88922429874864</c:v>
                </c:pt>
                <c:pt idx="335">
                  <c:v>101.89939965403815</c:v>
                </c:pt>
                <c:pt idx="336">
                  <c:v>101.82003188278014</c:v>
                </c:pt>
                <c:pt idx="337">
                  <c:v>101.89329444086445</c:v>
                </c:pt>
                <c:pt idx="338">
                  <c:v>102.15581860733327</c:v>
                </c:pt>
                <c:pt idx="339">
                  <c:v>102.16463724858416</c:v>
                </c:pt>
                <c:pt idx="340">
                  <c:v>102.17481260387365</c:v>
                </c:pt>
                <c:pt idx="341">
                  <c:v>102.17142081877715</c:v>
                </c:pt>
                <c:pt idx="342">
                  <c:v>102.22908116541757</c:v>
                </c:pt>
                <c:pt idx="343">
                  <c:v>102.19177152935612</c:v>
                </c:pt>
                <c:pt idx="344">
                  <c:v>102.15514025031396</c:v>
                </c:pt>
                <c:pt idx="345">
                  <c:v>101.86480344605388</c:v>
                </c:pt>
                <c:pt idx="346">
                  <c:v>101.87565715836266</c:v>
                </c:pt>
                <c:pt idx="347">
                  <c:v>101.88515415663286</c:v>
                </c:pt>
                <c:pt idx="348">
                  <c:v>101.73116711325193</c:v>
                </c:pt>
                <c:pt idx="349">
                  <c:v>101.50663093986385</c:v>
                </c:pt>
                <c:pt idx="350">
                  <c:v>101.27802462436001</c:v>
                </c:pt>
                <c:pt idx="351">
                  <c:v>100.90764169182262</c:v>
                </c:pt>
                <c:pt idx="352">
                  <c:v>100.40565749754118</c:v>
                </c:pt>
                <c:pt idx="353">
                  <c:v>100.41583285283068</c:v>
                </c:pt>
                <c:pt idx="354">
                  <c:v>100.42736492215877</c:v>
                </c:pt>
                <c:pt idx="355">
                  <c:v>100.43754027744825</c:v>
                </c:pt>
                <c:pt idx="356">
                  <c:v>100.09157819760563</c:v>
                </c:pt>
                <c:pt idx="357">
                  <c:v>100.0217074246178</c:v>
                </c:pt>
                <c:pt idx="358">
                  <c:v>99.834480887291207</c:v>
                </c:pt>
                <c:pt idx="359">
                  <c:v>99.784960824882361</c:v>
                </c:pt>
                <c:pt idx="360">
                  <c:v>99.782925753824458</c:v>
                </c:pt>
                <c:pt idx="361">
                  <c:v>99.782925753824458</c:v>
                </c:pt>
                <c:pt idx="362">
                  <c:v>99.719160194010328</c:v>
                </c:pt>
                <c:pt idx="363">
                  <c:v>99.620798426211934</c:v>
                </c:pt>
                <c:pt idx="364">
                  <c:v>99.570600006783778</c:v>
                </c:pt>
                <c:pt idx="365">
                  <c:v>99.798527965268335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24-4817-ABDF-4EFFD452D3AD}"/>
            </c:ext>
          </c:extLst>
        </c:ser>
        <c:ser>
          <c:idx val="7"/>
          <c:order val="1"/>
          <c:tx>
            <c:strRef>
              <c:f>'12M (2)'!$AC$2</c:f>
              <c:strCache>
                <c:ptCount val="1"/>
                <c:pt idx="0">
                  <c:v>E Plus</c:v>
                </c:pt>
              </c:strCache>
            </c:strRef>
          </c:tx>
          <c:spPr>
            <a:ln w="22225">
              <a:solidFill>
                <a:schemeClr val="accent5"/>
              </a:solidFill>
            </a:ln>
          </c:spPr>
          <c:marker>
            <c:symbol val="none"/>
          </c:marker>
          <c:cat>
            <c:numRef>
              <c:f>'12M (2)'!$AK$3:$AK$370</c:f>
              <c:numCache>
                <c:formatCode>m/d/yyyy</c:formatCode>
                <c:ptCount val="368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  <c:pt idx="366">
                  <c:v>43029</c:v>
                </c:pt>
                <c:pt idx="367">
                  <c:v>43030</c:v>
                </c:pt>
              </c:numCache>
            </c:numRef>
          </c:cat>
          <c:val>
            <c:numRef>
              <c:f>'12M (2)'!$AC$3:$AC$370</c:f>
              <c:numCache>
                <c:formatCode>0.00</c:formatCode>
                <c:ptCount val="368"/>
                <c:pt idx="0" formatCode="General">
                  <c:v>100</c:v>
                </c:pt>
                <c:pt idx="1">
                  <c:v>100</c:v>
                </c:pt>
                <c:pt idx="2">
                  <c:v>100.00348465589293</c:v>
                </c:pt>
                <c:pt idx="3">
                  <c:v>100.17181593303694</c:v>
                </c:pt>
                <c:pt idx="4">
                  <c:v>100.18276902296229</c:v>
                </c:pt>
                <c:pt idx="5">
                  <c:v>100.05464503583897</c:v>
                </c:pt>
                <c:pt idx="6">
                  <c:v>99.988251084387912</c:v>
                </c:pt>
                <c:pt idx="7">
                  <c:v>99.964596321810305</c:v>
                </c:pt>
                <c:pt idx="8">
                  <c:v>99.743496616223922</c:v>
                </c:pt>
                <c:pt idx="9">
                  <c:v>99.6119463420155</c:v>
                </c:pt>
                <c:pt idx="10">
                  <c:v>99.623560030553307</c:v>
                </c:pt>
                <c:pt idx="11">
                  <c:v>99.635174407505005</c:v>
                </c:pt>
                <c:pt idx="12">
                  <c:v>99.647468066439771</c:v>
                </c:pt>
                <c:pt idx="13">
                  <c:v>99.65916470177342</c:v>
                </c:pt>
                <c:pt idx="14">
                  <c:v>99.483557024773276</c:v>
                </c:pt>
                <c:pt idx="15">
                  <c:v>99.564472289723128</c:v>
                </c:pt>
                <c:pt idx="16">
                  <c:v>99.622317743403059</c:v>
                </c:pt>
                <c:pt idx="17">
                  <c:v>99.635372071588492</c:v>
                </c:pt>
                <c:pt idx="18">
                  <c:v>99.646390989495771</c:v>
                </c:pt>
                <c:pt idx="19">
                  <c:v>99.786375420057169</c:v>
                </c:pt>
                <c:pt idx="20">
                  <c:v>99.861884977458544</c:v>
                </c:pt>
                <c:pt idx="21">
                  <c:v>99.705246516735542</c:v>
                </c:pt>
                <c:pt idx="22">
                  <c:v>99.031324488258264</c:v>
                </c:pt>
                <c:pt idx="23">
                  <c:v>98.639759599823762</c:v>
                </c:pt>
                <c:pt idx="24">
                  <c:v>98.652102383754112</c:v>
                </c:pt>
                <c:pt idx="25">
                  <c:v>98.665124830343075</c:v>
                </c:pt>
                <c:pt idx="26">
                  <c:v>97.669255017100582</c:v>
                </c:pt>
                <c:pt idx="27">
                  <c:v>98.089617017705223</c:v>
                </c:pt>
                <c:pt idx="28">
                  <c:v>98.227552863587007</c:v>
                </c:pt>
                <c:pt idx="29">
                  <c:v>98.295560919056271</c:v>
                </c:pt>
                <c:pt idx="30">
                  <c:v>98.259003230152729</c:v>
                </c:pt>
                <c:pt idx="31">
                  <c:v>98.271334641519161</c:v>
                </c:pt>
                <c:pt idx="32">
                  <c:v>98.285024962243298</c:v>
                </c:pt>
                <c:pt idx="33">
                  <c:v>98.16017939579892</c:v>
                </c:pt>
                <c:pt idx="34">
                  <c:v>98.16435871714549</c:v>
                </c:pt>
                <c:pt idx="35">
                  <c:v>98.018446034645066</c:v>
                </c:pt>
                <c:pt idx="36">
                  <c:v>97.977794841676612</c:v>
                </c:pt>
                <c:pt idx="37">
                  <c:v>97.890275920506824</c:v>
                </c:pt>
                <c:pt idx="38">
                  <c:v>97.903954834433193</c:v>
                </c:pt>
                <c:pt idx="39">
                  <c:v>97.916276105252109</c:v>
                </c:pt>
                <c:pt idx="40">
                  <c:v>97.923163960001887</c:v>
                </c:pt>
                <c:pt idx="41">
                  <c:v>98.138595900926603</c:v>
                </c:pt>
                <c:pt idx="42">
                  <c:v>98.186930425170203</c:v>
                </c:pt>
                <c:pt idx="43">
                  <c:v>98.221002049335382</c:v>
                </c:pt>
                <c:pt idx="44">
                  <c:v>98.380759076996185</c:v>
                </c:pt>
                <c:pt idx="45">
                  <c:v>98.39377862990078</c:v>
                </c:pt>
                <c:pt idx="46">
                  <c:v>98.407478402696142</c:v>
                </c:pt>
                <c:pt idx="47">
                  <c:v>98.54687556347308</c:v>
                </c:pt>
                <c:pt idx="48">
                  <c:v>98.603387812251285</c:v>
                </c:pt>
                <c:pt idx="49">
                  <c:v>98.679609150149233</c:v>
                </c:pt>
                <c:pt idx="50">
                  <c:v>98.693320567762356</c:v>
                </c:pt>
                <c:pt idx="51">
                  <c:v>98.711110063215671</c:v>
                </c:pt>
                <c:pt idx="52">
                  <c:v>98.721425521855892</c:v>
                </c:pt>
                <c:pt idx="53">
                  <c:v>98.732421176667842</c:v>
                </c:pt>
                <c:pt idx="54">
                  <c:v>98.658466206032372</c:v>
                </c:pt>
                <c:pt idx="55">
                  <c:v>98.761890444576494</c:v>
                </c:pt>
                <c:pt idx="56">
                  <c:v>99.139224400089034</c:v>
                </c:pt>
                <c:pt idx="57">
                  <c:v>99.099939484942453</c:v>
                </c:pt>
                <c:pt idx="58">
                  <c:v>99.208148087673905</c:v>
                </c:pt>
                <c:pt idx="59">
                  <c:v>99.218482964948379</c:v>
                </c:pt>
                <c:pt idx="60">
                  <c:v>99.230177964252121</c:v>
                </c:pt>
                <c:pt idx="61">
                  <c:v>99.341801303466042</c:v>
                </c:pt>
                <c:pt idx="62">
                  <c:v>99.394969326861457</c:v>
                </c:pt>
                <c:pt idx="63">
                  <c:v>99.512044870424788</c:v>
                </c:pt>
                <c:pt idx="64">
                  <c:v>99.595815861559572</c:v>
                </c:pt>
                <c:pt idx="65">
                  <c:v>99.580330701664991</c:v>
                </c:pt>
                <c:pt idx="66">
                  <c:v>99.591360447146315</c:v>
                </c:pt>
                <c:pt idx="67">
                  <c:v>99.601031002234237</c:v>
                </c:pt>
                <c:pt idx="68">
                  <c:v>99.687536404891034</c:v>
                </c:pt>
                <c:pt idx="69">
                  <c:v>99.75976840109243</c:v>
                </c:pt>
                <c:pt idx="70">
                  <c:v>99.916325156780516</c:v>
                </c:pt>
                <c:pt idx="71">
                  <c:v>100.03821181587176</c:v>
                </c:pt>
                <c:pt idx="72">
                  <c:v>100.09958291418104</c:v>
                </c:pt>
                <c:pt idx="73">
                  <c:v>100.11063304081694</c:v>
                </c:pt>
                <c:pt idx="74">
                  <c:v>100.12059424427298</c:v>
                </c:pt>
                <c:pt idx="75">
                  <c:v>100.13123618551606</c:v>
                </c:pt>
                <c:pt idx="76">
                  <c:v>100.37380891094007</c:v>
                </c:pt>
                <c:pt idx="77">
                  <c:v>100.57082848732279</c:v>
                </c:pt>
                <c:pt idx="78">
                  <c:v>100.60257465174571</c:v>
                </c:pt>
                <c:pt idx="79">
                  <c:v>100.5513356386172</c:v>
                </c:pt>
                <c:pt idx="80">
                  <c:v>100.56199540709743</c:v>
                </c:pt>
                <c:pt idx="81">
                  <c:v>100.57129529078384</c:v>
                </c:pt>
                <c:pt idx="82">
                  <c:v>100.61120939382138</c:v>
                </c:pt>
                <c:pt idx="83">
                  <c:v>100.56608522235156</c:v>
                </c:pt>
                <c:pt idx="84">
                  <c:v>100.55361450952006</c:v>
                </c:pt>
                <c:pt idx="85">
                  <c:v>100.59693399291849</c:v>
                </c:pt>
                <c:pt idx="86">
                  <c:v>100.52458732349915</c:v>
                </c:pt>
                <c:pt idx="87">
                  <c:v>100.52708268571716</c:v>
                </c:pt>
                <c:pt idx="88">
                  <c:v>100.53229993159148</c:v>
                </c:pt>
                <c:pt idx="89">
                  <c:v>100.52050527638627</c:v>
                </c:pt>
                <c:pt idx="90">
                  <c:v>100.48625266414422</c:v>
                </c:pt>
                <c:pt idx="91">
                  <c:v>100.40435959027165</c:v>
                </c:pt>
                <c:pt idx="92">
                  <c:v>100.4082112082892</c:v>
                </c:pt>
                <c:pt idx="93">
                  <c:v>100.45494018160258</c:v>
                </c:pt>
                <c:pt idx="94">
                  <c:v>100.46015497333134</c:v>
                </c:pt>
                <c:pt idx="95">
                  <c:v>100.46264744611554</c:v>
                </c:pt>
                <c:pt idx="96">
                  <c:v>100.43927454362411</c:v>
                </c:pt>
                <c:pt idx="97">
                  <c:v>100.50030588358595</c:v>
                </c:pt>
                <c:pt idx="98">
                  <c:v>100.47216728919319</c:v>
                </c:pt>
                <c:pt idx="99">
                  <c:v>100.45627983815299</c:v>
                </c:pt>
                <c:pt idx="100">
                  <c:v>100.46830272831137</c:v>
                </c:pt>
                <c:pt idx="101">
                  <c:v>100.4721567992557</c:v>
                </c:pt>
                <c:pt idx="102">
                  <c:v>100.47601101804629</c:v>
                </c:pt>
                <c:pt idx="103">
                  <c:v>100.50914200844217</c:v>
                </c:pt>
                <c:pt idx="104">
                  <c:v>100.58176630642869</c:v>
                </c:pt>
                <c:pt idx="105">
                  <c:v>100.71284504476655</c:v>
                </c:pt>
                <c:pt idx="106">
                  <c:v>100.75132702860951</c:v>
                </c:pt>
                <c:pt idx="107">
                  <c:v>100.78164028539565</c:v>
                </c:pt>
                <c:pt idx="108">
                  <c:v>100.78471646066008</c:v>
                </c:pt>
                <c:pt idx="109">
                  <c:v>100.78983574148432</c:v>
                </c:pt>
                <c:pt idx="110">
                  <c:v>100.80108454122052</c:v>
                </c:pt>
                <c:pt idx="111">
                  <c:v>100.93764837980913</c:v>
                </c:pt>
                <c:pt idx="112">
                  <c:v>101.0755844171383</c:v>
                </c:pt>
                <c:pt idx="113">
                  <c:v>101.16449089453836</c:v>
                </c:pt>
                <c:pt idx="114">
                  <c:v>101.16485666116365</c:v>
                </c:pt>
                <c:pt idx="115">
                  <c:v>101.18565704469235</c:v>
                </c:pt>
                <c:pt idx="116">
                  <c:v>101.20645883839737</c:v>
                </c:pt>
                <c:pt idx="117">
                  <c:v>101.21159424790736</c:v>
                </c:pt>
                <c:pt idx="118">
                  <c:v>101.33322088791405</c:v>
                </c:pt>
                <c:pt idx="119">
                  <c:v>101.2995293493212</c:v>
                </c:pt>
                <c:pt idx="120">
                  <c:v>101.21950780294374</c:v>
                </c:pt>
                <c:pt idx="121">
                  <c:v>101.31185158756296</c:v>
                </c:pt>
                <c:pt idx="122">
                  <c:v>101.33334323013828</c:v>
                </c:pt>
                <c:pt idx="123">
                  <c:v>101.35415497340185</c:v>
                </c:pt>
                <c:pt idx="124">
                  <c:v>101.31159920967798</c:v>
                </c:pt>
                <c:pt idx="125">
                  <c:v>101.30174788939986</c:v>
                </c:pt>
                <c:pt idx="126">
                  <c:v>101.30552443439208</c:v>
                </c:pt>
                <c:pt idx="127">
                  <c:v>101.5232803254187</c:v>
                </c:pt>
                <c:pt idx="128">
                  <c:v>101.61974746841915</c:v>
                </c:pt>
                <c:pt idx="129">
                  <c:v>101.64125521094074</c:v>
                </c:pt>
                <c:pt idx="130">
                  <c:v>101.66208287716518</c:v>
                </c:pt>
                <c:pt idx="131">
                  <c:v>101.68768290278061</c:v>
                </c:pt>
                <c:pt idx="132">
                  <c:v>101.77053820366515</c:v>
                </c:pt>
                <c:pt idx="133">
                  <c:v>101.83027964410877</c:v>
                </c:pt>
                <c:pt idx="134">
                  <c:v>101.84912702459259</c:v>
                </c:pt>
                <c:pt idx="135">
                  <c:v>101.92659898781673</c:v>
                </c:pt>
                <c:pt idx="136">
                  <c:v>101.94681452916367</c:v>
                </c:pt>
                <c:pt idx="137">
                  <c:v>101.96703145374561</c:v>
                </c:pt>
                <c:pt idx="138">
                  <c:v>101.97225140174854</c:v>
                </c:pt>
                <c:pt idx="139">
                  <c:v>101.96247267161063</c:v>
                </c:pt>
                <c:pt idx="140">
                  <c:v>101.93223919976363</c:v>
                </c:pt>
                <c:pt idx="141">
                  <c:v>101.83518483693497</c:v>
                </c:pt>
                <c:pt idx="142">
                  <c:v>101.75857838751357</c:v>
                </c:pt>
                <c:pt idx="143">
                  <c:v>101.77129130846446</c:v>
                </c:pt>
                <c:pt idx="144">
                  <c:v>101.78468694385798</c:v>
                </c:pt>
                <c:pt idx="145">
                  <c:v>101.73125487601142</c:v>
                </c:pt>
                <c:pt idx="146">
                  <c:v>101.62394456982453</c:v>
                </c:pt>
                <c:pt idx="147">
                  <c:v>101.61142063515507</c:v>
                </c:pt>
                <c:pt idx="148">
                  <c:v>101.61526364645835</c:v>
                </c:pt>
                <c:pt idx="149">
                  <c:v>101.98330943943955</c:v>
                </c:pt>
                <c:pt idx="150">
                  <c:v>101.99671525938459</c:v>
                </c:pt>
                <c:pt idx="151">
                  <c:v>102.01012194745259</c:v>
                </c:pt>
                <c:pt idx="152">
                  <c:v>102.15722202469752</c:v>
                </c:pt>
                <c:pt idx="153">
                  <c:v>102.01579189048576</c:v>
                </c:pt>
                <c:pt idx="154">
                  <c:v>102.19223573823216</c:v>
                </c:pt>
                <c:pt idx="155">
                  <c:v>102.39120478319023</c:v>
                </c:pt>
                <c:pt idx="156">
                  <c:v>102.62225248494924</c:v>
                </c:pt>
                <c:pt idx="157">
                  <c:v>102.44807077062256</c:v>
                </c:pt>
                <c:pt idx="158">
                  <c:v>102.46081479672523</c:v>
                </c:pt>
                <c:pt idx="159">
                  <c:v>102.63389666138238</c:v>
                </c:pt>
                <c:pt idx="160">
                  <c:v>102.59683968590775</c:v>
                </c:pt>
                <c:pt idx="161">
                  <c:v>102.64711886704968</c:v>
                </c:pt>
                <c:pt idx="162">
                  <c:v>102.72333148144317</c:v>
                </c:pt>
                <c:pt idx="163">
                  <c:v>102.95922858769433</c:v>
                </c:pt>
                <c:pt idx="164">
                  <c:v>102.9814086089729</c:v>
                </c:pt>
                <c:pt idx="165">
                  <c:v>102.99471840408829</c:v>
                </c:pt>
                <c:pt idx="166">
                  <c:v>102.98755511670228</c:v>
                </c:pt>
                <c:pt idx="167">
                  <c:v>103.17012304736315</c:v>
                </c:pt>
                <c:pt idx="168">
                  <c:v>103.18071071501799</c:v>
                </c:pt>
                <c:pt idx="169">
                  <c:v>103.15921970800294</c:v>
                </c:pt>
                <c:pt idx="170">
                  <c:v>103.27287454953854</c:v>
                </c:pt>
                <c:pt idx="171">
                  <c:v>103.2855144757897</c:v>
                </c:pt>
                <c:pt idx="172">
                  <c:v>103.29747257343682</c:v>
                </c:pt>
                <c:pt idx="173">
                  <c:v>103.36199453585124</c:v>
                </c:pt>
                <c:pt idx="174">
                  <c:v>103.45382758298614</c:v>
                </c:pt>
                <c:pt idx="175">
                  <c:v>103.53747493438645</c:v>
                </c:pt>
                <c:pt idx="176">
                  <c:v>103.57880006058805</c:v>
                </c:pt>
                <c:pt idx="177">
                  <c:v>103.5955495101192</c:v>
                </c:pt>
                <c:pt idx="178">
                  <c:v>103.61298280597859</c:v>
                </c:pt>
                <c:pt idx="179">
                  <c:v>103.62905166081441</c:v>
                </c:pt>
                <c:pt idx="180">
                  <c:v>103.9366823864943</c:v>
                </c:pt>
                <c:pt idx="181">
                  <c:v>103.86058093396161</c:v>
                </c:pt>
                <c:pt idx="182">
                  <c:v>103.87802588619934</c:v>
                </c:pt>
                <c:pt idx="183">
                  <c:v>103.82172018587747</c:v>
                </c:pt>
                <c:pt idx="184">
                  <c:v>103.80023874277764</c:v>
                </c:pt>
                <c:pt idx="185">
                  <c:v>103.81563417875475</c:v>
                </c:pt>
                <c:pt idx="186">
                  <c:v>103.83307948449215</c:v>
                </c:pt>
                <c:pt idx="187">
                  <c:v>103.71802653348836</c:v>
                </c:pt>
                <c:pt idx="188">
                  <c:v>103.62140635782507</c:v>
                </c:pt>
                <c:pt idx="189">
                  <c:v>103.55483259588297</c:v>
                </c:pt>
                <c:pt idx="190">
                  <c:v>103.75874613238931</c:v>
                </c:pt>
                <c:pt idx="191">
                  <c:v>103.82878949293548</c:v>
                </c:pt>
                <c:pt idx="192">
                  <c:v>103.8448720453916</c:v>
                </c:pt>
                <c:pt idx="193">
                  <c:v>103.86163876875352</c:v>
                </c:pt>
                <c:pt idx="194">
                  <c:v>103.87720868536312</c:v>
                </c:pt>
                <c:pt idx="195">
                  <c:v>103.99047537057511</c:v>
                </c:pt>
                <c:pt idx="196">
                  <c:v>103.99785252364521</c:v>
                </c:pt>
                <c:pt idx="197">
                  <c:v>103.73808365266274</c:v>
                </c:pt>
                <c:pt idx="198">
                  <c:v>103.78098123539476</c:v>
                </c:pt>
                <c:pt idx="199">
                  <c:v>103.79791687431805</c:v>
                </c:pt>
                <c:pt idx="200">
                  <c:v>103.81485365278877</c:v>
                </c:pt>
                <c:pt idx="201">
                  <c:v>103.71288986778744</c:v>
                </c:pt>
                <c:pt idx="202">
                  <c:v>103.53643091997911</c:v>
                </c:pt>
                <c:pt idx="203">
                  <c:v>103.55199243268186</c:v>
                </c:pt>
                <c:pt idx="204">
                  <c:v>103.35774464747927</c:v>
                </c:pt>
                <c:pt idx="205">
                  <c:v>103.40405537105676</c:v>
                </c:pt>
                <c:pt idx="206">
                  <c:v>103.41619580278909</c:v>
                </c:pt>
                <c:pt idx="207">
                  <c:v>103.42833700934555</c:v>
                </c:pt>
                <c:pt idx="208">
                  <c:v>103.58128523349086</c:v>
                </c:pt>
                <c:pt idx="209">
                  <c:v>103.68366214406208</c:v>
                </c:pt>
                <c:pt idx="210">
                  <c:v>103.93575016401861</c:v>
                </c:pt>
                <c:pt idx="211">
                  <c:v>104.04840211433313</c:v>
                </c:pt>
                <c:pt idx="212">
                  <c:v>103.97648254035525</c:v>
                </c:pt>
                <c:pt idx="213">
                  <c:v>103.99274889486175</c:v>
                </c:pt>
                <c:pt idx="214">
                  <c:v>104.00628161146777</c:v>
                </c:pt>
                <c:pt idx="215">
                  <c:v>103.85982763309833</c:v>
                </c:pt>
                <c:pt idx="216">
                  <c:v>103.8425880013221</c:v>
                </c:pt>
                <c:pt idx="217">
                  <c:v>103.90329551291717</c:v>
                </c:pt>
                <c:pt idx="218">
                  <c:v>103.6986986278912</c:v>
                </c:pt>
                <c:pt idx="219">
                  <c:v>103.52896039366433</c:v>
                </c:pt>
                <c:pt idx="220">
                  <c:v>103.54247763361361</c:v>
                </c:pt>
                <c:pt idx="221">
                  <c:v>103.55667961706551</c:v>
                </c:pt>
                <c:pt idx="222">
                  <c:v>103.54968194133035</c:v>
                </c:pt>
                <c:pt idx="223">
                  <c:v>103.80530735696655</c:v>
                </c:pt>
                <c:pt idx="224">
                  <c:v>104.07121120412748</c:v>
                </c:pt>
                <c:pt idx="225">
                  <c:v>104.14531458921913</c:v>
                </c:pt>
                <c:pt idx="226">
                  <c:v>104.31654992097499</c:v>
                </c:pt>
                <c:pt idx="227">
                  <c:v>104.32978943658554</c:v>
                </c:pt>
                <c:pt idx="228">
                  <c:v>104.34234571333042</c:v>
                </c:pt>
                <c:pt idx="229">
                  <c:v>104.36584776848443</c:v>
                </c:pt>
                <c:pt idx="230">
                  <c:v>104.39892857878998</c:v>
                </c:pt>
                <c:pt idx="231">
                  <c:v>104.39301719321953</c:v>
                </c:pt>
                <c:pt idx="232">
                  <c:v>104.30364065504773</c:v>
                </c:pt>
                <c:pt idx="233">
                  <c:v>104.27309548365253</c:v>
                </c:pt>
                <c:pt idx="234">
                  <c:v>104.28496745933153</c:v>
                </c:pt>
                <c:pt idx="235">
                  <c:v>104.29615593197433</c:v>
                </c:pt>
                <c:pt idx="236">
                  <c:v>104.19513097008463</c:v>
                </c:pt>
                <c:pt idx="237">
                  <c:v>104.22410748108487</c:v>
                </c:pt>
                <c:pt idx="238">
                  <c:v>104.31467112931286</c:v>
                </c:pt>
                <c:pt idx="239">
                  <c:v>104.23895504956776</c:v>
                </c:pt>
                <c:pt idx="240">
                  <c:v>104.14065068396691</c:v>
                </c:pt>
                <c:pt idx="241">
                  <c:v>104.15320437990957</c:v>
                </c:pt>
                <c:pt idx="242">
                  <c:v>104.16507445260967</c:v>
                </c:pt>
                <c:pt idx="243">
                  <c:v>104.17352322793822</c:v>
                </c:pt>
                <c:pt idx="244">
                  <c:v>104.10326364481527</c:v>
                </c:pt>
                <c:pt idx="245">
                  <c:v>103.95223406158682</c:v>
                </c:pt>
                <c:pt idx="246">
                  <c:v>104.10099276600862</c:v>
                </c:pt>
                <c:pt idx="247">
                  <c:v>103.93557780790157</c:v>
                </c:pt>
                <c:pt idx="248">
                  <c:v>103.94812649016399</c:v>
                </c:pt>
                <c:pt idx="249">
                  <c:v>103.96204501515292</c:v>
                </c:pt>
                <c:pt idx="250">
                  <c:v>103.9704878388506</c:v>
                </c:pt>
                <c:pt idx="251">
                  <c:v>103.79614483192134</c:v>
                </c:pt>
                <c:pt idx="252">
                  <c:v>103.7819898072306</c:v>
                </c:pt>
                <c:pt idx="253">
                  <c:v>103.71306238069664</c:v>
                </c:pt>
                <c:pt idx="254">
                  <c:v>103.7392984258434</c:v>
                </c:pt>
                <c:pt idx="255">
                  <c:v>103.75195462460381</c:v>
                </c:pt>
                <c:pt idx="256">
                  <c:v>103.76324217593026</c:v>
                </c:pt>
                <c:pt idx="257">
                  <c:v>103.67455856425644</c:v>
                </c:pt>
                <c:pt idx="258">
                  <c:v>103.57148836032191</c:v>
                </c:pt>
                <c:pt idx="259">
                  <c:v>103.56291133729736</c:v>
                </c:pt>
                <c:pt idx="260">
                  <c:v>103.40298986851199</c:v>
                </c:pt>
                <c:pt idx="261">
                  <c:v>103.36701233682849</c:v>
                </c:pt>
                <c:pt idx="262">
                  <c:v>103.37760272808273</c:v>
                </c:pt>
                <c:pt idx="263">
                  <c:v>103.38956352557379</c:v>
                </c:pt>
                <c:pt idx="264">
                  <c:v>103.46042750966338</c:v>
                </c:pt>
                <c:pt idx="265">
                  <c:v>103.59499563345572</c:v>
                </c:pt>
                <c:pt idx="266">
                  <c:v>103.68916061071255</c:v>
                </c:pt>
                <c:pt idx="267">
                  <c:v>103.34973575298032</c:v>
                </c:pt>
                <c:pt idx="268">
                  <c:v>103.0554969016907</c:v>
                </c:pt>
                <c:pt idx="269">
                  <c:v>103.05374709872264</c:v>
                </c:pt>
                <c:pt idx="270">
                  <c:v>103.05199703402315</c:v>
                </c:pt>
                <c:pt idx="271">
                  <c:v>102.87212436357768</c:v>
                </c:pt>
                <c:pt idx="272">
                  <c:v>102.78883914414199</c:v>
                </c:pt>
                <c:pt idx="273">
                  <c:v>102.720620740858</c:v>
                </c:pt>
                <c:pt idx="274">
                  <c:v>102.72913522943789</c:v>
                </c:pt>
                <c:pt idx="275">
                  <c:v>102.88565020790571</c:v>
                </c:pt>
                <c:pt idx="276">
                  <c:v>102.88389286749756</c:v>
                </c:pt>
                <c:pt idx="277">
                  <c:v>102.88350573462225</c:v>
                </c:pt>
                <c:pt idx="278">
                  <c:v>103.04278392555914</c:v>
                </c:pt>
                <c:pt idx="279">
                  <c:v>102.94029487614635</c:v>
                </c:pt>
                <c:pt idx="280">
                  <c:v>103.06669154045315</c:v>
                </c:pt>
                <c:pt idx="281">
                  <c:v>103.10880113617637</c:v>
                </c:pt>
                <c:pt idx="282">
                  <c:v>103.28455860638897</c:v>
                </c:pt>
                <c:pt idx="283">
                  <c:v>103.28349970109356</c:v>
                </c:pt>
                <c:pt idx="284">
                  <c:v>103.28106976707714</c:v>
                </c:pt>
                <c:pt idx="285">
                  <c:v>103.38282536333682</c:v>
                </c:pt>
                <c:pt idx="286">
                  <c:v>103.40573256808966</c:v>
                </c:pt>
                <c:pt idx="287">
                  <c:v>103.47388313553513</c:v>
                </c:pt>
                <c:pt idx="288">
                  <c:v>103.31513558450467</c:v>
                </c:pt>
                <c:pt idx="289">
                  <c:v>103.16597392966942</c:v>
                </c:pt>
                <c:pt idx="290">
                  <c:v>103.1641960682978</c:v>
                </c:pt>
                <c:pt idx="291">
                  <c:v>103.16310352715125</c:v>
                </c:pt>
                <c:pt idx="292">
                  <c:v>103.00706386532106</c:v>
                </c:pt>
                <c:pt idx="293">
                  <c:v>103.02653424742368</c:v>
                </c:pt>
                <c:pt idx="294">
                  <c:v>102.96098466404312</c:v>
                </c:pt>
                <c:pt idx="295">
                  <c:v>102.94479917737131</c:v>
                </c:pt>
                <c:pt idx="296">
                  <c:v>103.11649539584567</c:v>
                </c:pt>
                <c:pt idx="297">
                  <c:v>103.12842895676465</c:v>
                </c:pt>
                <c:pt idx="298">
                  <c:v>103.14242050290618</c:v>
                </c:pt>
                <c:pt idx="299">
                  <c:v>103.17355737755008</c:v>
                </c:pt>
                <c:pt idx="300">
                  <c:v>103.18617967833745</c:v>
                </c:pt>
                <c:pt idx="301">
                  <c:v>103.16931216950937</c:v>
                </c:pt>
                <c:pt idx="302">
                  <c:v>103.23268801878875</c:v>
                </c:pt>
                <c:pt idx="303">
                  <c:v>103.30018354840544</c:v>
                </c:pt>
                <c:pt idx="304">
                  <c:v>103.31349758108558</c:v>
                </c:pt>
                <c:pt idx="305">
                  <c:v>103.32612651103052</c:v>
                </c:pt>
                <c:pt idx="306">
                  <c:v>103.46291329256395</c:v>
                </c:pt>
                <c:pt idx="307">
                  <c:v>103.41175252654038</c:v>
                </c:pt>
                <c:pt idx="308">
                  <c:v>103.25837395309703</c:v>
                </c:pt>
                <c:pt idx="309">
                  <c:v>103.08989167372673</c:v>
                </c:pt>
                <c:pt idx="310">
                  <c:v>103.06135121158906</c:v>
                </c:pt>
                <c:pt idx="311">
                  <c:v>103.07534515360256</c:v>
                </c:pt>
                <c:pt idx="312">
                  <c:v>103.08933996810279</c:v>
                </c:pt>
                <c:pt idx="313">
                  <c:v>102.95033015883901</c:v>
                </c:pt>
                <c:pt idx="314">
                  <c:v>103.0432282402865</c:v>
                </c:pt>
                <c:pt idx="315">
                  <c:v>103.12378175430264</c:v>
                </c:pt>
                <c:pt idx="316">
                  <c:v>103.14326936606294</c:v>
                </c:pt>
                <c:pt idx="317">
                  <c:v>103.25196709233921</c:v>
                </c:pt>
                <c:pt idx="318">
                  <c:v>103.26459797770806</c:v>
                </c:pt>
                <c:pt idx="319">
                  <c:v>103.27860217975488</c:v>
                </c:pt>
                <c:pt idx="320">
                  <c:v>103.31525501750656</c:v>
                </c:pt>
                <c:pt idx="321">
                  <c:v>103.3683820470897</c:v>
                </c:pt>
                <c:pt idx="322">
                  <c:v>103.38994088369863</c:v>
                </c:pt>
                <c:pt idx="323">
                  <c:v>103.37031894839156</c:v>
                </c:pt>
                <c:pt idx="324">
                  <c:v>103.5250396617418</c:v>
                </c:pt>
                <c:pt idx="325">
                  <c:v>103.53768260132759</c:v>
                </c:pt>
                <c:pt idx="326">
                  <c:v>103.55169920321751</c:v>
                </c:pt>
                <c:pt idx="327">
                  <c:v>103.47029757057605</c:v>
                </c:pt>
                <c:pt idx="328">
                  <c:v>103.3168081783359</c:v>
                </c:pt>
                <c:pt idx="329">
                  <c:v>103.32807188409714</c:v>
                </c:pt>
                <c:pt idx="330">
                  <c:v>103.26107042620782</c:v>
                </c:pt>
                <c:pt idx="331">
                  <c:v>103.09588491820013</c:v>
                </c:pt>
                <c:pt idx="332">
                  <c:v>103.10920127667001</c:v>
                </c:pt>
                <c:pt idx="333">
                  <c:v>103.12320507540751</c:v>
                </c:pt>
                <c:pt idx="334">
                  <c:v>103.13720974727823</c:v>
                </c:pt>
                <c:pt idx="335">
                  <c:v>103.15121529232682</c:v>
                </c:pt>
                <c:pt idx="336">
                  <c:v>103.07457856298559</c:v>
                </c:pt>
                <c:pt idx="337">
                  <c:v>103.15244711207718</c:v>
                </c:pt>
                <c:pt idx="338">
                  <c:v>103.42192154197186</c:v>
                </c:pt>
                <c:pt idx="339">
                  <c:v>103.4345652666937</c:v>
                </c:pt>
                <c:pt idx="340">
                  <c:v>103.44858334470433</c:v>
                </c:pt>
                <c:pt idx="341">
                  <c:v>103.44886602019209</c:v>
                </c:pt>
                <c:pt idx="342">
                  <c:v>103.51096404655732</c:v>
                </c:pt>
                <c:pt idx="343">
                  <c:v>103.47690555892635</c:v>
                </c:pt>
                <c:pt idx="344">
                  <c:v>103.44353137768707</c:v>
                </c:pt>
                <c:pt idx="345">
                  <c:v>103.15324937885771</c:v>
                </c:pt>
                <c:pt idx="346">
                  <c:v>103.1679465089714</c:v>
                </c:pt>
                <c:pt idx="347">
                  <c:v>103.18115902427903</c:v>
                </c:pt>
                <c:pt idx="348">
                  <c:v>103.02880873519194</c:v>
                </c:pt>
                <c:pt idx="349">
                  <c:v>102.80499866864609</c:v>
                </c:pt>
                <c:pt idx="350">
                  <c:v>102.57705065828465</c:v>
                </c:pt>
                <c:pt idx="351">
                  <c:v>102.20549152682452</c:v>
                </c:pt>
                <c:pt idx="352">
                  <c:v>101.70061244216797</c:v>
                </c:pt>
                <c:pt idx="353">
                  <c:v>101.71446294774833</c:v>
                </c:pt>
                <c:pt idx="354">
                  <c:v>101.72968855485843</c:v>
                </c:pt>
                <c:pt idx="355">
                  <c:v>101.74354079187447</c:v>
                </c:pt>
                <c:pt idx="356">
                  <c:v>101.39662554089367</c:v>
                </c:pt>
                <c:pt idx="357">
                  <c:v>101.32937707901509</c:v>
                </c:pt>
                <c:pt idx="358">
                  <c:v>101.14323374853308</c:v>
                </c:pt>
                <c:pt idx="359">
                  <c:v>101.09658901004569</c:v>
                </c:pt>
                <c:pt idx="360">
                  <c:v>101.09805005714551</c:v>
                </c:pt>
                <c:pt idx="361">
                  <c:v>101.10157297630447</c:v>
                </c:pt>
                <c:pt idx="362">
                  <c:v>101.0404877864036</c:v>
                </c:pt>
                <c:pt idx="363">
                  <c:v>100.94434359043713</c:v>
                </c:pt>
                <c:pt idx="364">
                  <c:v>100.89699580627308</c:v>
                </c:pt>
                <c:pt idx="365">
                  <c:v>101.13147594245493</c:v>
                </c:pt>
                <c:pt idx="366">
                  <c:v>101.42509017747864</c:v>
                </c:pt>
                <c:pt idx="367">
                  <c:v>102.02509017747863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24-4817-ABDF-4EFFD452D3AD}"/>
            </c:ext>
          </c:extLst>
        </c:ser>
        <c:ser>
          <c:idx val="2"/>
          <c:order val="4"/>
          <c:tx>
            <c:strRef>
              <c:f>'12M (2)'!$AS$1</c:f>
              <c:strCache>
                <c:ptCount val="1"/>
                <c:pt idx="0">
                  <c:v>Benchmark</c:v>
                </c:pt>
              </c:strCache>
            </c:strRef>
          </c:tx>
          <c:spPr>
            <a:ln w="22225"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'12M (2)'!$AK$3:$AK$370</c:f>
              <c:numCache>
                <c:formatCode>m/d/yyyy</c:formatCode>
                <c:ptCount val="368"/>
                <c:pt idx="0" formatCode="dd\-mm\-yyyy">
                  <c:v>42663</c:v>
                </c:pt>
                <c:pt idx="1">
                  <c:v>42664</c:v>
                </c:pt>
                <c:pt idx="2">
                  <c:v>42665</c:v>
                </c:pt>
                <c:pt idx="3">
                  <c:v>42666</c:v>
                </c:pt>
                <c:pt idx="4">
                  <c:v>42667</c:v>
                </c:pt>
                <c:pt idx="5">
                  <c:v>42668</c:v>
                </c:pt>
                <c:pt idx="6">
                  <c:v>42669</c:v>
                </c:pt>
                <c:pt idx="7">
                  <c:v>42670</c:v>
                </c:pt>
                <c:pt idx="8">
                  <c:v>42671</c:v>
                </c:pt>
                <c:pt idx="9">
                  <c:v>42672</c:v>
                </c:pt>
                <c:pt idx="10">
                  <c:v>42673</c:v>
                </c:pt>
                <c:pt idx="11">
                  <c:v>42674</c:v>
                </c:pt>
                <c:pt idx="12">
                  <c:v>42675</c:v>
                </c:pt>
                <c:pt idx="13">
                  <c:v>42676</c:v>
                </c:pt>
                <c:pt idx="14">
                  <c:v>42677</c:v>
                </c:pt>
                <c:pt idx="15">
                  <c:v>42678</c:v>
                </c:pt>
                <c:pt idx="16">
                  <c:v>42679</c:v>
                </c:pt>
                <c:pt idx="17">
                  <c:v>42680</c:v>
                </c:pt>
                <c:pt idx="18">
                  <c:v>42681</c:v>
                </c:pt>
                <c:pt idx="19">
                  <c:v>42682</c:v>
                </c:pt>
                <c:pt idx="20">
                  <c:v>42683</c:v>
                </c:pt>
                <c:pt idx="21">
                  <c:v>42684</c:v>
                </c:pt>
                <c:pt idx="22">
                  <c:v>42685</c:v>
                </c:pt>
                <c:pt idx="23">
                  <c:v>42686</c:v>
                </c:pt>
                <c:pt idx="24">
                  <c:v>42687</c:v>
                </c:pt>
                <c:pt idx="25">
                  <c:v>42688</c:v>
                </c:pt>
                <c:pt idx="26">
                  <c:v>42689</c:v>
                </c:pt>
                <c:pt idx="27">
                  <c:v>42690</c:v>
                </c:pt>
                <c:pt idx="28">
                  <c:v>42691</c:v>
                </c:pt>
                <c:pt idx="29">
                  <c:v>42692</c:v>
                </c:pt>
                <c:pt idx="30">
                  <c:v>42693</c:v>
                </c:pt>
                <c:pt idx="31">
                  <c:v>42694</c:v>
                </c:pt>
                <c:pt idx="32">
                  <c:v>42695</c:v>
                </c:pt>
                <c:pt idx="33">
                  <c:v>42696</c:v>
                </c:pt>
                <c:pt idx="34">
                  <c:v>42697</c:v>
                </c:pt>
                <c:pt idx="35">
                  <c:v>42698</c:v>
                </c:pt>
                <c:pt idx="36">
                  <c:v>42699</c:v>
                </c:pt>
                <c:pt idx="37">
                  <c:v>42700</c:v>
                </c:pt>
                <c:pt idx="38">
                  <c:v>42701</c:v>
                </c:pt>
                <c:pt idx="39">
                  <c:v>42702</c:v>
                </c:pt>
                <c:pt idx="40">
                  <c:v>42703</c:v>
                </c:pt>
                <c:pt idx="41">
                  <c:v>42704</c:v>
                </c:pt>
                <c:pt idx="42">
                  <c:v>42705</c:v>
                </c:pt>
                <c:pt idx="43">
                  <c:v>42706</c:v>
                </c:pt>
                <c:pt idx="44">
                  <c:v>42707</c:v>
                </c:pt>
                <c:pt idx="45">
                  <c:v>42708</c:v>
                </c:pt>
                <c:pt idx="46">
                  <c:v>42709</c:v>
                </c:pt>
                <c:pt idx="47">
                  <c:v>42710</c:v>
                </c:pt>
                <c:pt idx="48">
                  <c:v>42711</c:v>
                </c:pt>
                <c:pt idx="49">
                  <c:v>42712</c:v>
                </c:pt>
                <c:pt idx="50">
                  <c:v>42713</c:v>
                </c:pt>
                <c:pt idx="51">
                  <c:v>42714</c:v>
                </c:pt>
                <c:pt idx="52">
                  <c:v>42715</c:v>
                </c:pt>
                <c:pt idx="53">
                  <c:v>42716</c:v>
                </c:pt>
                <c:pt idx="54">
                  <c:v>42717</c:v>
                </c:pt>
                <c:pt idx="55">
                  <c:v>42718</c:v>
                </c:pt>
                <c:pt idx="56">
                  <c:v>42719</c:v>
                </c:pt>
                <c:pt idx="57">
                  <c:v>42720</c:v>
                </c:pt>
                <c:pt idx="58">
                  <c:v>42721</c:v>
                </c:pt>
                <c:pt idx="59">
                  <c:v>42722</c:v>
                </c:pt>
                <c:pt idx="60">
                  <c:v>42723</c:v>
                </c:pt>
                <c:pt idx="61">
                  <c:v>42724</c:v>
                </c:pt>
                <c:pt idx="62">
                  <c:v>42725</c:v>
                </c:pt>
                <c:pt idx="63">
                  <c:v>42726</c:v>
                </c:pt>
                <c:pt idx="64">
                  <c:v>42727</c:v>
                </c:pt>
                <c:pt idx="65">
                  <c:v>42728</c:v>
                </c:pt>
                <c:pt idx="66">
                  <c:v>42729</c:v>
                </c:pt>
                <c:pt idx="67">
                  <c:v>42730</c:v>
                </c:pt>
                <c:pt idx="68">
                  <c:v>42731</c:v>
                </c:pt>
                <c:pt idx="69">
                  <c:v>42732</c:v>
                </c:pt>
                <c:pt idx="70">
                  <c:v>42733</c:v>
                </c:pt>
                <c:pt idx="71">
                  <c:v>42734</c:v>
                </c:pt>
                <c:pt idx="72">
                  <c:v>42735</c:v>
                </c:pt>
                <c:pt idx="73">
                  <c:v>42736</c:v>
                </c:pt>
                <c:pt idx="74">
                  <c:v>42737</c:v>
                </c:pt>
                <c:pt idx="75">
                  <c:v>42738</c:v>
                </c:pt>
                <c:pt idx="76">
                  <c:v>42739</c:v>
                </c:pt>
                <c:pt idx="77">
                  <c:v>42740</c:v>
                </c:pt>
                <c:pt idx="78">
                  <c:v>42741</c:v>
                </c:pt>
                <c:pt idx="79">
                  <c:v>42742</c:v>
                </c:pt>
                <c:pt idx="80">
                  <c:v>42743</c:v>
                </c:pt>
                <c:pt idx="81">
                  <c:v>42744</c:v>
                </c:pt>
                <c:pt idx="82">
                  <c:v>42745</c:v>
                </c:pt>
                <c:pt idx="83">
                  <c:v>42746</c:v>
                </c:pt>
                <c:pt idx="84">
                  <c:v>42747</c:v>
                </c:pt>
                <c:pt idx="85">
                  <c:v>42748</c:v>
                </c:pt>
                <c:pt idx="86">
                  <c:v>42749</c:v>
                </c:pt>
                <c:pt idx="87">
                  <c:v>42750</c:v>
                </c:pt>
                <c:pt idx="88">
                  <c:v>42751</c:v>
                </c:pt>
                <c:pt idx="89">
                  <c:v>42752</c:v>
                </c:pt>
                <c:pt idx="90">
                  <c:v>42753</c:v>
                </c:pt>
                <c:pt idx="91">
                  <c:v>42754</c:v>
                </c:pt>
                <c:pt idx="92">
                  <c:v>42755</c:v>
                </c:pt>
                <c:pt idx="93">
                  <c:v>42756</c:v>
                </c:pt>
                <c:pt idx="94">
                  <c:v>42757</c:v>
                </c:pt>
                <c:pt idx="95">
                  <c:v>42758</c:v>
                </c:pt>
                <c:pt idx="96">
                  <c:v>42759</c:v>
                </c:pt>
                <c:pt idx="97">
                  <c:v>42760</c:v>
                </c:pt>
                <c:pt idx="98">
                  <c:v>42761</c:v>
                </c:pt>
                <c:pt idx="99">
                  <c:v>42762</c:v>
                </c:pt>
                <c:pt idx="100">
                  <c:v>42763</c:v>
                </c:pt>
                <c:pt idx="101">
                  <c:v>42764</c:v>
                </c:pt>
                <c:pt idx="102">
                  <c:v>42765</c:v>
                </c:pt>
                <c:pt idx="103">
                  <c:v>42766</c:v>
                </c:pt>
                <c:pt idx="104">
                  <c:v>42767</c:v>
                </c:pt>
                <c:pt idx="105">
                  <c:v>42768</c:v>
                </c:pt>
                <c:pt idx="106">
                  <c:v>42769</c:v>
                </c:pt>
                <c:pt idx="107">
                  <c:v>42770</c:v>
                </c:pt>
                <c:pt idx="108">
                  <c:v>42771</c:v>
                </c:pt>
                <c:pt idx="109">
                  <c:v>42772</c:v>
                </c:pt>
                <c:pt idx="110">
                  <c:v>42773</c:v>
                </c:pt>
                <c:pt idx="111">
                  <c:v>42774</c:v>
                </c:pt>
                <c:pt idx="112">
                  <c:v>42775</c:v>
                </c:pt>
                <c:pt idx="113">
                  <c:v>42776</c:v>
                </c:pt>
                <c:pt idx="114">
                  <c:v>42777</c:v>
                </c:pt>
                <c:pt idx="115">
                  <c:v>42778</c:v>
                </c:pt>
                <c:pt idx="116">
                  <c:v>42779</c:v>
                </c:pt>
                <c:pt idx="117">
                  <c:v>42780</c:v>
                </c:pt>
                <c:pt idx="118">
                  <c:v>42781</c:v>
                </c:pt>
                <c:pt idx="119">
                  <c:v>42782</c:v>
                </c:pt>
                <c:pt idx="120">
                  <c:v>42783</c:v>
                </c:pt>
                <c:pt idx="121">
                  <c:v>42784</c:v>
                </c:pt>
                <c:pt idx="122">
                  <c:v>42785</c:v>
                </c:pt>
                <c:pt idx="123">
                  <c:v>42786</c:v>
                </c:pt>
                <c:pt idx="124">
                  <c:v>42787</c:v>
                </c:pt>
                <c:pt idx="125">
                  <c:v>42788</c:v>
                </c:pt>
                <c:pt idx="126">
                  <c:v>42789</c:v>
                </c:pt>
                <c:pt idx="127">
                  <c:v>42790</c:v>
                </c:pt>
                <c:pt idx="128">
                  <c:v>42791</c:v>
                </c:pt>
                <c:pt idx="129">
                  <c:v>42792</c:v>
                </c:pt>
                <c:pt idx="130">
                  <c:v>42793</c:v>
                </c:pt>
                <c:pt idx="131">
                  <c:v>42794</c:v>
                </c:pt>
                <c:pt idx="132">
                  <c:v>42795</c:v>
                </c:pt>
                <c:pt idx="133">
                  <c:v>42796</c:v>
                </c:pt>
                <c:pt idx="134">
                  <c:v>42797</c:v>
                </c:pt>
                <c:pt idx="135">
                  <c:v>42798</c:v>
                </c:pt>
                <c:pt idx="136">
                  <c:v>42799</c:v>
                </c:pt>
                <c:pt idx="137">
                  <c:v>42800</c:v>
                </c:pt>
                <c:pt idx="138">
                  <c:v>42801</c:v>
                </c:pt>
                <c:pt idx="139">
                  <c:v>42802</c:v>
                </c:pt>
                <c:pt idx="140">
                  <c:v>42803</c:v>
                </c:pt>
                <c:pt idx="141">
                  <c:v>42804</c:v>
                </c:pt>
                <c:pt idx="142">
                  <c:v>42805</c:v>
                </c:pt>
                <c:pt idx="143">
                  <c:v>42806</c:v>
                </c:pt>
                <c:pt idx="144">
                  <c:v>42807</c:v>
                </c:pt>
                <c:pt idx="145">
                  <c:v>42808</c:v>
                </c:pt>
                <c:pt idx="146">
                  <c:v>42809</c:v>
                </c:pt>
                <c:pt idx="147">
                  <c:v>42810</c:v>
                </c:pt>
                <c:pt idx="148">
                  <c:v>42811</c:v>
                </c:pt>
                <c:pt idx="149">
                  <c:v>42812</c:v>
                </c:pt>
                <c:pt idx="150">
                  <c:v>42813</c:v>
                </c:pt>
                <c:pt idx="151">
                  <c:v>42814</c:v>
                </c:pt>
                <c:pt idx="152">
                  <c:v>42815</c:v>
                </c:pt>
                <c:pt idx="153">
                  <c:v>42816</c:v>
                </c:pt>
                <c:pt idx="154">
                  <c:v>42817</c:v>
                </c:pt>
                <c:pt idx="155">
                  <c:v>42818</c:v>
                </c:pt>
                <c:pt idx="156">
                  <c:v>42819</c:v>
                </c:pt>
                <c:pt idx="157">
                  <c:v>42820</c:v>
                </c:pt>
                <c:pt idx="158">
                  <c:v>42821</c:v>
                </c:pt>
                <c:pt idx="159">
                  <c:v>42822</c:v>
                </c:pt>
                <c:pt idx="160">
                  <c:v>42823</c:v>
                </c:pt>
                <c:pt idx="161">
                  <c:v>42824</c:v>
                </c:pt>
                <c:pt idx="162">
                  <c:v>42825</c:v>
                </c:pt>
                <c:pt idx="163">
                  <c:v>42826</c:v>
                </c:pt>
                <c:pt idx="164">
                  <c:v>42827</c:v>
                </c:pt>
                <c:pt idx="165">
                  <c:v>42828</c:v>
                </c:pt>
                <c:pt idx="166">
                  <c:v>42829</c:v>
                </c:pt>
                <c:pt idx="167">
                  <c:v>42830</c:v>
                </c:pt>
                <c:pt idx="168">
                  <c:v>42831</c:v>
                </c:pt>
                <c:pt idx="169">
                  <c:v>42832</c:v>
                </c:pt>
                <c:pt idx="170">
                  <c:v>42833</c:v>
                </c:pt>
                <c:pt idx="171">
                  <c:v>42834</c:v>
                </c:pt>
                <c:pt idx="172">
                  <c:v>42835</c:v>
                </c:pt>
                <c:pt idx="173">
                  <c:v>42836</c:v>
                </c:pt>
                <c:pt idx="174">
                  <c:v>42837</c:v>
                </c:pt>
                <c:pt idx="175">
                  <c:v>42838</c:v>
                </c:pt>
                <c:pt idx="176">
                  <c:v>42839</c:v>
                </c:pt>
                <c:pt idx="177">
                  <c:v>42840</c:v>
                </c:pt>
                <c:pt idx="178">
                  <c:v>42841</c:v>
                </c:pt>
                <c:pt idx="179">
                  <c:v>42842</c:v>
                </c:pt>
                <c:pt idx="180">
                  <c:v>42843</c:v>
                </c:pt>
                <c:pt idx="181">
                  <c:v>42844</c:v>
                </c:pt>
                <c:pt idx="182">
                  <c:v>42845</c:v>
                </c:pt>
                <c:pt idx="183">
                  <c:v>42846</c:v>
                </c:pt>
                <c:pt idx="184">
                  <c:v>42847</c:v>
                </c:pt>
                <c:pt idx="185">
                  <c:v>42848</c:v>
                </c:pt>
                <c:pt idx="186">
                  <c:v>42849</c:v>
                </c:pt>
                <c:pt idx="187">
                  <c:v>42850</c:v>
                </c:pt>
                <c:pt idx="188">
                  <c:v>42851</c:v>
                </c:pt>
                <c:pt idx="189">
                  <c:v>42852</c:v>
                </c:pt>
                <c:pt idx="190">
                  <c:v>42853</c:v>
                </c:pt>
                <c:pt idx="191">
                  <c:v>42854</c:v>
                </c:pt>
                <c:pt idx="192">
                  <c:v>42855</c:v>
                </c:pt>
                <c:pt idx="193">
                  <c:v>42856</c:v>
                </c:pt>
                <c:pt idx="194">
                  <c:v>42857</c:v>
                </c:pt>
                <c:pt idx="195">
                  <c:v>42858</c:v>
                </c:pt>
                <c:pt idx="196">
                  <c:v>42859</c:v>
                </c:pt>
                <c:pt idx="197">
                  <c:v>42860</c:v>
                </c:pt>
                <c:pt idx="198">
                  <c:v>42861</c:v>
                </c:pt>
                <c:pt idx="199">
                  <c:v>42862</c:v>
                </c:pt>
                <c:pt idx="200">
                  <c:v>42863</c:v>
                </c:pt>
                <c:pt idx="201">
                  <c:v>42864</c:v>
                </c:pt>
                <c:pt idx="202">
                  <c:v>42865</c:v>
                </c:pt>
                <c:pt idx="203">
                  <c:v>42866</c:v>
                </c:pt>
                <c:pt idx="204">
                  <c:v>42867</c:v>
                </c:pt>
                <c:pt idx="205">
                  <c:v>42868</c:v>
                </c:pt>
                <c:pt idx="206">
                  <c:v>42869</c:v>
                </c:pt>
                <c:pt idx="207">
                  <c:v>42870</c:v>
                </c:pt>
                <c:pt idx="208">
                  <c:v>42871</c:v>
                </c:pt>
                <c:pt idx="209">
                  <c:v>42872</c:v>
                </c:pt>
                <c:pt idx="210">
                  <c:v>42873</c:v>
                </c:pt>
                <c:pt idx="211">
                  <c:v>42874</c:v>
                </c:pt>
                <c:pt idx="212">
                  <c:v>42875</c:v>
                </c:pt>
                <c:pt idx="213">
                  <c:v>42876</c:v>
                </c:pt>
                <c:pt idx="214">
                  <c:v>42877</c:v>
                </c:pt>
                <c:pt idx="215">
                  <c:v>42878</c:v>
                </c:pt>
                <c:pt idx="216">
                  <c:v>42879</c:v>
                </c:pt>
                <c:pt idx="217">
                  <c:v>42880</c:v>
                </c:pt>
                <c:pt idx="218">
                  <c:v>42881</c:v>
                </c:pt>
                <c:pt idx="219">
                  <c:v>42882</c:v>
                </c:pt>
                <c:pt idx="220">
                  <c:v>42883</c:v>
                </c:pt>
                <c:pt idx="221">
                  <c:v>42884</c:v>
                </c:pt>
                <c:pt idx="222">
                  <c:v>42885</c:v>
                </c:pt>
                <c:pt idx="223">
                  <c:v>42886</c:v>
                </c:pt>
                <c:pt idx="224">
                  <c:v>42887</c:v>
                </c:pt>
                <c:pt idx="225">
                  <c:v>42888</c:v>
                </c:pt>
                <c:pt idx="226">
                  <c:v>42889</c:v>
                </c:pt>
                <c:pt idx="227">
                  <c:v>42890</c:v>
                </c:pt>
                <c:pt idx="228">
                  <c:v>42891</c:v>
                </c:pt>
                <c:pt idx="229">
                  <c:v>42892</c:v>
                </c:pt>
                <c:pt idx="230">
                  <c:v>42893</c:v>
                </c:pt>
                <c:pt idx="231">
                  <c:v>42894</c:v>
                </c:pt>
                <c:pt idx="232">
                  <c:v>42895</c:v>
                </c:pt>
                <c:pt idx="233">
                  <c:v>42896</c:v>
                </c:pt>
                <c:pt idx="234">
                  <c:v>42897</c:v>
                </c:pt>
                <c:pt idx="235">
                  <c:v>42898</c:v>
                </c:pt>
                <c:pt idx="236">
                  <c:v>42899</c:v>
                </c:pt>
                <c:pt idx="237">
                  <c:v>42900</c:v>
                </c:pt>
                <c:pt idx="238">
                  <c:v>42901</c:v>
                </c:pt>
                <c:pt idx="239">
                  <c:v>42902</c:v>
                </c:pt>
                <c:pt idx="240">
                  <c:v>42903</c:v>
                </c:pt>
                <c:pt idx="241">
                  <c:v>42904</c:v>
                </c:pt>
                <c:pt idx="242">
                  <c:v>42905</c:v>
                </c:pt>
                <c:pt idx="243">
                  <c:v>42906</c:v>
                </c:pt>
                <c:pt idx="244">
                  <c:v>42907</c:v>
                </c:pt>
                <c:pt idx="245">
                  <c:v>42908</c:v>
                </c:pt>
                <c:pt idx="246">
                  <c:v>42909</c:v>
                </c:pt>
                <c:pt idx="247">
                  <c:v>42910</c:v>
                </c:pt>
                <c:pt idx="248">
                  <c:v>42911</c:v>
                </c:pt>
                <c:pt idx="249">
                  <c:v>42912</c:v>
                </c:pt>
                <c:pt idx="250">
                  <c:v>42913</c:v>
                </c:pt>
                <c:pt idx="251">
                  <c:v>42914</c:v>
                </c:pt>
                <c:pt idx="252">
                  <c:v>42915</c:v>
                </c:pt>
                <c:pt idx="253">
                  <c:v>42916</c:v>
                </c:pt>
                <c:pt idx="254">
                  <c:v>42917</c:v>
                </c:pt>
                <c:pt idx="255">
                  <c:v>42918</c:v>
                </c:pt>
                <c:pt idx="256">
                  <c:v>42919</c:v>
                </c:pt>
                <c:pt idx="257">
                  <c:v>42920</c:v>
                </c:pt>
                <c:pt idx="258">
                  <c:v>42921</c:v>
                </c:pt>
                <c:pt idx="259">
                  <c:v>42922</c:v>
                </c:pt>
                <c:pt idx="260">
                  <c:v>42923</c:v>
                </c:pt>
                <c:pt idx="261">
                  <c:v>42924</c:v>
                </c:pt>
                <c:pt idx="262">
                  <c:v>42925</c:v>
                </c:pt>
                <c:pt idx="263">
                  <c:v>42926</c:v>
                </c:pt>
                <c:pt idx="264">
                  <c:v>42927</c:v>
                </c:pt>
                <c:pt idx="265">
                  <c:v>42928</c:v>
                </c:pt>
                <c:pt idx="266">
                  <c:v>42929</c:v>
                </c:pt>
                <c:pt idx="267">
                  <c:v>42930</c:v>
                </c:pt>
                <c:pt idx="268">
                  <c:v>42931</c:v>
                </c:pt>
                <c:pt idx="269">
                  <c:v>42932</c:v>
                </c:pt>
                <c:pt idx="270">
                  <c:v>42933</c:v>
                </c:pt>
                <c:pt idx="271">
                  <c:v>42934</c:v>
                </c:pt>
                <c:pt idx="272">
                  <c:v>42935</c:v>
                </c:pt>
                <c:pt idx="273">
                  <c:v>42936</c:v>
                </c:pt>
                <c:pt idx="274">
                  <c:v>42937</c:v>
                </c:pt>
                <c:pt idx="275">
                  <c:v>42938</c:v>
                </c:pt>
                <c:pt idx="276">
                  <c:v>42939</c:v>
                </c:pt>
                <c:pt idx="277">
                  <c:v>42940</c:v>
                </c:pt>
                <c:pt idx="278">
                  <c:v>42941</c:v>
                </c:pt>
                <c:pt idx="279">
                  <c:v>42942</c:v>
                </c:pt>
                <c:pt idx="280">
                  <c:v>42943</c:v>
                </c:pt>
                <c:pt idx="281">
                  <c:v>42944</c:v>
                </c:pt>
                <c:pt idx="282">
                  <c:v>42945</c:v>
                </c:pt>
                <c:pt idx="283">
                  <c:v>42946</c:v>
                </c:pt>
                <c:pt idx="284">
                  <c:v>42947</c:v>
                </c:pt>
                <c:pt idx="285">
                  <c:v>42948</c:v>
                </c:pt>
                <c:pt idx="286">
                  <c:v>42949</c:v>
                </c:pt>
                <c:pt idx="287">
                  <c:v>42950</c:v>
                </c:pt>
                <c:pt idx="288">
                  <c:v>42951</c:v>
                </c:pt>
                <c:pt idx="289">
                  <c:v>42952</c:v>
                </c:pt>
                <c:pt idx="290">
                  <c:v>42953</c:v>
                </c:pt>
                <c:pt idx="291">
                  <c:v>42954</c:v>
                </c:pt>
                <c:pt idx="292">
                  <c:v>42955</c:v>
                </c:pt>
                <c:pt idx="293">
                  <c:v>42956</c:v>
                </c:pt>
                <c:pt idx="294">
                  <c:v>42957</c:v>
                </c:pt>
                <c:pt idx="295">
                  <c:v>42958</c:v>
                </c:pt>
                <c:pt idx="296">
                  <c:v>42959</c:v>
                </c:pt>
                <c:pt idx="297">
                  <c:v>42960</c:v>
                </c:pt>
                <c:pt idx="298">
                  <c:v>42961</c:v>
                </c:pt>
                <c:pt idx="299">
                  <c:v>42962</c:v>
                </c:pt>
                <c:pt idx="300">
                  <c:v>42963</c:v>
                </c:pt>
                <c:pt idx="301">
                  <c:v>42964</c:v>
                </c:pt>
                <c:pt idx="302">
                  <c:v>42965</c:v>
                </c:pt>
                <c:pt idx="303">
                  <c:v>42966</c:v>
                </c:pt>
                <c:pt idx="304">
                  <c:v>42967</c:v>
                </c:pt>
                <c:pt idx="305">
                  <c:v>42968</c:v>
                </c:pt>
                <c:pt idx="306">
                  <c:v>42969</c:v>
                </c:pt>
                <c:pt idx="307">
                  <c:v>42970</c:v>
                </c:pt>
                <c:pt idx="308">
                  <c:v>42971</c:v>
                </c:pt>
                <c:pt idx="309">
                  <c:v>42972</c:v>
                </c:pt>
                <c:pt idx="310">
                  <c:v>42973</c:v>
                </c:pt>
                <c:pt idx="311">
                  <c:v>42974</c:v>
                </c:pt>
                <c:pt idx="312">
                  <c:v>42975</c:v>
                </c:pt>
                <c:pt idx="313">
                  <c:v>42976</c:v>
                </c:pt>
                <c:pt idx="314">
                  <c:v>42977</c:v>
                </c:pt>
                <c:pt idx="315">
                  <c:v>42978</c:v>
                </c:pt>
                <c:pt idx="316">
                  <c:v>42979</c:v>
                </c:pt>
                <c:pt idx="317">
                  <c:v>42980</c:v>
                </c:pt>
                <c:pt idx="318">
                  <c:v>42981</c:v>
                </c:pt>
                <c:pt idx="319">
                  <c:v>42982</c:v>
                </c:pt>
                <c:pt idx="320">
                  <c:v>42983</c:v>
                </c:pt>
                <c:pt idx="321">
                  <c:v>42984</c:v>
                </c:pt>
                <c:pt idx="322">
                  <c:v>42985</c:v>
                </c:pt>
                <c:pt idx="323">
                  <c:v>42986</c:v>
                </c:pt>
                <c:pt idx="324">
                  <c:v>42987</c:v>
                </c:pt>
                <c:pt idx="325">
                  <c:v>42988</c:v>
                </c:pt>
                <c:pt idx="326">
                  <c:v>42989</c:v>
                </c:pt>
                <c:pt idx="327">
                  <c:v>42990</c:v>
                </c:pt>
                <c:pt idx="328">
                  <c:v>42991</c:v>
                </c:pt>
                <c:pt idx="329">
                  <c:v>42992</c:v>
                </c:pt>
                <c:pt idx="330">
                  <c:v>42993</c:v>
                </c:pt>
                <c:pt idx="331">
                  <c:v>42994</c:v>
                </c:pt>
                <c:pt idx="332">
                  <c:v>42995</c:v>
                </c:pt>
                <c:pt idx="333">
                  <c:v>42996</c:v>
                </c:pt>
                <c:pt idx="334">
                  <c:v>42997</c:v>
                </c:pt>
                <c:pt idx="335">
                  <c:v>42998</c:v>
                </c:pt>
                <c:pt idx="336">
                  <c:v>42999</c:v>
                </c:pt>
                <c:pt idx="337">
                  <c:v>43000</c:v>
                </c:pt>
                <c:pt idx="338">
                  <c:v>43001</c:v>
                </c:pt>
                <c:pt idx="339">
                  <c:v>43002</c:v>
                </c:pt>
                <c:pt idx="340">
                  <c:v>43003</c:v>
                </c:pt>
                <c:pt idx="341">
                  <c:v>43004</c:v>
                </c:pt>
                <c:pt idx="342">
                  <c:v>43005</c:v>
                </c:pt>
                <c:pt idx="343">
                  <c:v>43006</c:v>
                </c:pt>
                <c:pt idx="344">
                  <c:v>43007</c:v>
                </c:pt>
                <c:pt idx="345">
                  <c:v>43008</c:v>
                </c:pt>
                <c:pt idx="346">
                  <c:v>43009</c:v>
                </c:pt>
                <c:pt idx="347">
                  <c:v>43010</c:v>
                </c:pt>
                <c:pt idx="348">
                  <c:v>43011</c:v>
                </c:pt>
                <c:pt idx="349">
                  <c:v>43012</c:v>
                </c:pt>
                <c:pt idx="350">
                  <c:v>43013</c:v>
                </c:pt>
                <c:pt idx="351">
                  <c:v>43014</c:v>
                </c:pt>
                <c:pt idx="352">
                  <c:v>43015</c:v>
                </c:pt>
                <c:pt idx="353">
                  <c:v>43016</c:v>
                </c:pt>
                <c:pt idx="354">
                  <c:v>43017</c:v>
                </c:pt>
                <c:pt idx="355">
                  <c:v>43018</c:v>
                </c:pt>
                <c:pt idx="356">
                  <c:v>43019</c:v>
                </c:pt>
                <c:pt idx="357">
                  <c:v>43020</c:v>
                </c:pt>
                <c:pt idx="358">
                  <c:v>43021</c:v>
                </c:pt>
                <c:pt idx="359">
                  <c:v>43022</c:v>
                </c:pt>
                <c:pt idx="360">
                  <c:v>43023</c:v>
                </c:pt>
                <c:pt idx="361">
                  <c:v>43024</c:v>
                </c:pt>
                <c:pt idx="362">
                  <c:v>43025</c:v>
                </c:pt>
                <c:pt idx="363">
                  <c:v>43026</c:v>
                </c:pt>
                <c:pt idx="364">
                  <c:v>43027</c:v>
                </c:pt>
                <c:pt idx="365">
                  <c:v>43028</c:v>
                </c:pt>
                <c:pt idx="366">
                  <c:v>43029</c:v>
                </c:pt>
                <c:pt idx="367">
                  <c:v>43030</c:v>
                </c:pt>
              </c:numCache>
            </c:numRef>
          </c:cat>
          <c:val>
            <c:numRef>
              <c:f>'12M (2)'!$AS$3:$AS$368</c:f>
              <c:numCache>
                <c:formatCode>General</c:formatCode>
                <c:ptCount val="36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99.982797505355563</c:v>
                </c:pt>
                <c:pt idx="5">
                  <c:v>99.875891996613248</c:v>
                </c:pt>
                <c:pt idx="6">
                  <c:v>99.819473368921379</c:v>
                </c:pt>
                <c:pt idx="7">
                  <c:v>99.779560925430076</c:v>
                </c:pt>
                <c:pt idx="8">
                  <c:v>99.588887404535811</c:v>
                </c:pt>
                <c:pt idx="9">
                  <c:v>99.588887404535811</c:v>
                </c:pt>
                <c:pt idx="10">
                  <c:v>99.588887404535811</c:v>
                </c:pt>
                <c:pt idx="11">
                  <c:v>99.588887404535811</c:v>
                </c:pt>
                <c:pt idx="12">
                  <c:v>99.588887404535811</c:v>
                </c:pt>
                <c:pt idx="13">
                  <c:v>99.422312526409158</c:v>
                </c:pt>
                <c:pt idx="14">
                  <c:v>99.234479347753549</c:v>
                </c:pt>
                <c:pt idx="15">
                  <c:v>99.289790764714965</c:v>
                </c:pt>
                <c:pt idx="16">
                  <c:v>99.289790764714965</c:v>
                </c:pt>
                <c:pt idx="17">
                  <c:v>99.289790764714965</c:v>
                </c:pt>
                <c:pt idx="18">
                  <c:v>99.374484157202616</c:v>
                </c:pt>
                <c:pt idx="19">
                  <c:v>99.559123382695063</c:v>
                </c:pt>
                <c:pt idx="20">
                  <c:v>99.570924473837792</c:v>
                </c:pt>
                <c:pt idx="21">
                  <c:v>99.363889027322116</c:v>
                </c:pt>
                <c:pt idx="22">
                  <c:v>98.63475097177313</c:v>
                </c:pt>
                <c:pt idx="23">
                  <c:v>98.63475097177313</c:v>
                </c:pt>
                <c:pt idx="24">
                  <c:v>98.63475097177313</c:v>
                </c:pt>
                <c:pt idx="25">
                  <c:v>98.171891318249109</c:v>
                </c:pt>
                <c:pt idx="26">
                  <c:v>97.176262591697295</c:v>
                </c:pt>
                <c:pt idx="27">
                  <c:v>97.681564465760857</c:v>
                </c:pt>
                <c:pt idx="28">
                  <c:v>97.882993368982781</c:v>
                </c:pt>
                <c:pt idx="29">
                  <c:v>98.048763928434994</c:v>
                </c:pt>
                <c:pt idx="30">
                  <c:v>98.048763928434994</c:v>
                </c:pt>
                <c:pt idx="31">
                  <c:v>98.048763928434994</c:v>
                </c:pt>
                <c:pt idx="32">
                  <c:v>97.972501762824251</c:v>
                </c:pt>
                <c:pt idx="33">
                  <c:v>97.870643446434755</c:v>
                </c:pt>
                <c:pt idx="34">
                  <c:v>97.906488998449944</c:v>
                </c:pt>
                <c:pt idx="35">
                  <c:v>97.805404553750748</c:v>
                </c:pt>
                <c:pt idx="36">
                  <c:v>97.734755556513349</c:v>
                </c:pt>
                <c:pt idx="37">
                  <c:v>97.734755556513349</c:v>
                </c:pt>
                <c:pt idx="38">
                  <c:v>97.734755556513349</c:v>
                </c:pt>
                <c:pt idx="39">
                  <c:v>97.693448341468823</c:v>
                </c:pt>
                <c:pt idx="40">
                  <c:v>97.716081280746451</c:v>
                </c:pt>
                <c:pt idx="41">
                  <c:v>97.91919082107141</c:v>
                </c:pt>
                <c:pt idx="42">
                  <c:v>98.020638647832286</c:v>
                </c:pt>
                <c:pt idx="43">
                  <c:v>97.979785379002706</c:v>
                </c:pt>
                <c:pt idx="44">
                  <c:v>97.979785379002706</c:v>
                </c:pt>
                <c:pt idx="45">
                  <c:v>97.979785379002706</c:v>
                </c:pt>
                <c:pt idx="46">
                  <c:v>98.131073892855341</c:v>
                </c:pt>
                <c:pt idx="47">
                  <c:v>98.245745066744448</c:v>
                </c:pt>
                <c:pt idx="48">
                  <c:v>98.268068509115707</c:v>
                </c:pt>
                <c:pt idx="49">
                  <c:v>98.268068509115707</c:v>
                </c:pt>
                <c:pt idx="50">
                  <c:v>98.409429601490388</c:v>
                </c:pt>
                <c:pt idx="51">
                  <c:v>98.409429601490388</c:v>
                </c:pt>
                <c:pt idx="52">
                  <c:v>98.409429601490388</c:v>
                </c:pt>
                <c:pt idx="53">
                  <c:v>98.408316475901302</c:v>
                </c:pt>
                <c:pt idx="54">
                  <c:v>98.294161655544372</c:v>
                </c:pt>
                <c:pt idx="55">
                  <c:v>98.461935370350659</c:v>
                </c:pt>
                <c:pt idx="56">
                  <c:v>98.801813337465219</c:v>
                </c:pt>
                <c:pt idx="57">
                  <c:v>98.728949568832604</c:v>
                </c:pt>
                <c:pt idx="58">
                  <c:v>98.728949568832604</c:v>
                </c:pt>
                <c:pt idx="59">
                  <c:v>98.728949568832604</c:v>
                </c:pt>
                <c:pt idx="60">
                  <c:v>98.89508021596636</c:v>
                </c:pt>
                <c:pt idx="61">
                  <c:v>99.034124830971862</c:v>
                </c:pt>
                <c:pt idx="62">
                  <c:v>99.128234651288622</c:v>
                </c:pt>
                <c:pt idx="63">
                  <c:v>99.156962735302727</c:v>
                </c:pt>
                <c:pt idx="64">
                  <c:v>99.273318444607</c:v>
                </c:pt>
                <c:pt idx="65">
                  <c:v>99.273318444607</c:v>
                </c:pt>
                <c:pt idx="66">
                  <c:v>99.273318444607</c:v>
                </c:pt>
                <c:pt idx="67">
                  <c:v>99.228275269561252</c:v>
                </c:pt>
                <c:pt idx="68">
                  <c:v>99.373294400169073</c:v>
                </c:pt>
                <c:pt idx="69">
                  <c:v>99.484445095105386</c:v>
                </c:pt>
                <c:pt idx="70">
                  <c:v>99.606957636440882</c:v>
                </c:pt>
                <c:pt idx="71">
                  <c:v>99.778320568862924</c:v>
                </c:pt>
                <c:pt idx="72">
                  <c:v>99.778320568862924</c:v>
                </c:pt>
                <c:pt idx="73">
                  <c:v>99.778320568862924</c:v>
                </c:pt>
                <c:pt idx="74">
                  <c:v>99.778320568862924</c:v>
                </c:pt>
                <c:pt idx="75">
                  <c:v>99.924813286923396</c:v>
                </c:pt>
                <c:pt idx="76">
                  <c:v>100.19918921680842</c:v>
                </c:pt>
                <c:pt idx="77">
                  <c:v>100.48097432437898</c:v>
                </c:pt>
                <c:pt idx="78">
                  <c:v>100.56347103955783</c:v>
                </c:pt>
                <c:pt idx="79">
                  <c:v>100.56347103955783</c:v>
                </c:pt>
                <c:pt idx="80">
                  <c:v>100.56347103955783</c:v>
                </c:pt>
                <c:pt idx="81">
                  <c:v>100.45637198594443</c:v>
                </c:pt>
                <c:pt idx="82">
                  <c:v>100.48778502366395</c:v>
                </c:pt>
                <c:pt idx="83">
                  <c:v>100.41079760862601</c:v>
                </c:pt>
                <c:pt idx="84">
                  <c:v>100.4684542825941</c:v>
                </c:pt>
                <c:pt idx="85">
                  <c:v>100.52935509897848</c:v>
                </c:pt>
                <c:pt idx="86">
                  <c:v>100.52935509897848</c:v>
                </c:pt>
                <c:pt idx="87">
                  <c:v>100.52935509897848</c:v>
                </c:pt>
                <c:pt idx="88">
                  <c:v>100.46430463383882</c:v>
                </c:pt>
                <c:pt idx="89">
                  <c:v>100.442144588369</c:v>
                </c:pt>
                <c:pt idx="90">
                  <c:v>100.39687010255587</c:v>
                </c:pt>
                <c:pt idx="91">
                  <c:v>100.32664935155965</c:v>
                </c:pt>
                <c:pt idx="92">
                  <c:v>100.29936986952949</c:v>
                </c:pt>
                <c:pt idx="93">
                  <c:v>100.29936986952949</c:v>
                </c:pt>
                <c:pt idx="94">
                  <c:v>100.29936986952949</c:v>
                </c:pt>
                <c:pt idx="95">
                  <c:v>100.38303797336594</c:v>
                </c:pt>
                <c:pt idx="96">
                  <c:v>100.30754206068229</c:v>
                </c:pt>
                <c:pt idx="97">
                  <c:v>100.3714339536748</c:v>
                </c:pt>
                <c:pt idx="98">
                  <c:v>100.42243793772724</c:v>
                </c:pt>
                <c:pt idx="99">
                  <c:v>100.36986291093022</c:v>
                </c:pt>
                <c:pt idx="100">
                  <c:v>100.36986291093022</c:v>
                </c:pt>
                <c:pt idx="101">
                  <c:v>100.36986291093022</c:v>
                </c:pt>
                <c:pt idx="102">
                  <c:v>100.3847302957505</c:v>
                </c:pt>
                <c:pt idx="103">
                  <c:v>100.3960852574258</c:v>
                </c:pt>
                <c:pt idx="104">
                  <c:v>100.46561417784677</c:v>
                </c:pt>
                <c:pt idx="105">
                  <c:v>100.61697451746123</c:v>
                </c:pt>
                <c:pt idx="106">
                  <c:v>100.69069622928286</c:v>
                </c:pt>
                <c:pt idx="107">
                  <c:v>100.69069622928286</c:v>
                </c:pt>
                <c:pt idx="108">
                  <c:v>100.69069622928286</c:v>
                </c:pt>
                <c:pt idx="109">
                  <c:v>100.73128608859002</c:v>
                </c:pt>
                <c:pt idx="110">
                  <c:v>100.68857584146997</c:v>
                </c:pt>
                <c:pt idx="111">
                  <c:v>100.90509078194994</c:v>
                </c:pt>
                <c:pt idx="112">
                  <c:v>101.01109122218439</c:v>
                </c:pt>
                <c:pt idx="113">
                  <c:v>101.128654173632</c:v>
                </c:pt>
                <c:pt idx="114">
                  <c:v>101.128654173632</c:v>
                </c:pt>
                <c:pt idx="115">
                  <c:v>101.128654173632</c:v>
                </c:pt>
                <c:pt idx="116">
                  <c:v>101.10845726440984</c:v>
                </c:pt>
                <c:pt idx="117">
                  <c:v>101.14091062479645</c:v>
                </c:pt>
                <c:pt idx="118">
                  <c:v>101.21935973395482</c:v>
                </c:pt>
                <c:pt idx="119">
                  <c:v>101.16277374850723</c:v>
                </c:pt>
                <c:pt idx="120">
                  <c:v>101.07073282357503</c:v>
                </c:pt>
                <c:pt idx="121">
                  <c:v>101.07073282357503</c:v>
                </c:pt>
                <c:pt idx="122">
                  <c:v>101.07073282357503</c:v>
                </c:pt>
                <c:pt idx="123">
                  <c:v>101.21270728504862</c:v>
                </c:pt>
                <c:pt idx="124">
                  <c:v>101.15454304758465</c:v>
                </c:pt>
                <c:pt idx="125">
                  <c:v>101.12125429107181</c:v>
                </c:pt>
                <c:pt idx="126">
                  <c:v>101.20411370956946</c:v>
                </c:pt>
                <c:pt idx="127">
                  <c:v>101.33618111040612</c:v>
                </c:pt>
                <c:pt idx="128">
                  <c:v>101.33618111040612</c:v>
                </c:pt>
                <c:pt idx="129">
                  <c:v>101.33618111040612</c:v>
                </c:pt>
                <c:pt idx="130">
                  <c:v>101.49683729436599</c:v>
                </c:pt>
                <c:pt idx="131">
                  <c:v>101.48956434433576</c:v>
                </c:pt>
                <c:pt idx="132">
                  <c:v>101.59668526426837</c:v>
                </c:pt>
                <c:pt idx="133">
                  <c:v>101.60667929600287</c:v>
                </c:pt>
                <c:pt idx="134">
                  <c:v>101.61829796653394</c:v>
                </c:pt>
                <c:pt idx="135">
                  <c:v>101.61829796653394</c:v>
                </c:pt>
                <c:pt idx="136">
                  <c:v>101.61829796653394</c:v>
                </c:pt>
                <c:pt idx="137">
                  <c:v>101.67577893106426</c:v>
                </c:pt>
                <c:pt idx="138">
                  <c:v>101.6692997544035</c:v>
                </c:pt>
                <c:pt idx="139">
                  <c:v>101.63098329048144</c:v>
                </c:pt>
                <c:pt idx="140">
                  <c:v>101.59258634766262</c:v>
                </c:pt>
                <c:pt idx="141">
                  <c:v>101.438221077856</c:v>
                </c:pt>
                <c:pt idx="142">
                  <c:v>101.438221077856</c:v>
                </c:pt>
                <c:pt idx="143">
                  <c:v>101.438221077856</c:v>
                </c:pt>
                <c:pt idx="144">
                  <c:v>101.3348106743087</c:v>
                </c:pt>
                <c:pt idx="145">
                  <c:v>101.3044838524293</c:v>
                </c:pt>
                <c:pt idx="146">
                  <c:v>101.12096583750855</c:v>
                </c:pt>
                <c:pt idx="147">
                  <c:v>101.09270562334451</c:v>
                </c:pt>
                <c:pt idx="148">
                  <c:v>101.36842320426992</c:v>
                </c:pt>
                <c:pt idx="149">
                  <c:v>101.36842320426992</c:v>
                </c:pt>
                <c:pt idx="150">
                  <c:v>101.36842320426992</c:v>
                </c:pt>
                <c:pt idx="151">
                  <c:v>101.5875710441007</c:v>
                </c:pt>
                <c:pt idx="152">
                  <c:v>101.6938732849565</c:v>
                </c:pt>
                <c:pt idx="153">
                  <c:v>101.56862086981181</c:v>
                </c:pt>
                <c:pt idx="154">
                  <c:v>101.77638760183208</c:v>
                </c:pt>
                <c:pt idx="155">
                  <c:v>101.93075522661547</c:v>
                </c:pt>
                <c:pt idx="156">
                  <c:v>101.93075522661547</c:v>
                </c:pt>
                <c:pt idx="157">
                  <c:v>101.93075522661547</c:v>
                </c:pt>
                <c:pt idx="158">
                  <c:v>101.99995420701038</c:v>
                </c:pt>
                <c:pt idx="159">
                  <c:v>102.12674838966045</c:v>
                </c:pt>
                <c:pt idx="160">
                  <c:v>102.18708477181804</c:v>
                </c:pt>
                <c:pt idx="161">
                  <c:v>102.20154177344754</c:v>
                </c:pt>
                <c:pt idx="162">
                  <c:v>102.27460071218486</c:v>
                </c:pt>
                <c:pt idx="163">
                  <c:v>102.27460071218486</c:v>
                </c:pt>
                <c:pt idx="164">
                  <c:v>102.27460071218486</c:v>
                </c:pt>
                <c:pt idx="165">
                  <c:v>102.51806989549225</c:v>
                </c:pt>
                <c:pt idx="166">
                  <c:v>102.49224180159024</c:v>
                </c:pt>
                <c:pt idx="167">
                  <c:v>102.67067708702727</c:v>
                </c:pt>
                <c:pt idx="168">
                  <c:v>102.65784229930682</c:v>
                </c:pt>
                <c:pt idx="169">
                  <c:v>102.65747230191744</c:v>
                </c:pt>
                <c:pt idx="170">
                  <c:v>102.65747230191744</c:v>
                </c:pt>
                <c:pt idx="171">
                  <c:v>102.65747230191744</c:v>
                </c:pt>
                <c:pt idx="172">
                  <c:v>102.75678076275487</c:v>
                </c:pt>
                <c:pt idx="173">
                  <c:v>102.81686880630848</c:v>
                </c:pt>
                <c:pt idx="174">
                  <c:v>102.89978132555188</c:v>
                </c:pt>
                <c:pt idx="175">
                  <c:v>102.89978132555188</c:v>
                </c:pt>
                <c:pt idx="176">
                  <c:v>102.97395490904756</c:v>
                </c:pt>
                <c:pt idx="177">
                  <c:v>102.97395490904756</c:v>
                </c:pt>
                <c:pt idx="178">
                  <c:v>102.97395490904756</c:v>
                </c:pt>
                <c:pt idx="179">
                  <c:v>103.0584528681902</c:v>
                </c:pt>
                <c:pt idx="180">
                  <c:v>103.44038560478877</c:v>
                </c:pt>
                <c:pt idx="181">
                  <c:v>103.44038560478877</c:v>
                </c:pt>
                <c:pt idx="182">
                  <c:v>103.30327841588394</c:v>
                </c:pt>
                <c:pt idx="183">
                  <c:v>103.28722801908657</c:v>
                </c:pt>
                <c:pt idx="184">
                  <c:v>103.28722801908657</c:v>
                </c:pt>
                <c:pt idx="185">
                  <c:v>103.28722801908657</c:v>
                </c:pt>
                <c:pt idx="186">
                  <c:v>103.32453832300706</c:v>
                </c:pt>
                <c:pt idx="187">
                  <c:v>103.28200690988324</c:v>
                </c:pt>
                <c:pt idx="188">
                  <c:v>103.21872943931095</c:v>
                </c:pt>
                <c:pt idx="189">
                  <c:v>103.11140683853996</c:v>
                </c:pt>
                <c:pt idx="190">
                  <c:v>103.22091522712019</c:v>
                </c:pt>
                <c:pt idx="191">
                  <c:v>103.22091522712019</c:v>
                </c:pt>
                <c:pt idx="192">
                  <c:v>103.22091522712019</c:v>
                </c:pt>
                <c:pt idx="193">
                  <c:v>103.22091522712019</c:v>
                </c:pt>
                <c:pt idx="194">
                  <c:v>103.33973359484624</c:v>
                </c:pt>
                <c:pt idx="195">
                  <c:v>103.45130689228859</c:v>
                </c:pt>
                <c:pt idx="196">
                  <c:v>103.46116220597413</c:v>
                </c:pt>
                <c:pt idx="197">
                  <c:v>103.28769138827717</c:v>
                </c:pt>
                <c:pt idx="198">
                  <c:v>103.28769138827717</c:v>
                </c:pt>
                <c:pt idx="199">
                  <c:v>103.28769138827717</c:v>
                </c:pt>
                <c:pt idx="200">
                  <c:v>103.32783563037403</c:v>
                </c:pt>
                <c:pt idx="201">
                  <c:v>103.15373024778377</c:v>
                </c:pt>
                <c:pt idx="202">
                  <c:v>102.90732981353794</c:v>
                </c:pt>
                <c:pt idx="203">
                  <c:v>102.91902727276585</c:v>
                </c:pt>
                <c:pt idx="204">
                  <c:v>102.70553730423198</c:v>
                </c:pt>
                <c:pt idx="205">
                  <c:v>102.70553730423198</c:v>
                </c:pt>
                <c:pt idx="206">
                  <c:v>102.70553730423198</c:v>
                </c:pt>
                <c:pt idx="207">
                  <c:v>102.76815514697618</c:v>
                </c:pt>
                <c:pt idx="208">
                  <c:v>102.98351866127825</c:v>
                </c:pt>
                <c:pt idx="209">
                  <c:v>103.07060196924539</c:v>
                </c:pt>
                <c:pt idx="210">
                  <c:v>103.29468136991655</c:v>
                </c:pt>
                <c:pt idx="211">
                  <c:v>103.41149862009189</c:v>
                </c:pt>
                <c:pt idx="212">
                  <c:v>103.41149862009189</c:v>
                </c:pt>
                <c:pt idx="213">
                  <c:v>103.41149862009189</c:v>
                </c:pt>
                <c:pt idx="214">
                  <c:v>103.30688243783261</c:v>
                </c:pt>
                <c:pt idx="215">
                  <c:v>103.2495997692855</c:v>
                </c:pt>
                <c:pt idx="216">
                  <c:v>103.23116678550547</c:v>
                </c:pt>
                <c:pt idx="217">
                  <c:v>103.3067663607863</c:v>
                </c:pt>
                <c:pt idx="218">
                  <c:v>103.12179439412158</c:v>
                </c:pt>
                <c:pt idx="219">
                  <c:v>103.12179439412158</c:v>
                </c:pt>
                <c:pt idx="220">
                  <c:v>103.12179439412158</c:v>
                </c:pt>
                <c:pt idx="221">
                  <c:v>102.98067316645172</c:v>
                </c:pt>
                <c:pt idx="222">
                  <c:v>102.99724564641626</c:v>
                </c:pt>
                <c:pt idx="223">
                  <c:v>103.21001546755464</c:v>
                </c:pt>
                <c:pt idx="224">
                  <c:v>103.40864798317443</c:v>
                </c:pt>
                <c:pt idx="225">
                  <c:v>103.46865792074868</c:v>
                </c:pt>
                <c:pt idx="226">
                  <c:v>103.46865792074868</c:v>
                </c:pt>
                <c:pt idx="227">
                  <c:v>103.46865792074868</c:v>
                </c:pt>
                <c:pt idx="228">
                  <c:v>103.64352018045624</c:v>
                </c:pt>
                <c:pt idx="229">
                  <c:v>103.68771595119649</c:v>
                </c:pt>
                <c:pt idx="230">
                  <c:v>103.70109876585967</c:v>
                </c:pt>
                <c:pt idx="231">
                  <c:v>103.70654202727557</c:v>
                </c:pt>
                <c:pt idx="232">
                  <c:v>103.65100783290497</c:v>
                </c:pt>
                <c:pt idx="233">
                  <c:v>103.65100783290497</c:v>
                </c:pt>
                <c:pt idx="234">
                  <c:v>103.65100783290497</c:v>
                </c:pt>
                <c:pt idx="235">
                  <c:v>103.60956244441098</c:v>
                </c:pt>
                <c:pt idx="236">
                  <c:v>103.49758577093611</c:v>
                </c:pt>
                <c:pt idx="237">
                  <c:v>103.58843268513596</c:v>
                </c:pt>
                <c:pt idx="238">
                  <c:v>103.63427617853176</c:v>
                </c:pt>
                <c:pt idx="239">
                  <c:v>103.64897696836096</c:v>
                </c:pt>
                <c:pt idx="240">
                  <c:v>103.64897696836096</c:v>
                </c:pt>
                <c:pt idx="241">
                  <c:v>103.64897696836096</c:v>
                </c:pt>
                <c:pt idx="242">
                  <c:v>103.544542788022</c:v>
                </c:pt>
                <c:pt idx="243">
                  <c:v>103.56548887318264</c:v>
                </c:pt>
                <c:pt idx="244">
                  <c:v>103.47811271552291</c:v>
                </c:pt>
                <c:pt idx="245">
                  <c:v>103.36183418531573</c:v>
                </c:pt>
                <c:pt idx="246">
                  <c:v>103.42286789152628</c:v>
                </c:pt>
                <c:pt idx="247">
                  <c:v>103.42286789152628</c:v>
                </c:pt>
                <c:pt idx="248">
                  <c:v>103.42286789152628</c:v>
                </c:pt>
                <c:pt idx="249">
                  <c:v>103.42286789152628</c:v>
                </c:pt>
                <c:pt idx="250">
                  <c:v>103.32505589865231</c:v>
                </c:pt>
                <c:pt idx="251">
                  <c:v>103.12798428214921</c:v>
                </c:pt>
                <c:pt idx="252">
                  <c:v>103.12122410375916</c:v>
                </c:pt>
                <c:pt idx="253">
                  <c:v>102.98236270751481</c:v>
                </c:pt>
                <c:pt idx="254">
                  <c:v>102.98236270751481</c:v>
                </c:pt>
                <c:pt idx="255">
                  <c:v>102.98236270751481</c:v>
                </c:pt>
                <c:pt idx="256">
                  <c:v>103.00081644712299</c:v>
                </c:pt>
                <c:pt idx="257">
                  <c:v>102.95521091552867</c:v>
                </c:pt>
                <c:pt idx="258">
                  <c:v>102.86145549287102</c:v>
                </c:pt>
                <c:pt idx="259">
                  <c:v>102.87979742247761</c:v>
                </c:pt>
                <c:pt idx="260">
                  <c:v>102.65644850201237</c:v>
                </c:pt>
                <c:pt idx="261">
                  <c:v>102.65644850201237</c:v>
                </c:pt>
                <c:pt idx="262">
                  <c:v>102.65644850201237</c:v>
                </c:pt>
                <c:pt idx="263">
                  <c:v>102.58548327210643</c:v>
                </c:pt>
                <c:pt idx="264">
                  <c:v>102.60288194127315</c:v>
                </c:pt>
                <c:pt idx="265">
                  <c:v>102.77261507080749</c:v>
                </c:pt>
                <c:pt idx="266">
                  <c:v>102.88524859259586</c:v>
                </c:pt>
                <c:pt idx="267">
                  <c:v>102.5948773309694</c:v>
                </c:pt>
                <c:pt idx="268">
                  <c:v>102.5948773309694</c:v>
                </c:pt>
                <c:pt idx="269">
                  <c:v>102.5948773309694</c:v>
                </c:pt>
                <c:pt idx="270">
                  <c:v>102.3826090260648</c:v>
                </c:pt>
                <c:pt idx="271">
                  <c:v>102.2624646209706</c:v>
                </c:pt>
                <c:pt idx="272">
                  <c:v>102.21443723467554</c:v>
                </c:pt>
                <c:pt idx="273">
                  <c:v>102.15027391615824</c:v>
                </c:pt>
                <c:pt idx="274">
                  <c:v>102.17463468135361</c:v>
                </c:pt>
                <c:pt idx="275">
                  <c:v>102.17463468135361</c:v>
                </c:pt>
                <c:pt idx="276">
                  <c:v>102.17463468135361</c:v>
                </c:pt>
                <c:pt idx="277">
                  <c:v>102.33548157853602</c:v>
                </c:pt>
                <c:pt idx="278">
                  <c:v>102.48331233072577</c:v>
                </c:pt>
                <c:pt idx="279">
                  <c:v>102.39823109777389</c:v>
                </c:pt>
                <c:pt idx="280">
                  <c:v>102.51941368589411</c:v>
                </c:pt>
                <c:pt idx="281">
                  <c:v>102.55350632771132</c:v>
                </c:pt>
                <c:pt idx="282">
                  <c:v>102.55350632771132</c:v>
                </c:pt>
                <c:pt idx="283">
                  <c:v>102.55350632771132</c:v>
                </c:pt>
                <c:pt idx="284">
                  <c:v>102.71483861963124</c:v>
                </c:pt>
                <c:pt idx="285">
                  <c:v>102.78094077854247</c:v>
                </c:pt>
                <c:pt idx="286">
                  <c:v>102.84791300938281</c:v>
                </c:pt>
                <c:pt idx="287">
                  <c:v>102.89134251674285</c:v>
                </c:pt>
                <c:pt idx="288">
                  <c:v>102.70879316873898</c:v>
                </c:pt>
                <c:pt idx="289">
                  <c:v>102.70879316873898</c:v>
                </c:pt>
                <c:pt idx="290">
                  <c:v>102.70879316873898</c:v>
                </c:pt>
                <c:pt idx="291">
                  <c:v>102.58514627833394</c:v>
                </c:pt>
                <c:pt idx="292">
                  <c:v>102.49452824376131</c:v>
                </c:pt>
                <c:pt idx="293">
                  <c:v>102.57970372160621</c:v>
                </c:pt>
                <c:pt idx="294">
                  <c:v>102.49705749055845</c:v>
                </c:pt>
                <c:pt idx="295">
                  <c:v>102.43322592330439</c:v>
                </c:pt>
                <c:pt idx="296">
                  <c:v>102.43322592330439</c:v>
                </c:pt>
                <c:pt idx="297">
                  <c:v>102.43322592330439</c:v>
                </c:pt>
                <c:pt idx="298">
                  <c:v>102.43322592330439</c:v>
                </c:pt>
                <c:pt idx="299">
                  <c:v>102.6337519090625</c:v>
                </c:pt>
                <c:pt idx="300">
                  <c:v>102.69721285307656</c:v>
                </c:pt>
                <c:pt idx="301">
                  <c:v>102.71568628170269</c:v>
                </c:pt>
                <c:pt idx="302">
                  <c:v>102.74242735816642</c:v>
                </c:pt>
                <c:pt idx="303">
                  <c:v>102.74242735816642</c:v>
                </c:pt>
                <c:pt idx="304">
                  <c:v>102.74242735816642</c:v>
                </c:pt>
                <c:pt idx="305">
                  <c:v>102.79538299077429</c:v>
                </c:pt>
                <c:pt idx="306">
                  <c:v>102.83917145539625</c:v>
                </c:pt>
                <c:pt idx="307">
                  <c:v>102.83877750254375</c:v>
                </c:pt>
                <c:pt idx="308">
                  <c:v>102.68305889185552</c:v>
                </c:pt>
                <c:pt idx="309">
                  <c:v>102.55760501282015</c:v>
                </c:pt>
                <c:pt idx="310">
                  <c:v>102.55760501282015</c:v>
                </c:pt>
                <c:pt idx="311">
                  <c:v>102.55760501282015</c:v>
                </c:pt>
                <c:pt idx="312">
                  <c:v>102.56770033795586</c:v>
                </c:pt>
                <c:pt idx="313">
                  <c:v>102.46660639894181</c:v>
                </c:pt>
                <c:pt idx="314">
                  <c:v>102.51313869884216</c:v>
                </c:pt>
                <c:pt idx="315">
                  <c:v>102.58127360506433</c:v>
                </c:pt>
                <c:pt idx="316">
                  <c:v>102.60757635905668</c:v>
                </c:pt>
                <c:pt idx="317">
                  <c:v>102.60757635905668</c:v>
                </c:pt>
                <c:pt idx="318">
                  <c:v>102.60757635905668</c:v>
                </c:pt>
                <c:pt idx="319">
                  <c:v>102.70267113476292</c:v>
                </c:pt>
                <c:pt idx="320">
                  <c:v>102.71180592566618</c:v>
                </c:pt>
                <c:pt idx="321">
                  <c:v>102.7066325802067</c:v>
                </c:pt>
                <c:pt idx="322">
                  <c:v>102.71873110124709</c:v>
                </c:pt>
                <c:pt idx="323">
                  <c:v>102.67553486493362</c:v>
                </c:pt>
                <c:pt idx="324">
                  <c:v>102.67553486493362</c:v>
                </c:pt>
                <c:pt idx="325">
                  <c:v>102.67553486493362</c:v>
                </c:pt>
                <c:pt idx="326">
                  <c:v>102.83890073660348</c:v>
                </c:pt>
                <c:pt idx="327">
                  <c:v>102.84726834101944</c:v>
                </c:pt>
                <c:pt idx="328">
                  <c:v>102.7045147531059</c:v>
                </c:pt>
                <c:pt idx="329">
                  <c:v>102.75023141336749</c:v>
                </c:pt>
                <c:pt idx="330">
                  <c:v>102.61616607589899</c:v>
                </c:pt>
                <c:pt idx="331">
                  <c:v>102.61616607589899</c:v>
                </c:pt>
                <c:pt idx="332">
                  <c:v>102.61616607589899</c:v>
                </c:pt>
                <c:pt idx="333">
                  <c:v>102.61616607589899</c:v>
                </c:pt>
                <c:pt idx="334">
                  <c:v>102.61616607589899</c:v>
                </c:pt>
                <c:pt idx="335">
                  <c:v>102.51856801028934</c:v>
                </c:pt>
                <c:pt idx="336">
                  <c:v>102.48610825678907</c:v>
                </c:pt>
                <c:pt idx="337">
                  <c:v>102.55697211466173</c:v>
                </c:pt>
                <c:pt idx="338">
                  <c:v>102.55697211466173</c:v>
                </c:pt>
                <c:pt idx="339">
                  <c:v>102.55697211466173</c:v>
                </c:pt>
                <c:pt idx="340">
                  <c:v>102.76488464534714</c:v>
                </c:pt>
                <c:pt idx="341">
                  <c:v>102.82750165329468</c:v>
                </c:pt>
                <c:pt idx="342">
                  <c:v>102.90212445890616</c:v>
                </c:pt>
                <c:pt idx="343">
                  <c:v>102.890584322572</c:v>
                </c:pt>
                <c:pt idx="344">
                  <c:v>102.86466330841358</c:v>
                </c:pt>
                <c:pt idx="345">
                  <c:v>102.86466330841358</c:v>
                </c:pt>
                <c:pt idx="346">
                  <c:v>102.86466330841358</c:v>
                </c:pt>
                <c:pt idx="347">
                  <c:v>102.67428269804201</c:v>
                </c:pt>
                <c:pt idx="348">
                  <c:v>102.52269690874586</c:v>
                </c:pt>
                <c:pt idx="349">
                  <c:v>102.36545160153175</c:v>
                </c:pt>
                <c:pt idx="350">
                  <c:v>102.13786331303707</c:v>
                </c:pt>
                <c:pt idx="351">
                  <c:v>102.13786331303707</c:v>
                </c:pt>
                <c:pt idx="352">
                  <c:v>102.13786331303707</c:v>
                </c:pt>
                <c:pt idx="353">
                  <c:v>102.13786331303707</c:v>
                </c:pt>
                <c:pt idx="354">
                  <c:v>101.88421357432681</c:v>
                </c:pt>
                <c:pt idx="355">
                  <c:v>101.32176559364733</c:v>
                </c:pt>
                <c:pt idx="356">
                  <c:v>101.04487513834596</c:v>
                </c:pt>
                <c:pt idx="357">
                  <c:v>100.98669699763188</c:v>
                </c:pt>
                <c:pt idx="358">
                  <c:v>100.87239481575328</c:v>
                </c:pt>
                <c:pt idx="359">
                  <c:v>100.87239481575328</c:v>
                </c:pt>
                <c:pt idx="360">
                  <c:v>100.87239481575328</c:v>
                </c:pt>
                <c:pt idx="361">
                  <c:v>100.87697741006451</c:v>
                </c:pt>
                <c:pt idx="362">
                  <c:v>100.82432424352832</c:v>
                </c:pt>
                <c:pt idx="363">
                  <c:v>100.76596232602289</c:v>
                </c:pt>
                <c:pt idx="364">
                  <c:v>100.74809288055702</c:v>
                </c:pt>
                <c:pt idx="365">
                  <c:v>100.84007214221992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24-4817-ABDF-4EFFD452D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249600"/>
        <c:axId val="60046656"/>
      </c:lineChart>
      <c:dateAx>
        <c:axId val="60249600"/>
        <c:scaling>
          <c:orientation val="minMax"/>
          <c:max val="43030"/>
        </c:scaling>
        <c:delete val="0"/>
        <c:axPos val="b"/>
        <c:numFmt formatCode="d\-mmm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s-CL"/>
          </a:p>
        </c:txPr>
        <c:crossAx val="60046656"/>
        <c:crosses val="autoZero"/>
        <c:auto val="1"/>
        <c:lblOffset val="100"/>
        <c:baseTimeUnit val="days"/>
        <c:majorUnit val="30"/>
        <c:majorTimeUnit val="days"/>
        <c:minorUnit val="1"/>
        <c:minorTimeUnit val="months"/>
      </c:dateAx>
      <c:valAx>
        <c:axId val="60046656"/>
        <c:scaling>
          <c:orientation val="minMax"/>
          <c:min val="97"/>
        </c:scaling>
        <c:delete val="0"/>
        <c:axPos val="l"/>
        <c:numFmt formatCode="General" sourceLinked="1"/>
        <c:majorTickMark val="out"/>
        <c:minorTickMark val="none"/>
        <c:tickLblPos val="nextTo"/>
        <c:crossAx val="60249600"/>
        <c:crosses val="autoZero"/>
        <c:crossBetween val="between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7.9171056551089622E-2"/>
          <c:y val="0.92455145327631361"/>
          <c:w val="0.8627118096096944"/>
          <c:h val="5.0960529140979711E-2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100">
          <a:latin typeface="Arial" panose="020B0604020202020204" pitchFamily="34" charset="0"/>
          <a:cs typeface="Arial" panose="020B060402020202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51228</xdr:colOff>
      <xdr:row>36</xdr:row>
      <xdr:rowOff>36092</xdr:rowOff>
    </xdr:from>
    <xdr:to>
      <xdr:col>54</xdr:col>
      <xdr:colOff>943300</xdr:colOff>
      <xdr:row>65</xdr:row>
      <xdr:rowOff>15310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7937E7A-159E-41CF-B2AE-3202DD08C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247329</xdr:colOff>
      <xdr:row>36</xdr:row>
      <xdr:rowOff>39221</xdr:rowOff>
    </xdr:from>
    <xdr:to>
      <xdr:col>62</xdr:col>
      <xdr:colOff>81246</xdr:colOff>
      <xdr:row>65</xdr:row>
      <xdr:rowOff>18439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5BD1473F-06CB-4AF0-85DA-3CEF7C2CD6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78441</xdr:colOff>
      <xdr:row>36</xdr:row>
      <xdr:rowOff>172164</xdr:rowOff>
    </xdr:from>
    <xdr:to>
      <xdr:col>56</xdr:col>
      <xdr:colOff>725585</xdr:colOff>
      <xdr:row>65</xdr:row>
      <xdr:rowOff>151382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7F5C70C5-759C-4AE7-AC88-5EAE7A748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40821</xdr:colOff>
      <xdr:row>37</xdr:row>
      <xdr:rowOff>27214</xdr:rowOff>
    </xdr:from>
    <xdr:to>
      <xdr:col>64</xdr:col>
      <xdr:colOff>633536</xdr:colOff>
      <xdr:row>66</xdr:row>
      <xdr:rowOff>6432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1A2855BC-7578-402F-BA8E-AFB0E26FAE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51228</xdr:colOff>
      <xdr:row>36</xdr:row>
      <xdr:rowOff>36092</xdr:rowOff>
    </xdr:from>
    <xdr:to>
      <xdr:col>54</xdr:col>
      <xdr:colOff>943300</xdr:colOff>
      <xdr:row>65</xdr:row>
      <xdr:rowOff>15310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D482768F-41BE-4B08-A326-0843C125D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68035</xdr:colOff>
      <xdr:row>35</xdr:row>
      <xdr:rowOff>95250</xdr:rowOff>
    </xdr:from>
    <xdr:to>
      <xdr:col>61</xdr:col>
      <xdr:colOff>742393</xdr:colOff>
      <xdr:row>64</xdr:row>
      <xdr:rowOff>74468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C059C1FB-345B-4DA7-92D8-EDF8701D1E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78441</xdr:colOff>
      <xdr:row>36</xdr:row>
      <xdr:rowOff>172164</xdr:rowOff>
    </xdr:from>
    <xdr:to>
      <xdr:col>56</xdr:col>
      <xdr:colOff>725585</xdr:colOff>
      <xdr:row>65</xdr:row>
      <xdr:rowOff>151382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ABEA6D33-471B-442F-84BA-BB4ECA7CF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40821</xdr:colOff>
      <xdr:row>37</xdr:row>
      <xdr:rowOff>27214</xdr:rowOff>
    </xdr:from>
    <xdr:to>
      <xdr:col>64</xdr:col>
      <xdr:colOff>633536</xdr:colOff>
      <xdr:row>66</xdr:row>
      <xdr:rowOff>6432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8EE5B47B-4C2C-4950-AE7A-92AACE28C9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BK4:BL12" totalsRowShown="0" headerRowDxfId="6" headerRowBorderDxfId="5" tableBorderDxfId="4">
  <autoFilter ref="BK4:BL12" xr:uid="{00000000-0009-0000-0100-000001000000}"/>
  <sortState ref="BK5:BL12">
    <sortCondition descending="1" ref="BL4:BL12"/>
  </sortState>
  <tableColumns count="2">
    <tableColumn id="1" xr3:uid="{00000000-0010-0000-0000-000001000000}" name="Fondo" dataDxfId="3"/>
    <tableColumn id="2" xr3:uid="{00000000-0010-0000-0000-000002000000}" name="Retorno YTD" dataDxfId="2" dataCellStyle="Porcentaje">
      <calculatedColumnFormula>+HLOOKUP(BK5,$BA$4:$BH$13,10,FALSE)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a13" displayName="Tabla13" ref="BK4:BL12" totalsRowShown="0" headerRowDxfId="1">
  <autoFilter ref="BK4:BL12" xr:uid="{00000000-0009-0000-0100-000002000000}"/>
  <sortState ref="BK5:BL12">
    <sortCondition descending="1" ref="BL4:BL12"/>
  </sortState>
  <tableColumns count="2">
    <tableColumn id="1" xr3:uid="{00000000-0010-0000-0100-000001000000}" name="Fondo"/>
    <tableColumn id="2" xr3:uid="{00000000-0010-0000-0100-000002000000}" name="Retorno YTD" dataDxfId="0" dataCellStyle="Porcentaje">
      <calculatedColumnFormula>+HLOOKUP(BK5,$BA$4:$BH$13,10,FALSE)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Credicorp Capital">
  <a:themeElements>
    <a:clrScheme name="Credicorp Capital - Excel">
      <a:dk1>
        <a:sysClr val="windowText" lastClr="000000"/>
      </a:dk1>
      <a:lt1>
        <a:sysClr val="window" lastClr="FFFFFF"/>
      </a:lt1>
      <a:dk2>
        <a:srgbClr val="597B7C"/>
      </a:dk2>
      <a:lt2>
        <a:srgbClr val="E87D1E"/>
      </a:lt2>
      <a:accent1>
        <a:srgbClr val="9BB0B0"/>
      </a:accent1>
      <a:accent2>
        <a:srgbClr val="EDBE86"/>
      </a:accent2>
      <a:accent3>
        <a:srgbClr val="C3D0D0"/>
      </a:accent3>
      <a:accent4>
        <a:srgbClr val="597B7C"/>
      </a:accent4>
      <a:accent5>
        <a:srgbClr val="CD6E19"/>
      </a:accent5>
      <a:accent6>
        <a:srgbClr val="8D5615"/>
      </a:accent6>
      <a:hlink>
        <a:srgbClr val="B09585"/>
      </a:hlink>
      <a:folHlink>
        <a:srgbClr val="E84F03"/>
      </a:folHlink>
    </a:clrScheme>
    <a:fontScheme name="Credicorp Capital - Excel">
      <a:majorFont>
        <a:latin typeface="Arial Narrow"/>
        <a:ea typeface=""/>
        <a:cs typeface=""/>
      </a:majorFont>
      <a:minorFont>
        <a:latin typeface="Arial"/>
        <a:ea typeface=""/>
        <a:cs typeface=""/>
      </a:minorFont>
    </a:fontScheme>
    <a:fmtScheme name="Concurrencia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55000" cap="flat" cmpd="thickThin" algn="ctr">
          <a:solidFill>
            <a:schemeClr val="phClr"/>
          </a:solidFill>
          <a:prstDash val="solid"/>
        </a:ln>
        <a:ln w="63500" cap="flat" cmpd="thickThin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 fov="0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1:BQ380"/>
  <sheetViews>
    <sheetView tabSelected="1" topLeftCell="AK309" zoomScale="70" zoomScaleNormal="70" workbookViewId="0">
      <selection activeCell="AK370" sqref="AK370"/>
    </sheetView>
  </sheetViews>
  <sheetFormatPr baseColWidth="10" defaultRowHeight="14.25" x14ac:dyDescent="0.2"/>
  <cols>
    <col min="1" max="1" width="10.875" style="42" customWidth="1"/>
    <col min="2" max="2" width="17.375" style="42" customWidth="1"/>
    <col min="3" max="3" width="34" style="42" bestFit="1" customWidth="1"/>
    <col min="4" max="6" width="12.25" style="42" customWidth="1"/>
    <col min="7" max="7" width="17.375" style="42" customWidth="1"/>
    <col min="8" max="8" width="13.25" style="42" customWidth="1"/>
    <col min="9" max="11" width="11" style="42"/>
    <col min="12" max="12" width="17.25" style="42" customWidth="1"/>
    <col min="13" max="13" width="16.625" style="42" customWidth="1"/>
    <col min="14" max="14" width="8.75" style="42" customWidth="1"/>
    <col min="15" max="16" width="11" style="42"/>
    <col min="17" max="17" width="17.25" style="42" customWidth="1"/>
    <col min="18" max="18" width="16.75" style="42" customWidth="1"/>
    <col min="19" max="21" width="11" style="42"/>
    <col min="22" max="22" width="16.875" style="42" customWidth="1"/>
    <col min="23" max="23" width="34" style="42" bestFit="1" customWidth="1"/>
    <col min="24" max="26" width="11.875" style="42" customWidth="1"/>
    <col min="27" max="27" width="13.125" style="42" bestFit="1" customWidth="1"/>
    <col min="28" max="28" width="18.75" style="42" bestFit="1" customWidth="1"/>
    <col min="29" max="29" width="22.375" style="42" customWidth="1"/>
    <col min="30" max="30" width="11" style="42"/>
    <col min="31" max="31" width="16.875" style="42" customWidth="1"/>
    <col min="32" max="32" width="12.25" style="42" customWidth="1"/>
    <col min="33" max="33" width="11.875" style="42" customWidth="1"/>
    <col min="34" max="36" width="11" style="42"/>
    <col min="37" max="37" width="17.25" style="42" customWidth="1"/>
    <col min="38" max="38" width="16.75" style="42" customWidth="1"/>
    <col min="39" max="48" width="11" style="42"/>
    <col min="49" max="49" width="11" style="42" customWidth="1"/>
    <col min="50" max="50" width="11.875" style="42" customWidth="1"/>
    <col min="51" max="51" width="11" style="42"/>
    <col min="52" max="52" width="20.25" style="42" customWidth="1"/>
    <col min="53" max="53" width="17.375" style="42" customWidth="1"/>
    <col min="54" max="54" width="11.875" style="42" customWidth="1"/>
    <col min="55" max="56" width="17.25" style="42" customWidth="1"/>
    <col min="57" max="59" width="16.875" style="42" customWidth="1"/>
    <col min="60" max="60" width="18.25" style="42" bestFit="1" customWidth="1"/>
    <col min="61" max="62" width="11" style="42"/>
    <col min="63" max="63" width="18.75" style="42" bestFit="1" customWidth="1"/>
    <col min="64" max="64" width="15.875" style="42" customWidth="1"/>
    <col min="65" max="65" width="12.75" style="42" customWidth="1"/>
    <col min="66" max="66" width="12.5" style="42" bestFit="1" customWidth="1"/>
    <col min="67" max="69" width="11" style="42"/>
    <col min="70" max="72" width="10" style="42"/>
    <col min="73" max="73" width="10.75" style="42" bestFit="1" customWidth="1"/>
    <col min="74" max="16384" width="11" style="42"/>
  </cols>
  <sheetData>
    <row r="1" spans="2:69" x14ac:dyDescent="0.2">
      <c r="B1" s="42" t="s">
        <v>0</v>
      </c>
      <c r="G1" s="42" t="s">
        <v>3</v>
      </c>
      <c r="L1" s="42" t="s">
        <v>4</v>
      </c>
      <c r="M1" s="42">
        <f>+_xll.BDH(L1,"PX_LAST",L3-1,L3-1)</f>
        <v>38919.550000000003</v>
      </c>
      <c r="Q1" s="42" t="s">
        <v>5</v>
      </c>
      <c r="R1" s="42">
        <f>+_xll.BDH(Q1,"PX_LAST",Q3-1,Q3-1)</f>
        <v>36667.879999999997</v>
      </c>
      <c r="S1" s="42">
        <f>+_xll.BDH(Q1,"PX_LAST",Q3-2,Q3-2)</f>
        <v>36611.99</v>
      </c>
      <c r="V1" s="42" t="s">
        <v>6</v>
      </c>
      <c r="W1" s="42">
        <f>+_xll.BDH(V1,"PX_LAST",V3-2,V3-2)</f>
        <v>1471.05</v>
      </c>
      <c r="Z1" s="42" t="s">
        <v>34</v>
      </c>
      <c r="AB1" s="42" t="s">
        <v>33</v>
      </c>
      <c r="AE1" s="42" t="s">
        <v>26</v>
      </c>
      <c r="AK1" s="42" t="s">
        <v>25</v>
      </c>
      <c r="AQ1" s="42" t="s">
        <v>37</v>
      </c>
      <c r="AS1" s="42" t="s">
        <v>41</v>
      </c>
      <c r="AT1" s="42" t="s">
        <v>40</v>
      </c>
      <c r="AZ1" s="42">
        <v>1012.17</v>
      </c>
    </row>
    <row r="2" spans="2:69" x14ac:dyDescent="0.2">
      <c r="B2" s="42" t="s">
        <v>1</v>
      </c>
      <c r="C2" s="42" t="s">
        <v>2</v>
      </c>
      <c r="G2" s="42" t="s">
        <v>1</v>
      </c>
      <c r="H2" s="42" t="s">
        <v>2</v>
      </c>
      <c r="L2" s="42" t="s">
        <v>1</v>
      </c>
      <c r="M2" s="42" t="s">
        <v>2</v>
      </c>
      <c r="Q2" s="42" t="s">
        <v>1</v>
      </c>
      <c r="R2" s="42" t="s">
        <v>2</v>
      </c>
      <c r="V2" s="42" t="s">
        <v>1</v>
      </c>
      <c r="W2" s="42" t="s">
        <v>2</v>
      </c>
      <c r="Z2" s="42" t="s">
        <v>31</v>
      </c>
      <c r="AA2" s="42" t="s">
        <v>32</v>
      </c>
      <c r="AB2" s="42" t="s">
        <v>35</v>
      </c>
      <c r="AC2" s="42" t="s">
        <v>31</v>
      </c>
      <c r="AE2" s="42" t="s">
        <v>1</v>
      </c>
      <c r="AF2" s="42" t="s">
        <v>2</v>
      </c>
      <c r="AK2" s="42" t="s">
        <v>1</v>
      </c>
      <c r="AL2" s="42" t="s">
        <v>2</v>
      </c>
      <c r="AZ2" s="42">
        <v>1000</v>
      </c>
    </row>
    <row r="3" spans="2:69" x14ac:dyDescent="0.2">
      <c r="B3" s="43">
        <f>_xll.BDH($B$1,$C$2,$AX$3,$AX$4,"Dir=V","Dts=S","Sort=A","Quote=C","QtTyp=Y","Days=A","Per=cd","DtFmt=D","Fill=P","UseDPDF=Y","cols=2;rows=368")</f>
        <v>42735</v>
      </c>
      <c r="C3" s="42">
        <v>35208.870000000003</v>
      </c>
      <c r="E3" s="42">
        <v>100</v>
      </c>
      <c r="G3" s="43">
        <f>_xll.BDH($G$1,$H$2,$AX$3,$AX$4,"Dir=V","Dts=S","Sort=A","Quote=C","QtTyp=Y","Days=A","Per=cd","DtFmt=D","Fill=P","UseDPDF=Y","cols=2;rows=368")</f>
        <v>42735</v>
      </c>
      <c r="H3" s="42">
        <v>35015.839999999997</v>
      </c>
      <c r="J3" s="42">
        <v>100</v>
      </c>
      <c r="L3" s="43">
        <f>_xll.BDH($L$1,$M$2,$AX$3,$AX$4,"Dir=V","Dts=S","Sort=A","Quote=C","QtTyp=Y","Days=A","Per=cd","DtFmt=D","Fill=P","UseDPDF=Y","cols=2;rows=368")</f>
        <v>42735</v>
      </c>
      <c r="M3" s="42">
        <v>38919.550000000003</v>
      </c>
      <c r="O3" s="42">
        <v>100</v>
      </c>
      <c r="Q3" s="43">
        <f>_xll.BDH($Q$1,$R$2,$AX$3,$AX$4,"Dir=V","Dts=S","Sort=A","Quote=C","QtTyp=Y","Days=A","Per=cd","DtFmt=D","Fill=P","UseDPDF=Y","cols=2;rows=368")</f>
        <v>42735</v>
      </c>
      <c r="R3" s="42">
        <v>36667.879999999997</v>
      </c>
      <c r="T3" s="42">
        <v>100</v>
      </c>
      <c r="V3" s="43">
        <f>_xll.BDH($V$1,$W$2,$AX$3,$AX$4,"Dir=V","Dts=S","Sort=A","Quote=C","QtTyp=Y","Days=A","Per=cd","DtFmt=D","Fill=P","UseDPDF=Y","cols=2;rows=368")</f>
        <v>42735</v>
      </c>
      <c r="W3" s="103">
        <v>1472.01</v>
      </c>
      <c r="Y3" s="42">
        <f>+(1+VLOOKUP(MONTH(V3),$BO$4:$BP$15,2,0)/100)^(1/365)-1</f>
        <v>3.5928423890885242E-5</v>
      </c>
      <c r="Z3" s="42">
        <v>100</v>
      </c>
      <c r="AA3" s="42">
        <v>100</v>
      </c>
      <c r="AB3" s="42">
        <v>100</v>
      </c>
      <c r="AC3" s="44">
        <v>100</v>
      </c>
      <c r="AE3" s="43">
        <f>_xll.BDH($AE$1,$AF$2,$AX$3,$AX$4,"Dir=V","Dts=S","Sort=A","Quote=C","QtTyp=Y","Days=A","Per=cd","DtFmt=D","Fill=P","UseDPDF=Y","cols=2;rows=368")</f>
        <v>42735</v>
      </c>
      <c r="AF3" s="42">
        <v>60417.43</v>
      </c>
      <c r="AH3" s="42">
        <v>100</v>
      </c>
      <c r="AK3" s="43">
        <f>_xll.BDH($AK$1,$AL$2,$AX$3,$AX$4,"Dir=V","Dts=S","Sort=A","Quote=C","QtTyp=Y","Days=A","Per=cd","DtFmt=D","Fill=P","UseDPDF=Y","cols=2;rows=368")</f>
        <v>42735</v>
      </c>
      <c r="AL3" s="42">
        <v>38956.370000000003</v>
      </c>
      <c r="AN3" s="42">
        <v>100</v>
      </c>
      <c r="AQ3" s="42">
        <f t="shared" ref="AQ3:AQ34" si="0">+AVERAGE(AN3,AH3,T3,O3,J3,E3)</f>
        <v>100</v>
      </c>
      <c r="AS3" s="42">
        <f t="shared" ref="AS3:AS34" si="1">+MIN(AN3,AH3,T3,O3,J3,E3)</f>
        <v>100</v>
      </c>
      <c r="AT3" s="42">
        <f t="shared" ref="AT3:AT34" si="2">+MAX(AN3,AH3,T3,O3,J3,E3)</f>
        <v>100</v>
      </c>
      <c r="AW3" s="42" t="s">
        <v>27</v>
      </c>
      <c r="AX3" s="45">
        <v>42735</v>
      </c>
      <c r="AZ3" s="46">
        <f>+AZ1/AZ2-1</f>
        <v>1.2170000000000014E-2</v>
      </c>
    </row>
    <row r="4" spans="2:69" ht="15" x14ac:dyDescent="0.25">
      <c r="B4" s="45">
        <v>42736</v>
      </c>
      <c r="C4" s="42">
        <v>35208.870000000003</v>
      </c>
      <c r="D4" s="47">
        <v>0</v>
      </c>
      <c r="E4" s="48">
        <f>+(1+D4)*E3</f>
        <v>100</v>
      </c>
      <c r="F4" s="48"/>
      <c r="G4" s="45">
        <v>42736</v>
      </c>
      <c r="H4" s="42">
        <v>35015.839999999997</v>
      </c>
      <c r="I4" s="47">
        <v>0</v>
      </c>
      <c r="J4" s="48">
        <f>+(1+I4)*J3</f>
        <v>100</v>
      </c>
      <c r="K4" s="48"/>
      <c r="L4" s="45">
        <v>42736</v>
      </c>
      <c r="M4" s="42">
        <v>38919.550000000003</v>
      </c>
      <c r="N4" s="47">
        <v>0</v>
      </c>
      <c r="O4" s="48">
        <f>+(1+N4)*O3</f>
        <v>100</v>
      </c>
      <c r="P4" s="48"/>
      <c r="Q4" s="45">
        <v>42736</v>
      </c>
      <c r="R4" s="42">
        <v>36667.879999999997</v>
      </c>
      <c r="S4" s="47">
        <v>0</v>
      </c>
      <c r="T4" s="48">
        <f>+(1+S4)*T3</f>
        <v>100</v>
      </c>
      <c r="U4" s="48"/>
      <c r="V4" s="45">
        <v>42736</v>
      </c>
      <c r="W4" s="103">
        <v>1472.1</v>
      </c>
      <c r="X4" s="47"/>
      <c r="Y4" s="42">
        <f t="shared" ref="Y4:Y66" si="3">+(1+VLOOKUP(MONTH(V4),$BO$4:$BP$15,2,0)/100)^(1/365)-1</f>
        <v>3.5928423890885242E-5</v>
      </c>
      <c r="Z4" s="48">
        <f>+(1+X4)*Z3</f>
        <v>100</v>
      </c>
      <c r="AA4" s="48">
        <f>+(1+X4+Y4)*AA3</f>
        <v>100.00359284238908</v>
      </c>
      <c r="AB4" s="48">
        <f>+Z3</f>
        <v>100</v>
      </c>
      <c r="AC4" s="48">
        <f>+AA3</f>
        <v>100</v>
      </c>
      <c r="AD4" s="48"/>
      <c r="AE4" s="45">
        <v>42736</v>
      </c>
      <c r="AF4" s="42">
        <v>60417.43</v>
      </c>
      <c r="AG4" s="47">
        <v>0</v>
      </c>
      <c r="AH4" s="48">
        <f>+(1+AG4)*AH3</f>
        <v>100</v>
      </c>
      <c r="AI4" s="48"/>
      <c r="AK4" s="45">
        <v>42736</v>
      </c>
      <c r="AL4" s="42">
        <v>38956.370000000003</v>
      </c>
      <c r="AM4" s="47">
        <v>0</v>
      </c>
      <c r="AN4" s="48">
        <f>+(1+AM4)*AN3</f>
        <v>100</v>
      </c>
      <c r="AO4" s="48"/>
      <c r="AP4" s="48"/>
      <c r="AQ4" s="42">
        <f t="shared" si="0"/>
        <v>100</v>
      </c>
      <c r="AS4" s="42">
        <f t="shared" si="1"/>
        <v>100</v>
      </c>
      <c r="AT4" s="42">
        <f t="shared" si="2"/>
        <v>100</v>
      </c>
      <c r="AU4" s="48"/>
      <c r="AV4" s="48"/>
      <c r="AW4" s="49" t="s">
        <v>28</v>
      </c>
      <c r="AX4" s="112">
        <v>43102</v>
      </c>
      <c r="AY4" s="48"/>
      <c r="BA4" s="42" t="s">
        <v>9</v>
      </c>
      <c r="BB4" s="42" t="s">
        <v>10</v>
      </c>
      <c r="BC4" s="42" t="s">
        <v>11</v>
      </c>
      <c r="BD4" s="42" t="s">
        <v>12</v>
      </c>
      <c r="BE4" s="42" t="s">
        <v>29</v>
      </c>
      <c r="BF4" s="42" t="s">
        <v>30</v>
      </c>
      <c r="BG4" s="42" t="s">
        <v>36</v>
      </c>
      <c r="BH4" s="42" t="s">
        <v>31</v>
      </c>
      <c r="BK4" s="86" t="s">
        <v>24</v>
      </c>
      <c r="BL4" s="86" t="s">
        <v>23</v>
      </c>
      <c r="BM4" s="52" t="s">
        <v>44</v>
      </c>
      <c r="BO4" s="42">
        <v>1</v>
      </c>
      <c r="BP4" s="42">
        <v>1.32</v>
      </c>
      <c r="BQ4" s="42">
        <v>1.41</v>
      </c>
    </row>
    <row r="5" spans="2:69" x14ac:dyDescent="0.2">
      <c r="B5" s="45">
        <v>42737</v>
      </c>
      <c r="C5" s="42">
        <v>35208.870000000003</v>
      </c>
      <c r="D5" s="47">
        <f t="shared" ref="D5:D68" si="4">+C5/C4-1</f>
        <v>0</v>
      </c>
      <c r="E5" s="48">
        <f t="shared" ref="E5:E68" si="5">+(1+D5)*E4</f>
        <v>100</v>
      </c>
      <c r="F5" s="48"/>
      <c r="G5" s="45">
        <v>42737</v>
      </c>
      <c r="H5" s="42">
        <v>35015.839999999997</v>
      </c>
      <c r="I5" s="47">
        <f t="shared" ref="I5:I68" si="6">+H5/H4-1</f>
        <v>0</v>
      </c>
      <c r="J5" s="48">
        <f t="shared" ref="J5:J68" si="7">+(1+I5)*J4</f>
        <v>100</v>
      </c>
      <c r="K5" s="48"/>
      <c r="L5" s="45">
        <v>42737</v>
      </c>
      <c r="M5" s="42">
        <v>38919.550000000003</v>
      </c>
      <c r="N5" s="47">
        <f t="shared" ref="N5:N68" si="8">+M5/M4-1</f>
        <v>0</v>
      </c>
      <c r="O5" s="48">
        <f t="shared" ref="O5:O68" si="9">+(1+N5)*O4</f>
        <v>100</v>
      </c>
      <c r="P5" s="48"/>
      <c r="Q5" s="45">
        <v>42737</v>
      </c>
      <c r="R5" s="42">
        <v>36667.879999999997</v>
      </c>
      <c r="S5" s="47">
        <f t="shared" ref="S5:S68" si="10">+R5/R4-1</f>
        <v>0</v>
      </c>
      <c r="T5" s="48">
        <f t="shared" ref="T5:T68" si="11">+(1+S5)*T4</f>
        <v>100</v>
      </c>
      <c r="U5" s="48"/>
      <c r="V5" s="45">
        <v>42737</v>
      </c>
      <c r="W5" s="42">
        <v>1472.2</v>
      </c>
      <c r="X5" s="47">
        <f>+W5/W1-1</f>
        <v>7.8175452907802701E-4</v>
      </c>
      <c r="Y5" s="42">
        <f t="shared" si="3"/>
        <v>3.5928423890885242E-5</v>
      </c>
      <c r="Z5" s="48">
        <f t="shared" ref="Z5:Z68" si="12">+(1+X5)*Z4</f>
        <v>100.0781754529078</v>
      </c>
      <c r="AA5" s="48">
        <f t="shared" ref="AA5:AA68" si="13">+(1+X5+Y5)*AA4</f>
        <v>100.08536407549195</v>
      </c>
      <c r="AB5" s="48">
        <f t="shared" ref="AB5:AB68" si="14">+Z4</f>
        <v>100</v>
      </c>
      <c r="AC5" s="48">
        <f t="shared" ref="AC5:AC68" si="15">+AA4</f>
        <v>100.00359284238908</v>
      </c>
      <c r="AD5" s="48"/>
      <c r="AE5" s="45">
        <v>42737</v>
      </c>
      <c r="AF5" s="42">
        <v>60417.43</v>
      </c>
      <c r="AG5" s="47">
        <f t="shared" ref="AG5:AG68" si="16">+AF5/AF4-1</f>
        <v>0</v>
      </c>
      <c r="AH5" s="48">
        <f t="shared" ref="AH5:AH68" si="17">+(1+AG5)*AH4</f>
        <v>100</v>
      </c>
      <c r="AI5" s="48"/>
      <c r="AJ5" s="48"/>
      <c r="AK5" s="45">
        <v>42737</v>
      </c>
      <c r="AL5" s="42">
        <v>38956.370000000003</v>
      </c>
      <c r="AM5" s="47">
        <f t="shared" ref="AM5:AM68" si="18">+AL5/AL4-1</f>
        <v>0</v>
      </c>
      <c r="AN5" s="48">
        <f t="shared" ref="AN5:AN68" si="19">+(1+AM5)*AN4</f>
        <v>100</v>
      </c>
      <c r="AO5" s="48"/>
      <c r="AP5" s="48"/>
      <c r="AQ5" s="42">
        <f t="shared" si="0"/>
        <v>100</v>
      </c>
      <c r="AS5" s="42">
        <f t="shared" si="1"/>
        <v>100</v>
      </c>
      <c r="AT5" s="42">
        <f t="shared" si="2"/>
        <v>100</v>
      </c>
      <c r="AU5" s="48"/>
      <c r="AV5" s="48"/>
      <c r="AW5" s="48"/>
      <c r="AX5" s="48"/>
      <c r="AY5" s="48"/>
      <c r="AZ5" s="45">
        <v>42735</v>
      </c>
      <c r="BA5" s="42">
        <f>+VLOOKUP(AZ5,$B$3:$E$500,4,FALSE)</f>
        <v>100</v>
      </c>
      <c r="BB5" s="42">
        <f>+VLOOKUP(AZ5,$G$3:$J$500,4,FALSE)</f>
        <v>100</v>
      </c>
      <c r="BC5" s="42">
        <f>+VLOOKUP(AZ5,$L$3:$O$500,4,FALSE)</f>
        <v>100</v>
      </c>
      <c r="BD5" s="42">
        <f>+VLOOKUP(AZ5,$Q$3:$T$500,4,FALSE)</f>
        <v>100</v>
      </c>
      <c r="BE5" s="42">
        <f>+VLOOKUP(AZ5,$AE$3:$AH$500,4,FALSE)</f>
        <v>100</v>
      </c>
      <c r="BF5" s="42">
        <f>+VLOOKUP(AZ5,$AK$3:$AN$500,4,FALSE)</f>
        <v>100</v>
      </c>
      <c r="BG5" s="42">
        <f>+VLOOKUP(AZ5,$V$3:$AC$500,7,FALSE)</f>
        <v>100</v>
      </c>
      <c r="BH5" s="42">
        <f>+VLOOKUP(AZ5,$V$3:$AC$500,8,FALSE)</f>
        <v>100</v>
      </c>
      <c r="BK5" s="82" t="s">
        <v>10</v>
      </c>
      <c r="BL5" s="84">
        <f>+HLOOKUP(BK5,$BA$4:$BH$13,10,FALSE)</f>
        <v>3.2018967697598821E-2</v>
      </c>
      <c r="BM5" s="54">
        <v>3.4562494002714751E-2</v>
      </c>
      <c r="BO5" s="42">
        <v>2</v>
      </c>
      <c r="BP5" s="42">
        <v>1.27</v>
      </c>
      <c r="BQ5" s="42">
        <v>1.37</v>
      </c>
    </row>
    <row r="6" spans="2:69" x14ac:dyDescent="0.2">
      <c r="B6" s="45">
        <v>42738</v>
      </c>
      <c r="C6" s="42">
        <v>35262.230000000003</v>
      </c>
      <c r="D6" s="47">
        <f t="shared" si="4"/>
        <v>1.5155271952778104E-3</v>
      </c>
      <c r="E6" s="48">
        <v>100</v>
      </c>
      <c r="F6" s="48"/>
      <c r="G6" s="45">
        <v>42738</v>
      </c>
      <c r="H6" s="42">
        <v>35070.15</v>
      </c>
      <c r="I6" s="47">
        <f t="shared" si="6"/>
        <v>1.5510123418431832E-3</v>
      </c>
      <c r="J6" s="48">
        <v>100</v>
      </c>
      <c r="K6" s="48"/>
      <c r="L6" s="45">
        <v>42738</v>
      </c>
      <c r="M6" s="42">
        <v>38986.300000000003</v>
      </c>
      <c r="N6" s="47">
        <f t="shared" si="8"/>
        <v>1.7150763562270299E-3</v>
      </c>
      <c r="O6" s="48">
        <v>100</v>
      </c>
      <c r="P6" s="48"/>
      <c r="Q6" s="45">
        <v>42738</v>
      </c>
      <c r="R6" s="42">
        <v>36729.919999999998</v>
      </c>
      <c r="S6" s="47">
        <f>+R6/R5-1</f>
        <v>1.6919440120344298E-3</v>
      </c>
      <c r="T6" s="48">
        <v>100</v>
      </c>
      <c r="U6" s="48"/>
      <c r="V6" s="45">
        <v>42738</v>
      </c>
      <c r="W6" s="42">
        <v>1475.71</v>
      </c>
      <c r="X6" s="47">
        <f>+W6/W5-1</f>
        <v>2.384186931123411E-3</v>
      </c>
      <c r="Y6" s="42">
        <f t="shared" si="3"/>
        <v>3.5928423890885242E-5</v>
      </c>
      <c r="Z6" s="48">
        <f>+(1+X6)*Z5</f>
        <v>100.31678053091329</v>
      </c>
      <c r="AA6" s="48">
        <f>+(1+X6+Y6)*AA5</f>
        <v>100.32758220190324</v>
      </c>
      <c r="AB6" s="48">
        <f t="shared" si="14"/>
        <v>100.0781754529078</v>
      </c>
      <c r="AC6" s="48">
        <f t="shared" si="15"/>
        <v>100.08536407549195</v>
      </c>
      <c r="AD6" s="48"/>
      <c r="AE6" s="45">
        <v>42738</v>
      </c>
      <c r="AF6" s="42">
        <v>60495.09</v>
      </c>
      <c r="AG6" s="47">
        <f t="shared" si="16"/>
        <v>1.2853906563055073E-3</v>
      </c>
      <c r="AH6" s="48">
        <v>100</v>
      </c>
      <c r="AI6" s="48"/>
      <c r="AJ6" s="48"/>
      <c r="AK6" s="45">
        <v>42738</v>
      </c>
      <c r="AL6" s="42">
        <v>38997.4</v>
      </c>
      <c r="AM6" s="47">
        <f t="shared" si="18"/>
        <v>1.0532295488516752E-3</v>
      </c>
      <c r="AN6" s="48">
        <v>100</v>
      </c>
      <c r="AO6" s="48"/>
      <c r="AP6" s="48"/>
      <c r="AQ6" s="42">
        <f t="shared" si="0"/>
        <v>100</v>
      </c>
      <c r="AS6" s="42">
        <f t="shared" si="1"/>
        <v>100</v>
      </c>
      <c r="AT6" s="42">
        <f t="shared" si="2"/>
        <v>100</v>
      </c>
      <c r="AU6" s="48"/>
      <c r="AV6" s="48"/>
      <c r="AW6" s="55" t="s">
        <v>42</v>
      </c>
      <c r="AX6" s="56">
        <v>42956</v>
      </c>
      <c r="AY6" s="57">
        <v>21.876622000000001</v>
      </c>
      <c r="AZ6" s="45">
        <v>42735</v>
      </c>
      <c r="BA6" s="42">
        <f t="shared" ref="BA6:BA7" si="20">+VLOOKUP(AZ6,$B$3:$E$500,4,FALSE)</f>
        <v>100</v>
      </c>
      <c r="BB6" s="42">
        <f t="shared" ref="BB6:BB8" si="21">+VLOOKUP(AZ6,$G$3:$J$500,4,FALSE)</f>
        <v>100</v>
      </c>
      <c r="BC6" s="42">
        <f t="shared" ref="BC6:BC8" si="22">+VLOOKUP(AZ6,$L$3:$O$500,4,FALSE)</f>
        <v>100</v>
      </c>
      <c r="BD6" s="42">
        <f t="shared" ref="BD6:BD7" si="23">+VLOOKUP(AZ6,$Q$3:$T$500,4,FALSE)</f>
        <v>100</v>
      </c>
      <c r="BE6" s="42">
        <f>+VLOOKUP(AZ6,$AE$3:$AH$500,4,FALSE)</f>
        <v>100</v>
      </c>
      <c r="BF6" s="42">
        <f t="shared" ref="BF6:BF7" si="24">+VLOOKUP(AZ6,$AK$3:$AN$500,4,FALSE)</f>
        <v>100</v>
      </c>
      <c r="BG6" s="42">
        <f>+VLOOKUP(AZ6,$V$3:$AC$500,7,FALSE)</f>
        <v>100</v>
      </c>
      <c r="BH6" s="42">
        <f>+VLOOKUP(AZ6,$V$3:$AC$500,8,FALSE)</f>
        <v>100</v>
      </c>
      <c r="BK6" s="83" t="s">
        <v>12</v>
      </c>
      <c r="BL6" s="85">
        <f>+HLOOKUP(BK6,$BA$4:$BH$13,10,FALSE)</f>
        <v>2.8865840165183787E-2</v>
      </c>
      <c r="BM6" s="59"/>
      <c r="BO6" s="42">
        <v>3</v>
      </c>
      <c r="BP6" s="42">
        <v>1.1499999999999999</v>
      </c>
      <c r="BQ6" s="42">
        <v>1.39</v>
      </c>
    </row>
    <row r="7" spans="2:69" x14ac:dyDescent="0.2">
      <c r="B7" s="45">
        <v>42739</v>
      </c>
      <c r="C7" s="42">
        <v>35376.76</v>
      </c>
      <c r="D7" s="47">
        <f t="shared" si="4"/>
        <v>3.2479511363858737E-3</v>
      </c>
      <c r="E7" s="48">
        <f t="shared" si="5"/>
        <v>100.32479511363859</v>
      </c>
      <c r="F7" s="48"/>
      <c r="G7" s="45">
        <v>42739</v>
      </c>
      <c r="H7" s="42">
        <v>35176.17</v>
      </c>
      <c r="I7" s="47">
        <f t="shared" si="6"/>
        <v>3.023083733602494E-3</v>
      </c>
      <c r="J7" s="48">
        <f t="shared" si="7"/>
        <v>100.30230837336025</v>
      </c>
      <c r="K7" s="48"/>
      <c r="L7" s="45">
        <v>42739</v>
      </c>
      <c r="M7" s="42">
        <v>39085.230000000003</v>
      </c>
      <c r="N7" s="47">
        <f t="shared" si="8"/>
        <v>2.5375580652691188E-3</v>
      </c>
      <c r="O7" s="48">
        <f t="shared" si="9"/>
        <v>100.25375580652691</v>
      </c>
      <c r="P7" s="48"/>
      <c r="Q7" s="45">
        <v>42739</v>
      </c>
      <c r="R7" s="42">
        <v>36828.06</v>
      </c>
      <c r="S7" s="47">
        <f t="shared" si="10"/>
        <v>2.6719361218319193E-3</v>
      </c>
      <c r="T7" s="48">
        <f t="shared" si="11"/>
        <v>100.26719361218319</v>
      </c>
      <c r="U7" s="48"/>
      <c r="V7" s="45">
        <v>42739</v>
      </c>
      <c r="W7" s="42">
        <v>1478.55</v>
      </c>
      <c r="X7" s="47">
        <f t="shared" ref="X7:X70" si="25">+W7/W6-1</f>
        <v>1.9244973605925253E-3</v>
      </c>
      <c r="Y7" s="42">
        <f>+(1+VLOOKUP(MONTH(V7),$BO$4:$BP$15,2,0)/100)^(1/365)-1</f>
        <v>3.5928423890885242E-5</v>
      </c>
      <c r="Z7" s="48">
        <f t="shared" si="12"/>
        <v>100.50983991026817</v>
      </c>
      <c r="AA7" s="48">
        <f t="shared" si="13"/>
        <v>100.52426698094673</v>
      </c>
      <c r="AB7" s="48">
        <f>+Z6</f>
        <v>100.31678053091329</v>
      </c>
      <c r="AC7" s="48">
        <f t="shared" si="15"/>
        <v>100.32758220190324</v>
      </c>
      <c r="AD7" s="48"/>
      <c r="AE7" s="45">
        <v>42739</v>
      </c>
      <c r="AF7" s="42">
        <v>60679.21</v>
      </c>
      <c r="AG7" s="47">
        <f t="shared" si="16"/>
        <v>3.0435527908132531E-3</v>
      </c>
      <c r="AH7" s="48">
        <f t="shared" si="17"/>
        <v>100.30435527908132</v>
      </c>
      <c r="AI7" s="48"/>
      <c r="AJ7" s="48"/>
      <c r="AK7" s="45">
        <v>42739</v>
      </c>
      <c r="AL7" s="42">
        <v>39073.89</v>
      </c>
      <c r="AM7" s="47">
        <f t="shared" si="18"/>
        <v>1.9614128121361318E-3</v>
      </c>
      <c r="AN7" s="48">
        <f t="shared" si="19"/>
        <v>100.19614128121361</v>
      </c>
      <c r="AO7" s="48"/>
      <c r="AP7" s="48"/>
      <c r="AQ7" s="42">
        <f t="shared" si="0"/>
        <v>100.27475824433397</v>
      </c>
      <c r="AS7" s="42">
        <f t="shared" si="1"/>
        <v>100.19614128121361</v>
      </c>
      <c r="AT7" s="42">
        <f t="shared" si="2"/>
        <v>100.32479511363859</v>
      </c>
      <c r="AU7" s="48"/>
      <c r="AV7" s="48"/>
      <c r="AW7" s="48"/>
      <c r="AX7" s="42">
        <v>1502.14</v>
      </c>
      <c r="AY7" s="47">
        <f>+AY6/AX7</f>
        <v>1.4563637210912431E-2</v>
      </c>
      <c r="AZ7" s="45">
        <v>42735</v>
      </c>
      <c r="BA7" s="42">
        <f t="shared" si="20"/>
        <v>100</v>
      </c>
      <c r="BB7" s="42">
        <f>+VLOOKUP(AZ7,$G$3:$J$500,4,FALSE)</f>
        <v>100</v>
      </c>
      <c r="BC7" s="42">
        <f t="shared" si="22"/>
        <v>100</v>
      </c>
      <c r="BD7" s="42">
        <f t="shared" si="23"/>
        <v>100</v>
      </c>
      <c r="BE7" s="42">
        <f t="shared" ref="BE7:BE8" si="26">+VLOOKUP(AZ7,$AE$3:$AH$500,4,FALSE)</f>
        <v>100</v>
      </c>
      <c r="BF7" s="42">
        <f t="shared" si="24"/>
        <v>100</v>
      </c>
      <c r="BG7" s="42">
        <f>+VLOOKUP(AZ7,$V$3:$AC$500,7,FALSE)</f>
        <v>100</v>
      </c>
      <c r="BH7" s="42">
        <f>+VLOOKUP(AZ7,$V$3:$AC$500,8,FALSE)</f>
        <v>100</v>
      </c>
      <c r="BK7" s="83" t="s">
        <v>30</v>
      </c>
      <c r="BL7" s="85">
        <f>+HLOOKUP(BK7,$BA$4:$BH$13,10,FALSE)</f>
        <v>2.8720376230209066E-2</v>
      </c>
      <c r="BM7" s="59">
        <v>3.454489144177459E-2</v>
      </c>
      <c r="BO7" s="42">
        <v>4</v>
      </c>
      <c r="BP7" s="42">
        <v>1.19</v>
      </c>
      <c r="BQ7" s="42">
        <v>1.34</v>
      </c>
    </row>
    <row r="8" spans="2:69" x14ac:dyDescent="0.2">
      <c r="B8" s="45">
        <v>42740</v>
      </c>
      <c r="C8" s="42">
        <v>35459.21</v>
      </c>
      <c r="D8" s="47">
        <f t="shared" si="4"/>
        <v>2.3306260946451829E-3</v>
      </c>
      <c r="E8" s="48">
        <f t="shared" si="5"/>
        <v>100.55861469907036</v>
      </c>
      <c r="F8" s="48"/>
      <c r="G8" s="45">
        <v>42740</v>
      </c>
      <c r="H8" s="42">
        <v>35278.6</v>
      </c>
      <c r="I8" s="47">
        <f t="shared" si="6"/>
        <v>2.9119145148548409E-3</v>
      </c>
      <c r="J8" s="48">
        <f t="shared" si="7"/>
        <v>100.59438012098609</v>
      </c>
      <c r="K8" s="48"/>
      <c r="L8" s="45">
        <v>42740</v>
      </c>
      <c r="M8" s="42">
        <v>39208.65</v>
      </c>
      <c r="N8" s="47">
        <f t="shared" si="8"/>
        <v>3.1577145637877724E-3</v>
      </c>
      <c r="O8" s="48">
        <f t="shared" si="9"/>
        <v>100.5703285513116</v>
      </c>
      <c r="P8" s="48"/>
      <c r="Q8" s="45">
        <v>42740</v>
      </c>
      <c r="R8" s="42">
        <v>36947.760000000002</v>
      </c>
      <c r="S8" s="47">
        <f t="shared" si="10"/>
        <v>3.2502390840030149E-3</v>
      </c>
      <c r="T8" s="48">
        <f t="shared" si="11"/>
        <v>100.59308596370481</v>
      </c>
      <c r="U8" s="48"/>
      <c r="V8" s="45">
        <v>42740</v>
      </c>
      <c r="W8" s="42">
        <v>1478.96</v>
      </c>
      <c r="X8" s="47">
        <f t="shared" si="25"/>
        <v>2.7729870481230101E-4</v>
      </c>
      <c r="Y8" s="42">
        <f t="shared" si="3"/>
        <v>3.5928423890885242E-5</v>
      </c>
      <c r="Z8" s="48">
        <f t="shared" si="12"/>
        <v>100.53771115869618</v>
      </c>
      <c r="AA8" s="48">
        <f t="shared" si="13"/>
        <v>100.55575390845817</v>
      </c>
      <c r="AB8" s="48">
        <f t="shared" si="14"/>
        <v>100.50983991026817</v>
      </c>
      <c r="AC8" s="48">
        <f t="shared" si="15"/>
        <v>100.52426698094673</v>
      </c>
      <c r="AD8" s="48"/>
      <c r="AE8" s="45">
        <v>42740</v>
      </c>
      <c r="AF8" s="42">
        <v>60845.23</v>
      </c>
      <c r="AG8" s="47">
        <f t="shared" si="16"/>
        <v>2.7360277103147812E-3</v>
      </c>
      <c r="AH8" s="48">
        <f t="shared" si="17"/>
        <v>100.57879077459015</v>
      </c>
      <c r="AI8" s="48"/>
      <c r="AJ8" s="48"/>
      <c r="AK8" s="45">
        <v>42740</v>
      </c>
      <c r="AL8" s="42">
        <v>39170.959999999999</v>
      </c>
      <c r="AM8" s="47">
        <f t="shared" si="18"/>
        <v>2.4842676273082454E-3</v>
      </c>
      <c r="AN8" s="48">
        <f t="shared" si="19"/>
        <v>100.44505531137973</v>
      </c>
      <c r="AO8" s="48"/>
      <c r="AP8" s="48"/>
      <c r="AQ8" s="42">
        <f t="shared" si="0"/>
        <v>100.55670923684046</v>
      </c>
      <c r="AS8" s="42">
        <f t="shared" si="1"/>
        <v>100.44505531137973</v>
      </c>
      <c r="AT8" s="42">
        <f t="shared" si="2"/>
        <v>100.59438012098609</v>
      </c>
      <c r="AU8" s="48"/>
      <c r="AV8" s="48"/>
      <c r="AW8" s="48"/>
      <c r="AX8" s="48"/>
      <c r="AY8" s="48"/>
      <c r="AZ8" s="45">
        <f>+AX4</f>
        <v>43102</v>
      </c>
      <c r="BA8" s="42">
        <f>+VLOOKUP(AZ8,$B$3:$E$500,4,FALSE)</f>
        <v>102.47576514587998</v>
      </c>
      <c r="BB8" s="42">
        <f t="shared" si="21"/>
        <v>103.20189676975988</v>
      </c>
      <c r="BC8" s="42">
        <f t="shared" si="22"/>
        <v>102.0267632476022</v>
      </c>
      <c r="BD8" s="42">
        <f>+VLOOKUP(AZ8,$Q$3:$T$500,4,FALSE)</f>
        <v>102.88658401651837</v>
      </c>
      <c r="BE8" s="42">
        <f t="shared" si="26"/>
        <v>102.39419430568657</v>
      </c>
      <c r="BF8" s="42">
        <f>+VLOOKUP(AZ8,$AK$3:$AN$500,4,FALSE)</f>
        <v>102.87203762302092</v>
      </c>
      <c r="BG8" s="42">
        <f>+VLOOKUP(AZ8,$V$3:$AC$500,7,FALSE)</f>
        <v>101.53699738282189</v>
      </c>
      <c r="BH8" s="42">
        <f>+VLOOKUP(AZ8,$V$3:$AC$500,8,FALSE)</f>
        <v>102.89450890787469</v>
      </c>
      <c r="BK8" s="82" t="s">
        <v>31</v>
      </c>
      <c r="BL8" s="84">
        <f>+HLOOKUP(BK8,$BA$4:$BH$13,10,FALSE)</f>
        <v>2.8945089078747044E-2</v>
      </c>
      <c r="BM8" s="54">
        <v>3.3602992370956764E-2</v>
      </c>
      <c r="BO8" s="42">
        <v>5</v>
      </c>
      <c r="BP8" s="60">
        <v>1.35</v>
      </c>
      <c r="BQ8" s="60">
        <v>1.4</v>
      </c>
    </row>
    <row r="9" spans="2:69" x14ac:dyDescent="0.2">
      <c r="B9" s="45">
        <v>42741</v>
      </c>
      <c r="C9" s="42">
        <v>35482.97</v>
      </c>
      <c r="D9" s="47">
        <f t="shared" si="4"/>
        <v>6.7006568956284873E-4</v>
      </c>
      <c r="E9" s="48">
        <f t="shared" si="5"/>
        <v>100.62599557657018</v>
      </c>
      <c r="F9" s="48"/>
      <c r="G9" s="45">
        <v>42741</v>
      </c>
      <c r="H9" s="42">
        <v>35305.360000000001</v>
      </c>
      <c r="I9" s="47">
        <f t="shared" si="6"/>
        <v>7.585335018964745E-4</v>
      </c>
      <c r="J9" s="48">
        <f t="shared" si="7"/>
        <v>100.67068432841036</v>
      </c>
      <c r="K9" s="48"/>
      <c r="L9" s="45">
        <v>42741</v>
      </c>
      <c r="M9" s="42">
        <v>39242.339999999997</v>
      </c>
      <c r="N9" s="47">
        <f t="shared" si="8"/>
        <v>8.592491707823946E-4</v>
      </c>
      <c r="O9" s="48">
        <f t="shared" si="9"/>
        <v>100.65674352272462</v>
      </c>
      <c r="P9" s="48"/>
      <c r="Q9" s="45">
        <v>42741</v>
      </c>
      <c r="R9" s="42">
        <v>36981.53</v>
      </c>
      <c r="S9" s="47">
        <f t="shared" si="10"/>
        <v>9.1399316223772509E-4</v>
      </c>
      <c r="T9" s="48">
        <f t="shared" si="11"/>
        <v>100.68502735644402</v>
      </c>
      <c r="U9" s="48"/>
      <c r="V9" s="45">
        <v>42741</v>
      </c>
      <c r="W9" s="42">
        <v>1478.15</v>
      </c>
      <c r="X9" s="47">
        <f t="shared" si="25"/>
        <v>-5.4768215502787321E-4</v>
      </c>
      <c r="Y9" s="42">
        <f t="shared" si="3"/>
        <v>3.5928423890885242E-5</v>
      </c>
      <c r="Z9" s="48">
        <f t="shared" si="12"/>
        <v>100.48264844838722</v>
      </c>
      <c r="AA9" s="48">
        <f t="shared" si="13"/>
        <v>100.50429412620822</v>
      </c>
      <c r="AB9" s="48">
        <f>+Z8</f>
        <v>100.53771115869618</v>
      </c>
      <c r="AC9" s="48">
        <f t="shared" si="15"/>
        <v>100.55575390845817</v>
      </c>
      <c r="AD9" s="48"/>
      <c r="AE9" s="45">
        <v>42741</v>
      </c>
      <c r="AF9" s="42">
        <v>60921.14</v>
      </c>
      <c r="AG9" s="47">
        <f t="shared" si="16"/>
        <v>1.2475916353671401E-3</v>
      </c>
      <c r="AH9" s="48">
        <f t="shared" si="17"/>
        <v>100.70427203265587</v>
      </c>
      <c r="AI9" s="48"/>
      <c r="AJ9" s="48"/>
      <c r="AK9" s="45">
        <v>42741</v>
      </c>
      <c r="AL9" s="42">
        <v>39189.67</v>
      </c>
      <c r="AM9" s="47">
        <f t="shared" si="18"/>
        <v>4.7764976911457424E-4</v>
      </c>
      <c r="AN9" s="48">
        <f t="shared" si="19"/>
        <v>100.49303286885791</v>
      </c>
      <c r="AO9" s="48"/>
      <c r="AP9" s="48"/>
      <c r="AQ9" s="42">
        <f t="shared" si="0"/>
        <v>100.63929261427715</v>
      </c>
      <c r="AS9" s="42">
        <f t="shared" si="1"/>
        <v>100.49303286885791</v>
      </c>
      <c r="AT9" s="42">
        <f t="shared" si="2"/>
        <v>100.70427203265587</v>
      </c>
      <c r="AU9" s="48"/>
      <c r="AV9" s="48"/>
      <c r="AW9" s="48"/>
      <c r="AX9" s="48"/>
      <c r="AY9" s="48"/>
      <c r="AZ9" s="45"/>
      <c r="BA9" s="47">
        <f>+BA8/BA7-1</f>
        <v>2.4757651458799712E-2</v>
      </c>
      <c r="BB9" s="47">
        <f t="shared" ref="BB9:BG9" si="27">+BB8/BB7-1</f>
        <v>3.2018967697598821E-2</v>
      </c>
      <c r="BC9" s="47">
        <f>+BC8/BC7-1</f>
        <v>2.0267632476022035E-2</v>
      </c>
      <c r="BD9" s="47">
        <f t="shared" si="27"/>
        <v>2.8865840165183787E-2</v>
      </c>
      <c r="BE9" s="47">
        <f t="shared" si="27"/>
        <v>2.39419430568657E-2</v>
      </c>
      <c r="BF9" s="47">
        <f t="shared" si="27"/>
        <v>2.8720376230209066E-2</v>
      </c>
      <c r="BG9" s="47">
        <f t="shared" si="27"/>
        <v>1.5369973828218919E-2</v>
      </c>
      <c r="BH9" s="47">
        <f>+BH8/BH7-1</f>
        <v>2.8945089078747044E-2</v>
      </c>
      <c r="BK9" s="83" t="s">
        <v>9</v>
      </c>
      <c r="BL9" s="85">
        <f>+HLOOKUP(BK9,$BA$4:$BH$13,10,FALSE)</f>
        <v>2.4757651458799712E-2</v>
      </c>
      <c r="BM9" s="54">
        <v>3.0857040677500423E-2</v>
      </c>
      <c r="BO9" s="42">
        <v>6</v>
      </c>
      <c r="BP9" s="42">
        <v>1.7</v>
      </c>
      <c r="BQ9" s="42">
        <v>1.29</v>
      </c>
    </row>
    <row r="10" spans="2:69" x14ac:dyDescent="0.2">
      <c r="B10" s="45">
        <v>42742</v>
      </c>
      <c r="C10" s="42">
        <v>35482.97</v>
      </c>
      <c r="D10" s="47">
        <f t="shared" si="4"/>
        <v>0</v>
      </c>
      <c r="E10" s="48">
        <f t="shared" si="5"/>
        <v>100.62599557657018</v>
      </c>
      <c r="F10" s="48"/>
      <c r="G10" s="45">
        <v>42742</v>
      </c>
      <c r="H10" s="42">
        <v>35305.360000000001</v>
      </c>
      <c r="I10" s="47">
        <f t="shared" si="6"/>
        <v>0</v>
      </c>
      <c r="J10" s="48">
        <f t="shared" si="7"/>
        <v>100.67068432841036</v>
      </c>
      <c r="K10" s="48"/>
      <c r="L10" s="45">
        <v>42742</v>
      </c>
      <c r="M10" s="42">
        <v>39242.339999999997</v>
      </c>
      <c r="N10" s="47">
        <f t="shared" si="8"/>
        <v>0</v>
      </c>
      <c r="O10" s="48">
        <f t="shared" si="9"/>
        <v>100.65674352272462</v>
      </c>
      <c r="P10" s="48"/>
      <c r="Q10" s="45">
        <v>42742</v>
      </c>
      <c r="R10" s="42">
        <v>36981.53</v>
      </c>
      <c r="S10" s="47">
        <f t="shared" si="10"/>
        <v>0</v>
      </c>
      <c r="T10" s="48">
        <f t="shared" si="11"/>
        <v>100.68502735644402</v>
      </c>
      <c r="U10" s="48"/>
      <c r="V10" s="45">
        <v>42742</v>
      </c>
      <c r="W10" s="42">
        <v>1478.25</v>
      </c>
      <c r="X10" s="47">
        <f t="shared" si="25"/>
        <v>6.7652132733408976E-5</v>
      </c>
      <c r="Y10" s="42">
        <f t="shared" si="3"/>
        <v>3.5928423890885242E-5</v>
      </c>
      <c r="Z10" s="48">
        <f t="shared" si="12"/>
        <v>100.48944631385746</v>
      </c>
      <c r="AA10" s="48">
        <f t="shared" si="13"/>
        <v>100.51470441693695</v>
      </c>
      <c r="AB10" s="48">
        <f t="shared" si="14"/>
        <v>100.48264844838722</v>
      </c>
      <c r="AC10" s="48">
        <f t="shared" si="15"/>
        <v>100.50429412620822</v>
      </c>
      <c r="AD10" s="48"/>
      <c r="AE10" s="45">
        <v>42742</v>
      </c>
      <c r="AF10" s="42">
        <v>60921.14</v>
      </c>
      <c r="AG10" s="47">
        <f t="shared" si="16"/>
        <v>0</v>
      </c>
      <c r="AH10" s="48">
        <f t="shared" si="17"/>
        <v>100.70427203265587</v>
      </c>
      <c r="AI10" s="48"/>
      <c r="AJ10" s="48"/>
      <c r="AK10" s="45">
        <v>42742</v>
      </c>
      <c r="AL10" s="42">
        <v>39189.67</v>
      </c>
      <c r="AM10" s="47">
        <f t="shared" si="18"/>
        <v>0</v>
      </c>
      <c r="AN10" s="48">
        <f t="shared" si="19"/>
        <v>100.49303286885791</v>
      </c>
      <c r="AO10" s="48"/>
      <c r="AP10" s="48"/>
      <c r="AQ10" s="42">
        <f t="shared" si="0"/>
        <v>100.63929261427715</v>
      </c>
      <c r="AS10" s="42">
        <f t="shared" si="1"/>
        <v>100.49303286885791</v>
      </c>
      <c r="AT10" s="42">
        <f t="shared" si="2"/>
        <v>100.70427203265587</v>
      </c>
      <c r="AU10" s="48"/>
      <c r="AV10" s="48"/>
      <c r="AW10" s="48"/>
      <c r="AX10" s="48"/>
      <c r="AY10" s="48"/>
      <c r="AZ10" s="45"/>
      <c r="BK10" s="82" t="s">
        <v>29</v>
      </c>
      <c r="BL10" s="84">
        <f>+HLOOKUP(BK10,$BA$4:$BH$13,10,FALSE)</f>
        <v>2.39419430568657E-2</v>
      </c>
      <c r="BM10" s="59">
        <v>3.1976496021098089E-2</v>
      </c>
      <c r="BO10" s="42">
        <v>7</v>
      </c>
      <c r="BP10" s="42">
        <v>1.49</v>
      </c>
      <c r="BQ10" s="42">
        <v>1.33</v>
      </c>
    </row>
    <row r="11" spans="2:69" x14ac:dyDescent="0.2">
      <c r="B11" s="45">
        <v>42743</v>
      </c>
      <c r="C11" s="42">
        <v>35482.97</v>
      </c>
      <c r="D11" s="47">
        <f t="shared" si="4"/>
        <v>0</v>
      </c>
      <c r="E11" s="48">
        <f t="shared" si="5"/>
        <v>100.62599557657018</v>
      </c>
      <c r="F11" s="48"/>
      <c r="G11" s="45">
        <v>42743</v>
      </c>
      <c r="H11" s="42">
        <v>35305.360000000001</v>
      </c>
      <c r="I11" s="47">
        <f t="shared" si="6"/>
        <v>0</v>
      </c>
      <c r="J11" s="48">
        <f t="shared" si="7"/>
        <v>100.67068432841036</v>
      </c>
      <c r="K11" s="48"/>
      <c r="L11" s="45">
        <v>42743</v>
      </c>
      <c r="M11" s="42">
        <v>39242.339999999997</v>
      </c>
      <c r="N11" s="47">
        <f t="shared" si="8"/>
        <v>0</v>
      </c>
      <c r="O11" s="48">
        <f t="shared" si="9"/>
        <v>100.65674352272462</v>
      </c>
      <c r="P11" s="48"/>
      <c r="Q11" s="45">
        <v>42743</v>
      </c>
      <c r="R11" s="42">
        <v>36981.53</v>
      </c>
      <c r="S11" s="47">
        <f t="shared" si="10"/>
        <v>0</v>
      </c>
      <c r="T11" s="48">
        <f t="shared" si="11"/>
        <v>100.68502735644402</v>
      </c>
      <c r="U11" s="48"/>
      <c r="V11" s="45">
        <v>42743</v>
      </c>
      <c r="W11" s="42">
        <v>1478.33</v>
      </c>
      <c r="X11" s="47">
        <f t="shared" si="25"/>
        <v>5.4118044985562719E-5</v>
      </c>
      <c r="Y11" s="42">
        <f t="shared" si="3"/>
        <v>3.5928423890885242E-5</v>
      </c>
      <c r="Z11" s="48">
        <f t="shared" si="12"/>
        <v>100.49488460623364</v>
      </c>
      <c r="AA11" s="48">
        <f t="shared" si="13"/>
        <v>100.52375541113986</v>
      </c>
      <c r="AB11" s="48">
        <f t="shared" si="14"/>
        <v>100.48944631385746</v>
      </c>
      <c r="AC11" s="48">
        <f t="shared" si="15"/>
        <v>100.51470441693695</v>
      </c>
      <c r="AD11" s="48"/>
      <c r="AE11" s="45">
        <v>42743</v>
      </c>
      <c r="AF11" s="42">
        <v>60921.14</v>
      </c>
      <c r="AG11" s="47">
        <f t="shared" si="16"/>
        <v>0</v>
      </c>
      <c r="AH11" s="48">
        <f t="shared" si="17"/>
        <v>100.70427203265587</v>
      </c>
      <c r="AI11" s="48"/>
      <c r="AJ11" s="48"/>
      <c r="AK11" s="45">
        <v>42743</v>
      </c>
      <c r="AL11" s="42">
        <v>39189.67</v>
      </c>
      <c r="AM11" s="47">
        <f t="shared" si="18"/>
        <v>0</v>
      </c>
      <c r="AN11" s="48">
        <f t="shared" si="19"/>
        <v>100.49303286885791</v>
      </c>
      <c r="AO11" s="48"/>
      <c r="AP11" s="48"/>
      <c r="AQ11" s="42">
        <f t="shared" si="0"/>
        <v>100.63929261427715</v>
      </c>
      <c r="AS11" s="42">
        <f t="shared" si="1"/>
        <v>100.49303286885791</v>
      </c>
      <c r="AT11" s="42">
        <f t="shared" si="2"/>
        <v>100.70427203265587</v>
      </c>
      <c r="AU11" s="48"/>
      <c r="AV11" s="48"/>
      <c r="AW11" s="48"/>
      <c r="AX11" s="48"/>
      <c r="AY11" s="48"/>
      <c r="AZ11" s="45" t="s">
        <v>13</v>
      </c>
      <c r="BA11" s="47">
        <f>+BA6/BA5-1</f>
        <v>0</v>
      </c>
      <c r="BK11" s="82" t="s">
        <v>11</v>
      </c>
      <c r="BL11" s="84">
        <f>+HLOOKUP(BK11,$BA$4:$BH$13,10,FALSE)</f>
        <v>2.0267632476022035E-2</v>
      </c>
      <c r="BM11" s="59">
        <v>3.2399999999999998E-2</v>
      </c>
      <c r="BO11" s="42">
        <v>8</v>
      </c>
      <c r="BP11" s="42">
        <v>1.31</v>
      </c>
      <c r="BQ11" s="42">
        <v>1.32</v>
      </c>
    </row>
    <row r="12" spans="2:69" x14ac:dyDescent="0.2">
      <c r="B12" s="45">
        <v>42744</v>
      </c>
      <c r="C12" s="42">
        <v>35443.61</v>
      </c>
      <c r="D12" s="47">
        <f t="shared" si="4"/>
        <v>-1.1092645288711678E-3</v>
      </c>
      <c r="E12" s="48">
        <f t="shared" si="5"/>
        <v>100.51437472899474</v>
      </c>
      <c r="F12" s="48"/>
      <c r="G12" s="45">
        <v>42744</v>
      </c>
      <c r="H12" s="42">
        <v>35285.11</v>
      </c>
      <c r="I12" s="47">
        <f t="shared" si="6"/>
        <v>-5.7356729969615383E-4</v>
      </c>
      <c r="J12" s="48">
        <f t="shared" si="7"/>
        <v>100.61294291584154</v>
      </c>
      <c r="K12" s="48"/>
      <c r="L12" s="45">
        <v>42744</v>
      </c>
      <c r="M12" s="42">
        <v>39177.870000000003</v>
      </c>
      <c r="N12" s="47">
        <f t="shared" si="8"/>
        <v>-1.6428683916400733E-3</v>
      </c>
      <c r="O12" s="48">
        <f t="shared" si="9"/>
        <v>100.49137774038572</v>
      </c>
      <c r="P12" s="48"/>
      <c r="Q12" s="45">
        <v>42744</v>
      </c>
      <c r="R12" s="42">
        <v>36946.519999999997</v>
      </c>
      <c r="S12" s="47">
        <f t="shared" si="10"/>
        <v>-9.4668879302728381E-4</v>
      </c>
      <c r="T12" s="48">
        <f t="shared" si="11"/>
        <v>100.58970996942003</v>
      </c>
      <c r="V12" s="45">
        <v>42744</v>
      </c>
      <c r="W12" s="42">
        <v>1478.86</v>
      </c>
      <c r="X12" s="47">
        <f t="shared" si="25"/>
        <v>3.5851264602615451E-4</v>
      </c>
      <c r="Y12" s="42">
        <f t="shared" si="3"/>
        <v>3.5928423890885242E-5</v>
      </c>
      <c r="Z12" s="48">
        <f t="shared" si="12"/>
        <v>100.53091329322591</v>
      </c>
      <c r="AA12" s="48">
        <f t="shared" si="13"/>
        <v>100.56340610877631</v>
      </c>
      <c r="AB12" s="48">
        <f t="shared" si="14"/>
        <v>100.49488460623364</v>
      </c>
      <c r="AC12" s="48">
        <f t="shared" si="15"/>
        <v>100.52375541113986</v>
      </c>
      <c r="AD12" s="48"/>
      <c r="AE12" s="45">
        <v>42744</v>
      </c>
      <c r="AF12" s="42">
        <v>60854.63</v>
      </c>
      <c r="AG12" s="47">
        <f t="shared" si="16"/>
        <v>-1.0917392550434668E-3</v>
      </c>
      <c r="AH12" s="48">
        <f t="shared" si="17"/>
        <v>100.59432922572724</v>
      </c>
      <c r="AI12" s="48"/>
      <c r="AJ12" s="48"/>
      <c r="AK12" s="45">
        <v>42744</v>
      </c>
      <c r="AL12" s="42">
        <v>39149.449999999997</v>
      </c>
      <c r="AM12" s="47">
        <f t="shared" si="18"/>
        <v>-1.0262908567487683E-3</v>
      </c>
      <c r="AN12" s="48">
        <f t="shared" si="19"/>
        <v>100.38989778805765</v>
      </c>
      <c r="AO12" s="48"/>
      <c r="AP12" s="48"/>
      <c r="AQ12" s="42">
        <f t="shared" si="0"/>
        <v>100.53210539473781</v>
      </c>
      <c r="AS12" s="42">
        <f t="shared" si="1"/>
        <v>100.38989778805765</v>
      </c>
      <c r="AT12" s="42">
        <f t="shared" si="2"/>
        <v>100.61294291584154</v>
      </c>
      <c r="AU12" s="48"/>
      <c r="AV12" s="48"/>
      <c r="AW12" s="48"/>
      <c r="AX12" s="48"/>
      <c r="AY12" s="48"/>
      <c r="AZ12" s="45" t="s">
        <v>14</v>
      </c>
      <c r="BA12" s="47">
        <f>+BA7/BA6-1</f>
        <v>0</v>
      </c>
      <c r="BB12" s="47">
        <f t="shared" ref="BB12:BG12" si="28">+BB7/BB6-1</f>
        <v>0</v>
      </c>
      <c r="BC12" s="47">
        <f t="shared" si="28"/>
        <v>0</v>
      </c>
      <c r="BD12" s="47">
        <f t="shared" si="28"/>
        <v>0</v>
      </c>
      <c r="BE12" s="47">
        <f t="shared" si="28"/>
        <v>0</v>
      </c>
      <c r="BF12" s="47">
        <f t="shared" si="28"/>
        <v>0</v>
      </c>
      <c r="BG12" s="47">
        <f t="shared" si="28"/>
        <v>0</v>
      </c>
      <c r="BH12" s="47">
        <f t="shared" ref="BH12" si="29">+BH7/BH6-1</f>
        <v>0</v>
      </c>
      <c r="BK12" s="89" t="s">
        <v>36</v>
      </c>
      <c r="BL12" s="90">
        <f>+HLOOKUP(BK12,$BA$4:$BH$13,10,FALSE)</f>
        <v>1.5369973828218919E-2</v>
      </c>
      <c r="BM12" s="54">
        <v>2.6888051684486162E-2</v>
      </c>
      <c r="BO12" s="42">
        <v>9</v>
      </c>
      <c r="BP12" s="42">
        <v>1.29</v>
      </c>
      <c r="BQ12" s="42">
        <v>1.29</v>
      </c>
    </row>
    <row r="13" spans="2:69" x14ac:dyDescent="0.2">
      <c r="B13" s="45">
        <v>42745</v>
      </c>
      <c r="C13" s="42">
        <v>35456.26</v>
      </c>
      <c r="D13" s="47">
        <f t="shared" si="4"/>
        <v>3.5690495409479439E-4</v>
      </c>
      <c r="E13" s="48">
        <f t="shared" si="5"/>
        <v>100.55024880729326</v>
      </c>
      <c r="F13" s="48"/>
      <c r="G13" s="45">
        <v>42745</v>
      </c>
      <c r="H13" s="42">
        <v>35294.980000000003</v>
      </c>
      <c r="I13" s="47">
        <f t="shared" si="6"/>
        <v>2.7972138956067205E-4</v>
      </c>
      <c r="J13" s="48">
        <f t="shared" si="7"/>
        <v>100.64108650804175</v>
      </c>
      <c r="K13" s="48"/>
      <c r="L13" s="45">
        <v>42745</v>
      </c>
      <c r="M13" s="42">
        <v>39196.879999999997</v>
      </c>
      <c r="N13" s="47">
        <f t="shared" si="8"/>
        <v>4.8522290772812227E-4</v>
      </c>
      <c r="O13" s="48">
        <f t="shared" si="9"/>
        <v>100.5401384588945</v>
      </c>
      <c r="P13" s="48"/>
      <c r="Q13" s="45">
        <v>42745</v>
      </c>
      <c r="R13" s="42">
        <v>36961.75</v>
      </c>
      <c r="S13" s="47">
        <f t="shared" si="10"/>
        <v>4.1221744294195339E-4</v>
      </c>
      <c r="T13" s="48">
        <f t="shared" si="11"/>
        <v>100.63117480244989</v>
      </c>
      <c r="U13" s="48"/>
      <c r="V13" s="45">
        <v>42745</v>
      </c>
      <c r="W13" s="42">
        <v>1478.14</v>
      </c>
      <c r="X13" s="47">
        <f t="shared" si="25"/>
        <v>-4.8686150142662754E-4</v>
      </c>
      <c r="Y13" s="42">
        <f t="shared" si="3"/>
        <v>3.5928423890885242E-5</v>
      </c>
      <c r="Z13" s="48">
        <f t="shared" si="12"/>
        <v>100.48196866184017</v>
      </c>
      <c r="AA13" s="48">
        <f t="shared" si="13"/>
        <v>100.51805874257219</v>
      </c>
      <c r="AB13" s="48">
        <f t="shared" si="14"/>
        <v>100.53091329322591</v>
      </c>
      <c r="AC13" s="48">
        <f t="shared" si="15"/>
        <v>100.56340610877631</v>
      </c>
      <c r="AD13" s="48"/>
      <c r="AE13" s="45">
        <v>42745</v>
      </c>
      <c r="AF13" s="42">
        <v>60862.61</v>
      </c>
      <c r="AG13" s="47">
        <f t="shared" si="16"/>
        <v>1.3113217515248188E-4</v>
      </c>
      <c r="AH13" s="48">
        <f t="shared" si="17"/>
        <v>100.60752037892661</v>
      </c>
      <c r="AI13" s="48"/>
      <c r="AJ13" s="48"/>
      <c r="AK13" s="45">
        <v>42745</v>
      </c>
      <c r="AL13" s="42">
        <v>39157.74</v>
      </c>
      <c r="AM13" s="47">
        <f t="shared" si="18"/>
        <v>2.1175265552897393E-4</v>
      </c>
      <c r="AN13" s="48">
        <f t="shared" si="19"/>
        <v>100.41115561550255</v>
      </c>
      <c r="AO13" s="48"/>
      <c r="AP13" s="48"/>
      <c r="AQ13" s="42">
        <f t="shared" si="0"/>
        <v>100.56355409518476</v>
      </c>
      <c r="AS13" s="42">
        <f t="shared" si="1"/>
        <v>100.41115561550255</v>
      </c>
      <c r="AT13" s="42">
        <f t="shared" si="2"/>
        <v>100.64108650804175</v>
      </c>
      <c r="AU13" s="48"/>
      <c r="AV13" s="48"/>
      <c r="AW13" s="48"/>
      <c r="AX13" s="48"/>
      <c r="AY13" s="48"/>
      <c r="AZ13" s="45" t="s">
        <v>15</v>
      </c>
      <c r="BA13" s="47">
        <f>+BA8/BA5-1</f>
        <v>2.4757651458799712E-2</v>
      </c>
      <c r="BB13" s="47">
        <f t="shared" ref="BB13:BD13" si="30">+BB8/BB5-1</f>
        <v>3.2018967697598821E-2</v>
      </c>
      <c r="BC13" s="47">
        <f t="shared" si="30"/>
        <v>2.0267632476022035E-2</v>
      </c>
      <c r="BD13" s="47">
        <f t="shared" si="30"/>
        <v>2.8865840165183787E-2</v>
      </c>
      <c r="BE13" s="47">
        <f>+BE8/BE5-1</f>
        <v>2.39419430568657E-2</v>
      </c>
      <c r="BF13" s="47">
        <f t="shared" ref="BF13:BG13" si="31">+BF8/BF5-1</f>
        <v>2.8720376230209066E-2</v>
      </c>
      <c r="BG13" s="47">
        <f t="shared" si="31"/>
        <v>1.5369973828218919E-2</v>
      </c>
      <c r="BH13" s="47">
        <f t="shared" ref="BH13" si="32">+BH8/BH5-1</f>
        <v>2.8945089078747044E-2</v>
      </c>
      <c r="BK13" s="53"/>
      <c r="BL13" s="54"/>
      <c r="BO13" s="42">
        <v>10</v>
      </c>
      <c r="BP13" s="42">
        <v>1.31</v>
      </c>
      <c r="BQ13" s="42">
        <v>1.31</v>
      </c>
    </row>
    <row r="14" spans="2:69" x14ac:dyDescent="0.2">
      <c r="B14" s="45">
        <v>42746</v>
      </c>
      <c r="C14" s="42">
        <v>35427.599999999999</v>
      </c>
      <c r="D14" s="47">
        <f t="shared" si="4"/>
        <v>-8.0831988483853756E-4</v>
      </c>
      <c r="E14" s="48">
        <f t="shared" si="5"/>
        <v>100.46897204175686</v>
      </c>
      <c r="F14" s="48"/>
      <c r="G14" s="45">
        <v>42746</v>
      </c>
      <c r="H14" s="42">
        <v>35264.639999999999</v>
      </c>
      <c r="I14" s="47">
        <f t="shared" si="6"/>
        <v>-8.5961233013887028E-4</v>
      </c>
      <c r="J14" s="48">
        <f t="shared" si="7"/>
        <v>100.55457418916086</v>
      </c>
      <c r="K14" s="48"/>
      <c r="L14" s="45">
        <v>42746</v>
      </c>
      <c r="M14" s="42">
        <v>39165.03</v>
      </c>
      <c r="N14" s="47">
        <f t="shared" si="8"/>
        <v>-8.1256467351475958E-4</v>
      </c>
      <c r="O14" s="48">
        <f t="shared" si="9"/>
        <v>100.45844309411252</v>
      </c>
      <c r="P14" s="48"/>
      <c r="Q14" s="45">
        <v>42746</v>
      </c>
      <c r="R14" s="42">
        <v>36928.6</v>
      </c>
      <c r="S14" s="47">
        <f t="shared" si="10"/>
        <v>-8.968731188323531E-4</v>
      </c>
      <c r="T14" s="48">
        <f t="shared" si="11"/>
        <v>100.54092140685306</v>
      </c>
      <c r="U14" s="48"/>
      <c r="V14" s="45">
        <v>42746</v>
      </c>
      <c r="W14" s="42">
        <v>1477.9</v>
      </c>
      <c r="X14" s="47">
        <f t="shared" si="25"/>
        <v>-1.6236621700249643E-4</v>
      </c>
      <c r="Y14" s="42">
        <f t="shared" si="3"/>
        <v>3.5928423890885242E-5</v>
      </c>
      <c r="Z14" s="48">
        <f t="shared" si="12"/>
        <v>100.46565378471158</v>
      </c>
      <c r="AA14" s="48">
        <f t="shared" si="13"/>
        <v>100.50534946105692</v>
      </c>
      <c r="AB14" s="48">
        <f t="shared" si="14"/>
        <v>100.48196866184017</v>
      </c>
      <c r="AC14" s="48">
        <f t="shared" si="15"/>
        <v>100.51805874257219</v>
      </c>
      <c r="AD14" s="48"/>
      <c r="AE14" s="45">
        <v>42746</v>
      </c>
      <c r="AF14" s="42">
        <v>60838.89</v>
      </c>
      <c r="AG14" s="47">
        <f t="shared" si="16"/>
        <v>-3.8973024653399246E-4</v>
      </c>
      <c r="AH14" s="48">
        <f t="shared" si="17"/>
        <v>100.56831058520615</v>
      </c>
      <c r="AI14" s="48"/>
      <c r="AJ14" s="48"/>
      <c r="AK14" s="45">
        <v>42746</v>
      </c>
      <c r="AL14" s="42">
        <v>39125.269999999997</v>
      </c>
      <c r="AM14" s="47">
        <f t="shared" si="18"/>
        <v>-8.2921026596527447E-4</v>
      </c>
      <c r="AN14" s="48">
        <f t="shared" si="19"/>
        <v>100.32789365444874</v>
      </c>
      <c r="AO14" s="48"/>
      <c r="AP14" s="48"/>
      <c r="AQ14" s="42">
        <f t="shared" si="0"/>
        <v>100.48651916192303</v>
      </c>
      <c r="AS14" s="42">
        <f t="shared" si="1"/>
        <v>100.32789365444874</v>
      </c>
      <c r="AT14" s="42">
        <f t="shared" si="2"/>
        <v>100.56831058520615</v>
      </c>
      <c r="AU14" s="48"/>
      <c r="AV14" s="48"/>
      <c r="AW14" s="48"/>
      <c r="AX14" s="48"/>
      <c r="AY14" s="48"/>
      <c r="AZ14" s="45"/>
      <c r="BA14" s="61">
        <f t="shared" ref="BA14:BE14" si="33">+$BG$13-BA13</f>
        <v>-9.387677630580793E-3</v>
      </c>
      <c r="BB14" s="61">
        <f t="shared" si="33"/>
        <v>-1.6648993869379902E-2</v>
      </c>
      <c r="BC14" s="61">
        <f t="shared" si="33"/>
        <v>-4.8976586478031159E-3</v>
      </c>
      <c r="BD14" s="61">
        <f t="shared" si="33"/>
        <v>-1.3495866336964868E-2</v>
      </c>
      <c r="BE14" s="61">
        <f t="shared" si="33"/>
        <v>-8.5719692286467808E-3</v>
      </c>
      <c r="BF14" s="61">
        <f>+$BG$13-BF13</f>
        <v>-1.3350402401990147E-2</v>
      </c>
      <c r="BK14" s="58"/>
      <c r="BL14" s="59"/>
      <c r="BO14" s="42">
        <v>11</v>
      </c>
      <c r="BP14" s="42">
        <v>1.3</v>
      </c>
      <c r="BQ14" s="42">
        <v>1.29</v>
      </c>
    </row>
    <row r="15" spans="2:69" x14ac:dyDescent="0.2">
      <c r="B15" s="45">
        <v>42747</v>
      </c>
      <c r="C15" s="42">
        <v>35442.86</v>
      </c>
      <c r="D15" s="47">
        <f t="shared" si="4"/>
        <v>4.3073761699918833E-4</v>
      </c>
      <c r="E15" s="48">
        <f t="shared" si="5"/>
        <v>100.51224780735649</v>
      </c>
      <c r="F15" s="48"/>
      <c r="G15" s="45">
        <v>42747</v>
      </c>
      <c r="H15" s="42">
        <v>35288.26</v>
      </c>
      <c r="I15" s="47">
        <f t="shared" si="6"/>
        <v>6.6979274423339952E-4</v>
      </c>
      <c r="J15" s="48">
        <f t="shared" si="7"/>
        <v>100.62192491335225</v>
      </c>
      <c r="K15" s="48"/>
      <c r="L15" s="45">
        <v>42747</v>
      </c>
      <c r="M15" s="42">
        <v>39201.040000000001</v>
      </c>
      <c r="N15" s="47">
        <f t="shared" si="8"/>
        <v>9.1944267628552012E-4</v>
      </c>
      <c r="O15" s="48">
        <f t="shared" si="9"/>
        <v>100.55080887388645</v>
      </c>
      <c r="P15" s="48"/>
      <c r="Q15" s="45">
        <v>42747</v>
      </c>
      <c r="R15" s="42">
        <v>36949.07</v>
      </c>
      <c r="S15" s="47">
        <f t="shared" si="10"/>
        <v>5.5431291735952293E-4</v>
      </c>
      <c r="T15" s="48">
        <f t="shared" si="11"/>
        <v>100.5966525383121</v>
      </c>
      <c r="U15" s="48"/>
      <c r="V15" s="45">
        <v>42747</v>
      </c>
      <c r="W15" s="42">
        <v>1478.48</v>
      </c>
      <c r="X15" s="47">
        <f t="shared" si="25"/>
        <v>3.924487448405678E-4</v>
      </c>
      <c r="Y15" s="42">
        <f t="shared" si="3"/>
        <v>3.5928423890885242E-5</v>
      </c>
      <c r="Z15" s="48">
        <f t="shared" si="12"/>
        <v>100.50508140443897</v>
      </c>
      <c r="AA15" s="48">
        <f t="shared" si="13"/>
        <v>100.54840365810142</v>
      </c>
      <c r="AB15" s="48">
        <f t="shared" si="14"/>
        <v>100.46565378471158</v>
      </c>
      <c r="AC15" s="48">
        <f t="shared" si="15"/>
        <v>100.50534946105692</v>
      </c>
      <c r="AD15" s="48"/>
      <c r="AE15" s="45">
        <v>42747</v>
      </c>
      <c r="AF15" s="42">
        <v>60868.95</v>
      </c>
      <c r="AG15" s="47">
        <f t="shared" si="16"/>
        <v>4.9409185473292538E-4</v>
      </c>
      <c r="AH15" s="48">
        <f t="shared" si="17"/>
        <v>100.61800056831055</v>
      </c>
      <c r="AI15" s="48"/>
      <c r="AJ15" s="48"/>
      <c r="AK15" s="45">
        <v>42747</v>
      </c>
      <c r="AL15" s="42">
        <v>39139.99</v>
      </c>
      <c r="AM15" s="47">
        <f t="shared" si="18"/>
        <v>3.7622743561893657E-4</v>
      </c>
      <c r="AN15" s="48">
        <f t="shared" si="19"/>
        <v>100.36563976059941</v>
      </c>
      <c r="AO15" s="48"/>
      <c r="AP15" s="48"/>
      <c r="AQ15" s="42">
        <f t="shared" si="0"/>
        <v>100.54421241030288</v>
      </c>
      <c r="AS15" s="42">
        <f t="shared" si="1"/>
        <v>100.36563976059941</v>
      </c>
      <c r="AT15" s="42">
        <f t="shared" si="2"/>
        <v>100.62192491335225</v>
      </c>
      <c r="AU15" s="48"/>
      <c r="AV15" s="48"/>
      <c r="AW15" s="48"/>
      <c r="AX15" s="48"/>
      <c r="AY15" s="48"/>
      <c r="AZ15" s="45"/>
      <c r="BO15" s="42">
        <v>12</v>
      </c>
      <c r="BP15" s="42">
        <v>1.32</v>
      </c>
      <c r="BQ15" s="42">
        <v>1.32</v>
      </c>
    </row>
    <row r="16" spans="2:69" x14ac:dyDescent="0.2">
      <c r="B16" s="45">
        <v>42748</v>
      </c>
      <c r="C16" s="42">
        <v>35472.879999999997</v>
      </c>
      <c r="D16" s="47">
        <f t="shared" si="4"/>
        <v>8.4699711027824698E-4</v>
      </c>
      <c r="E16" s="48">
        <f t="shared" si="5"/>
        <v>100.59738139079688</v>
      </c>
      <c r="F16" s="48"/>
      <c r="G16" s="45">
        <v>42748</v>
      </c>
      <c r="H16" s="42">
        <v>35306.050000000003</v>
      </c>
      <c r="I16" s="47">
        <f t="shared" si="6"/>
        <v>5.0413366938473203E-4</v>
      </c>
      <c r="J16" s="48">
        <f t="shared" si="7"/>
        <v>100.67265181357936</v>
      </c>
      <c r="K16" s="48"/>
      <c r="L16" s="45">
        <v>42748</v>
      </c>
      <c r="M16" s="42">
        <v>39222.32</v>
      </c>
      <c r="N16" s="47">
        <f t="shared" si="8"/>
        <v>5.4284274090687923E-4</v>
      </c>
      <c r="O16" s="48">
        <f t="shared" si="9"/>
        <v>100.60539215057595</v>
      </c>
      <c r="P16" s="48"/>
      <c r="Q16" s="45">
        <v>42748</v>
      </c>
      <c r="R16" s="42">
        <v>36967.94</v>
      </c>
      <c r="S16" s="47">
        <f t="shared" si="10"/>
        <v>5.1070297574473678E-4</v>
      </c>
      <c r="T16" s="48">
        <f t="shared" si="11"/>
        <v>100.64802754811338</v>
      </c>
      <c r="U16" s="48"/>
      <c r="V16" s="45">
        <v>42748</v>
      </c>
      <c r="W16" s="42">
        <v>1477.36</v>
      </c>
      <c r="X16" s="47">
        <f t="shared" si="25"/>
        <v>-7.5753476543483078E-4</v>
      </c>
      <c r="Y16" s="42">
        <f t="shared" si="3"/>
        <v>3.5928423890885242E-5</v>
      </c>
      <c r="Z16" s="48">
        <f t="shared" si="12"/>
        <v>100.42894531117224</v>
      </c>
      <c r="AA16" s="48">
        <f t="shared" si="13"/>
        <v>100.47584729238962</v>
      </c>
      <c r="AB16" s="48">
        <f t="shared" si="14"/>
        <v>100.50508140443897</v>
      </c>
      <c r="AC16" s="48">
        <f t="shared" si="15"/>
        <v>100.54840365810142</v>
      </c>
      <c r="AD16" s="48"/>
      <c r="AE16" s="45">
        <v>42748</v>
      </c>
      <c r="AF16" s="42">
        <v>60911.14</v>
      </c>
      <c r="AG16" s="47">
        <f t="shared" si="16"/>
        <v>6.9312843411961644E-4</v>
      </c>
      <c r="AH16" s="48">
        <f t="shared" si="17"/>
        <v>100.68774176548871</v>
      </c>
      <c r="AI16" s="48"/>
      <c r="AJ16" s="48"/>
      <c r="AK16" s="45">
        <v>42748</v>
      </c>
      <c r="AL16" s="42">
        <v>39161.21</v>
      </c>
      <c r="AM16" s="47">
        <f t="shared" si="18"/>
        <v>5.4215650029543205E-4</v>
      </c>
      <c r="AN16" s="48">
        <f t="shared" si="19"/>
        <v>100.42005364460192</v>
      </c>
      <c r="AO16" s="48"/>
      <c r="AP16" s="48"/>
      <c r="AQ16" s="42">
        <f t="shared" si="0"/>
        <v>100.60520805219271</v>
      </c>
      <c r="AS16" s="42">
        <f t="shared" si="1"/>
        <v>100.42005364460192</v>
      </c>
      <c r="AT16" s="42">
        <f t="shared" si="2"/>
        <v>100.68774176548871</v>
      </c>
      <c r="AU16" s="48"/>
      <c r="AV16" s="48"/>
      <c r="AW16" s="48"/>
      <c r="AX16" s="48"/>
      <c r="AY16" s="48"/>
      <c r="AZ16" s="45"/>
      <c r="BJ16" s="45">
        <v>43003</v>
      </c>
    </row>
    <row r="17" spans="2:66" x14ac:dyDescent="0.2">
      <c r="B17" s="45">
        <v>42749</v>
      </c>
      <c r="C17" s="42">
        <v>35472.879999999997</v>
      </c>
      <c r="D17" s="47">
        <f t="shared" si="4"/>
        <v>0</v>
      </c>
      <c r="E17" s="48">
        <f t="shared" si="5"/>
        <v>100.59738139079688</v>
      </c>
      <c r="F17" s="48"/>
      <c r="G17" s="45">
        <v>42749</v>
      </c>
      <c r="H17" s="42">
        <v>35306.050000000003</v>
      </c>
      <c r="I17" s="47">
        <f t="shared" si="6"/>
        <v>0</v>
      </c>
      <c r="J17" s="48">
        <f t="shared" si="7"/>
        <v>100.67265181357936</v>
      </c>
      <c r="K17" s="48"/>
      <c r="L17" s="45">
        <v>42749</v>
      </c>
      <c r="M17" s="42">
        <v>39222.32</v>
      </c>
      <c r="N17" s="47">
        <f t="shared" si="8"/>
        <v>0</v>
      </c>
      <c r="O17" s="48">
        <f t="shared" si="9"/>
        <v>100.60539215057595</v>
      </c>
      <c r="P17" s="48"/>
      <c r="Q17" s="45">
        <v>42749</v>
      </c>
      <c r="R17" s="42">
        <v>36967.94</v>
      </c>
      <c r="S17" s="47">
        <f t="shared" si="10"/>
        <v>0</v>
      </c>
      <c r="T17" s="48">
        <f t="shared" si="11"/>
        <v>100.64802754811338</v>
      </c>
      <c r="U17" s="48"/>
      <c r="V17" s="45">
        <v>42749</v>
      </c>
      <c r="W17" s="42">
        <v>1477.34</v>
      </c>
      <c r="X17" s="47">
        <f t="shared" si="25"/>
        <v>-1.3537661775031573E-5</v>
      </c>
      <c r="Y17" s="42">
        <f t="shared" si="3"/>
        <v>3.5928423890885242E-5</v>
      </c>
      <c r="Z17" s="48">
        <f t="shared" si="12"/>
        <v>100.42758573807819</v>
      </c>
      <c r="AA17" s="48">
        <f t="shared" si="13"/>
        <v>100.47809702318474</v>
      </c>
      <c r="AB17" s="48">
        <f t="shared" si="14"/>
        <v>100.42894531117224</v>
      </c>
      <c r="AC17" s="48">
        <f t="shared" si="15"/>
        <v>100.47584729238962</v>
      </c>
      <c r="AD17" s="48"/>
      <c r="AE17" s="45">
        <v>42749</v>
      </c>
      <c r="AF17" s="42">
        <v>60911.14</v>
      </c>
      <c r="AG17" s="47">
        <f t="shared" si="16"/>
        <v>0</v>
      </c>
      <c r="AH17" s="48">
        <f t="shared" si="17"/>
        <v>100.68774176548871</v>
      </c>
      <c r="AI17" s="48"/>
      <c r="AJ17" s="48"/>
      <c r="AK17" s="45">
        <v>42749</v>
      </c>
      <c r="AL17" s="42">
        <v>39161.21</v>
      </c>
      <c r="AM17" s="47">
        <f t="shared" si="18"/>
        <v>0</v>
      </c>
      <c r="AN17" s="48">
        <f t="shared" si="19"/>
        <v>100.42005364460192</v>
      </c>
      <c r="AO17" s="48"/>
      <c r="AP17" s="48"/>
      <c r="AQ17" s="42">
        <f t="shared" si="0"/>
        <v>100.60520805219271</v>
      </c>
      <c r="AS17" s="42">
        <f t="shared" si="1"/>
        <v>100.42005364460192</v>
      </c>
      <c r="AT17" s="42">
        <f t="shared" si="2"/>
        <v>100.68774176548871</v>
      </c>
      <c r="AU17" s="48"/>
      <c r="AV17" s="48"/>
      <c r="AW17" s="48"/>
      <c r="AX17" s="48"/>
      <c r="AY17" s="48"/>
      <c r="AZ17" s="45"/>
    </row>
    <row r="18" spans="2:66" ht="15" x14ac:dyDescent="0.2">
      <c r="B18" s="45">
        <v>42750</v>
      </c>
      <c r="C18" s="42">
        <v>35472.879999999997</v>
      </c>
      <c r="D18" s="47">
        <f t="shared" si="4"/>
        <v>0</v>
      </c>
      <c r="E18" s="48">
        <f t="shared" si="5"/>
        <v>100.59738139079688</v>
      </c>
      <c r="F18" s="48"/>
      <c r="G18" s="45">
        <v>42750</v>
      </c>
      <c r="H18" s="42">
        <v>35306.050000000003</v>
      </c>
      <c r="I18" s="47">
        <f t="shared" si="6"/>
        <v>0</v>
      </c>
      <c r="J18" s="48">
        <f t="shared" si="7"/>
        <v>100.67265181357936</v>
      </c>
      <c r="K18" s="48"/>
      <c r="L18" s="45">
        <v>42750</v>
      </c>
      <c r="M18" s="42">
        <v>39222.32</v>
      </c>
      <c r="N18" s="47">
        <f t="shared" si="8"/>
        <v>0</v>
      </c>
      <c r="O18" s="48">
        <f t="shared" si="9"/>
        <v>100.60539215057595</v>
      </c>
      <c r="P18" s="48"/>
      <c r="Q18" s="45">
        <v>42750</v>
      </c>
      <c r="R18" s="42">
        <v>36967.94</v>
      </c>
      <c r="S18" s="47">
        <f t="shared" si="10"/>
        <v>0</v>
      </c>
      <c r="T18" s="48">
        <f t="shared" si="11"/>
        <v>100.64802754811338</v>
      </c>
      <c r="U18" s="48"/>
      <c r="V18" s="45">
        <v>42750</v>
      </c>
      <c r="W18" s="42">
        <v>1477.36</v>
      </c>
      <c r="X18" s="47">
        <f t="shared" si="25"/>
        <v>1.3537845045874519E-5</v>
      </c>
      <c r="Y18" s="42">
        <f t="shared" si="3"/>
        <v>3.5928423890885242E-5</v>
      </c>
      <c r="Z18" s="48">
        <f t="shared" si="12"/>
        <v>100.42894531117224</v>
      </c>
      <c r="AA18" s="48">
        <f t="shared" si="13"/>
        <v>100.48306729975435</v>
      </c>
      <c r="AB18" s="48">
        <f t="shared" si="14"/>
        <v>100.42758573807819</v>
      </c>
      <c r="AC18" s="48">
        <f t="shared" si="15"/>
        <v>100.47809702318474</v>
      </c>
      <c r="AD18" s="48"/>
      <c r="AE18" s="45">
        <v>42750</v>
      </c>
      <c r="AF18" s="42">
        <v>60911.14</v>
      </c>
      <c r="AG18" s="47">
        <f t="shared" si="16"/>
        <v>0</v>
      </c>
      <c r="AH18" s="48">
        <f t="shared" si="17"/>
        <v>100.68774176548871</v>
      </c>
      <c r="AI18" s="48"/>
      <c r="AJ18" s="48"/>
      <c r="AK18" s="45">
        <v>42750</v>
      </c>
      <c r="AL18" s="42">
        <v>39161.21</v>
      </c>
      <c r="AM18" s="47">
        <f t="shared" si="18"/>
        <v>0</v>
      </c>
      <c r="AN18" s="48">
        <f t="shared" si="19"/>
        <v>100.42005364460192</v>
      </c>
      <c r="AO18" s="48"/>
      <c r="AP18" s="48"/>
      <c r="AQ18" s="42">
        <f t="shared" si="0"/>
        <v>100.60520805219271</v>
      </c>
      <c r="AS18" s="42">
        <f t="shared" si="1"/>
        <v>100.42005364460192</v>
      </c>
      <c r="AT18" s="42">
        <f t="shared" si="2"/>
        <v>100.68774176548871</v>
      </c>
      <c r="AU18" s="48"/>
      <c r="AV18" s="48"/>
      <c r="AW18" s="48"/>
      <c r="AX18" s="48"/>
      <c r="AY18" s="48"/>
      <c r="AZ18" s="45"/>
      <c r="BB18" s="62">
        <v>0.06</v>
      </c>
      <c r="BJ18" s="45">
        <f ca="1">+TODAY()</f>
        <v>43165</v>
      </c>
      <c r="BL18" s="91" t="s">
        <v>24</v>
      </c>
      <c r="BM18" s="92" t="s">
        <v>23</v>
      </c>
    </row>
    <row r="19" spans="2:66" x14ac:dyDescent="0.2">
      <c r="B19" s="45">
        <v>42751</v>
      </c>
      <c r="C19" s="42">
        <v>35461.94</v>
      </c>
      <c r="D19" s="47">
        <f t="shared" si="4"/>
        <v>-3.0840461783743223E-4</v>
      </c>
      <c r="E19" s="48">
        <f t="shared" si="5"/>
        <v>100.56635669383361</v>
      </c>
      <c r="F19" s="48"/>
      <c r="G19" s="45">
        <v>42751</v>
      </c>
      <c r="H19" s="42">
        <v>35282.879999999997</v>
      </c>
      <c r="I19" s="47">
        <f t="shared" si="6"/>
        <v>-6.5626146227082405E-4</v>
      </c>
      <c r="J19" s="48">
        <f t="shared" si="7"/>
        <v>100.6065842318895</v>
      </c>
      <c r="K19" s="48"/>
      <c r="L19" s="45">
        <v>42751</v>
      </c>
      <c r="M19" s="42">
        <v>39191.230000000003</v>
      </c>
      <c r="N19" s="47">
        <f t="shared" si="8"/>
        <v>-7.9266091347973688E-4</v>
      </c>
      <c r="O19" s="48">
        <f t="shared" si="9"/>
        <v>100.52564618853289</v>
      </c>
      <c r="P19" s="48"/>
      <c r="Q19" s="45">
        <v>42751</v>
      </c>
      <c r="R19" s="42">
        <v>36942.85</v>
      </c>
      <c r="S19" s="47">
        <f t="shared" si="10"/>
        <v>-6.7869618918459107E-4</v>
      </c>
      <c r="T19" s="48">
        <f t="shared" si="11"/>
        <v>100.57971811536753</v>
      </c>
      <c r="U19" s="48"/>
      <c r="V19" s="45">
        <v>42751</v>
      </c>
      <c r="W19" s="42">
        <v>1477.13</v>
      </c>
      <c r="X19" s="47">
        <f t="shared" si="25"/>
        <v>-1.5568311041302962E-4</v>
      </c>
      <c r="Y19" s="42">
        <f t="shared" si="3"/>
        <v>3.5928423890885242E-5</v>
      </c>
      <c r="Z19" s="48">
        <f t="shared" si="12"/>
        <v>100.4133102205907</v>
      </c>
      <c r="AA19" s="48">
        <f t="shared" si="13"/>
        <v>100.47103398152909</v>
      </c>
      <c r="AB19" s="48">
        <f t="shared" si="14"/>
        <v>100.42894531117224</v>
      </c>
      <c r="AC19" s="48">
        <f t="shared" si="15"/>
        <v>100.48306729975435</v>
      </c>
      <c r="AD19" s="48"/>
      <c r="AE19" s="45">
        <v>42751</v>
      </c>
      <c r="AF19" s="42">
        <v>60874.8</v>
      </c>
      <c r="AG19" s="47">
        <f t="shared" si="16"/>
        <v>-5.9660679475048717E-4</v>
      </c>
      <c r="AH19" s="48">
        <f t="shared" si="17"/>
        <v>100.62767077460333</v>
      </c>
      <c r="AI19" s="48"/>
      <c r="AJ19" s="48"/>
      <c r="AK19" s="45">
        <v>42751</v>
      </c>
      <c r="AL19" s="42">
        <v>39128.1</v>
      </c>
      <c r="AM19" s="47">
        <f t="shared" si="18"/>
        <v>-8.4547949361113428E-4</v>
      </c>
      <c r="AN19" s="48">
        <f t="shared" si="19"/>
        <v>100.33515054849808</v>
      </c>
      <c r="AO19" s="48"/>
      <c r="AP19" s="48"/>
      <c r="AQ19" s="42">
        <f t="shared" si="0"/>
        <v>100.5401877587875</v>
      </c>
      <c r="AS19" s="42">
        <f t="shared" si="1"/>
        <v>100.33515054849808</v>
      </c>
      <c r="AT19" s="42">
        <f t="shared" si="2"/>
        <v>100.62767077460333</v>
      </c>
      <c r="AU19" s="48"/>
      <c r="AV19" s="48"/>
      <c r="AW19" s="48"/>
      <c r="AX19" s="48"/>
      <c r="AY19" s="48"/>
      <c r="AZ19" s="45"/>
      <c r="BB19" s="65">
        <v>4.4999999999999998E-2</v>
      </c>
      <c r="BJ19" s="60">
        <f ca="1">+BJ16-BJ18</f>
        <v>-162</v>
      </c>
      <c r="BL19" s="93" t="s">
        <v>10</v>
      </c>
      <c r="BM19" s="94">
        <v>2.2237935745651249E-2</v>
      </c>
    </row>
    <row r="20" spans="2:66" x14ac:dyDescent="0.2">
      <c r="B20" s="45">
        <v>42752</v>
      </c>
      <c r="C20" s="42">
        <v>35454.14</v>
      </c>
      <c r="D20" s="47">
        <f t="shared" si="4"/>
        <v>-2.1995412546527149E-4</v>
      </c>
      <c r="E20" s="48">
        <f t="shared" si="5"/>
        <v>100.54423670879579</v>
      </c>
      <c r="F20" s="48"/>
      <c r="G20" s="45">
        <v>42752</v>
      </c>
      <c r="H20" s="42">
        <v>35272.97</v>
      </c>
      <c r="I20" s="47">
        <f t="shared" si="6"/>
        <v>-2.8087276322108501E-4</v>
      </c>
      <c r="J20" s="48">
        <f t="shared" si="7"/>
        <v>100.57832658257806</v>
      </c>
      <c r="K20" s="48"/>
      <c r="L20" s="45">
        <v>42752</v>
      </c>
      <c r="M20" s="42">
        <v>39182.81</v>
      </c>
      <c r="N20" s="47">
        <f t="shared" si="8"/>
        <v>-2.1484398422821904E-4</v>
      </c>
      <c r="O20" s="48">
        <f t="shared" si="9"/>
        <v>100.50404885818863</v>
      </c>
      <c r="P20" s="48"/>
      <c r="Q20" s="45">
        <v>42752</v>
      </c>
      <c r="R20" s="42">
        <v>36933.58</v>
      </c>
      <c r="S20" s="47">
        <f t="shared" si="10"/>
        <v>-2.5092812276250598E-4</v>
      </c>
      <c r="T20" s="48">
        <f t="shared" si="11"/>
        <v>100.55447983551285</v>
      </c>
      <c r="U20" s="48"/>
      <c r="V20" s="45">
        <v>42752</v>
      </c>
      <c r="W20" s="42">
        <v>1476.57</v>
      </c>
      <c r="X20" s="47">
        <f t="shared" si="25"/>
        <v>-3.7911355127862034E-4</v>
      </c>
      <c r="Y20" s="42">
        <f t="shared" si="3"/>
        <v>3.5928423890885242E-5</v>
      </c>
      <c r="Z20" s="48">
        <f t="shared" si="12"/>
        <v>100.37524217395733</v>
      </c>
      <c r="AA20" s="48">
        <f t="shared" si="13"/>
        <v>100.43655381693335</v>
      </c>
      <c r="AB20" s="48">
        <f t="shared" si="14"/>
        <v>100.4133102205907</v>
      </c>
      <c r="AC20" s="48">
        <f t="shared" si="15"/>
        <v>100.47103398152909</v>
      </c>
      <c r="AD20" s="48"/>
      <c r="AE20" s="45">
        <v>42752</v>
      </c>
      <c r="AF20" s="42">
        <v>60865.9</v>
      </c>
      <c r="AG20" s="47">
        <f t="shared" si="16"/>
        <v>-1.4620171236701118E-4</v>
      </c>
      <c r="AH20" s="48">
        <f t="shared" si="17"/>
        <v>100.61295883682457</v>
      </c>
      <c r="AI20" s="48"/>
      <c r="AJ20" s="48"/>
      <c r="AK20" s="45">
        <v>42752</v>
      </c>
      <c r="AL20" s="42">
        <v>39119.86</v>
      </c>
      <c r="AM20" s="47">
        <f t="shared" si="18"/>
        <v>-2.1059034300152657E-4</v>
      </c>
      <c r="AN20" s="48">
        <f t="shared" si="19"/>
        <v>100.31402093472896</v>
      </c>
      <c r="AO20" s="48"/>
      <c r="AP20" s="48"/>
      <c r="AQ20" s="42">
        <f t="shared" si="0"/>
        <v>100.51801195943814</v>
      </c>
      <c r="AS20" s="42">
        <f t="shared" si="1"/>
        <v>100.31402093472896</v>
      </c>
      <c r="AT20" s="42">
        <f t="shared" si="2"/>
        <v>100.61295883682457</v>
      </c>
      <c r="AU20" s="48"/>
      <c r="AV20" s="48"/>
      <c r="AW20" s="48"/>
      <c r="AX20" s="48"/>
      <c r="AY20" s="48"/>
      <c r="AZ20" s="45"/>
      <c r="BB20" s="65">
        <v>4.4999999999999998E-2</v>
      </c>
      <c r="BC20" s="68"/>
      <c r="BD20" s="42" t="s">
        <v>20</v>
      </c>
      <c r="BE20" s="42">
        <f>10500/642</f>
        <v>16.355140186915889</v>
      </c>
      <c r="BL20" s="95" t="s">
        <v>12</v>
      </c>
      <c r="BM20" s="96">
        <v>1.9891523589583571E-2</v>
      </c>
    </row>
    <row r="21" spans="2:66" x14ac:dyDescent="0.2">
      <c r="B21" s="45">
        <v>42753</v>
      </c>
      <c r="C21" s="42">
        <v>35444.089999999997</v>
      </c>
      <c r="D21" s="47">
        <f t="shared" si="4"/>
        <v>-2.8346478013574483E-4</v>
      </c>
      <c r="E21" s="48">
        <f t="shared" si="5"/>
        <v>100.51573595884322</v>
      </c>
      <c r="F21" s="48"/>
      <c r="G21" s="45">
        <v>42753</v>
      </c>
      <c r="H21" s="42">
        <v>35258.660000000003</v>
      </c>
      <c r="I21" s="47">
        <f t="shared" si="6"/>
        <v>-4.0569308453464181E-4</v>
      </c>
      <c r="J21" s="48">
        <f t="shared" si="7"/>
        <v>100.53752265102943</v>
      </c>
      <c r="K21" s="48"/>
      <c r="L21" s="45">
        <v>42753</v>
      </c>
      <c r="M21" s="42">
        <v>39163.35</v>
      </c>
      <c r="N21" s="47">
        <f t="shared" si="8"/>
        <v>-4.9664636099344683E-4</v>
      </c>
      <c r="O21" s="48">
        <f t="shared" si="9"/>
        <v>100.4541338880581</v>
      </c>
      <c r="P21" s="48"/>
      <c r="Q21" s="45">
        <v>42753</v>
      </c>
      <c r="R21" s="42">
        <v>36914.44</v>
      </c>
      <c r="S21" s="47">
        <f t="shared" si="10"/>
        <v>-5.182275858446328E-4</v>
      </c>
      <c r="T21" s="48">
        <f t="shared" si="11"/>
        <v>100.50236973018183</v>
      </c>
      <c r="U21" s="48"/>
      <c r="V21" s="45">
        <v>42753</v>
      </c>
      <c r="W21" s="42">
        <v>1475.31</v>
      </c>
      <c r="X21" s="47">
        <f t="shared" si="25"/>
        <v>-8.5332899896384262E-4</v>
      </c>
      <c r="Y21" s="42">
        <f t="shared" si="3"/>
        <v>3.5928423890885242E-5</v>
      </c>
      <c r="Z21" s="48">
        <f t="shared" si="12"/>
        <v>100.28958906903227</v>
      </c>
      <c r="AA21" s="48">
        <f t="shared" si="13"/>
        <v>100.35445692008504</v>
      </c>
      <c r="AB21" s="48">
        <f t="shared" si="14"/>
        <v>100.37524217395733</v>
      </c>
      <c r="AC21" s="48">
        <f t="shared" si="15"/>
        <v>100.43655381693335</v>
      </c>
      <c r="AD21" s="48"/>
      <c r="AE21" s="45">
        <v>42753</v>
      </c>
      <c r="AF21" s="42">
        <v>60836.75</v>
      </c>
      <c r="AG21" s="47">
        <f t="shared" si="16"/>
        <v>-4.7892169507068871E-4</v>
      </c>
      <c r="AH21" s="48">
        <f t="shared" si="17"/>
        <v>100.56477310803237</v>
      </c>
      <c r="AI21" s="48"/>
      <c r="AJ21" s="48"/>
      <c r="AK21" s="45">
        <v>42753</v>
      </c>
      <c r="AL21" s="42">
        <v>39099.53</v>
      </c>
      <c r="AM21" s="47">
        <f t="shared" si="18"/>
        <v>-5.1968488639786425E-4</v>
      </c>
      <c r="AN21" s="48">
        <f t="shared" si="19"/>
        <v>100.26188925415538</v>
      </c>
      <c r="AO21" s="48"/>
      <c r="AP21" s="48"/>
      <c r="AQ21" s="42">
        <f t="shared" si="0"/>
        <v>100.47273743171672</v>
      </c>
      <c r="AS21" s="42">
        <f t="shared" si="1"/>
        <v>100.26188925415538</v>
      </c>
      <c r="AT21" s="42">
        <f t="shared" si="2"/>
        <v>100.56477310803237</v>
      </c>
      <c r="AU21" s="48"/>
      <c r="AV21" s="48"/>
      <c r="AW21" s="48"/>
      <c r="AX21" s="48"/>
      <c r="AY21" s="48"/>
      <c r="AZ21" s="45"/>
      <c r="BC21" s="47"/>
      <c r="BL21" s="93" t="s">
        <v>30</v>
      </c>
      <c r="BM21" s="94">
        <v>1.7630236082057715E-2</v>
      </c>
    </row>
    <row r="22" spans="2:66" x14ac:dyDescent="0.2">
      <c r="B22" s="45">
        <v>42754</v>
      </c>
      <c r="C22" s="42">
        <v>35412.519999999997</v>
      </c>
      <c r="D22" s="47">
        <f t="shared" si="4"/>
        <v>-8.9069856215806542E-4</v>
      </c>
      <c r="E22" s="48">
        <f t="shared" si="5"/>
        <v>100.42620673735043</v>
      </c>
      <c r="F22" s="48"/>
      <c r="G22" s="45">
        <v>42754</v>
      </c>
      <c r="H22" s="42">
        <v>35239.21</v>
      </c>
      <c r="I22" s="47">
        <f t="shared" si="6"/>
        <v>-5.5163752678077937E-4</v>
      </c>
      <c r="J22" s="48">
        <f t="shared" si="7"/>
        <v>100.48206238068555</v>
      </c>
      <c r="K22" s="48"/>
      <c r="L22" s="45">
        <v>42754</v>
      </c>
      <c r="M22" s="42">
        <v>39137.699999999997</v>
      </c>
      <c r="N22" s="47">
        <f t="shared" si="8"/>
        <v>-6.5494907866670005E-4</v>
      </c>
      <c r="O22" s="48">
        <f t="shared" si="9"/>
        <v>100.38834154561985</v>
      </c>
      <c r="P22" s="48"/>
      <c r="Q22" s="45">
        <v>42754</v>
      </c>
      <c r="R22" s="42">
        <v>36889.72</v>
      </c>
      <c r="S22" s="47">
        <f t="shared" si="10"/>
        <v>-6.696566438499918E-4</v>
      </c>
      <c r="T22" s="48">
        <f t="shared" si="11"/>
        <v>100.43506765056934</v>
      </c>
      <c r="U22" s="48"/>
      <c r="V22" s="45">
        <v>42754</v>
      </c>
      <c r="W22" s="42">
        <v>1475.31</v>
      </c>
      <c r="X22" s="47">
        <f t="shared" si="25"/>
        <v>0</v>
      </c>
      <c r="Y22" s="42">
        <f t="shared" si="3"/>
        <v>3.5928423890885242E-5</v>
      </c>
      <c r="Z22" s="48">
        <f t="shared" si="12"/>
        <v>100.28958906903227</v>
      </c>
      <c r="AA22" s="48">
        <f t="shared" si="13"/>
        <v>100.35806249755261</v>
      </c>
      <c r="AB22" s="48">
        <f t="shared" si="14"/>
        <v>100.28958906903227</v>
      </c>
      <c r="AC22" s="48">
        <f t="shared" si="15"/>
        <v>100.35445692008504</v>
      </c>
      <c r="AD22" s="48"/>
      <c r="AE22" s="45">
        <v>42754</v>
      </c>
      <c r="AF22" s="42">
        <v>60792.01</v>
      </c>
      <c r="AG22" s="47">
        <f t="shared" si="16"/>
        <v>-7.3541075090299834E-4</v>
      </c>
      <c r="AH22" s="48">
        <f t="shared" si="17"/>
        <v>100.4908166927266</v>
      </c>
      <c r="AI22" s="48"/>
      <c r="AJ22" s="48"/>
      <c r="AK22" s="45">
        <v>42754</v>
      </c>
      <c r="AL22" s="42">
        <v>39072.31</v>
      </c>
      <c r="AM22" s="47">
        <f t="shared" si="18"/>
        <v>-6.9617205117300518E-4</v>
      </c>
      <c r="AN22" s="48">
        <f t="shared" si="19"/>
        <v>100.19208972905884</v>
      </c>
      <c r="AO22" s="48"/>
      <c r="AP22" s="48"/>
      <c r="AQ22" s="42">
        <f t="shared" si="0"/>
        <v>100.4024307893351</v>
      </c>
      <c r="AS22" s="42">
        <f t="shared" si="1"/>
        <v>100.19208972905884</v>
      </c>
      <c r="AT22" s="42">
        <f t="shared" si="2"/>
        <v>100.4908166927266</v>
      </c>
      <c r="AU22" s="48"/>
      <c r="AV22" s="48"/>
      <c r="AW22" s="48"/>
      <c r="AX22" s="48"/>
      <c r="AY22" s="48"/>
      <c r="AZ22" s="45"/>
      <c r="BB22" s="42" t="s">
        <v>22</v>
      </c>
      <c r="BC22" s="69" t="s">
        <v>18</v>
      </c>
      <c r="BD22" s="47"/>
      <c r="BL22" s="95" t="s">
        <v>31</v>
      </c>
      <c r="BM22" s="96">
        <v>1.5990423839036261E-2</v>
      </c>
    </row>
    <row r="23" spans="2:66" x14ac:dyDescent="0.2">
      <c r="B23" s="45">
        <v>42755</v>
      </c>
      <c r="C23" s="42">
        <v>35404.910000000003</v>
      </c>
      <c r="D23" s="47">
        <f t="shared" si="4"/>
        <v>-2.1489574873501116E-4</v>
      </c>
      <c r="E23" s="48">
        <f t="shared" si="5"/>
        <v>100.40462557246099</v>
      </c>
      <c r="F23" s="48"/>
      <c r="G23" s="45">
        <v>42755</v>
      </c>
      <c r="H23" s="42">
        <v>35231.050000000003</v>
      </c>
      <c r="I23" s="47">
        <f t="shared" si="6"/>
        <v>-2.3156024212789283E-4</v>
      </c>
      <c r="J23" s="48">
        <f t="shared" si="7"/>
        <v>100.45879472999117</v>
      </c>
      <c r="K23" s="48"/>
      <c r="L23" s="45">
        <v>42755</v>
      </c>
      <c r="M23" s="42">
        <v>39117.550000000003</v>
      </c>
      <c r="N23" s="47">
        <f t="shared" si="8"/>
        <v>-5.1484885417374393E-4</v>
      </c>
      <c r="O23" s="48">
        <f t="shared" si="9"/>
        <v>100.33665672300269</v>
      </c>
      <c r="P23" s="48"/>
      <c r="Q23" s="45">
        <v>42755</v>
      </c>
      <c r="R23" s="42">
        <v>36880.19</v>
      </c>
      <c r="S23" s="47">
        <f t="shared" si="10"/>
        <v>-2.5833755311777118E-4</v>
      </c>
      <c r="T23" s="48">
        <f t="shared" si="11"/>
        <v>100.40912150094528</v>
      </c>
      <c r="U23" s="48"/>
      <c r="V23" s="45">
        <v>42755</v>
      </c>
      <c r="W23" s="42">
        <v>1475.94</v>
      </c>
      <c r="X23" s="47">
        <f t="shared" si="25"/>
        <v>4.2702889562207247E-4</v>
      </c>
      <c r="Y23" s="42">
        <f t="shared" si="3"/>
        <v>3.5928423890885242E-5</v>
      </c>
      <c r="Z23" s="48">
        <f t="shared" si="12"/>
        <v>100.33241562149482</v>
      </c>
      <c r="AA23" s="48">
        <f t="shared" si="13"/>
        <v>100.40452399715799</v>
      </c>
      <c r="AB23" s="48">
        <f t="shared" si="14"/>
        <v>100.28958906903227</v>
      </c>
      <c r="AC23" s="48">
        <f t="shared" si="15"/>
        <v>100.35806249755261</v>
      </c>
      <c r="AD23" s="48"/>
      <c r="AE23" s="45">
        <v>42755</v>
      </c>
      <c r="AF23" s="42">
        <v>60771.64</v>
      </c>
      <c r="AG23" s="47">
        <f t="shared" si="16"/>
        <v>-3.3507692869516603E-4</v>
      </c>
      <c r="AH23" s="48">
        <f t="shared" si="17"/>
        <v>100.45714453850712</v>
      </c>
      <c r="AI23" s="48"/>
      <c r="AJ23" s="48"/>
      <c r="AK23" s="45">
        <v>42755</v>
      </c>
      <c r="AL23" s="42">
        <v>39069.300000000003</v>
      </c>
      <c r="AM23" s="47">
        <f t="shared" si="18"/>
        <v>-7.7036653322926085E-5</v>
      </c>
      <c r="AN23" s="48">
        <f t="shared" si="19"/>
        <v>100.18437126577668</v>
      </c>
      <c r="AO23" s="48"/>
      <c r="AP23" s="48"/>
      <c r="AQ23" s="42">
        <f t="shared" si="0"/>
        <v>100.37511905511398</v>
      </c>
      <c r="AS23" s="42">
        <f t="shared" si="1"/>
        <v>100.18437126577668</v>
      </c>
      <c r="AT23" s="42">
        <f t="shared" si="2"/>
        <v>100.45879472999117</v>
      </c>
      <c r="AU23" s="48"/>
      <c r="AV23" s="48"/>
      <c r="AW23" s="48"/>
      <c r="AX23" s="48">
        <f>20.34/720/221</f>
        <v>1.2782805429864254E-4</v>
      </c>
      <c r="AY23" s="48"/>
      <c r="AZ23" s="45"/>
      <c r="BA23" s="42" t="s">
        <v>16</v>
      </c>
      <c r="BB23" s="62">
        <v>0.06</v>
      </c>
      <c r="BC23" s="62">
        <v>0.05</v>
      </c>
      <c r="BD23" s="47">
        <f>+BC23*3%/BB23</f>
        <v>2.5000000000000001E-2</v>
      </c>
      <c r="BE23" s="72">
        <f>+BD23*$BE$20</f>
        <v>0.40887850467289727</v>
      </c>
      <c r="BF23" s="72"/>
      <c r="BG23" s="72"/>
      <c r="BL23" s="93" t="s">
        <v>9</v>
      </c>
      <c r="BM23" s="94">
        <v>1.5631856404366706E-2</v>
      </c>
    </row>
    <row r="24" spans="2:66" x14ac:dyDescent="0.2">
      <c r="B24" s="45">
        <v>42756</v>
      </c>
      <c r="C24" s="42">
        <v>35404.910000000003</v>
      </c>
      <c r="D24" s="47">
        <f t="shared" si="4"/>
        <v>0</v>
      </c>
      <c r="E24" s="48">
        <f t="shared" si="5"/>
        <v>100.40462557246099</v>
      </c>
      <c r="F24" s="48"/>
      <c r="G24" s="45">
        <v>42756</v>
      </c>
      <c r="H24" s="42">
        <v>35231.050000000003</v>
      </c>
      <c r="I24" s="47">
        <f t="shared" si="6"/>
        <v>0</v>
      </c>
      <c r="J24" s="48">
        <f t="shared" si="7"/>
        <v>100.45879472999117</v>
      </c>
      <c r="K24" s="48"/>
      <c r="L24" s="45">
        <v>42756</v>
      </c>
      <c r="M24" s="42">
        <v>39117.550000000003</v>
      </c>
      <c r="N24" s="47">
        <f t="shared" si="8"/>
        <v>0</v>
      </c>
      <c r="O24" s="48">
        <f t="shared" si="9"/>
        <v>100.33665672300269</v>
      </c>
      <c r="P24" s="48"/>
      <c r="Q24" s="45">
        <v>42756</v>
      </c>
      <c r="R24" s="42">
        <v>36880.19</v>
      </c>
      <c r="S24" s="47">
        <f t="shared" si="10"/>
        <v>0</v>
      </c>
      <c r="T24" s="48">
        <f t="shared" si="11"/>
        <v>100.40912150094528</v>
      </c>
      <c r="U24" s="48"/>
      <c r="V24" s="45">
        <v>42756</v>
      </c>
      <c r="W24" s="42">
        <v>1475.96</v>
      </c>
      <c r="X24" s="47">
        <f t="shared" si="25"/>
        <v>1.3550686342345131E-5</v>
      </c>
      <c r="Y24" s="42">
        <f t="shared" si="3"/>
        <v>3.5928423890885242E-5</v>
      </c>
      <c r="Z24" s="48">
        <f t="shared" si="12"/>
        <v>100.33377519458888</v>
      </c>
      <c r="AA24" s="48">
        <f t="shared" si="13"/>
        <v>100.40949192366877</v>
      </c>
      <c r="AB24" s="48">
        <f t="shared" si="14"/>
        <v>100.33241562149482</v>
      </c>
      <c r="AC24" s="48">
        <f t="shared" si="15"/>
        <v>100.40452399715799</v>
      </c>
      <c r="AD24" s="48"/>
      <c r="AE24" s="45">
        <v>42756</v>
      </c>
      <c r="AF24" s="42">
        <v>60771.64</v>
      </c>
      <c r="AG24" s="47">
        <f t="shared" si="16"/>
        <v>0</v>
      </c>
      <c r="AH24" s="48">
        <f t="shared" si="17"/>
        <v>100.45714453850712</v>
      </c>
      <c r="AI24" s="48"/>
      <c r="AJ24" s="48"/>
      <c r="AK24" s="45">
        <v>42756</v>
      </c>
      <c r="AL24" s="42">
        <v>39069.300000000003</v>
      </c>
      <c r="AM24" s="47">
        <f t="shared" si="18"/>
        <v>0</v>
      </c>
      <c r="AN24" s="48">
        <f t="shared" si="19"/>
        <v>100.18437126577668</v>
      </c>
      <c r="AO24" s="48"/>
      <c r="AP24" s="48"/>
      <c r="AQ24" s="42">
        <f t="shared" si="0"/>
        <v>100.37511905511398</v>
      </c>
      <c r="AS24" s="42">
        <f t="shared" si="1"/>
        <v>100.18437126577668</v>
      </c>
      <c r="AT24" s="42">
        <f t="shared" si="2"/>
        <v>100.45879472999117</v>
      </c>
      <c r="AU24" s="48"/>
      <c r="AV24" s="48"/>
      <c r="AW24" s="48"/>
      <c r="AX24" s="47">
        <f>+AX23*365</f>
        <v>4.6657239819004527E-2</v>
      </c>
      <c r="AY24" s="48"/>
      <c r="AZ24" s="45"/>
      <c r="BA24" s="42" t="s">
        <v>17</v>
      </c>
      <c r="BB24" s="65">
        <v>4.4999999999999998E-2</v>
      </c>
      <c r="BC24" s="62">
        <v>0.05</v>
      </c>
      <c r="BD24" s="47">
        <f>+BC24*3%/BB24</f>
        <v>3.3333333333333333E-2</v>
      </c>
      <c r="BE24" s="72">
        <f t="shared" ref="BE24:BE25" si="34">+BD24*$BE$20</f>
        <v>0.54517133956386299</v>
      </c>
      <c r="BF24" s="72"/>
      <c r="BG24" s="72"/>
      <c r="BL24" s="95" t="s">
        <v>29</v>
      </c>
      <c r="BM24" s="96">
        <v>1.5420218966612165E-2</v>
      </c>
    </row>
    <row r="25" spans="2:66" x14ac:dyDescent="0.2">
      <c r="B25" s="45">
        <v>42757</v>
      </c>
      <c r="C25" s="42">
        <v>35404.910000000003</v>
      </c>
      <c r="D25" s="47">
        <f t="shared" si="4"/>
        <v>0</v>
      </c>
      <c r="E25" s="48">
        <f t="shared" si="5"/>
        <v>100.40462557246099</v>
      </c>
      <c r="F25" s="48"/>
      <c r="G25" s="45">
        <v>42757</v>
      </c>
      <c r="H25" s="42">
        <v>35231.050000000003</v>
      </c>
      <c r="I25" s="47">
        <f t="shared" si="6"/>
        <v>0</v>
      </c>
      <c r="J25" s="48">
        <f t="shared" si="7"/>
        <v>100.45879472999117</v>
      </c>
      <c r="K25" s="48"/>
      <c r="L25" s="45">
        <v>42757</v>
      </c>
      <c r="M25" s="42">
        <v>39117.550000000003</v>
      </c>
      <c r="N25" s="47">
        <f t="shared" si="8"/>
        <v>0</v>
      </c>
      <c r="O25" s="48">
        <f t="shared" si="9"/>
        <v>100.33665672300269</v>
      </c>
      <c r="P25" s="48"/>
      <c r="Q25" s="45">
        <v>42757</v>
      </c>
      <c r="R25" s="42">
        <v>36880.19</v>
      </c>
      <c r="S25" s="47">
        <f t="shared" si="10"/>
        <v>0</v>
      </c>
      <c r="T25" s="48">
        <f t="shared" si="11"/>
        <v>100.40912150094528</v>
      </c>
      <c r="U25" s="48"/>
      <c r="V25" s="45">
        <v>42757</v>
      </c>
      <c r="W25" s="42">
        <v>1475.94</v>
      </c>
      <c r="X25" s="47">
        <f t="shared" si="25"/>
        <v>-1.3550502723669311E-5</v>
      </c>
      <c r="Y25" s="42">
        <f t="shared" si="3"/>
        <v>3.5928423890885242E-5</v>
      </c>
      <c r="Z25" s="48">
        <f t="shared" si="12"/>
        <v>100.33241562149483</v>
      </c>
      <c r="AA25" s="48">
        <f t="shared" si="13"/>
        <v>100.41173887936347</v>
      </c>
      <c r="AB25" s="48">
        <f t="shared" si="14"/>
        <v>100.33377519458888</v>
      </c>
      <c r="AC25" s="48">
        <f t="shared" si="15"/>
        <v>100.40949192366877</v>
      </c>
      <c r="AD25" s="48"/>
      <c r="AE25" s="45">
        <v>42757</v>
      </c>
      <c r="AF25" s="42">
        <v>60771.64</v>
      </c>
      <c r="AG25" s="47">
        <f t="shared" si="16"/>
        <v>0</v>
      </c>
      <c r="AH25" s="48">
        <f t="shared" si="17"/>
        <v>100.45714453850712</v>
      </c>
      <c r="AI25" s="48"/>
      <c r="AJ25" s="48"/>
      <c r="AK25" s="45">
        <v>42757</v>
      </c>
      <c r="AL25" s="42">
        <v>39069.300000000003</v>
      </c>
      <c r="AM25" s="47">
        <f t="shared" si="18"/>
        <v>0</v>
      </c>
      <c r="AN25" s="48">
        <f t="shared" si="19"/>
        <v>100.18437126577668</v>
      </c>
      <c r="AO25" s="48"/>
      <c r="AP25" s="48"/>
      <c r="AQ25" s="42">
        <f t="shared" si="0"/>
        <v>100.37511905511398</v>
      </c>
      <c r="AS25" s="42">
        <f t="shared" si="1"/>
        <v>100.18437126577668</v>
      </c>
      <c r="AT25" s="42">
        <f t="shared" si="2"/>
        <v>100.45879472999117</v>
      </c>
      <c r="AU25" s="48"/>
      <c r="AV25" s="48"/>
      <c r="AW25" s="48"/>
      <c r="AX25" s="48"/>
      <c r="AY25" s="48"/>
      <c r="AZ25" s="45"/>
      <c r="BA25" s="42" t="s">
        <v>19</v>
      </c>
      <c r="BB25" s="65">
        <v>4.4999999999999998E-2</v>
      </c>
      <c r="BC25" s="62">
        <v>0.05</v>
      </c>
      <c r="BD25" s="47">
        <f>+BC25*3%/BB25</f>
        <v>3.3333333333333333E-2</v>
      </c>
      <c r="BE25" s="72">
        <f t="shared" si="34"/>
        <v>0.54517133956386299</v>
      </c>
      <c r="BF25" s="72"/>
      <c r="BG25" s="72"/>
      <c r="BL25" s="93" t="s">
        <v>11</v>
      </c>
      <c r="BM25" s="94">
        <v>1.3791783306847716E-2</v>
      </c>
    </row>
    <row r="26" spans="2:66" x14ac:dyDescent="0.2">
      <c r="B26" s="45">
        <v>42758</v>
      </c>
      <c r="C26" s="42">
        <v>35443.370000000003</v>
      </c>
      <c r="D26" s="47">
        <f t="shared" si="4"/>
        <v>1.0862900089281258E-3</v>
      </c>
      <c r="E26" s="48">
        <f t="shared" si="5"/>
        <v>100.51369411407052</v>
      </c>
      <c r="F26" s="48"/>
      <c r="G26" s="45">
        <v>42758</v>
      </c>
      <c r="H26" s="42">
        <v>35255.620000000003</v>
      </c>
      <c r="I26" s="47">
        <f t="shared" si="6"/>
        <v>6.9739618887321164E-4</v>
      </c>
      <c r="J26" s="48">
        <f t="shared" si="7"/>
        <v>100.52885431057466</v>
      </c>
      <c r="K26" s="48"/>
      <c r="L26" s="45">
        <v>42758</v>
      </c>
      <c r="M26" s="42">
        <v>39153.769999999997</v>
      </c>
      <c r="N26" s="47">
        <f t="shared" si="8"/>
        <v>9.2592710944305878E-4</v>
      </c>
      <c r="O26" s="48">
        <f t="shared" si="9"/>
        <v>100.4295611535334</v>
      </c>
      <c r="P26" s="48"/>
      <c r="Q26" s="45">
        <v>42758</v>
      </c>
      <c r="R26" s="42">
        <v>36911.050000000003</v>
      </c>
      <c r="S26" s="47">
        <f t="shared" si="10"/>
        <v>8.3676358500328618E-4</v>
      </c>
      <c r="T26" s="48">
        <f t="shared" si="11"/>
        <v>100.49314019741944</v>
      </c>
      <c r="U26" s="48"/>
      <c r="V26" s="45">
        <v>42758</v>
      </c>
      <c r="W26" s="42">
        <v>1475.54</v>
      </c>
      <c r="X26" s="47">
        <f t="shared" si="25"/>
        <v>-2.710137268453483E-4</v>
      </c>
      <c r="Y26" s="42">
        <f t="shared" si="3"/>
        <v>3.5928423890885242E-5</v>
      </c>
      <c r="Z26" s="48">
        <f t="shared" si="12"/>
        <v>100.30522415961386</v>
      </c>
      <c r="AA26" s="48">
        <f t="shared" si="13"/>
        <v>100.38813355530883</v>
      </c>
      <c r="AB26" s="48">
        <f t="shared" si="14"/>
        <v>100.33241562149483</v>
      </c>
      <c r="AC26" s="48">
        <f t="shared" si="15"/>
        <v>100.41173887936347</v>
      </c>
      <c r="AD26" s="48"/>
      <c r="AE26" s="45">
        <v>42758</v>
      </c>
      <c r="AF26" s="42">
        <v>60813.74</v>
      </c>
      <c r="AG26" s="47">
        <f t="shared" si="16"/>
        <v>6.9275734536700107E-4</v>
      </c>
      <c r="AH26" s="48">
        <f t="shared" si="17"/>
        <v>100.52673696328077</v>
      </c>
      <c r="AI26" s="48"/>
      <c r="AJ26" s="48"/>
      <c r="AK26" s="45">
        <v>42758</v>
      </c>
      <c r="AL26" s="42">
        <v>39099.33</v>
      </c>
      <c r="AM26" s="47">
        <f t="shared" si="18"/>
        <v>7.6863419615902373E-4</v>
      </c>
      <c r="AN26" s="48">
        <f t="shared" si="19"/>
        <v>100.26137639945225</v>
      </c>
      <c r="AO26" s="48"/>
      <c r="AP26" s="48"/>
      <c r="AQ26" s="42">
        <f t="shared" si="0"/>
        <v>100.4588938563885</v>
      </c>
      <c r="AS26" s="42">
        <f t="shared" si="1"/>
        <v>100.26137639945225</v>
      </c>
      <c r="AT26" s="42">
        <f t="shared" si="2"/>
        <v>100.52885431057466</v>
      </c>
      <c r="AU26" s="48"/>
      <c r="AV26" s="48"/>
      <c r="AW26" s="48"/>
      <c r="AX26" s="48"/>
      <c r="AY26" s="48"/>
      <c r="AZ26" s="45"/>
      <c r="BL26" s="95"/>
      <c r="BM26" s="96"/>
    </row>
    <row r="27" spans="2:66" x14ac:dyDescent="0.2">
      <c r="B27" s="45">
        <v>42759</v>
      </c>
      <c r="C27" s="42">
        <v>35420.03</v>
      </c>
      <c r="D27" s="47">
        <f t="shared" si="4"/>
        <v>-6.5851525969462532E-4</v>
      </c>
      <c r="E27" s="48">
        <f t="shared" si="5"/>
        <v>100.44750431268812</v>
      </c>
      <c r="F27" s="48"/>
      <c r="G27" s="45">
        <v>42759</v>
      </c>
      <c r="H27" s="42">
        <v>35224.65</v>
      </c>
      <c r="I27" s="47">
        <f t="shared" si="6"/>
        <v>-8.7844150804894383E-4</v>
      </c>
      <c r="J27" s="48">
        <f t="shared" si="7"/>
        <v>100.44054559219164</v>
      </c>
      <c r="K27" s="48"/>
      <c r="L27" s="45">
        <v>42759</v>
      </c>
      <c r="M27" s="42">
        <v>39130.720000000001</v>
      </c>
      <c r="N27" s="47">
        <f t="shared" si="8"/>
        <v>-5.8870448490644378E-4</v>
      </c>
      <c r="O27" s="48">
        <f t="shared" si="9"/>
        <v>100.37043782046513</v>
      </c>
      <c r="P27" s="48"/>
      <c r="Q27" s="45">
        <v>42759</v>
      </c>
      <c r="R27" s="42">
        <v>36885.379999999997</v>
      </c>
      <c r="S27" s="47">
        <f t="shared" si="10"/>
        <v>-6.9545569687146092E-4</v>
      </c>
      <c r="T27" s="48">
        <f t="shared" si="11"/>
        <v>100.42325167057264</v>
      </c>
      <c r="U27" s="48"/>
      <c r="V27" s="45">
        <v>42759</v>
      </c>
      <c r="W27" s="42">
        <v>1476.38</v>
      </c>
      <c r="X27" s="47">
        <f t="shared" si="25"/>
        <v>5.6928310991244402E-4</v>
      </c>
      <c r="Y27" s="42">
        <f t="shared" si="3"/>
        <v>3.5928423890885242E-5</v>
      </c>
      <c r="Z27" s="48">
        <f t="shared" si="12"/>
        <v>100.36232622956391</v>
      </c>
      <c r="AA27" s="48">
        <f t="shared" si="13"/>
        <v>100.44888961159349</v>
      </c>
      <c r="AB27" s="48">
        <f t="shared" si="14"/>
        <v>100.30522415961386</v>
      </c>
      <c r="AC27" s="48">
        <f t="shared" si="15"/>
        <v>100.38813355530883</v>
      </c>
      <c r="AD27" s="48"/>
      <c r="AE27" s="45">
        <v>42759</v>
      </c>
      <c r="AF27" s="42">
        <v>60768.54</v>
      </c>
      <c r="AG27" s="47">
        <f t="shared" si="16"/>
        <v>-7.4325308721345795E-4</v>
      </c>
      <c r="AH27" s="48">
        <f t="shared" si="17"/>
        <v>100.45202015568532</v>
      </c>
      <c r="AI27" s="48"/>
      <c r="AJ27" s="48"/>
      <c r="AK27" s="45">
        <v>42759</v>
      </c>
      <c r="AL27" s="42">
        <v>39062.33</v>
      </c>
      <c r="AM27" s="47">
        <f t="shared" si="18"/>
        <v>-9.463077756063365E-4</v>
      </c>
      <c r="AN27" s="48">
        <f t="shared" si="19"/>
        <v>100.16649827937245</v>
      </c>
      <c r="AO27" s="48"/>
      <c r="AP27" s="48"/>
      <c r="AQ27" s="42">
        <f t="shared" si="0"/>
        <v>100.38337630516257</v>
      </c>
      <c r="AS27" s="42">
        <f t="shared" si="1"/>
        <v>100.16649827937245</v>
      </c>
      <c r="AT27" s="42">
        <f t="shared" si="2"/>
        <v>100.45202015568532</v>
      </c>
      <c r="AU27" s="48"/>
      <c r="AV27" s="48"/>
      <c r="AW27" s="48"/>
      <c r="AX27" s="48"/>
      <c r="AY27" s="48"/>
      <c r="AZ27" s="45"/>
      <c r="BL27" s="93"/>
      <c r="BM27" s="94"/>
    </row>
    <row r="28" spans="2:66" x14ac:dyDescent="0.2">
      <c r="B28" s="45">
        <v>42760</v>
      </c>
      <c r="C28" s="42">
        <v>35434.81</v>
      </c>
      <c r="D28" s="47">
        <f t="shared" si="4"/>
        <v>4.1727802037438977E-4</v>
      </c>
      <c r="E28" s="48">
        <f t="shared" si="5"/>
        <v>100.48941884843927</v>
      </c>
      <c r="F28" s="48"/>
      <c r="G28" s="45">
        <v>42760</v>
      </c>
      <c r="H28" s="42">
        <v>35251.39</v>
      </c>
      <c r="I28" s="47">
        <f t="shared" si="6"/>
        <v>7.5912748600770463E-4</v>
      </c>
      <c r="J28" s="48">
        <f t="shared" si="7"/>
        <v>100.51679277106028</v>
      </c>
      <c r="K28" s="48"/>
      <c r="L28" s="45">
        <v>42760</v>
      </c>
      <c r="M28" s="42">
        <v>39156.49</v>
      </c>
      <c r="N28" s="47">
        <f t="shared" si="8"/>
        <v>6.5856186648227677E-4</v>
      </c>
      <c r="O28" s="48">
        <f t="shared" si="9"/>
        <v>100.43653796333582</v>
      </c>
      <c r="P28" s="48"/>
      <c r="Q28" s="45">
        <v>42760</v>
      </c>
      <c r="R28" s="42">
        <v>36909.129999999997</v>
      </c>
      <c r="S28" s="47">
        <f t="shared" si="10"/>
        <v>6.4388654800362488E-4</v>
      </c>
      <c r="T28" s="48">
        <f t="shared" si="11"/>
        <v>100.48791285143011</v>
      </c>
      <c r="U28" s="48"/>
      <c r="V28" s="45">
        <v>42760</v>
      </c>
      <c r="W28" s="42">
        <v>1475.91</v>
      </c>
      <c r="X28" s="47">
        <f t="shared" si="25"/>
        <v>-3.1834622522664002E-4</v>
      </c>
      <c r="Y28" s="42">
        <f t="shared" si="3"/>
        <v>3.5928423890885242E-5</v>
      </c>
      <c r="Z28" s="48">
        <f t="shared" si="12"/>
        <v>100.33037626185376</v>
      </c>
      <c r="AA28" s="48">
        <f t="shared" si="13"/>
        <v>100.42052105704276</v>
      </c>
      <c r="AB28" s="48">
        <f t="shared" si="14"/>
        <v>100.36232622956391</v>
      </c>
      <c r="AC28" s="48">
        <f t="shared" si="15"/>
        <v>100.44888961159349</v>
      </c>
      <c r="AD28" s="48"/>
      <c r="AE28" s="45">
        <v>42760</v>
      </c>
      <c r="AF28" s="42">
        <v>60807.8</v>
      </c>
      <c r="AG28" s="47">
        <f t="shared" si="16"/>
        <v>6.4605797670980181E-4</v>
      </c>
      <c r="AH28" s="48">
        <f t="shared" si="17"/>
        <v>100.51691798458351</v>
      </c>
      <c r="AI28" s="48"/>
      <c r="AJ28" s="48"/>
      <c r="AK28" s="45">
        <v>42760</v>
      </c>
      <c r="AL28" s="42">
        <v>39089.46</v>
      </c>
      <c r="AM28" s="47">
        <f t="shared" si="18"/>
        <v>6.9453102259897648E-4</v>
      </c>
      <c r="AN28" s="48">
        <f t="shared" si="19"/>
        <v>100.23606701985258</v>
      </c>
      <c r="AO28" s="48"/>
      <c r="AP28" s="48"/>
      <c r="AQ28" s="42">
        <f t="shared" si="0"/>
        <v>100.44727457311693</v>
      </c>
      <c r="AS28" s="42">
        <f t="shared" si="1"/>
        <v>100.23606701985258</v>
      </c>
      <c r="AT28" s="42">
        <f t="shared" si="2"/>
        <v>100.51691798458351</v>
      </c>
      <c r="AU28" s="48"/>
      <c r="AV28" s="48"/>
      <c r="AW28" s="48"/>
      <c r="AX28" s="48"/>
      <c r="AY28" s="48">
        <f>0.27*12</f>
        <v>3.24</v>
      </c>
      <c r="AZ28" s="45"/>
      <c r="BC28" s="68"/>
      <c r="BD28" s="42" t="s">
        <v>21</v>
      </c>
      <c r="BE28" s="42">
        <f>3500/642</f>
        <v>5.4517133956386292</v>
      </c>
    </row>
    <row r="29" spans="2:66" x14ac:dyDescent="0.2">
      <c r="B29" s="45">
        <v>42761</v>
      </c>
      <c r="C29" s="42">
        <v>35453.43</v>
      </c>
      <c r="D29" s="47">
        <f t="shared" si="4"/>
        <v>5.2547198644514737E-4</v>
      </c>
      <c r="E29" s="48">
        <f t="shared" si="5"/>
        <v>100.54222322297828</v>
      </c>
      <c r="F29" s="48"/>
      <c r="G29" s="45">
        <v>42761</v>
      </c>
      <c r="H29" s="42">
        <v>35268.870000000003</v>
      </c>
      <c r="I29" s="47">
        <f t="shared" si="6"/>
        <v>4.9586697148695791E-4</v>
      </c>
      <c r="J29" s="48">
        <f t="shared" si="7"/>
        <v>100.56663572867525</v>
      </c>
      <c r="K29" s="48"/>
      <c r="L29" s="45">
        <v>42761</v>
      </c>
      <c r="M29" s="42">
        <v>39176.93</v>
      </c>
      <c r="N29" s="47">
        <f t="shared" si="8"/>
        <v>5.2200797364632123E-4</v>
      </c>
      <c r="O29" s="48">
        <f t="shared" si="9"/>
        <v>100.48896663699811</v>
      </c>
      <c r="P29" s="48"/>
      <c r="Q29" s="45">
        <v>42761</v>
      </c>
      <c r="R29" s="42">
        <v>36920.61</v>
      </c>
      <c r="S29" s="47">
        <f t="shared" si="10"/>
        <v>3.1103415333832984E-4</v>
      </c>
      <c r="T29" s="48">
        <f t="shared" si="11"/>
        <v>100.51916802432459</v>
      </c>
      <c r="U29" s="48"/>
      <c r="V29" s="45">
        <v>42761</v>
      </c>
      <c r="W29" s="42">
        <v>1475.62</v>
      </c>
      <c r="X29" s="47">
        <f t="shared" si="25"/>
        <v>-1.9648894580304166E-4</v>
      </c>
      <c r="Y29" s="42">
        <f t="shared" si="3"/>
        <v>3.5928423890885242E-5</v>
      </c>
      <c r="Z29" s="48">
        <f t="shared" si="12"/>
        <v>100.31066245199004</v>
      </c>
      <c r="AA29" s="48">
        <f t="shared" si="13"/>
        <v>100.40439748577116</v>
      </c>
      <c r="AB29" s="48">
        <f t="shared" si="14"/>
        <v>100.33037626185376</v>
      </c>
      <c r="AC29" s="48">
        <f t="shared" si="15"/>
        <v>100.42052105704276</v>
      </c>
      <c r="AD29" s="48"/>
      <c r="AE29" s="45">
        <v>42761</v>
      </c>
      <c r="AF29" s="42">
        <v>60842.559999999998</v>
      </c>
      <c r="AG29" s="47">
        <f t="shared" si="16"/>
        <v>5.7163719128139334E-4</v>
      </c>
      <c r="AH29" s="48">
        <f t="shared" si="17"/>
        <v>100.57437719325648</v>
      </c>
      <c r="AI29" s="48"/>
      <c r="AJ29" s="48"/>
      <c r="AK29" s="45">
        <v>42761</v>
      </c>
      <c r="AL29" s="42">
        <v>39113.800000000003</v>
      </c>
      <c r="AM29" s="47">
        <f t="shared" si="18"/>
        <v>6.2267424518025472E-4</v>
      </c>
      <c r="AN29" s="48">
        <f t="shared" si="19"/>
        <v>100.29848143722401</v>
      </c>
      <c r="AO29" s="48"/>
      <c r="AP29" s="48"/>
      <c r="AQ29" s="42">
        <f t="shared" si="0"/>
        <v>100.49830870724277</v>
      </c>
      <c r="AS29" s="42">
        <f t="shared" si="1"/>
        <v>100.29848143722401</v>
      </c>
      <c r="AT29" s="42">
        <f t="shared" si="2"/>
        <v>100.57437719325648</v>
      </c>
      <c r="AU29" s="48"/>
      <c r="AV29" s="48"/>
      <c r="AW29" s="48"/>
      <c r="AX29" s="48"/>
      <c r="AY29" s="48"/>
      <c r="AZ29" s="45"/>
      <c r="BC29" s="47"/>
    </row>
    <row r="30" spans="2:66" x14ac:dyDescent="0.2">
      <c r="B30" s="45">
        <v>42762</v>
      </c>
      <c r="C30" s="42">
        <v>35430.26</v>
      </c>
      <c r="D30" s="47">
        <f t="shared" si="4"/>
        <v>-6.5353338167839503E-4</v>
      </c>
      <c r="E30" s="48">
        <f t="shared" si="5"/>
        <v>100.4765155238339</v>
      </c>
      <c r="F30" s="48"/>
      <c r="G30" s="45">
        <v>42762</v>
      </c>
      <c r="H30" s="42">
        <v>35240.81</v>
      </c>
      <c r="I30" s="47">
        <f t="shared" si="6"/>
        <v>-7.9560246755860931E-4</v>
      </c>
      <c r="J30" s="48">
        <f t="shared" si="7"/>
        <v>100.48662466513545</v>
      </c>
      <c r="K30" s="48"/>
      <c r="L30" s="45">
        <v>42762</v>
      </c>
      <c r="M30" s="42">
        <v>39152.949999999997</v>
      </c>
      <c r="N30" s="47">
        <f t="shared" si="8"/>
        <v>-6.1209492423230927E-4</v>
      </c>
      <c r="O30" s="48">
        <f t="shared" si="9"/>
        <v>100.42745785057826</v>
      </c>
      <c r="P30" s="48"/>
      <c r="Q30" s="45">
        <v>42762</v>
      </c>
      <c r="R30" s="42">
        <v>36901.879999999997</v>
      </c>
      <c r="S30" s="47">
        <f t="shared" si="10"/>
        <v>-5.0730472763049761E-4</v>
      </c>
      <c r="T30" s="48">
        <f t="shared" si="11"/>
        <v>100.46817417516836</v>
      </c>
      <c r="U30" s="48"/>
      <c r="V30" s="45">
        <v>42762</v>
      </c>
      <c r="W30" s="42">
        <v>1475.74</v>
      </c>
      <c r="X30" s="47">
        <f t="shared" si="25"/>
        <v>8.1321749501928053E-5</v>
      </c>
      <c r="Y30" s="42">
        <f t="shared" si="3"/>
        <v>3.5928423890885242E-5</v>
      </c>
      <c r="Z30" s="48">
        <f t="shared" si="12"/>
        <v>100.31881989055434</v>
      </c>
      <c r="AA30" s="48">
        <f t="shared" si="13"/>
        <v>100.41616991878577</v>
      </c>
      <c r="AB30" s="48">
        <f t="shared" si="14"/>
        <v>100.31066245199004</v>
      </c>
      <c r="AC30" s="48">
        <f t="shared" si="15"/>
        <v>100.40439748577116</v>
      </c>
      <c r="AD30" s="48"/>
      <c r="AE30" s="45">
        <v>42762</v>
      </c>
      <c r="AF30" s="42">
        <v>60816.69</v>
      </c>
      <c r="AG30" s="47">
        <f t="shared" si="16"/>
        <v>-4.2519578400379565E-4</v>
      </c>
      <c r="AH30" s="48">
        <f t="shared" si="17"/>
        <v>100.5316133920951</v>
      </c>
      <c r="AI30" s="48"/>
      <c r="AJ30" s="48"/>
      <c r="AK30" s="45">
        <v>42762</v>
      </c>
      <c r="AL30" s="42">
        <v>39107.93</v>
      </c>
      <c r="AM30" s="47">
        <f t="shared" si="18"/>
        <v>-1.5007490962271053E-4</v>
      </c>
      <c r="AN30" s="48">
        <f t="shared" si="19"/>
        <v>100.28342915168703</v>
      </c>
      <c r="AO30" s="48"/>
      <c r="AP30" s="48"/>
      <c r="AQ30" s="42">
        <f t="shared" si="0"/>
        <v>100.44563579308301</v>
      </c>
      <c r="AS30" s="42">
        <f t="shared" si="1"/>
        <v>100.28342915168703</v>
      </c>
      <c r="AT30" s="42">
        <f t="shared" si="2"/>
        <v>100.5316133920951</v>
      </c>
      <c r="AU30" s="48"/>
      <c r="AV30" s="48"/>
      <c r="AW30" s="48"/>
      <c r="AX30" s="48"/>
      <c r="AY30" s="48"/>
      <c r="AZ30" s="45"/>
      <c r="BB30" s="42" t="s">
        <v>22</v>
      </c>
      <c r="BC30" s="69" t="s">
        <v>18</v>
      </c>
      <c r="BD30" s="47"/>
    </row>
    <row r="31" spans="2:66" x14ac:dyDescent="0.2">
      <c r="B31" s="45">
        <v>42763</v>
      </c>
      <c r="C31" s="42">
        <v>35430.26</v>
      </c>
      <c r="D31" s="47">
        <f t="shared" si="4"/>
        <v>0</v>
      </c>
      <c r="E31" s="48">
        <f t="shared" si="5"/>
        <v>100.4765155238339</v>
      </c>
      <c r="F31" s="48"/>
      <c r="G31" s="45">
        <v>42763</v>
      </c>
      <c r="H31" s="42">
        <v>35240.81</v>
      </c>
      <c r="I31" s="47">
        <f t="shared" si="6"/>
        <v>0</v>
      </c>
      <c r="J31" s="48">
        <f t="shared" si="7"/>
        <v>100.48662466513545</v>
      </c>
      <c r="K31" s="48"/>
      <c r="L31" s="45">
        <v>42763</v>
      </c>
      <c r="M31" s="42">
        <v>39152.949999999997</v>
      </c>
      <c r="N31" s="47">
        <f t="shared" si="8"/>
        <v>0</v>
      </c>
      <c r="O31" s="48">
        <f t="shared" si="9"/>
        <v>100.42745785057826</v>
      </c>
      <c r="P31" s="48"/>
      <c r="Q31" s="45">
        <v>42763</v>
      </c>
      <c r="R31" s="42">
        <v>36901.879999999997</v>
      </c>
      <c r="S31" s="47">
        <f t="shared" si="10"/>
        <v>0</v>
      </c>
      <c r="T31" s="48">
        <f t="shared" si="11"/>
        <v>100.46817417516836</v>
      </c>
      <c r="U31" s="48"/>
      <c r="V31" s="45">
        <v>42763</v>
      </c>
      <c r="W31" s="42">
        <v>1475.74</v>
      </c>
      <c r="X31" s="47">
        <f t="shared" si="25"/>
        <v>0</v>
      </c>
      <c r="Y31" s="42">
        <f t="shared" si="3"/>
        <v>3.5928423890885242E-5</v>
      </c>
      <c r="Z31" s="48">
        <f t="shared" si="12"/>
        <v>100.31881989055434</v>
      </c>
      <c r="AA31" s="48">
        <f t="shared" si="13"/>
        <v>100.4197777135041</v>
      </c>
      <c r="AB31" s="48">
        <f t="shared" si="14"/>
        <v>100.31881989055434</v>
      </c>
      <c r="AC31" s="48">
        <f t="shared" si="15"/>
        <v>100.41616991878577</v>
      </c>
      <c r="AD31" s="48"/>
      <c r="AE31" s="45">
        <v>42763</v>
      </c>
      <c r="AF31" s="42">
        <v>60816.69</v>
      </c>
      <c r="AG31" s="47">
        <f t="shared" si="16"/>
        <v>0</v>
      </c>
      <c r="AH31" s="48">
        <f t="shared" si="17"/>
        <v>100.5316133920951</v>
      </c>
      <c r="AI31" s="48"/>
      <c r="AJ31" s="48"/>
      <c r="AK31" s="45">
        <v>42763</v>
      </c>
      <c r="AL31" s="42">
        <v>39107.93</v>
      </c>
      <c r="AM31" s="47">
        <f t="shared" si="18"/>
        <v>0</v>
      </c>
      <c r="AN31" s="48">
        <f t="shared" si="19"/>
        <v>100.28342915168703</v>
      </c>
      <c r="AO31" s="48"/>
      <c r="AP31" s="48"/>
      <c r="AQ31" s="42">
        <f t="shared" si="0"/>
        <v>100.44563579308301</v>
      </c>
      <c r="AS31" s="42">
        <f t="shared" si="1"/>
        <v>100.28342915168703</v>
      </c>
      <c r="AT31" s="42">
        <f t="shared" si="2"/>
        <v>100.5316133920951</v>
      </c>
      <c r="AU31" s="48"/>
      <c r="AV31" s="48"/>
      <c r="AW31" s="48"/>
      <c r="AX31" s="48"/>
      <c r="AY31" s="48"/>
      <c r="AZ31" s="45"/>
      <c r="BA31" s="42" t="s">
        <v>16</v>
      </c>
      <c r="BB31" s="62">
        <v>0.06</v>
      </c>
      <c r="BC31" s="62">
        <v>0.05</v>
      </c>
      <c r="BD31" s="47">
        <f>+BC31*1.5%/BB31</f>
        <v>1.2500000000000001E-2</v>
      </c>
      <c r="BE31" s="72">
        <f>+BD31*$BE$20</f>
        <v>0.20443925233644863</v>
      </c>
      <c r="BF31" s="72"/>
      <c r="BG31" s="72"/>
      <c r="BK31" s="42">
        <v>662</v>
      </c>
    </row>
    <row r="32" spans="2:66" x14ac:dyDescent="0.2">
      <c r="B32" s="45">
        <v>42764</v>
      </c>
      <c r="C32" s="42">
        <v>35430.26</v>
      </c>
      <c r="D32" s="47">
        <f t="shared" si="4"/>
        <v>0</v>
      </c>
      <c r="E32" s="48">
        <f t="shared" si="5"/>
        <v>100.4765155238339</v>
      </c>
      <c r="F32" s="48"/>
      <c r="G32" s="45">
        <v>42764</v>
      </c>
      <c r="H32" s="42">
        <v>35240.81</v>
      </c>
      <c r="I32" s="47">
        <f t="shared" si="6"/>
        <v>0</v>
      </c>
      <c r="J32" s="48">
        <f t="shared" si="7"/>
        <v>100.48662466513545</v>
      </c>
      <c r="K32" s="48"/>
      <c r="L32" s="45">
        <v>42764</v>
      </c>
      <c r="M32" s="42">
        <v>39152.949999999997</v>
      </c>
      <c r="N32" s="47">
        <f t="shared" si="8"/>
        <v>0</v>
      </c>
      <c r="O32" s="48">
        <f t="shared" si="9"/>
        <v>100.42745785057826</v>
      </c>
      <c r="P32" s="48"/>
      <c r="Q32" s="45">
        <v>42764</v>
      </c>
      <c r="R32" s="42">
        <v>36901.879999999997</v>
      </c>
      <c r="S32" s="47">
        <f t="shared" si="10"/>
        <v>0</v>
      </c>
      <c r="T32" s="48">
        <f t="shared" si="11"/>
        <v>100.46817417516836</v>
      </c>
      <c r="U32" s="48"/>
      <c r="V32" s="45">
        <v>42764</v>
      </c>
      <c r="W32" s="42">
        <v>1475.74</v>
      </c>
      <c r="X32" s="47">
        <f t="shared" si="25"/>
        <v>0</v>
      </c>
      <c r="Y32" s="42">
        <f t="shared" si="3"/>
        <v>3.5928423890885242E-5</v>
      </c>
      <c r="Z32" s="48">
        <f t="shared" si="12"/>
        <v>100.31881989055434</v>
      </c>
      <c r="AA32" s="48">
        <f t="shared" si="13"/>
        <v>100.42338563784482</v>
      </c>
      <c r="AB32" s="48">
        <f t="shared" si="14"/>
        <v>100.31881989055434</v>
      </c>
      <c r="AC32" s="48">
        <f t="shared" si="15"/>
        <v>100.4197777135041</v>
      </c>
      <c r="AD32" s="48"/>
      <c r="AE32" s="45">
        <v>42764</v>
      </c>
      <c r="AF32" s="42">
        <v>60816.69</v>
      </c>
      <c r="AG32" s="47">
        <f t="shared" si="16"/>
        <v>0</v>
      </c>
      <c r="AH32" s="48">
        <f t="shared" si="17"/>
        <v>100.5316133920951</v>
      </c>
      <c r="AI32" s="48"/>
      <c r="AJ32" s="48"/>
      <c r="AK32" s="45">
        <v>42764</v>
      </c>
      <c r="AL32" s="42">
        <v>39107.93</v>
      </c>
      <c r="AM32" s="47">
        <f t="shared" si="18"/>
        <v>0</v>
      </c>
      <c r="AN32" s="48">
        <f t="shared" si="19"/>
        <v>100.28342915168703</v>
      </c>
      <c r="AO32" s="48"/>
      <c r="AP32" s="48"/>
      <c r="AQ32" s="42">
        <f t="shared" si="0"/>
        <v>100.44563579308301</v>
      </c>
      <c r="AS32" s="42">
        <f t="shared" si="1"/>
        <v>100.28342915168703</v>
      </c>
      <c r="AT32" s="42">
        <f t="shared" si="2"/>
        <v>100.5316133920951</v>
      </c>
      <c r="AU32" s="48"/>
      <c r="AV32" s="48"/>
      <c r="AW32" s="48"/>
      <c r="AX32" s="48"/>
      <c r="AY32" s="48"/>
      <c r="AZ32" s="45"/>
      <c r="BA32" s="42" t="s">
        <v>17</v>
      </c>
      <c r="BB32" s="65">
        <v>4.4999999999999998E-2</v>
      </c>
      <c r="BC32" s="62">
        <v>0.05</v>
      </c>
      <c r="BD32" s="47">
        <f t="shared" ref="BD32:BD33" si="35">+BC32*1.5%/BB32</f>
        <v>1.6666666666666666E-2</v>
      </c>
      <c r="BE32" s="72">
        <f t="shared" ref="BE32:BE33" si="36">+BD32*$BE$20</f>
        <v>0.27258566978193149</v>
      </c>
      <c r="BF32" s="72"/>
      <c r="BG32" s="72"/>
      <c r="BK32" s="42">
        <v>656</v>
      </c>
      <c r="BL32" s="47">
        <f>+BK32/BK31-1</f>
        <v>-9.0634441087613649E-3</v>
      </c>
      <c r="BM32" s="68">
        <v>0.03</v>
      </c>
      <c r="BN32" s="42">
        <f>+BM32*BL32</f>
        <v>-2.7190332326284091E-4</v>
      </c>
    </row>
    <row r="33" spans="2:66" x14ac:dyDescent="0.2">
      <c r="B33" s="45">
        <v>42765</v>
      </c>
      <c r="C33" s="42">
        <v>35431.550000000003</v>
      </c>
      <c r="D33" s="47">
        <f t="shared" si="4"/>
        <v>3.6409554996286175E-5</v>
      </c>
      <c r="E33" s="48">
        <f t="shared" si="5"/>
        <v>100.48017382905169</v>
      </c>
      <c r="F33" s="48"/>
      <c r="G33" s="45">
        <v>42765</v>
      </c>
      <c r="H33" s="42">
        <v>35253.32</v>
      </c>
      <c r="I33" s="47">
        <f t="shared" si="6"/>
        <v>3.5498616518747639E-4</v>
      </c>
      <c r="J33" s="48">
        <f t="shared" si="7"/>
        <v>100.52229602667796</v>
      </c>
      <c r="K33" s="48"/>
      <c r="L33" s="45">
        <v>42765</v>
      </c>
      <c r="M33" s="42">
        <v>39156.32</v>
      </c>
      <c r="N33" s="47">
        <f t="shared" si="8"/>
        <v>8.6072696948935601E-5</v>
      </c>
      <c r="O33" s="48">
        <f t="shared" si="9"/>
        <v>100.43610191272319</v>
      </c>
      <c r="P33" s="48"/>
      <c r="Q33" s="45">
        <v>42765</v>
      </c>
      <c r="R33" s="42">
        <v>36911.160000000003</v>
      </c>
      <c r="S33" s="47">
        <f t="shared" si="10"/>
        <v>2.5147770249112078E-4</v>
      </c>
      <c r="T33" s="48">
        <f t="shared" si="11"/>
        <v>100.49343968078341</v>
      </c>
      <c r="U33" s="48"/>
      <c r="V33" s="45">
        <v>42765</v>
      </c>
      <c r="W33" s="42">
        <v>1476.17</v>
      </c>
      <c r="X33" s="47">
        <f t="shared" si="25"/>
        <v>2.9137924024569273E-4</v>
      </c>
      <c r="Y33" s="42">
        <f t="shared" si="3"/>
        <v>3.5928423890885242E-5</v>
      </c>
      <c r="Z33" s="48">
        <f t="shared" si="12"/>
        <v>100.34805071207639</v>
      </c>
      <c r="AA33" s="48">
        <f t="shared" si="13"/>
        <v>100.45625498162262</v>
      </c>
      <c r="AB33" s="48">
        <f t="shared" si="14"/>
        <v>100.31881989055434</v>
      </c>
      <c r="AC33" s="48">
        <f t="shared" si="15"/>
        <v>100.42338563784482</v>
      </c>
      <c r="AD33" s="48"/>
      <c r="AE33" s="45">
        <v>42765</v>
      </c>
      <c r="AF33" s="42">
        <v>60827.37</v>
      </c>
      <c r="AG33" s="47">
        <f t="shared" si="16"/>
        <v>1.7560968872198934E-4</v>
      </c>
      <c r="AH33" s="48">
        <f t="shared" si="17"/>
        <v>100.5492677174296</v>
      </c>
      <c r="AI33" s="48"/>
      <c r="AJ33" s="48"/>
      <c r="AK33" s="45">
        <v>42765</v>
      </c>
      <c r="AL33" s="42">
        <v>39107.300000000003</v>
      </c>
      <c r="AM33" s="47">
        <f t="shared" si="18"/>
        <v>-1.6109264796115852E-5</v>
      </c>
      <c r="AN33" s="48">
        <f t="shared" si="19"/>
        <v>100.28181365937216</v>
      </c>
      <c r="AO33" s="48"/>
      <c r="AP33" s="48"/>
      <c r="AQ33" s="42">
        <f t="shared" si="0"/>
        <v>100.46051547100633</v>
      </c>
      <c r="AS33" s="42">
        <f t="shared" si="1"/>
        <v>100.28181365937216</v>
      </c>
      <c r="AT33" s="42">
        <f t="shared" si="2"/>
        <v>100.5492677174296</v>
      </c>
      <c r="AU33" s="48"/>
      <c r="AV33" s="48"/>
      <c r="AW33" s="48"/>
      <c r="AX33" s="48"/>
      <c r="AY33" s="48"/>
      <c r="AZ33" s="45"/>
      <c r="BA33" s="42" t="s">
        <v>19</v>
      </c>
      <c r="BB33" s="65">
        <v>4.4999999999999998E-2</v>
      </c>
      <c r="BC33" s="62">
        <v>0.05</v>
      </c>
      <c r="BD33" s="47">
        <f t="shared" si="35"/>
        <v>1.6666666666666666E-2</v>
      </c>
      <c r="BE33" s="72">
        <f t="shared" si="36"/>
        <v>0.27258566978193149</v>
      </c>
      <c r="BF33" s="72"/>
      <c r="BG33" s="72"/>
      <c r="BK33" s="42">
        <v>651.6</v>
      </c>
      <c r="BL33" s="47">
        <f>+BK33/BK32-1</f>
        <v>-6.7073170731707377E-3</v>
      </c>
      <c r="BM33" s="68">
        <v>-0.01</v>
      </c>
      <c r="BN33" s="42">
        <f>+BM33*BL33</f>
        <v>6.7073170731707377E-5</v>
      </c>
    </row>
    <row r="34" spans="2:66" x14ac:dyDescent="0.2">
      <c r="B34" s="45">
        <v>42766</v>
      </c>
      <c r="C34" s="42">
        <v>35437.58</v>
      </c>
      <c r="D34" s="47">
        <f t="shared" si="4"/>
        <v>1.7018730481721533E-4</v>
      </c>
      <c r="E34" s="48">
        <f t="shared" si="5"/>
        <v>100.49727427902323</v>
      </c>
      <c r="F34" s="48"/>
      <c r="G34" s="45">
        <v>42766</v>
      </c>
      <c r="H34" s="42">
        <v>35255.18</v>
      </c>
      <c r="I34" s="47">
        <f t="shared" si="6"/>
        <v>5.2760988184852309E-5</v>
      </c>
      <c r="J34" s="48">
        <f t="shared" si="7"/>
        <v>100.52759968235094</v>
      </c>
      <c r="K34" s="48"/>
      <c r="L34" s="45">
        <v>42766</v>
      </c>
      <c r="M34" s="42">
        <v>39160.78</v>
      </c>
      <c r="N34" s="47">
        <f t="shared" si="8"/>
        <v>1.1390243005471312E-4</v>
      </c>
      <c r="O34" s="48">
        <f t="shared" si="9"/>
        <v>100.44754182879628</v>
      </c>
      <c r="P34" s="48"/>
      <c r="Q34" s="45">
        <v>42766</v>
      </c>
      <c r="R34" s="42">
        <v>36915.89</v>
      </c>
      <c r="S34" s="47">
        <f t="shared" si="10"/>
        <v>1.2814552563500392E-4</v>
      </c>
      <c r="T34" s="48">
        <f t="shared" si="11"/>
        <v>100.50631746543418</v>
      </c>
      <c r="U34" s="48"/>
      <c r="V34" s="45">
        <v>42766</v>
      </c>
      <c r="W34" s="42">
        <v>1477.18</v>
      </c>
      <c r="X34" s="47">
        <f t="shared" si="25"/>
        <v>6.8420303894534129E-4</v>
      </c>
      <c r="Y34" s="42">
        <f t="shared" si="3"/>
        <v>3.5928423890885242E-5</v>
      </c>
      <c r="Z34" s="48">
        <f t="shared" si="12"/>
        <v>100.41670915332583</v>
      </c>
      <c r="AA34" s="48">
        <f t="shared" si="13"/>
        <v>100.52859669147358</v>
      </c>
      <c r="AB34" s="48">
        <f t="shared" si="14"/>
        <v>100.34805071207639</v>
      </c>
      <c r="AC34" s="48">
        <f t="shared" si="15"/>
        <v>100.45625498162262</v>
      </c>
      <c r="AD34" s="48"/>
      <c r="AE34" s="45">
        <v>42766</v>
      </c>
      <c r="AF34" s="42">
        <v>60823.3</v>
      </c>
      <c r="AG34" s="47">
        <f t="shared" si="16"/>
        <v>-6.6910668667707895E-5</v>
      </c>
      <c r="AH34" s="48">
        <f t="shared" si="17"/>
        <v>100.54253989869258</v>
      </c>
      <c r="AI34" s="48"/>
      <c r="AJ34" s="48"/>
      <c r="AK34" s="45">
        <v>42766</v>
      </c>
      <c r="AL34" s="42">
        <v>39118.26</v>
      </c>
      <c r="AM34" s="47">
        <f t="shared" si="18"/>
        <v>2.8025458162539429E-4</v>
      </c>
      <c r="AN34" s="48">
        <f t="shared" si="19"/>
        <v>100.3099180971039</v>
      </c>
      <c r="AO34" s="48"/>
      <c r="AP34" s="48"/>
      <c r="AQ34" s="42">
        <f t="shared" si="0"/>
        <v>100.47186520856685</v>
      </c>
      <c r="AS34" s="42">
        <f t="shared" si="1"/>
        <v>100.3099180971039</v>
      </c>
      <c r="AT34" s="42">
        <f t="shared" si="2"/>
        <v>100.54253989869258</v>
      </c>
      <c r="AU34" s="48"/>
      <c r="AV34" s="48"/>
      <c r="AW34" s="48"/>
      <c r="AX34" s="48"/>
      <c r="AY34" s="48"/>
      <c r="AZ34" s="45"/>
      <c r="BN34" s="46">
        <f>+BN33+BN32</f>
        <v>-2.0483015253113353E-4</v>
      </c>
    </row>
    <row r="35" spans="2:66" x14ac:dyDescent="0.2">
      <c r="B35" s="45">
        <v>42767</v>
      </c>
      <c r="C35" s="42">
        <v>35475.42</v>
      </c>
      <c r="D35" s="47">
        <f t="shared" si="4"/>
        <v>1.0677930039240113E-3</v>
      </c>
      <c r="E35" s="48">
        <f t="shared" si="5"/>
        <v>100.6045845654118</v>
      </c>
      <c r="F35" s="48"/>
      <c r="G35" s="45">
        <v>42767</v>
      </c>
      <c r="H35" s="42">
        <v>35279.64</v>
      </c>
      <c r="I35" s="47">
        <f t="shared" si="6"/>
        <v>6.9379875524666623E-4</v>
      </c>
      <c r="J35" s="48">
        <f t="shared" si="7"/>
        <v>100.59734560587849</v>
      </c>
      <c r="K35" s="48"/>
      <c r="L35" s="45">
        <v>42767</v>
      </c>
      <c r="M35" s="42">
        <v>39186.5</v>
      </c>
      <c r="N35" s="47">
        <f t="shared" si="8"/>
        <v>6.5677956363496826E-4</v>
      </c>
      <c r="O35" s="48">
        <f t="shared" si="9"/>
        <v>100.5135137214868</v>
      </c>
      <c r="P35" s="48"/>
      <c r="Q35" s="45">
        <v>42767</v>
      </c>
      <c r="R35" s="42">
        <v>36936.78</v>
      </c>
      <c r="S35" s="47">
        <f t="shared" si="10"/>
        <v>5.6588097970822204E-4</v>
      </c>
      <c r="T35" s="48">
        <f t="shared" si="11"/>
        <v>100.56319207882838</v>
      </c>
      <c r="U35" s="48"/>
      <c r="V35" s="45">
        <v>42767</v>
      </c>
      <c r="W35" s="42">
        <v>1479.05</v>
      </c>
      <c r="X35" s="47">
        <f t="shared" si="25"/>
        <v>1.2659256150231446E-3</v>
      </c>
      <c r="Y35" s="42">
        <f t="shared" si="3"/>
        <v>3.4576026109789382E-5</v>
      </c>
      <c r="Z35" s="48">
        <f t="shared" si="12"/>
        <v>100.54382923761935</v>
      </c>
      <c r="AA35" s="48">
        <f t="shared" si="13"/>
        <v>100.65933429645163</v>
      </c>
      <c r="AB35" s="48">
        <f t="shared" si="14"/>
        <v>100.41670915332583</v>
      </c>
      <c r="AC35" s="48">
        <f t="shared" si="15"/>
        <v>100.52859669147358</v>
      </c>
      <c r="AD35" s="48"/>
      <c r="AE35" s="45">
        <v>42767</v>
      </c>
      <c r="AF35" s="42">
        <v>60874.74</v>
      </c>
      <c r="AG35" s="47">
        <f t="shared" si="16"/>
        <v>8.4572852837627721E-4</v>
      </c>
      <c r="AH35" s="48">
        <f t="shared" si="17"/>
        <v>100.62757159300031</v>
      </c>
      <c r="AI35" s="48"/>
      <c r="AJ35" s="48"/>
      <c r="AK35" s="45">
        <v>42767</v>
      </c>
      <c r="AL35" s="42">
        <v>39131.199999999997</v>
      </c>
      <c r="AM35" s="47">
        <f t="shared" si="18"/>
        <v>3.3079180924699969E-4</v>
      </c>
      <c r="AN35" s="48">
        <f t="shared" si="19"/>
        <v>100.34309979639666</v>
      </c>
      <c r="AO35" s="48"/>
      <c r="AP35" s="48"/>
      <c r="AQ35" s="42">
        <f t="shared" ref="AQ35:AQ66" si="37">+AVERAGE(AN35,AH35,T35,O35,J35,E35)</f>
        <v>100.54155122683373</v>
      </c>
      <c r="AS35" s="42">
        <f t="shared" ref="AS35:AS66" si="38">+MIN(AN35,AH35,T35,O35,J35,E35)</f>
        <v>100.34309979639666</v>
      </c>
      <c r="AT35" s="42">
        <f t="shared" ref="AT35:AT66" si="39">+MAX(AN35,AH35,T35,O35,J35,E35)</f>
        <v>100.62757159300031</v>
      </c>
      <c r="AU35" s="48"/>
      <c r="AV35" s="48"/>
      <c r="AW35" s="48"/>
      <c r="AX35" s="48"/>
      <c r="AY35" s="48"/>
      <c r="AZ35" s="45"/>
    </row>
    <row r="36" spans="2:66" x14ac:dyDescent="0.2">
      <c r="B36" s="45">
        <v>42768</v>
      </c>
      <c r="C36" s="42">
        <v>35533.71</v>
      </c>
      <c r="D36" s="47">
        <f t="shared" si="4"/>
        <v>1.6431095107543037E-3</v>
      </c>
      <c r="E36" s="48">
        <f t="shared" si="5"/>
        <v>100.76988891513672</v>
      </c>
      <c r="F36" s="48"/>
      <c r="G36" s="45">
        <v>42768</v>
      </c>
      <c r="H36" s="42">
        <v>35334.199999999997</v>
      </c>
      <c r="I36" s="47">
        <f t="shared" si="6"/>
        <v>1.5465010413937552E-3</v>
      </c>
      <c r="J36" s="48">
        <f t="shared" si="7"/>
        <v>100.75291950561943</v>
      </c>
      <c r="K36" s="48"/>
      <c r="L36" s="45">
        <v>42768</v>
      </c>
      <c r="M36" s="42">
        <v>39247.269999999997</v>
      </c>
      <c r="N36" s="47">
        <f t="shared" si="8"/>
        <v>1.5507891748431923E-3</v>
      </c>
      <c r="O36" s="48">
        <f t="shared" si="9"/>
        <v>100.66938899049154</v>
      </c>
      <c r="P36" s="48"/>
      <c r="Q36" s="45">
        <v>42768</v>
      </c>
      <c r="R36" s="42">
        <v>36996.870000000003</v>
      </c>
      <c r="S36" s="47">
        <f t="shared" si="10"/>
        <v>1.6268337413278822E-3</v>
      </c>
      <c r="T36" s="48">
        <f t="shared" si="11"/>
        <v>100.72679167283785</v>
      </c>
      <c r="U36" s="48"/>
      <c r="V36" s="45">
        <v>42768</v>
      </c>
      <c r="W36" s="42">
        <v>1479.56</v>
      </c>
      <c r="X36" s="47">
        <f t="shared" si="25"/>
        <v>3.4481592914370474E-4</v>
      </c>
      <c r="Y36" s="42">
        <f t="shared" si="3"/>
        <v>3.4576026109789382E-5</v>
      </c>
      <c r="Z36" s="48">
        <f t="shared" si="12"/>
        <v>100.57849835151758</v>
      </c>
      <c r="AA36" s="48">
        <f t="shared" si="13"/>
        <v>100.69752363810488</v>
      </c>
      <c r="AB36" s="48">
        <f t="shared" si="14"/>
        <v>100.54382923761935</v>
      </c>
      <c r="AC36" s="48">
        <f t="shared" si="15"/>
        <v>100.65933429645163</v>
      </c>
      <c r="AD36" s="48"/>
      <c r="AE36" s="45">
        <v>42768</v>
      </c>
      <c r="AF36" s="42">
        <v>60972.9</v>
      </c>
      <c r="AG36" s="47">
        <f t="shared" si="16"/>
        <v>1.6124914866166851E-3</v>
      </c>
      <c r="AH36" s="48">
        <f t="shared" si="17"/>
        <v>100.78983269551294</v>
      </c>
      <c r="AI36" s="48"/>
      <c r="AJ36" s="48"/>
      <c r="AK36" s="45">
        <v>42768</v>
      </c>
      <c r="AL36" s="42">
        <v>39172.800000000003</v>
      </c>
      <c r="AM36" s="47">
        <f t="shared" si="18"/>
        <v>1.0630903217894172E-3</v>
      </c>
      <c r="AN36" s="48">
        <f t="shared" si="19"/>
        <v>100.44977357464856</v>
      </c>
      <c r="AO36" s="48"/>
      <c r="AP36" s="48"/>
      <c r="AQ36" s="42">
        <f t="shared" si="37"/>
        <v>100.69309922570784</v>
      </c>
      <c r="AS36" s="42">
        <f t="shared" si="38"/>
        <v>100.44977357464856</v>
      </c>
      <c r="AT36" s="42">
        <f t="shared" si="39"/>
        <v>100.78983269551294</v>
      </c>
      <c r="AU36" s="48"/>
      <c r="AV36" s="48"/>
      <c r="AW36" s="48"/>
      <c r="AX36" s="48"/>
      <c r="AY36" s="48"/>
      <c r="AZ36" s="45"/>
    </row>
    <row r="37" spans="2:66" ht="15" x14ac:dyDescent="0.2">
      <c r="B37" s="45">
        <v>42769</v>
      </c>
      <c r="C37" s="42">
        <v>35571.96</v>
      </c>
      <c r="D37" s="47">
        <f t="shared" si="4"/>
        <v>1.0764426230753799E-3</v>
      </c>
      <c r="E37" s="48">
        <f t="shared" si="5"/>
        <v>100.87836191868755</v>
      </c>
      <c r="F37" s="48"/>
      <c r="G37" s="45">
        <v>42769</v>
      </c>
      <c r="H37" s="42">
        <v>35364.51</v>
      </c>
      <c r="I37" s="47">
        <f t="shared" si="6"/>
        <v>8.5780914807753739E-4</v>
      </c>
      <c r="J37" s="48">
        <f t="shared" si="7"/>
        <v>100.83934628166688</v>
      </c>
      <c r="K37" s="48"/>
      <c r="L37" s="45">
        <v>42769</v>
      </c>
      <c r="M37" s="42">
        <v>39277.360000000001</v>
      </c>
      <c r="N37" s="47">
        <f t="shared" si="8"/>
        <v>7.6667752941816936E-4</v>
      </c>
      <c r="O37" s="48">
        <f t="shared" si="9"/>
        <v>100.74656994893081</v>
      </c>
      <c r="P37" s="48"/>
      <c r="Q37" s="45">
        <v>42769</v>
      </c>
      <c r="R37" s="42">
        <v>37023.46</v>
      </c>
      <c r="S37" s="47">
        <f t="shared" si="10"/>
        <v>7.1870944758289923E-4</v>
      </c>
      <c r="T37" s="48">
        <f t="shared" si="11"/>
        <v>100.79918496963784</v>
      </c>
      <c r="U37" s="48"/>
      <c r="V37" s="45">
        <v>42769</v>
      </c>
      <c r="W37" s="42">
        <v>1479.95</v>
      </c>
      <c r="X37" s="47">
        <f t="shared" si="25"/>
        <v>2.6359187866664691E-4</v>
      </c>
      <c r="Y37" s="42">
        <f t="shared" si="3"/>
        <v>3.4576026109789382E-5</v>
      </c>
      <c r="Z37" s="48">
        <f t="shared" si="12"/>
        <v>100.60501002685153</v>
      </c>
      <c r="AA37" s="48">
        <f t="shared" si="13"/>
        <v>100.72754840774424</v>
      </c>
      <c r="AB37" s="48">
        <f t="shared" si="14"/>
        <v>100.57849835151758</v>
      </c>
      <c r="AC37" s="48">
        <f t="shared" si="15"/>
        <v>100.69752363810488</v>
      </c>
      <c r="AD37" s="48"/>
      <c r="AE37" s="45">
        <v>42769</v>
      </c>
      <c r="AF37" s="42">
        <v>61006.7</v>
      </c>
      <c r="AG37" s="47">
        <f t="shared" si="16"/>
        <v>5.5434463507553211E-4</v>
      </c>
      <c r="AH37" s="48">
        <f t="shared" si="17"/>
        <v>100.84570499853785</v>
      </c>
      <c r="AI37" s="48"/>
      <c r="AJ37" s="48"/>
      <c r="AK37" s="45">
        <v>42769</v>
      </c>
      <c r="AL37" s="42">
        <v>39189.5</v>
      </c>
      <c r="AM37" s="47">
        <f t="shared" si="18"/>
        <v>4.2631621941757736E-4</v>
      </c>
      <c r="AN37" s="48">
        <f t="shared" si="19"/>
        <v>100.49259694236025</v>
      </c>
      <c r="AO37" s="48"/>
      <c r="AP37" s="48"/>
      <c r="AQ37" s="42">
        <f t="shared" si="37"/>
        <v>100.76696084330354</v>
      </c>
      <c r="AS37" s="42">
        <f t="shared" si="38"/>
        <v>100.49259694236025</v>
      </c>
      <c r="AT37" s="42">
        <f t="shared" si="39"/>
        <v>100.87836191868755</v>
      </c>
      <c r="AU37" s="48"/>
      <c r="AV37" s="48"/>
      <c r="AW37" s="48"/>
      <c r="AX37" s="48"/>
      <c r="AY37" s="48"/>
      <c r="AZ37" s="45"/>
      <c r="BL37" s="91" t="s">
        <v>24</v>
      </c>
      <c r="BM37" s="92" t="s">
        <v>23</v>
      </c>
    </row>
    <row r="38" spans="2:66" x14ac:dyDescent="0.2">
      <c r="B38" s="45">
        <v>42770</v>
      </c>
      <c r="C38" s="42">
        <v>35571.96</v>
      </c>
      <c r="D38" s="47">
        <f t="shared" si="4"/>
        <v>0</v>
      </c>
      <c r="E38" s="48">
        <f t="shared" si="5"/>
        <v>100.87836191868755</v>
      </c>
      <c r="F38" s="48"/>
      <c r="G38" s="45">
        <v>42770</v>
      </c>
      <c r="H38" s="42">
        <v>35364.51</v>
      </c>
      <c r="I38" s="47">
        <f t="shared" si="6"/>
        <v>0</v>
      </c>
      <c r="J38" s="48">
        <f t="shared" si="7"/>
        <v>100.83934628166688</v>
      </c>
      <c r="K38" s="48"/>
      <c r="L38" s="45">
        <v>42770</v>
      </c>
      <c r="M38" s="42">
        <v>39277.360000000001</v>
      </c>
      <c r="N38" s="47">
        <f t="shared" si="8"/>
        <v>0</v>
      </c>
      <c r="O38" s="48">
        <f t="shared" si="9"/>
        <v>100.74656994893081</v>
      </c>
      <c r="P38" s="48"/>
      <c r="Q38" s="45">
        <v>42770</v>
      </c>
      <c r="R38" s="42">
        <v>37023.46</v>
      </c>
      <c r="S38" s="47">
        <f t="shared" si="10"/>
        <v>0</v>
      </c>
      <c r="T38" s="48">
        <f t="shared" si="11"/>
        <v>100.79918496963784</v>
      </c>
      <c r="U38" s="48"/>
      <c r="V38" s="45">
        <v>42770</v>
      </c>
      <c r="W38" s="42">
        <v>1479.94</v>
      </c>
      <c r="X38" s="47">
        <f t="shared" si="25"/>
        <v>-6.7569850332738213E-6</v>
      </c>
      <c r="Y38" s="42">
        <f t="shared" si="3"/>
        <v>3.4576026109789382E-5</v>
      </c>
      <c r="Z38" s="48">
        <f t="shared" si="12"/>
        <v>100.60433024030451</v>
      </c>
      <c r="AA38" s="48">
        <f t="shared" si="13"/>
        <v>100.73035055155093</v>
      </c>
      <c r="AB38" s="48">
        <f t="shared" si="14"/>
        <v>100.60501002685153</v>
      </c>
      <c r="AC38" s="48">
        <f t="shared" si="15"/>
        <v>100.72754840774424</v>
      </c>
      <c r="AD38" s="48"/>
      <c r="AE38" s="45">
        <v>42770</v>
      </c>
      <c r="AF38" s="42">
        <v>61006.7</v>
      </c>
      <c r="AG38" s="47">
        <f t="shared" si="16"/>
        <v>0</v>
      </c>
      <c r="AH38" s="48">
        <f t="shared" si="17"/>
        <v>100.84570499853785</v>
      </c>
      <c r="AI38" s="48"/>
      <c r="AJ38" s="48"/>
      <c r="AK38" s="45">
        <v>42770</v>
      </c>
      <c r="AL38" s="42">
        <v>39189.5</v>
      </c>
      <c r="AM38" s="47">
        <f t="shared" si="18"/>
        <v>0</v>
      </c>
      <c r="AN38" s="48">
        <f t="shared" si="19"/>
        <v>100.49259694236025</v>
      </c>
      <c r="AO38" s="48"/>
      <c r="AP38" s="48"/>
      <c r="AQ38" s="42">
        <f t="shared" si="37"/>
        <v>100.76696084330354</v>
      </c>
      <c r="AS38" s="42">
        <f t="shared" si="38"/>
        <v>100.49259694236025</v>
      </c>
      <c r="AT38" s="42">
        <f t="shared" si="39"/>
        <v>100.87836191868755</v>
      </c>
      <c r="AU38" s="48"/>
      <c r="AV38" s="48"/>
      <c r="AW38" s="48"/>
      <c r="AX38" s="48"/>
      <c r="AY38" s="48"/>
      <c r="AZ38" s="45"/>
      <c r="BL38" s="93" t="s">
        <v>10</v>
      </c>
      <c r="BM38" s="94">
        <v>2.2237935745651249E-2</v>
      </c>
    </row>
    <row r="39" spans="2:66" x14ac:dyDescent="0.2">
      <c r="B39" s="45">
        <v>42771</v>
      </c>
      <c r="C39" s="42">
        <v>35571.96</v>
      </c>
      <c r="D39" s="47">
        <f t="shared" si="4"/>
        <v>0</v>
      </c>
      <c r="E39" s="48">
        <f t="shared" si="5"/>
        <v>100.87836191868755</v>
      </c>
      <c r="F39" s="48"/>
      <c r="G39" s="45">
        <v>42771</v>
      </c>
      <c r="H39" s="42">
        <v>35364.51</v>
      </c>
      <c r="I39" s="47">
        <f t="shared" si="6"/>
        <v>0</v>
      </c>
      <c r="J39" s="48">
        <f t="shared" si="7"/>
        <v>100.83934628166688</v>
      </c>
      <c r="K39" s="48"/>
      <c r="L39" s="45">
        <v>42771</v>
      </c>
      <c r="M39" s="42">
        <v>39277.360000000001</v>
      </c>
      <c r="N39" s="47">
        <f t="shared" si="8"/>
        <v>0</v>
      </c>
      <c r="O39" s="48">
        <f t="shared" si="9"/>
        <v>100.74656994893081</v>
      </c>
      <c r="P39" s="48"/>
      <c r="Q39" s="45">
        <v>42771</v>
      </c>
      <c r="R39" s="42">
        <v>37023.46</v>
      </c>
      <c r="S39" s="47">
        <f t="shared" si="10"/>
        <v>0</v>
      </c>
      <c r="T39" s="48">
        <f t="shared" si="11"/>
        <v>100.79918496963784</v>
      </c>
      <c r="U39" s="48"/>
      <c r="V39" s="45">
        <v>42771</v>
      </c>
      <c r="W39" s="42">
        <v>1479.96</v>
      </c>
      <c r="X39" s="47">
        <f t="shared" si="25"/>
        <v>1.3514061380837106E-5</v>
      </c>
      <c r="Y39" s="42">
        <f t="shared" si="3"/>
        <v>3.4576026109789382E-5</v>
      </c>
      <c r="Z39" s="48">
        <f t="shared" si="12"/>
        <v>100.60568981339856</v>
      </c>
      <c r="AA39" s="48">
        <f t="shared" si="13"/>
        <v>100.73519468292191</v>
      </c>
      <c r="AB39" s="48">
        <f t="shared" si="14"/>
        <v>100.60433024030451</v>
      </c>
      <c r="AC39" s="48">
        <f t="shared" si="15"/>
        <v>100.73035055155093</v>
      </c>
      <c r="AD39" s="48"/>
      <c r="AE39" s="45">
        <v>42771</v>
      </c>
      <c r="AF39" s="42">
        <v>61006.7</v>
      </c>
      <c r="AG39" s="47">
        <f t="shared" si="16"/>
        <v>0</v>
      </c>
      <c r="AH39" s="48">
        <f t="shared" si="17"/>
        <v>100.84570499853785</v>
      </c>
      <c r="AI39" s="48"/>
      <c r="AJ39" s="48"/>
      <c r="AK39" s="45">
        <v>42771</v>
      </c>
      <c r="AL39" s="42">
        <v>39189.5</v>
      </c>
      <c r="AM39" s="47">
        <f t="shared" si="18"/>
        <v>0</v>
      </c>
      <c r="AN39" s="48">
        <f t="shared" si="19"/>
        <v>100.49259694236025</v>
      </c>
      <c r="AO39" s="48"/>
      <c r="AP39" s="48"/>
      <c r="AQ39" s="42">
        <f t="shared" si="37"/>
        <v>100.76696084330354</v>
      </c>
      <c r="AS39" s="42">
        <f t="shared" si="38"/>
        <v>100.49259694236025</v>
      </c>
      <c r="AT39" s="42">
        <f t="shared" si="39"/>
        <v>100.87836191868755</v>
      </c>
      <c r="AU39" s="48"/>
      <c r="AV39" s="48"/>
      <c r="AW39" s="48"/>
      <c r="AX39" s="48"/>
      <c r="AY39" s="48"/>
      <c r="AZ39" s="45"/>
      <c r="BL39" s="95" t="s">
        <v>12</v>
      </c>
      <c r="BM39" s="96">
        <v>1.9891523589583571E-2</v>
      </c>
    </row>
    <row r="40" spans="2:66" x14ac:dyDescent="0.2">
      <c r="B40" s="45">
        <v>42772</v>
      </c>
      <c r="C40" s="42">
        <v>35588.17</v>
      </c>
      <c r="D40" s="47">
        <f t="shared" si="4"/>
        <v>4.5569600325645609E-4</v>
      </c>
      <c r="E40" s="48">
        <f t="shared" si="5"/>
        <v>100.92433178502895</v>
      </c>
      <c r="F40" s="48"/>
      <c r="G40" s="45">
        <v>42772</v>
      </c>
      <c r="H40" s="42">
        <v>35378.11</v>
      </c>
      <c r="I40" s="47">
        <f t="shared" si="6"/>
        <v>3.8456633500638659E-4</v>
      </c>
      <c r="J40" s="48">
        <f t="shared" si="7"/>
        <v>100.87812569949085</v>
      </c>
      <c r="K40" s="48"/>
      <c r="L40" s="45">
        <v>42772</v>
      </c>
      <c r="M40" s="42">
        <v>39287.75</v>
      </c>
      <c r="N40" s="47">
        <f t="shared" si="8"/>
        <v>2.6452898056272822E-4</v>
      </c>
      <c r="O40" s="48">
        <f t="shared" si="9"/>
        <v>100.77322033637459</v>
      </c>
      <c r="P40" s="48"/>
      <c r="Q40" s="45">
        <v>42772</v>
      </c>
      <c r="R40" s="42">
        <v>37040.42</v>
      </c>
      <c r="S40" s="47">
        <f t="shared" si="10"/>
        <v>4.5808792587176406E-4</v>
      </c>
      <c r="T40" s="48">
        <f t="shared" si="11"/>
        <v>100.84535985921013</v>
      </c>
      <c r="U40" s="48"/>
      <c r="V40" s="45">
        <v>42772</v>
      </c>
      <c r="W40" s="42">
        <v>1480.07</v>
      </c>
      <c r="X40" s="47">
        <f t="shared" si="25"/>
        <v>7.4326333143970302E-5</v>
      </c>
      <c r="Y40" s="42">
        <f t="shared" si="3"/>
        <v>3.4576026109789382E-5</v>
      </c>
      <c r="Z40" s="48">
        <f t="shared" si="12"/>
        <v>100.6131674654158</v>
      </c>
      <c r="AA40" s="48">
        <f t="shared" si="13"/>
        <v>100.74616498328277</v>
      </c>
      <c r="AB40" s="48">
        <f t="shared" si="14"/>
        <v>100.60568981339856</v>
      </c>
      <c r="AC40" s="48">
        <f t="shared" si="15"/>
        <v>100.73519468292191</v>
      </c>
      <c r="AD40" s="48"/>
      <c r="AE40" s="45">
        <v>42772</v>
      </c>
      <c r="AF40" s="42">
        <v>61035.16</v>
      </c>
      <c r="AG40" s="47">
        <f t="shared" si="16"/>
        <v>4.6650613785059747E-4</v>
      </c>
      <c r="AH40" s="48">
        <f t="shared" si="17"/>
        <v>100.89275013889554</v>
      </c>
      <c r="AI40" s="48"/>
      <c r="AJ40" s="48"/>
      <c r="AK40" s="45">
        <v>42772</v>
      </c>
      <c r="AL40" s="42">
        <v>39204.78</v>
      </c>
      <c r="AM40" s="47">
        <f t="shared" si="18"/>
        <v>3.8990035596264683E-4</v>
      </c>
      <c r="AN40" s="48">
        <f t="shared" si="19"/>
        <v>100.53177904167968</v>
      </c>
      <c r="AO40" s="48"/>
      <c r="AP40" s="48"/>
      <c r="AQ40" s="42">
        <f t="shared" si="37"/>
        <v>100.80759447677997</v>
      </c>
      <c r="AS40" s="42">
        <f t="shared" si="38"/>
        <v>100.53177904167968</v>
      </c>
      <c r="AT40" s="42">
        <f t="shared" si="39"/>
        <v>100.92433178502895</v>
      </c>
      <c r="AU40" s="48"/>
      <c r="AV40" s="48"/>
      <c r="AW40" s="48"/>
      <c r="AX40" s="48"/>
      <c r="AY40" s="48"/>
      <c r="AZ40" s="45"/>
      <c r="BK40" s="73"/>
      <c r="BL40" s="93" t="s">
        <v>30</v>
      </c>
      <c r="BM40" s="94">
        <v>1.7630236082057715E-2</v>
      </c>
    </row>
    <row r="41" spans="2:66" x14ac:dyDescent="0.2">
      <c r="B41" s="45">
        <v>42773</v>
      </c>
      <c r="C41" s="42">
        <v>35569.230000000003</v>
      </c>
      <c r="D41" s="47">
        <f t="shared" si="4"/>
        <v>-5.3219932353909538E-4</v>
      </c>
      <c r="E41" s="48">
        <f t="shared" si="5"/>
        <v>100.87061992392432</v>
      </c>
      <c r="F41" s="48"/>
      <c r="G41" s="45">
        <v>42773</v>
      </c>
      <c r="H41" s="42">
        <v>35365.129999999997</v>
      </c>
      <c r="I41" s="47">
        <f t="shared" si="6"/>
        <v>-3.6689353953622827E-4</v>
      </c>
      <c r="J41" s="48">
        <f t="shared" si="7"/>
        <v>100.84111416689119</v>
      </c>
      <c r="K41" s="48"/>
      <c r="L41" s="45">
        <v>42773</v>
      </c>
      <c r="M41" s="42">
        <v>39278.58</v>
      </c>
      <c r="N41" s="47">
        <f t="shared" si="8"/>
        <v>-2.334060871390653E-4</v>
      </c>
      <c r="O41" s="48">
        <f t="shared" si="9"/>
        <v>100.74969925332748</v>
      </c>
      <c r="P41" s="48"/>
      <c r="Q41" s="45">
        <v>42773</v>
      </c>
      <c r="R41" s="42">
        <v>37025.360000000001</v>
      </c>
      <c r="S41" s="47">
        <f t="shared" si="10"/>
        <v>-4.0658286272121646E-4</v>
      </c>
      <c r="T41" s="48">
        <f t="shared" si="11"/>
        <v>100.80435786410642</v>
      </c>
      <c r="U41" s="48"/>
      <c r="V41" s="45">
        <v>42773</v>
      </c>
      <c r="W41" s="42">
        <v>1482.02</v>
      </c>
      <c r="X41" s="47">
        <f t="shared" si="25"/>
        <v>1.3175052531300135E-3</v>
      </c>
      <c r="Y41" s="42">
        <f t="shared" si="3"/>
        <v>3.4576026109789382E-5</v>
      </c>
      <c r="Z41" s="48">
        <f t="shared" si="12"/>
        <v>100.74572584208553</v>
      </c>
      <c r="AA41" s="48">
        <f t="shared" si="13"/>
        <v>100.88238198691187</v>
      </c>
      <c r="AB41" s="48">
        <f t="shared" si="14"/>
        <v>100.6131674654158</v>
      </c>
      <c r="AC41" s="48">
        <f t="shared" si="15"/>
        <v>100.74616498328277</v>
      </c>
      <c r="AD41" s="48"/>
      <c r="AE41" s="45">
        <v>42773</v>
      </c>
      <c r="AF41" s="42">
        <v>61010.28</v>
      </c>
      <c r="AG41" s="47">
        <f t="shared" si="16"/>
        <v>-4.0763389495501734E-4</v>
      </c>
      <c r="AH41" s="48">
        <f t="shared" si="17"/>
        <v>100.8516228341837</v>
      </c>
      <c r="AI41" s="48"/>
      <c r="AJ41" s="48"/>
      <c r="AK41" s="45">
        <v>42773</v>
      </c>
      <c r="AL41" s="42">
        <v>39181.35</v>
      </c>
      <c r="AM41" s="47">
        <f t="shared" si="18"/>
        <v>-5.9763120721501028E-4</v>
      </c>
      <c r="AN41" s="48">
        <f t="shared" si="19"/>
        <v>100.47169811320754</v>
      </c>
      <c r="AO41" s="48"/>
      <c r="AP41" s="48"/>
      <c r="AQ41" s="42">
        <f t="shared" si="37"/>
        <v>100.76485202594012</v>
      </c>
      <c r="AS41" s="42">
        <f t="shared" si="38"/>
        <v>100.47169811320754</v>
      </c>
      <c r="AT41" s="42">
        <f t="shared" si="39"/>
        <v>100.87061992392432</v>
      </c>
      <c r="AU41" s="48"/>
      <c r="AV41" s="48"/>
      <c r="AW41" s="48"/>
      <c r="AX41" s="48"/>
      <c r="AY41" s="48"/>
      <c r="AZ41" s="45"/>
      <c r="BL41" s="95" t="s">
        <v>31</v>
      </c>
      <c r="BM41" s="96">
        <v>1.5990423839036261E-2</v>
      </c>
    </row>
    <row r="42" spans="2:66" x14ac:dyDescent="0.2">
      <c r="B42" s="45">
        <v>42774</v>
      </c>
      <c r="C42" s="42">
        <v>35655.21</v>
      </c>
      <c r="D42" s="47">
        <f t="shared" si="4"/>
        <v>2.4172578377432696E-3</v>
      </c>
      <c r="E42" s="48">
        <f t="shared" si="5"/>
        <v>101.11445022053346</v>
      </c>
      <c r="F42" s="48"/>
      <c r="G42" s="45">
        <v>42774</v>
      </c>
      <c r="H42" s="42">
        <v>35442.769999999997</v>
      </c>
      <c r="I42" s="47">
        <f t="shared" si="6"/>
        <v>2.1953828531098285E-3</v>
      </c>
      <c r="J42" s="48">
        <f t="shared" si="7"/>
        <v>101.06249901982167</v>
      </c>
      <c r="K42" s="48"/>
      <c r="L42" s="45">
        <v>42774</v>
      </c>
      <c r="M42" s="42">
        <v>39363.67</v>
      </c>
      <c r="N42" s="47">
        <f t="shared" si="8"/>
        <v>2.1663206765620835E-3</v>
      </c>
      <c r="O42" s="48">
        <f t="shared" si="9"/>
        <v>100.96795540997738</v>
      </c>
      <c r="P42" s="48"/>
      <c r="Q42" s="45">
        <v>42774</v>
      </c>
      <c r="R42" s="42">
        <v>37109.699999999997</v>
      </c>
      <c r="S42" s="47">
        <f t="shared" si="10"/>
        <v>2.2778981757367589E-3</v>
      </c>
      <c r="T42" s="48">
        <f t="shared" si="11"/>
        <v>101.03397992699138</v>
      </c>
      <c r="U42" s="48"/>
      <c r="V42" s="45">
        <v>42774</v>
      </c>
      <c r="W42" s="42">
        <v>1483.99</v>
      </c>
      <c r="X42" s="47">
        <f t="shared" si="25"/>
        <v>1.3292668115141293E-3</v>
      </c>
      <c r="Y42" s="42">
        <f t="shared" si="3"/>
        <v>3.4576026109789382E-5</v>
      </c>
      <c r="Z42" s="48">
        <f t="shared" si="12"/>
        <v>100.87964379184932</v>
      </c>
      <c r="AA42" s="48">
        <f t="shared" si="13"/>
        <v>101.01996970102715</v>
      </c>
      <c r="AB42" s="48">
        <f t="shared" si="14"/>
        <v>100.74572584208553</v>
      </c>
      <c r="AC42" s="48">
        <f t="shared" si="15"/>
        <v>100.88238198691187</v>
      </c>
      <c r="AD42" s="48"/>
      <c r="AE42" s="45">
        <v>42774</v>
      </c>
      <c r="AF42" s="42">
        <v>61135.98</v>
      </c>
      <c r="AG42" s="47">
        <f t="shared" si="16"/>
        <v>2.0603085250552322E-3</v>
      </c>
      <c r="AH42" s="48">
        <f t="shared" si="17"/>
        <v>101.05940829247463</v>
      </c>
      <c r="AI42" s="48"/>
      <c r="AJ42" s="48"/>
      <c r="AK42" s="45">
        <v>42774</v>
      </c>
      <c r="AL42" s="42">
        <v>39251.42</v>
      </c>
      <c r="AM42" s="47">
        <f t="shared" si="18"/>
        <v>1.7883508352825039E-3</v>
      </c>
      <c r="AN42" s="48">
        <f t="shared" si="19"/>
        <v>100.65137675845054</v>
      </c>
      <c r="AO42" s="48"/>
      <c r="AP42" s="48"/>
      <c r="AQ42" s="42">
        <f t="shared" si="37"/>
        <v>100.98161160470818</v>
      </c>
      <c r="AS42" s="42">
        <f t="shared" si="38"/>
        <v>100.65137675845054</v>
      </c>
      <c r="AT42" s="42">
        <f t="shared" si="39"/>
        <v>101.11445022053346</v>
      </c>
      <c r="AU42" s="48"/>
      <c r="AV42" s="48"/>
      <c r="AW42" s="48"/>
      <c r="AX42" s="48"/>
      <c r="AY42" s="48"/>
      <c r="AZ42" s="45"/>
      <c r="BL42" s="93" t="s">
        <v>9</v>
      </c>
      <c r="BM42" s="94">
        <v>1.5631856404366706E-2</v>
      </c>
    </row>
    <row r="43" spans="2:66" x14ac:dyDescent="0.2">
      <c r="B43" s="45">
        <v>42775</v>
      </c>
      <c r="C43" s="42">
        <v>35685.370000000003</v>
      </c>
      <c r="D43" s="47">
        <f t="shared" si="4"/>
        <v>8.4587918567868847E-4</v>
      </c>
      <c r="E43" s="48">
        <f t="shared" si="5"/>
        <v>101.19998082934634</v>
      </c>
      <c r="F43" s="48"/>
      <c r="G43" s="45">
        <v>42775</v>
      </c>
      <c r="H43" s="42">
        <v>35471.81</v>
      </c>
      <c r="I43" s="47">
        <f t="shared" si="6"/>
        <v>8.1934905200697905E-4</v>
      </c>
      <c r="J43" s="48">
        <f t="shared" si="7"/>
        <v>101.14530448258702</v>
      </c>
      <c r="K43" s="48"/>
      <c r="L43" s="45">
        <v>42775</v>
      </c>
      <c r="M43" s="42">
        <v>39411.230000000003</v>
      </c>
      <c r="N43" s="47">
        <f t="shared" si="8"/>
        <v>1.20822067657822E-3</v>
      </c>
      <c r="O43" s="48">
        <f t="shared" si="9"/>
        <v>101.08994698137555</v>
      </c>
      <c r="P43" s="48"/>
      <c r="Q43" s="45">
        <v>42775</v>
      </c>
      <c r="R43" s="42">
        <v>37150.68</v>
      </c>
      <c r="S43" s="47">
        <f t="shared" si="10"/>
        <v>1.1042934866087872E-3</v>
      </c>
      <c r="T43" s="48">
        <f t="shared" si="11"/>
        <v>101.14555109295092</v>
      </c>
      <c r="U43" s="48"/>
      <c r="V43" s="45">
        <v>42775</v>
      </c>
      <c r="W43" s="42">
        <v>1485.24</v>
      </c>
      <c r="X43" s="47">
        <f t="shared" si="25"/>
        <v>8.4232373533521532E-4</v>
      </c>
      <c r="Y43" s="42">
        <f t="shared" si="3"/>
        <v>3.4576026109789382E-5</v>
      </c>
      <c r="Z43" s="48">
        <f t="shared" si="12"/>
        <v>100.96461711022735</v>
      </c>
      <c r="AA43" s="48">
        <f t="shared" si="13"/>
        <v>101.10855408835916</v>
      </c>
      <c r="AB43" s="48">
        <f t="shared" si="14"/>
        <v>100.87964379184932</v>
      </c>
      <c r="AC43" s="48">
        <f t="shared" si="15"/>
        <v>101.01996970102715</v>
      </c>
      <c r="AD43" s="48"/>
      <c r="AE43" s="45">
        <v>42775</v>
      </c>
      <c r="AF43" s="42">
        <v>61201.68</v>
      </c>
      <c r="AG43" s="47">
        <f t="shared" si="16"/>
        <v>1.0746535836998472E-3</v>
      </c>
      <c r="AH43" s="48">
        <f t="shared" si="17"/>
        <v>101.16801214776272</v>
      </c>
      <c r="AI43" s="48"/>
      <c r="AJ43" s="48"/>
      <c r="AK43" s="45">
        <v>42775</v>
      </c>
      <c r="AL43" s="42">
        <v>39300.42</v>
      </c>
      <c r="AM43" s="47">
        <f t="shared" si="18"/>
        <v>1.2483624796248982E-3</v>
      </c>
      <c r="AN43" s="48">
        <f t="shared" si="19"/>
        <v>100.77702616071838</v>
      </c>
      <c r="AO43" s="48"/>
      <c r="AP43" s="48"/>
      <c r="AQ43" s="42">
        <f t="shared" si="37"/>
        <v>101.08763694912351</v>
      </c>
      <c r="AS43" s="42">
        <f t="shared" si="38"/>
        <v>100.77702616071838</v>
      </c>
      <c r="AT43" s="42">
        <f t="shared" si="39"/>
        <v>101.19998082934634</v>
      </c>
      <c r="AU43" s="48"/>
      <c r="AV43" s="48"/>
      <c r="AW43" s="48"/>
      <c r="AX43" s="48"/>
      <c r="AY43" s="48"/>
      <c r="AZ43" s="45"/>
      <c r="BL43" s="95" t="s">
        <v>29</v>
      </c>
      <c r="BM43" s="96">
        <v>1.5420218966612165E-2</v>
      </c>
    </row>
    <row r="44" spans="2:66" x14ac:dyDescent="0.2">
      <c r="B44" s="45">
        <v>42776</v>
      </c>
      <c r="C44" s="42">
        <v>35732.550000000003</v>
      </c>
      <c r="D44" s="47">
        <f t="shared" si="4"/>
        <v>1.3221104334912859E-3</v>
      </c>
      <c r="E44" s="48">
        <f t="shared" si="5"/>
        <v>101.33377837986994</v>
      </c>
      <c r="F44" s="48"/>
      <c r="G44" s="45">
        <v>42776</v>
      </c>
      <c r="H44" s="42">
        <v>35513.800000000003</v>
      </c>
      <c r="I44" s="47">
        <f t="shared" si="6"/>
        <v>1.1837569044264029E-3</v>
      </c>
      <c r="J44" s="48">
        <f t="shared" si="7"/>
        <v>101.26503593511859</v>
      </c>
      <c r="K44" s="48"/>
      <c r="L44" s="45">
        <v>42776</v>
      </c>
      <c r="M44" s="42">
        <v>39453.769999999997</v>
      </c>
      <c r="N44" s="47">
        <f t="shared" si="8"/>
        <v>1.0793877785593153E-3</v>
      </c>
      <c r="O44" s="48">
        <f t="shared" si="9"/>
        <v>101.19906223468246</v>
      </c>
      <c r="P44" s="48"/>
      <c r="Q44" s="45">
        <v>42776</v>
      </c>
      <c r="R44" s="42">
        <v>37202.559999999998</v>
      </c>
      <c r="S44" s="47">
        <f t="shared" si="10"/>
        <v>1.3964751116264384E-3</v>
      </c>
      <c r="T44" s="48">
        <f t="shared" si="11"/>
        <v>101.28679833770397</v>
      </c>
      <c r="U44" s="48"/>
      <c r="V44" s="45">
        <v>42776</v>
      </c>
      <c r="W44" s="42">
        <v>1485.19</v>
      </c>
      <c r="X44" s="47">
        <f t="shared" si="25"/>
        <v>-3.3664592927751258E-5</v>
      </c>
      <c r="Y44" s="42">
        <f t="shared" si="3"/>
        <v>3.4576026109789382E-5</v>
      </c>
      <c r="Z44" s="48">
        <f t="shared" si="12"/>
        <v>100.96121817749223</v>
      </c>
      <c r="AA44" s="48">
        <f t="shared" si="13"/>
        <v>101.10864624205034</v>
      </c>
      <c r="AB44" s="48">
        <f t="shared" si="14"/>
        <v>100.96461711022735</v>
      </c>
      <c r="AC44" s="48">
        <f t="shared" si="15"/>
        <v>101.10855408835916</v>
      </c>
      <c r="AD44" s="48"/>
      <c r="AE44" s="45">
        <v>42776</v>
      </c>
      <c r="AF44" s="42">
        <v>61268.33</v>
      </c>
      <c r="AG44" s="47">
        <f t="shared" si="16"/>
        <v>1.0890223928494702E-3</v>
      </c>
      <c r="AH44" s="48">
        <f t="shared" si="17"/>
        <v>101.2781863784317</v>
      </c>
      <c r="AI44" s="48"/>
      <c r="AJ44" s="48"/>
      <c r="AK44" s="45">
        <v>42776</v>
      </c>
      <c r="AL44" s="42">
        <v>39336.36</v>
      </c>
      <c r="AM44" s="47">
        <f t="shared" si="18"/>
        <v>9.1449404357524244E-4</v>
      </c>
      <c r="AN44" s="48">
        <f t="shared" si="19"/>
        <v>100.86918615087158</v>
      </c>
      <c r="AO44" s="48"/>
      <c r="AP44" s="48"/>
      <c r="AQ44" s="42">
        <f t="shared" si="37"/>
        <v>101.20534123611304</v>
      </c>
      <c r="AS44" s="42">
        <f t="shared" si="38"/>
        <v>100.86918615087158</v>
      </c>
      <c r="AT44" s="42">
        <f t="shared" si="39"/>
        <v>101.33377837986994</v>
      </c>
      <c r="AU44" s="48"/>
      <c r="AV44" s="48"/>
      <c r="AW44" s="48"/>
      <c r="AX44" s="48"/>
      <c r="AY44" s="48"/>
      <c r="AZ44" s="45"/>
      <c r="BL44" s="93" t="s">
        <v>11</v>
      </c>
      <c r="BM44" s="94">
        <v>1.3791783306847716E-2</v>
      </c>
    </row>
    <row r="45" spans="2:66" x14ac:dyDescent="0.2">
      <c r="B45" s="45">
        <v>42777</v>
      </c>
      <c r="C45" s="42">
        <v>35732.550000000003</v>
      </c>
      <c r="D45" s="47">
        <f t="shared" si="4"/>
        <v>0</v>
      </c>
      <c r="E45" s="48">
        <f t="shared" si="5"/>
        <v>101.33377837986994</v>
      </c>
      <c r="F45" s="48"/>
      <c r="G45" s="45">
        <v>42777</v>
      </c>
      <c r="H45" s="42">
        <v>35513.800000000003</v>
      </c>
      <c r="I45" s="47">
        <f t="shared" si="6"/>
        <v>0</v>
      </c>
      <c r="J45" s="48">
        <f t="shared" si="7"/>
        <v>101.26503593511859</v>
      </c>
      <c r="K45" s="48"/>
      <c r="L45" s="45">
        <v>42777</v>
      </c>
      <c r="M45" s="42">
        <v>39453.769999999997</v>
      </c>
      <c r="N45" s="47">
        <f t="shared" si="8"/>
        <v>0</v>
      </c>
      <c r="O45" s="48">
        <f t="shared" si="9"/>
        <v>101.19906223468246</v>
      </c>
      <c r="P45" s="48"/>
      <c r="Q45" s="45">
        <v>42777</v>
      </c>
      <c r="R45" s="42">
        <v>37202.559999999998</v>
      </c>
      <c r="S45" s="47">
        <f t="shared" si="10"/>
        <v>0</v>
      </c>
      <c r="T45" s="48">
        <f t="shared" si="11"/>
        <v>101.28679833770397</v>
      </c>
      <c r="U45" s="48"/>
      <c r="V45" s="45">
        <v>42777</v>
      </c>
      <c r="W45" s="42">
        <v>1485.44</v>
      </c>
      <c r="X45" s="47">
        <f t="shared" si="25"/>
        <v>1.6832863135363141E-4</v>
      </c>
      <c r="Y45" s="42">
        <f t="shared" si="3"/>
        <v>3.4576026109789382E-5</v>
      </c>
      <c r="Z45" s="48">
        <f t="shared" si="12"/>
        <v>100.97821284116785</v>
      </c>
      <c r="AA45" s="48">
        <f t="shared" si="13"/>
        <v>101.12916165728268</v>
      </c>
      <c r="AB45" s="48">
        <f t="shared" si="14"/>
        <v>100.96121817749223</v>
      </c>
      <c r="AC45" s="48">
        <f t="shared" si="15"/>
        <v>101.10864624205034</v>
      </c>
      <c r="AD45" s="48"/>
      <c r="AE45" s="45">
        <v>42777</v>
      </c>
      <c r="AF45" s="42">
        <v>61268.33</v>
      </c>
      <c r="AG45" s="47">
        <f t="shared" si="16"/>
        <v>0</v>
      </c>
      <c r="AH45" s="48">
        <f t="shared" si="17"/>
        <v>101.2781863784317</v>
      </c>
      <c r="AI45" s="48"/>
      <c r="AJ45" s="48"/>
      <c r="AK45" s="45">
        <v>42777</v>
      </c>
      <c r="AL45" s="42">
        <v>39336.36</v>
      </c>
      <c r="AM45" s="47">
        <f t="shared" si="18"/>
        <v>0</v>
      </c>
      <c r="AN45" s="48">
        <f t="shared" si="19"/>
        <v>100.86918615087158</v>
      </c>
      <c r="AO45" s="48"/>
      <c r="AP45" s="48"/>
      <c r="AQ45" s="42">
        <f t="shared" si="37"/>
        <v>101.20534123611304</v>
      </c>
      <c r="AS45" s="42">
        <f t="shared" si="38"/>
        <v>100.86918615087158</v>
      </c>
      <c r="AT45" s="42">
        <f t="shared" si="39"/>
        <v>101.33377837986994</v>
      </c>
      <c r="AU45" s="48"/>
      <c r="AV45" s="48"/>
      <c r="AW45" s="48"/>
      <c r="AX45" s="48"/>
      <c r="AY45" s="48"/>
      <c r="AZ45" s="45"/>
    </row>
    <row r="46" spans="2:66" x14ac:dyDescent="0.2">
      <c r="B46" s="45">
        <v>42778</v>
      </c>
      <c r="C46" s="42">
        <v>35732.550000000003</v>
      </c>
      <c r="D46" s="47">
        <f t="shared" si="4"/>
        <v>0</v>
      </c>
      <c r="E46" s="48">
        <f t="shared" si="5"/>
        <v>101.33377837986994</v>
      </c>
      <c r="F46" s="48"/>
      <c r="G46" s="45">
        <v>42778</v>
      </c>
      <c r="H46" s="42">
        <v>35513.800000000003</v>
      </c>
      <c r="I46" s="47">
        <f t="shared" si="6"/>
        <v>0</v>
      </c>
      <c r="J46" s="48">
        <f t="shared" si="7"/>
        <v>101.26503593511859</v>
      </c>
      <c r="K46" s="48"/>
      <c r="L46" s="45">
        <v>42778</v>
      </c>
      <c r="M46" s="42">
        <v>39453.769999999997</v>
      </c>
      <c r="N46" s="47">
        <f t="shared" si="8"/>
        <v>0</v>
      </c>
      <c r="O46" s="48">
        <f t="shared" si="9"/>
        <v>101.19906223468246</v>
      </c>
      <c r="P46" s="48"/>
      <c r="Q46" s="45">
        <v>42778</v>
      </c>
      <c r="R46" s="42">
        <v>37202.559999999998</v>
      </c>
      <c r="S46" s="47">
        <f t="shared" si="10"/>
        <v>0</v>
      </c>
      <c r="T46" s="48">
        <f t="shared" si="11"/>
        <v>101.28679833770397</v>
      </c>
      <c r="U46" s="48"/>
      <c r="V46" s="45">
        <v>42778</v>
      </c>
      <c r="W46" s="42">
        <v>1485.69</v>
      </c>
      <c r="X46" s="47">
        <f t="shared" si="25"/>
        <v>1.6830030159420417E-4</v>
      </c>
      <c r="Y46" s="42">
        <f t="shared" si="3"/>
        <v>3.4576026109789382E-5</v>
      </c>
      <c r="Z46" s="48">
        <f t="shared" si="12"/>
        <v>100.99520750484346</v>
      </c>
      <c r="AA46" s="48">
        <f t="shared" si="13"/>
        <v>101.1496783702235</v>
      </c>
      <c r="AB46" s="48">
        <f t="shared" si="14"/>
        <v>100.97821284116785</v>
      </c>
      <c r="AC46" s="48">
        <f t="shared" si="15"/>
        <v>101.12916165728268</v>
      </c>
      <c r="AD46" s="48"/>
      <c r="AE46" s="45">
        <v>42778</v>
      </c>
      <c r="AF46" s="42">
        <v>61268.33</v>
      </c>
      <c r="AG46" s="47">
        <f t="shared" si="16"/>
        <v>0</v>
      </c>
      <c r="AH46" s="48">
        <f t="shared" si="17"/>
        <v>101.2781863784317</v>
      </c>
      <c r="AI46" s="48"/>
      <c r="AJ46" s="48"/>
      <c r="AK46" s="45">
        <v>42778</v>
      </c>
      <c r="AL46" s="42">
        <v>39336.36</v>
      </c>
      <c r="AM46" s="47">
        <f t="shared" si="18"/>
        <v>0</v>
      </c>
      <c r="AN46" s="48">
        <f t="shared" si="19"/>
        <v>100.86918615087158</v>
      </c>
      <c r="AO46" s="48"/>
      <c r="AP46" s="48"/>
      <c r="AQ46" s="42">
        <f t="shared" si="37"/>
        <v>101.20534123611304</v>
      </c>
      <c r="AS46" s="42">
        <f t="shared" si="38"/>
        <v>100.86918615087158</v>
      </c>
      <c r="AT46" s="42">
        <f t="shared" si="39"/>
        <v>101.33377837986994</v>
      </c>
      <c r="AU46" s="48"/>
      <c r="AV46" s="48"/>
      <c r="AW46" s="48"/>
      <c r="AX46" s="48"/>
      <c r="AY46" s="48"/>
      <c r="AZ46" s="45"/>
    </row>
    <row r="47" spans="2:66" x14ac:dyDescent="0.2">
      <c r="B47" s="45">
        <v>42779</v>
      </c>
      <c r="C47" s="42">
        <v>35713.15</v>
      </c>
      <c r="D47" s="47">
        <f t="shared" si="4"/>
        <v>-5.4292234951047735E-4</v>
      </c>
      <c r="E47" s="48">
        <f t="shared" si="5"/>
        <v>101.27876200682717</v>
      </c>
      <c r="F47" s="48"/>
      <c r="G47" s="45">
        <v>42779</v>
      </c>
      <c r="H47" s="42">
        <v>35509.96</v>
      </c>
      <c r="I47" s="47">
        <f t="shared" si="6"/>
        <v>-1.081269816241015E-4</v>
      </c>
      <c r="J47" s="48">
        <f t="shared" si="7"/>
        <v>101.25408645243887</v>
      </c>
      <c r="K47" s="48"/>
      <c r="L47" s="45">
        <v>42779</v>
      </c>
      <c r="M47" s="42">
        <v>39440.67</v>
      </c>
      <c r="N47" s="47">
        <f t="shared" si="8"/>
        <v>-3.320341756947176E-4</v>
      </c>
      <c r="O47" s="48">
        <f t="shared" si="9"/>
        <v>101.16546068747229</v>
      </c>
      <c r="P47" s="48"/>
      <c r="Q47" s="45">
        <v>42779</v>
      </c>
      <c r="R47" s="42">
        <v>37193.620000000003</v>
      </c>
      <c r="S47" s="47">
        <f t="shared" si="10"/>
        <v>-2.4030604345492979E-4</v>
      </c>
      <c r="T47" s="48">
        <f t="shared" si="11"/>
        <v>101.26245850794122</v>
      </c>
      <c r="U47" s="48"/>
      <c r="V47" s="45">
        <v>42779</v>
      </c>
      <c r="W47" s="42">
        <v>1485.71</v>
      </c>
      <c r="X47" s="47">
        <f t="shared" si="25"/>
        <v>1.3461758509469846E-5</v>
      </c>
      <c r="Y47" s="42">
        <f t="shared" si="3"/>
        <v>3.4576026109789382E-5</v>
      </c>
      <c r="Z47" s="48">
        <f t="shared" si="12"/>
        <v>100.99656707793751</v>
      </c>
      <c r="AA47" s="48">
        <f t="shared" si="13"/>
        <v>101.15453737668736</v>
      </c>
      <c r="AB47" s="48">
        <f t="shared" si="14"/>
        <v>100.99520750484346</v>
      </c>
      <c r="AC47" s="48">
        <f t="shared" si="15"/>
        <v>101.1496783702235</v>
      </c>
      <c r="AD47" s="48"/>
      <c r="AE47" s="45">
        <v>42779</v>
      </c>
      <c r="AF47" s="42">
        <v>61271.73</v>
      </c>
      <c r="AG47" s="47">
        <f t="shared" si="16"/>
        <v>5.5493596773370513E-5</v>
      </c>
      <c r="AH47" s="48">
        <f t="shared" si="17"/>
        <v>101.28380666926851</v>
      </c>
      <c r="AI47" s="48"/>
      <c r="AJ47" s="48"/>
      <c r="AK47" s="45">
        <v>42779</v>
      </c>
      <c r="AL47" s="42">
        <v>39335.040000000001</v>
      </c>
      <c r="AM47" s="47">
        <f t="shared" si="18"/>
        <v>-3.3556739871154484E-5</v>
      </c>
      <c r="AN47" s="48">
        <f t="shared" si="19"/>
        <v>100.8658013098309</v>
      </c>
      <c r="AO47" s="48"/>
      <c r="AP47" s="48"/>
      <c r="AQ47" s="42">
        <f t="shared" si="37"/>
        <v>101.18506260562982</v>
      </c>
      <c r="AS47" s="42">
        <f t="shared" si="38"/>
        <v>100.8658013098309</v>
      </c>
      <c r="AT47" s="42">
        <f t="shared" si="39"/>
        <v>101.28380666926851</v>
      </c>
      <c r="AU47" s="48"/>
      <c r="AV47" s="48"/>
      <c r="AW47" s="48"/>
      <c r="AX47" s="48"/>
      <c r="AY47" s="48"/>
      <c r="AZ47" s="45"/>
    </row>
    <row r="48" spans="2:66" x14ac:dyDescent="0.2">
      <c r="B48" s="45">
        <v>42780</v>
      </c>
      <c r="C48" s="42">
        <v>35717.14</v>
      </c>
      <c r="D48" s="47">
        <f t="shared" si="4"/>
        <v>1.1172355280897328E-4</v>
      </c>
      <c r="E48" s="48">
        <f t="shared" si="5"/>
        <v>101.29007722994267</v>
      </c>
      <c r="F48" s="48"/>
      <c r="G48" s="45">
        <v>42780</v>
      </c>
      <c r="H48" s="42">
        <v>35528</v>
      </c>
      <c r="I48" s="47">
        <f t="shared" si="6"/>
        <v>5.0802648045800147E-4</v>
      </c>
      <c r="J48" s="48">
        <f t="shared" si="7"/>
        <v>101.30552620961129</v>
      </c>
      <c r="K48" s="48"/>
      <c r="L48" s="45">
        <v>42780</v>
      </c>
      <c r="M48" s="42">
        <v>39451.64</v>
      </c>
      <c r="N48" s="47">
        <f t="shared" si="8"/>
        <v>2.7813929124431702E-4</v>
      </c>
      <c r="O48" s="48">
        <f t="shared" si="9"/>
        <v>101.19359877700632</v>
      </c>
      <c r="P48" s="48"/>
      <c r="Q48" s="45">
        <v>42780</v>
      </c>
      <c r="R48" s="42">
        <v>37208.839999999997</v>
      </c>
      <c r="S48" s="47">
        <f t="shared" si="10"/>
        <v>4.0920996665549936E-4</v>
      </c>
      <c r="T48" s="48">
        <f t="shared" si="11"/>
        <v>101.3038961152107</v>
      </c>
      <c r="U48" s="48"/>
      <c r="V48" s="45">
        <v>42780</v>
      </c>
      <c r="W48" s="42">
        <v>1487.44</v>
      </c>
      <c r="X48" s="47">
        <f t="shared" si="25"/>
        <v>1.164426435845467E-3</v>
      </c>
      <c r="Y48" s="42">
        <f t="shared" si="3"/>
        <v>3.4576026109789382E-5</v>
      </c>
      <c r="Z48" s="48">
        <f t="shared" si="12"/>
        <v>101.1141701505727</v>
      </c>
      <c r="AA48" s="48">
        <f t="shared" si="13"/>
        <v>101.27582191603994</v>
      </c>
      <c r="AB48" s="48">
        <f t="shared" si="14"/>
        <v>100.99656707793751</v>
      </c>
      <c r="AC48" s="48">
        <f t="shared" si="15"/>
        <v>101.15453737668736</v>
      </c>
      <c r="AD48" s="48"/>
      <c r="AE48" s="45">
        <v>42780</v>
      </c>
      <c r="AF48" s="42">
        <v>61282.04</v>
      </c>
      <c r="AG48" s="47">
        <f t="shared" si="16"/>
        <v>1.6826683366044648E-4</v>
      </c>
      <c r="AH48" s="48">
        <f t="shared" si="17"/>
        <v>101.30084937471783</v>
      </c>
      <c r="AI48" s="48"/>
      <c r="AJ48" s="48"/>
      <c r="AK48" s="45">
        <v>42780</v>
      </c>
      <c r="AL48" s="42">
        <v>39352.660000000003</v>
      </c>
      <c r="AM48" s="47">
        <f t="shared" si="18"/>
        <v>4.4794666536507322E-4</v>
      </c>
      <c r="AN48" s="48">
        <f t="shared" si="19"/>
        <v>100.91098380917701</v>
      </c>
      <c r="AO48" s="48"/>
      <c r="AP48" s="48"/>
      <c r="AQ48" s="42">
        <f t="shared" si="37"/>
        <v>101.21748858594431</v>
      </c>
      <c r="AS48" s="42">
        <f t="shared" si="38"/>
        <v>100.91098380917701</v>
      </c>
      <c r="AT48" s="42">
        <f t="shared" si="39"/>
        <v>101.30552620961129</v>
      </c>
      <c r="AU48" s="48"/>
      <c r="AV48" s="48"/>
      <c r="AW48" s="48"/>
      <c r="AX48" s="48"/>
      <c r="AY48" s="48"/>
      <c r="AZ48" s="45"/>
    </row>
    <row r="49" spans="2:66" x14ac:dyDescent="0.2">
      <c r="B49" s="45">
        <v>42781</v>
      </c>
      <c r="C49" s="42">
        <v>35748.300000000003</v>
      </c>
      <c r="D49" s="47">
        <f t="shared" si="4"/>
        <v>8.7241027697082529E-4</v>
      </c>
      <c r="E49" s="48">
        <f t="shared" si="5"/>
        <v>101.37844373427323</v>
      </c>
      <c r="F49" s="48"/>
      <c r="G49" s="45">
        <v>42781</v>
      </c>
      <c r="H49" s="42">
        <v>35566.25</v>
      </c>
      <c r="I49" s="47">
        <f t="shared" si="6"/>
        <v>1.0766156271109217E-3</v>
      </c>
      <c r="J49" s="48">
        <f t="shared" si="7"/>
        <v>101.41459332224125</v>
      </c>
      <c r="K49" s="48"/>
      <c r="L49" s="45">
        <v>42781</v>
      </c>
      <c r="M49" s="42">
        <v>39481.71</v>
      </c>
      <c r="N49" s="47">
        <f t="shared" si="8"/>
        <v>7.6219898589768853E-4</v>
      </c>
      <c r="O49" s="48">
        <f t="shared" si="9"/>
        <v>101.27072843537348</v>
      </c>
      <c r="P49" s="48"/>
      <c r="Q49" s="45">
        <v>42781</v>
      </c>
      <c r="R49" s="42">
        <v>37241.82</v>
      </c>
      <c r="S49" s="47">
        <f t="shared" si="10"/>
        <v>8.8634851288027505E-4</v>
      </c>
      <c r="T49" s="48">
        <f t="shared" si="11"/>
        <v>101.3936866728814</v>
      </c>
      <c r="U49" s="48"/>
      <c r="V49" s="45">
        <v>42781</v>
      </c>
      <c r="W49" s="42">
        <v>1486.89</v>
      </c>
      <c r="X49" s="47">
        <f t="shared" si="25"/>
        <v>-3.6976281396217114E-4</v>
      </c>
      <c r="Y49" s="42">
        <f t="shared" si="3"/>
        <v>3.4576026109789382E-5</v>
      </c>
      <c r="Z49" s="48">
        <f t="shared" si="12"/>
        <v>101.07678189048637</v>
      </c>
      <c r="AA49" s="48">
        <f t="shared" si="13"/>
        <v>101.24187559860479</v>
      </c>
      <c r="AB49" s="48">
        <f t="shared" si="14"/>
        <v>101.1141701505727</v>
      </c>
      <c r="AC49" s="48">
        <f t="shared" si="15"/>
        <v>101.27582191603994</v>
      </c>
      <c r="AD49" s="48"/>
      <c r="AE49" s="45">
        <v>42781</v>
      </c>
      <c r="AF49" s="42">
        <v>61330.92</v>
      </c>
      <c r="AG49" s="47">
        <f t="shared" si="16"/>
        <v>7.9762357780510662E-4</v>
      </c>
      <c r="AH49" s="48">
        <f t="shared" si="17"/>
        <v>101.38164932063079</v>
      </c>
      <c r="AI49" s="48"/>
      <c r="AJ49" s="48"/>
      <c r="AK49" s="45">
        <v>42781</v>
      </c>
      <c r="AL49" s="42">
        <v>39362.93</v>
      </c>
      <c r="AM49" s="47">
        <f t="shared" si="18"/>
        <v>2.6097346405551392E-4</v>
      </c>
      <c r="AN49" s="48">
        <f t="shared" si="19"/>
        <v>100.93731889818294</v>
      </c>
      <c r="AO49" s="48"/>
      <c r="AP49" s="48"/>
      <c r="AQ49" s="42">
        <f t="shared" si="37"/>
        <v>101.29607006393051</v>
      </c>
      <c r="AS49" s="42">
        <f t="shared" si="38"/>
        <v>100.93731889818294</v>
      </c>
      <c r="AT49" s="42">
        <f t="shared" si="39"/>
        <v>101.41459332224125</v>
      </c>
      <c r="AU49" s="48"/>
      <c r="AV49" s="48"/>
      <c r="AW49" s="48"/>
      <c r="AX49" s="48"/>
      <c r="AY49" s="48"/>
      <c r="AZ49" s="45"/>
    </row>
    <row r="50" spans="2:66" ht="15" x14ac:dyDescent="0.25">
      <c r="B50" s="45">
        <v>42782</v>
      </c>
      <c r="C50" s="42">
        <v>35723.160000000003</v>
      </c>
      <c r="D50" s="47">
        <f t="shared" si="4"/>
        <v>-7.032502244861405E-4</v>
      </c>
      <c r="E50" s="48">
        <f t="shared" si="5"/>
        <v>101.30714932095906</v>
      </c>
      <c r="F50" s="48"/>
      <c r="G50" s="45">
        <v>42782</v>
      </c>
      <c r="H50" s="42">
        <v>35552.86</v>
      </c>
      <c r="I50" s="47">
        <f t="shared" si="6"/>
        <v>-3.7648051172112229E-4</v>
      </c>
      <c r="J50" s="48">
        <f t="shared" si="7"/>
        <v>101.37641270425129</v>
      </c>
      <c r="K50" s="48"/>
      <c r="L50" s="45">
        <v>42782</v>
      </c>
      <c r="M50" s="42">
        <v>39452.82</v>
      </c>
      <c r="N50" s="47">
        <f t="shared" si="8"/>
        <v>-7.317312244073948E-4</v>
      </c>
      <c r="O50" s="48">
        <f t="shared" si="9"/>
        <v>101.19662548125883</v>
      </c>
      <c r="P50" s="48"/>
      <c r="Q50" s="45">
        <v>42782</v>
      </c>
      <c r="R50" s="42">
        <v>37222.99</v>
      </c>
      <c r="S50" s="47">
        <f t="shared" si="10"/>
        <v>-5.0561438726681729E-4</v>
      </c>
      <c r="T50" s="48">
        <f t="shared" si="11"/>
        <v>101.34242056612158</v>
      </c>
      <c r="U50" s="48"/>
      <c r="V50" s="45">
        <v>42782</v>
      </c>
      <c r="W50" s="42">
        <v>1485.66</v>
      </c>
      <c r="X50" s="47">
        <f t="shared" si="25"/>
        <v>-8.2722999011364262E-4</v>
      </c>
      <c r="Y50" s="42">
        <f t="shared" si="3"/>
        <v>3.4576026109789382E-5</v>
      </c>
      <c r="Z50" s="48">
        <f t="shared" si="12"/>
        <v>100.99316814520239</v>
      </c>
      <c r="AA50" s="48">
        <f t="shared" si="13"/>
        <v>101.16162582458837</v>
      </c>
      <c r="AB50" s="48">
        <f t="shared" si="14"/>
        <v>101.07678189048637</v>
      </c>
      <c r="AC50" s="48">
        <f t="shared" si="15"/>
        <v>101.24187559860479</v>
      </c>
      <c r="AD50" s="48"/>
      <c r="AE50" s="45">
        <v>42782</v>
      </c>
      <c r="AF50" s="42">
        <v>61287.11</v>
      </c>
      <c r="AG50" s="47">
        <f t="shared" si="16"/>
        <v>-7.1432158526230083E-4</v>
      </c>
      <c r="AH50" s="48">
        <f t="shared" si="17"/>
        <v>101.30923022017157</v>
      </c>
      <c r="AI50" s="48"/>
      <c r="AJ50" s="48"/>
      <c r="AK50" s="45">
        <v>42782</v>
      </c>
      <c r="AL50" s="42">
        <v>39350.129999999997</v>
      </c>
      <c r="AM50" s="47">
        <f t="shared" si="18"/>
        <v>-3.2517904536077946E-4</v>
      </c>
      <c r="AN50" s="48">
        <f t="shared" si="19"/>
        <v>100.90449619718235</v>
      </c>
      <c r="AO50" s="48"/>
      <c r="AP50" s="48"/>
      <c r="AQ50" s="42">
        <f t="shared" si="37"/>
        <v>101.23938908165745</v>
      </c>
      <c r="AS50" s="42">
        <f t="shared" si="38"/>
        <v>100.90449619718235</v>
      </c>
      <c r="AT50" s="42">
        <f t="shared" si="39"/>
        <v>101.37641270425129</v>
      </c>
      <c r="AU50" s="48"/>
      <c r="AV50" s="48"/>
      <c r="AW50" s="48"/>
      <c r="AX50" s="48"/>
      <c r="AY50" s="48"/>
      <c r="AZ50" s="45"/>
      <c r="BM50" s="104" t="s">
        <v>24</v>
      </c>
      <c r="BN50" s="107" t="s">
        <v>23</v>
      </c>
    </row>
    <row r="51" spans="2:66" x14ac:dyDescent="0.2">
      <c r="B51" s="45">
        <v>42783</v>
      </c>
      <c r="C51" s="42">
        <v>35681.360000000001</v>
      </c>
      <c r="D51" s="47">
        <f t="shared" si="4"/>
        <v>-1.1701092512533817E-3</v>
      </c>
      <c r="E51" s="48">
        <f t="shared" si="5"/>
        <v>101.18860888832049</v>
      </c>
      <c r="F51" s="48"/>
      <c r="G51" s="45">
        <v>42783</v>
      </c>
      <c r="H51" s="42">
        <v>35518.339999999997</v>
      </c>
      <c r="I51" s="47">
        <f t="shared" si="6"/>
        <v>-9.7094861004165534E-4</v>
      </c>
      <c r="J51" s="48">
        <f t="shared" si="7"/>
        <v>101.27798141724509</v>
      </c>
      <c r="K51" s="48"/>
      <c r="L51" s="45">
        <v>42783</v>
      </c>
      <c r="M51" s="42">
        <v>39411.300000000003</v>
      </c>
      <c r="N51" s="47">
        <f t="shared" si="8"/>
        <v>-1.052396254564214E-3</v>
      </c>
      <c r="O51" s="48">
        <f t="shared" si="9"/>
        <v>101.09012653162782</v>
      </c>
      <c r="P51" s="48"/>
      <c r="Q51" s="45">
        <v>42783</v>
      </c>
      <c r="R51" s="42">
        <v>37184.36</v>
      </c>
      <c r="S51" s="47">
        <f t="shared" si="10"/>
        <v>-1.0377994889716469E-3</v>
      </c>
      <c r="T51" s="48">
        <f t="shared" si="11"/>
        <v>101.2372474538469</v>
      </c>
      <c r="U51" s="48"/>
      <c r="V51" s="45">
        <v>42783</v>
      </c>
      <c r="W51" s="42">
        <v>1486.96</v>
      </c>
      <c r="X51" s="47">
        <f t="shared" si="25"/>
        <v>8.750319723220823E-4</v>
      </c>
      <c r="Y51" s="42">
        <f t="shared" si="3"/>
        <v>3.4576026109789382E-5</v>
      </c>
      <c r="Z51" s="48">
        <f t="shared" si="12"/>
        <v>101.08154039631555</v>
      </c>
      <c r="AA51" s="48">
        <f t="shared" si="13"/>
        <v>101.25364324857279</v>
      </c>
      <c r="AB51" s="48">
        <f t="shared" si="14"/>
        <v>100.99316814520239</v>
      </c>
      <c r="AC51" s="48">
        <f t="shared" si="15"/>
        <v>101.16162582458837</v>
      </c>
      <c r="AD51" s="48"/>
      <c r="AE51" s="45">
        <v>42783</v>
      </c>
      <c r="AF51" s="42">
        <v>61224.66</v>
      </c>
      <c r="AG51" s="47">
        <f t="shared" si="16"/>
        <v>-1.0189744629824915E-3</v>
      </c>
      <c r="AH51" s="48">
        <f t="shared" si="17"/>
        <v>101.2059987017128</v>
      </c>
      <c r="AI51" s="48"/>
      <c r="AJ51" s="48"/>
      <c r="AK51" s="45">
        <v>42783</v>
      </c>
      <c r="AL51" s="42">
        <v>39341.74</v>
      </c>
      <c r="AM51" s="47">
        <f t="shared" si="18"/>
        <v>-2.1321403512519765E-4</v>
      </c>
      <c r="AN51" s="48">
        <f t="shared" si="19"/>
        <v>100.88298194238588</v>
      </c>
      <c r="AO51" s="48"/>
      <c r="AP51" s="48"/>
      <c r="AQ51" s="42">
        <f t="shared" si="37"/>
        <v>101.14715748918984</v>
      </c>
      <c r="AS51" s="42">
        <f t="shared" si="38"/>
        <v>100.88298194238588</v>
      </c>
      <c r="AT51" s="42">
        <f t="shared" si="39"/>
        <v>101.27798141724509</v>
      </c>
      <c r="AU51" s="48"/>
      <c r="AV51" s="48"/>
      <c r="AW51" s="48"/>
      <c r="AX51" s="48"/>
      <c r="AY51" s="48"/>
      <c r="AZ51" s="45"/>
      <c r="BM51" s="105" t="s">
        <v>10</v>
      </c>
      <c r="BN51" s="108">
        <v>2.5167787555124832E-5</v>
      </c>
    </row>
    <row r="52" spans="2:66" x14ac:dyDescent="0.2">
      <c r="B52" s="45">
        <v>42784</v>
      </c>
      <c r="C52" s="42">
        <v>35681.360000000001</v>
      </c>
      <c r="D52" s="47">
        <f t="shared" si="4"/>
        <v>0</v>
      </c>
      <c r="E52" s="48">
        <f t="shared" si="5"/>
        <v>101.18860888832049</v>
      </c>
      <c r="F52" s="48"/>
      <c r="G52" s="45">
        <v>42784</v>
      </c>
      <c r="H52" s="42">
        <v>35518.339999999997</v>
      </c>
      <c r="I52" s="47">
        <f t="shared" si="6"/>
        <v>0</v>
      </c>
      <c r="J52" s="48">
        <f t="shared" si="7"/>
        <v>101.27798141724509</v>
      </c>
      <c r="K52" s="48"/>
      <c r="L52" s="45">
        <v>42784</v>
      </c>
      <c r="M52" s="42">
        <v>39411.300000000003</v>
      </c>
      <c r="N52" s="47">
        <f t="shared" si="8"/>
        <v>0</v>
      </c>
      <c r="O52" s="48">
        <f t="shared" si="9"/>
        <v>101.09012653162782</v>
      </c>
      <c r="P52" s="48"/>
      <c r="Q52" s="45">
        <v>42784</v>
      </c>
      <c r="R52" s="42">
        <v>37184.36</v>
      </c>
      <c r="S52" s="47">
        <f t="shared" si="10"/>
        <v>0</v>
      </c>
      <c r="T52" s="48">
        <f t="shared" si="11"/>
        <v>101.2372474538469</v>
      </c>
      <c r="U52" s="48"/>
      <c r="V52" s="45">
        <v>42784</v>
      </c>
      <c r="W52" s="42">
        <v>1487.22</v>
      </c>
      <c r="X52" s="47">
        <f t="shared" si="25"/>
        <v>1.7485339215572715E-4</v>
      </c>
      <c r="Y52" s="42">
        <f t="shared" si="3"/>
        <v>3.4576026109789382E-5</v>
      </c>
      <c r="Z52" s="48">
        <f t="shared" si="12"/>
        <v>101.09921484653817</v>
      </c>
      <c r="AA52" s="48">
        <f t="shared" si="13"/>
        <v>101.2748487401756</v>
      </c>
      <c r="AB52" s="48">
        <f t="shared" si="14"/>
        <v>101.08154039631555</v>
      </c>
      <c r="AC52" s="48">
        <f t="shared" si="15"/>
        <v>101.25364324857279</v>
      </c>
      <c r="AD52" s="48"/>
      <c r="AE52" s="45">
        <v>42784</v>
      </c>
      <c r="AF52" s="42">
        <v>61224.66</v>
      </c>
      <c r="AG52" s="47">
        <f t="shared" si="16"/>
        <v>0</v>
      </c>
      <c r="AH52" s="48">
        <f t="shared" si="17"/>
        <v>101.2059987017128</v>
      </c>
      <c r="AI52" s="48"/>
      <c r="AJ52" s="48"/>
      <c r="AK52" s="45">
        <v>42784</v>
      </c>
      <c r="AL52" s="42">
        <v>39341.74</v>
      </c>
      <c r="AM52" s="47">
        <f t="shared" si="18"/>
        <v>0</v>
      </c>
      <c r="AN52" s="48">
        <f t="shared" si="19"/>
        <v>100.88298194238588</v>
      </c>
      <c r="AO52" s="48"/>
      <c r="AP52" s="48"/>
      <c r="AQ52" s="42">
        <f t="shared" si="37"/>
        <v>101.14715748918984</v>
      </c>
      <c r="AS52" s="42">
        <f t="shared" si="38"/>
        <v>100.88298194238588</v>
      </c>
      <c r="AT52" s="42">
        <f t="shared" si="39"/>
        <v>101.27798141724509</v>
      </c>
      <c r="AU52" s="48"/>
      <c r="AV52" s="48"/>
      <c r="AW52" s="48"/>
      <c r="AX52" s="48"/>
      <c r="AY52" s="48"/>
      <c r="AZ52" s="45"/>
      <c r="BM52" s="105" t="s">
        <v>29</v>
      </c>
      <c r="BN52" s="108">
        <v>-5.7852910429589954E-5</v>
      </c>
    </row>
    <row r="53" spans="2:66" x14ac:dyDescent="0.2">
      <c r="B53" s="45">
        <v>42785</v>
      </c>
      <c r="C53" s="42">
        <v>35681.360000000001</v>
      </c>
      <c r="D53" s="47">
        <f t="shared" si="4"/>
        <v>0</v>
      </c>
      <c r="E53" s="48">
        <f t="shared" si="5"/>
        <v>101.18860888832049</v>
      </c>
      <c r="F53" s="48"/>
      <c r="G53" s="45">
        <v>42785</v>
      </c>
      <c r="H53" s="42">
        <v>35518.339999999997</v>
      </c>
      <c r="I53" s="47">
        <f t="shared" si="6"/>
        <v>0</v>
      </c>
      <c r="J53" s="48">
        <f t="shared" si="7"/>
        <v>101.27798141724509</v>
      </c>
      <c r="K53" s="48"/>
      <c r="L53" s="45">
        <v>42785</v>
      </c>
      <c r="M53" s="42">
        <v>39411.300000000003</v>
      </c>
      <c r="N53" s="47">
        <f t="shared" si="8"/>
        <v>0</v>
      </c>
      <c r="O53" s="48">
        <f t="shared" si="9"/>
        <v>101.09012653162782</v>
      </c>
      <c r="P53" s="48"/>
      <c r="Q53" s="45">
        <v>42785</v>
      </c>
      <c r="R53" s="42">
        <v>37184.36</v>
      </c>
      <c r="S53" s="47">
        <f t="shared" si="10"/>
        <v>0</v>
      </c>
      <c r="T53" s="48">
        <f t="shared" si="11"/>
        <v>101.2372474538469</v>
      </c>
      <c r="U53" s="48"/>
      <c r="V53" s="45">
        <v>42785</v>
      </c>
      <c r="W53" s="42">
        <v>1487.47</v>
      </c>
      <c r="X53" s="47">
        <f t="shared" si="25"/>
        <v>1.680988690309082E-4</v>
      </c>
      <c r="Y53" s="42">
        <f t="shared" si="3"/>
        <v>3.4576026109789382E-5</v>
      </c>
      <c r="Z53" s="48">
        <f t="shared" si="12"/>
        <v>101.11620951021379</v>
      </c>
      <c r="AA53" s="48">
        <f t="shared" si="13"/>
        <v>101.2953746095244</v>
      </c>
      <c r="AB53" s="48">
        <f t="shared" si="14"/>
        <v>101.09921484653817</v>
      </c>
      <c r="AC53" s="48">
        <f t="shared" si="15"/>
        <v>101.2748487401756</v>
      </c>
      <c r="AD53" s="48"/>
      <c r="AE53" s="45">
        <v>42785</v>
      </c>
      <c r="AF53" s="42">
        <v>61224.66</v>
      </c>
      <c r="AG53" s="47">
        <f t="shared" si="16"/>
        <v>0</v>
      </c>
      <c r="AH53" s="48">
        <f t="shared" si="17"/>
        <v>101.2059987017128</v>
      </c>
      <c r="AI53" s="48"/>
      <c r="AJ53" s="48"/>
      <c r="AK53" s="45">
        <v>42785</v>
      </c>
      <c r="AL53" s="42">
        <v>39341.74</v>
      </c>
      <c r="AM53" s="47">
        <f t="shared" si="18"/>
        <v>0</v>
      </c>
      <c r="AN53" s="48">
        <f t="shared" si="19"/>
        <v>100.88298194238588</v>
      </c>
      <c r="AO53" s="48"/>
      <c r="AP53" s="48"/>
      <c r="AQ53" s="42">
        <f t="shared" si="37"/>
        <v>101.14715748918984</v>
      </c>
      <c r="AS53" s="42">
        <f t="shared" si="38"/>
        <v>100.88298194238588</v>
      </c>
      <c r="AT53" s="42">
        <f t="shared" si="39"/>
        <v>101.27798141724509</v>
      </c>
      <c r="AU53" s="48"/>
      <c r="AV53" s="48"/>
      <c r="AW53" s="48"/>
      <c r="AX53" s="48"/>
      <c r="AY53" s="48"/>
      <c r="AZ53" s="45"/>
      <c r="BM53" s="106" t="s">
        <v>12</v>
      </c>
      <c r="BN53" s="109">
        <v>-6.2245406355465605E-5</v>
      </c>
    </row>
    <row r="54" spans="2:66" x14ac:dyDescent="0.2">
      <c r="B54" s="45">
        <v>42786</v>
      </c>
      <c r="C54" s="42">
        <v>35730.18</v>
      </c>
      <c r="D54" s="47">
        <f t="shared" si="4"/>
        <v>1.3682213906645035E-3</v>
      </c>
      <c r="E54" s="48">
        <f t="shared" si="5"/>
        <v>101.32705730749308</v>
      </c>
      <c r="F54" s="48"/>
      <c r="G54" s="45">
        <v>42786</v>
      </c>
      <c r="H54" s="42">
        <v>35571.31</v>
      </c>
      <c r="I54" s="47">
        <f t="shared" si="6"/>
        <v>1.491342219259062E-3</v>
      </c>
      <c r="J54" s="48">
        <f t="shared" si="7"/>
        <v>101.42902154681396</v>
      </c>
      <c r="K54" s="48"/>
      <c r="L54" s="45">
        <v>42786</v>
      </c>
      <c r="M54" s="42">
        <v>39470.660000000003</v>
      </c>
      <c r="N54" s="47">
        <f t="shared" si="8"/>
        <v>1.5061670130140925E-3</v>
      </c>
      <c r="O54" s="48">
        <f t="shared" si="9"/>
        <v>101.24238514555118</v>
      </c>
      <c r="P54" s="48"/>
      <c r="Q54" s="45">
        <v>42786</v>
      </c>
      <c r="R54" s="42">
        <v>37237.64</v>
      </c>
      <c r="S54" s="47">
        <f t="shared" si="10"/>
        <v>1.4328604822027025E-3</v>
      </c>
      <c r="T54" s="48">
        <f t="shared" si="11"/>
        <v>101.38230630505049</v>
      </c>
      <c r="U54" s="48"/>
      <c r="V54" s="45">
        <v>42786</v>
      </c>
      <c r="W54" s="42">
        <v>1486.79</v>
      </c>
      <c r="X54" s="47">
        <f t="shared" si="25"/>
        <v>-4.5715207701668703E-4</v>
      </c>
      <c r="Y54" s="42">
        <f t="shared" si="3"/>
        <v>3.4576026109789382E-5</v>
      </c>
      <c r="Z54" s="48">
        <f t="shared" si="12"/>
        <v>101.06998402501614</v>
      </c>
      <c r="AA54" s="48">
        <f t="shared" si="13"/>
        <v>101.25256961014678</v>
      </c>
      <c r="AB54" s="48">
        <f t="shared" si="14"/>
        <v>101.11620951021379</v>
      </c>
      <c r="AC54" s="48">
        <f t="shared" si="15"/>
        <v>101.2953746095244</v>
      </c>
      <c r="AD54" s="48"/>
      <c r="AE54" s="45">
        <v>42786</v>
      </c>
      <c r="AF54" s="42">
        <v>61316.480000000003</v>
      </c>
      <c r="AG54" s="47">
        <f t="shared" si="16"/>
        <v>1.4997224974380163E-3</v>
      </c>
      <c r="AH54" s="48">
        <f t="shared" si="17"/>
        <v>101.35777961484145</v>
      </c>
      <c r="AI54" s="48"/>
      <c r="AJ54" s="48"/>
      <c r="AK54" s="45">
        <v>42786</v>
      </c>
      <c r="AL54" s="42">
        <v>39386.22</v>
      </c>
      <c r="AM54" s="47">
        <f t="shared" si="18"/>
        <v>1.1306058145879039E-3</v>
      </c>
      <c r="AN54" s="48">
        <f t="shared" si="19"/>
        <v>100.99704082836291</v>
      </c>
      <c r="AO54" s="48"/>
      <c r="AP54" s="48"/>
      <c r="AQ54" s="42">
        <f t="shared" si="37"/>
        <v>101.28926512468551</v>
      </c>
      <c r="AS54" s="42">
        <f t="shared" si="38"/>
        <v>100.99704082836291</v>
      </c>
      <c r="AT54" s="42">
        <f t="shared" si="39"/>
        <v>101.42902154681396</v>
      </c>
      <c r="AU54" s="48"/>
      <c r="AV54" s="48"/>
      <c r="AW54" s="48"/>
      <c r="AX54" s="48"/>
      <c r="AY54" s="48"/>
      <c r="AZ54" s="45"/>
      <c r="BM54" s="105" t="s">
        <v>11</v>
      </c>
      <c r="BN54" s="108">
        <v>-3.9710610811094504E-4</v>
      </c>
    </row>
    <row r="55" spans="2:66" x14ac:dyDescent="0.2">
      <c r="B55" s="45">
        <v>42787</v>
      </c>
      <c r="C55" s="42">
        <v>35704.089999999997</v>
      </c>
      <c r="D55" s="47">
        <f t="shared" si="4"/>
        <v>-7.30195034002179E-4</v>
      </c>
      <c r="E55" s="48">
        <f t="shared" si="5"/>
        <v>101.25306879343709</v>
      </c>
      <c r="F55" s="48"/>
      <c r="G55" s="45">
        <v>42787</v>
      </c>
      <c r="H55" s="42">
        <v>35552</v>
      </c>
      <c r="I55" s="47">
        <f t="shared" si="6"/>
        <v>-5.4285321513314333E-4</v>
      </c>
      <c r="J55" s="48">
        <f t="shared" si="7"/>
        <v>101.37396047635946</v>
      </c>
      <c r="K55" s="48"/>
      <c r="L55" s="45">
        <v>42787</v>
      </c>
      <c r="M55" s="42">
        <v>39450.230000000003</v>
      </c>
      <c r="N55" s="47">
        <f t="shared" si="8"/>
        <v>-5.1759965503495042E-4</v>
      </c>
      <c r="O55" s="48">
        <f t="shared" si="9"/>
        <v>101.18998212192493</v>
      </c>
      <c r="P55" s="48"/>
      <c r="Q55" s="45">
        <v>42787</v>
      </c>
      <c r="R55" s="42">
        <v>37218.25</v>
      </c>
      <c r="S55" s="47">
        <f t="shared" si="10"/>
        <v>-5.207096905174291E-4</v>
      </c>
      <c r="T55" s="48">
        <f t="shared" si="11"/>
        <v>101.32951555571044</v>
      </c>
      <c r="U55" s="48"/>
      <c r="V55" s="45">
        <v>42787</v>
      </c>
      <c r="W55" s="42">
        <v>1486.59</v>
      </c>
      <c r="X55" s="47">
        <f t="shared" si="25"/>
        <v>-1.3451798841801477E-4</v>
      </c>
      <c r="Y55" s="42">
        <f t="shared" si="3"/>
        <v>3.4576026109789382E-5</v>
      </c>
      <c r="Z55" s="48">
        <f t="shared" si="12"/>
        <v>101.05638829407566</v>
      </c>
      <c r="AA55" s="48">
        <f t="shared" si="13"/>
        <v>101.2424502296512</v>
      </c>
      <c r="AB55" s="48">
        <f t="shared" si="14"/>
        <v>101.06998402501614</v>
      </c>
      <c r="AC55" s="48">
        <f t="shared" si="15"/>
        <v>101.25256961014678</v>
      </c>
      <c r="AD55" s="48"/>
      <c r="AE55" s="45">
        <v>42787</v>
      </c>
      <c r="AF55" s="42">
        <v>61274.6</v>
      </c>
      <c r="AG55" s="47">
        <f t="shared" si="16"/>
        <v>-6.8301376726132013E-4</v>
      </c>
      <c r="AH55" s="48">
        <f t="shared" si="17"/>
        <v>101.28855085594547</v>
      </c>
      <c r="AI55" s="48"/>
      <c r="AJ55" s="48"/>
      <c r="AK55" s="45">
        <v>42787</v>
      </c>
      <c r="AL55" s="42">
        <v>39368.269999999997</v>
      </c>
      <c r="AM55" s="47">
        <f t="shared" si="18"/>
        <v>-4.5574315077723249E-4</v>
      </c>
      <c r="AN55" s="48">
        <f t="shared" si="19"/>
        <v>100.95101211875662</v>
      </c>
      <c r="AO55" s="48"/>
      <c r="AP55" s="48"/>
      <c r="AQ55" s="42">
        <f t="shared" si="37"/>
        <v>101.23101498702233</v>
      </c>
      <c r="AS55" s="42">
        <f t="shared" si="38"/>
        <v>100.95101211875662</v>
      </c>
      <c r="AT55" s="42">
        <f t="shared" si="39"/>
        <v>101.37396047635946</v>
      </c>
      <c r="AU55" s="48"/>
      <c r="AV55" s="48"/>
      <c r="AW55" s="48"/>
      <c r="AX55" s="48"/>
      <c r="AY55" s="48"/>
      <c r="AZ55" s="45"/>
      <c r="BM55" s="106" t="s">
        <v>30</v>
      </c>
      <c r="BN55" s="109">
        <v>-4.6156440894251638E-4</v>
      </c>
    </row>
    <row r="56" spans="2:66" x14ac:dyDescent="0.2">
      <c r="B56" s="45">
        <v>42788</v>
      </c>
      <c r="C56" s="42">
        <v>35678.46</v>
      </c>
      <c r="D56" s="47">
        <f t="shared" si="4"/>
        <v>-7.178449303706369E-4</v>
      </c>
      <c r="E56" s="48">
        <f t="shared" si="5"/>
        <v>101.18038479131926</v>
      </c>
      <c r="F56" s="48"/>
      <c r="G56" s="45">
        <v>42788</v>
      </c>
      <c r="H56" s="42">
        <v>35540.980000000003</v>
      </c>
      <c r="I56" s="47">
        <f t="shared" si="6"/>
        <v>-3.0996849684961081E-4</v>
      </c>
      <c r="J56" s="48">
        <f t="shared" si="7"/>
        <v>101.34253774221091</v>
      </c>
      <c r="K56" s="48"/>
      <c r="L56" s="45">
        <v>42788</v>
      </c>
      <c r="M56" s="42">
        <v>39440.589999999997</v>
      </c>
      <c r="N56" s="47">
        <f t="shared" si="8"/>
        <v>-2.4435852465265473E-4</v>
      </c>
      <c r="O56" s="48">
        <f t="shared" si="9"/>
        <v>101.16525548718398</v>
      </c>
      <c r="P56" s="48"/>
      <c r="Q56" s="45">
        <v>42788</v>
      </c>
      <c r="R56" s="42">
        <v>37206.089999999997</v>
      </c>
      <c r="S56" s="47">
        <f t="shared" si="10"/>
        <v>-3.2672143370537921E-4</v>
      </c>
      <c r="T56" s="48">
        <f t="shared" si="11"/>
        <v>101.29640903111141</v>
      </c>
      <c r="U56" s="48"/>
      <c r="V56" s="45">
        <v>42788</v>
      </c>
      <c r="W56" s="42">
        <v>1486.59</v>
      </c>
      <c r="X56" s="47">
        <f t="shared" si="25"/>
        <v>0</v>
      </c>
      <c r="Y56" s="42">
        <f t="shared" si="3"/>
        <v>3.4576026109789382E-5</v>
      </c>
      <c r="Z56" s="48">
        <f t="shared" si="12"/>
        <v>101.05638829407566</v>
      </c>
      <c r="AA56" s="48">
        <f t="shared" si="13"/>
        <v>101.24595079125376</v>
      </c>
      <c r="AB56" s="48">
        <f t="shared" si="14"/>
        <v>101.05638829407566</v>
      </c>
      <c r="AC56" s="48">
        <f t="shared" si="15"/>
        <v>101.2424502296512</v>
      </c>
      <c r="AD56" s="48"/>
      <c r="AE56" s="45">
        <v>42788</v>
      </c>
      <c r="AF56" s="42">
        <v>61254.67</v>
      </c>
      <c r="AG56" s="47">
        <f t="shared" si="16"/>
        <v>-3.2525712122155603E-4</v>
      </c>
      <c r="AH56" s="48">
        <f t="shared" si="17"/>
        <v>101.25560603348137</v>
      </c>
      <c r="AI56" s="48"/>
      <c r="AJ56" s="48"/>
      <c r="AK56" s="45">
        <v>42788</v>
      </c>
      <c r="AL56" s="42">
        <v>39366.1</v>
      </c>
      <c r="AM56" s="47">
        <f t="shared" si="18"/>
        <v>-5.5120532347463502E-5</v>
      </c>
      <c r="AN56" s="48">
        <f t="shared" si="19"/>
        <v>100.94544764522762</v>
      </c>
      <c r="AO56" s="48"/>
      <c r="AP56" s="48"/>
      <c r="AQ56" s="42">
        <f t="shared" si="37"/>
        <v>101.19760678842243</v>
      </c>
      <c r="AS56" s="42">
        <f t="shared" si="38"/>
        <v>100.94544764522762</v>
      </c>
      <c r="AT56" s="42">
        <f t="shared" si="39"/>
        <v>101.34253774221091</v>
      </c>
      <c r="AU56" s="48"/>
      <c r="AV56" s="48"/>
      <c r="AW56" s="48"/>
      <c r="AX56" s="48"/>
      <c r="AY56" s="48"/>
      <c r="AZ56" s="45"/>
      <c r="BM56" s="106" t="s">
        <v>9</v>
      </c>
      <c r="BN56" s="109">
        <v>-9.6207864390396303E-4</v>
      </c>
    </row>
    <row r="57" spans="2:66" x14ac:dyDescent="0.2">
      <c r="B57" s="45">
        <v>42789</v>
      </c>
      <c r="C57" s="42">
        <v>35715.5</v>
      </c>
      <c r="D57" s="47">
        <f t="shared" si="4"/>
        <v>1.0381614004639772E-3</v>
      </c>
      <c r="E57" s="48">
        <f t="shared" si="5"/>
        <v>101.2854263612937</v>
      </c>
      <c r="F57" s="48"/>
      <c r="G57" s="45">
        <v>42789</v>
      </c>
      <c r="H57" s="42">
        <v>35573.370000000003</v>
      </c>
      <c r="I57" s="47">
        <f t="shared" si="6"/>
        <v>9.1134234340195519E-4</v>
      </c>
      <c r="J57" s="48">
        <f t="shared" si="7"/>
        <v>101.4348954880432</v>
      </c>
      <c r="K57" s="48"/>
      <c r="L57" s="45">
        <v>42789</v>
      </c>
      <c r="M57" s="42">
        <v>39469.19</v>
      </c>
      <c r="N57" s="47">
        <f t="shared" si="8"/>
        <v>7.2514128211587092E-4</v>
      </c>
      <c r="O57" s="48">
        <f t="shared" si="9"/>
        <v>101.23861459025353</v>
      </c>
      <c r="P57" s="48"/>
      <c r="Q57" s="45">
        <v>42789</v>
      </c>
      <c r="R57" s="42">
        <v>37237.43</v>
      </c>
      <c r="S57" s="47">
        <f t="shared" si="10"/>
        <v>8.4233521985255244E-4</v>
      </c>
      <c r="T57" s="48">
        <f t="shared" si="11"/>
        <v>101.3817345640829</v>
      </c>
      <c r="U57" s="48"/>
      <c r="V57" s="45">
        <v>42789</v>
      </c>
      <c r="W57" s="42">
        <v>1489.73</v>
      </c>
      <c r="X57" s="47">
        <f t="shared" si="25"/>
        <v>2.1122165492839517E-3</v>
      </c>
      <c r="Y57" s="42">
        <f t="shared" si="3"/>
        <v>3.4576026109789382E-5</v>
      </c>
      <c r="Z57" s="48">
        <f t="shared" si="12"/>
        <v>101.26984126984127</v>
      </c>
      <c r="AA57" s="48">
        <f t="shared" si="13"/>
        <v>101.46330484670111</v>
      </c>
      <c r="AB57" s="48">
        <f t="shared" si="14"/>
        <v>101.05638829407566</v>
      </c>
      <c r="AC57" s="48">
        <f t="shared" si="15"/>
        <v>101.24595079125376</v>
      </c>
      <c r="AD57" s="48"/>
      <c r="AE57" s="45">
        <v>42789</v>
      </c>
      <c r="AF57" s="42">
        <v>61298.64</v>
      </c>
      <c r="AG57" s="47">
        <f t="shared" si="16"/>
        <v>7.1782282069277059E-4</v>
      </c>
      <c r="AH57" s="48">
        <f t="shared" si="17"/>
        <v>101.32828961821528</v>
      </c>
      <c r="AI57" s="48"/>
      <c r="AJ57" s="48"/>
      <c r="AK57" s="45">
        <v>42789</v>
      </c>
      <c r="AL57" s="42">
        <v>39393.03</v>
      </c>
      <c r="AM57" s="47">
        <f t="shared" si="18"/>
        <v>6.840911342500533E-4</v>
      </c>
      <c r="AN57" s="48">
        <f t="shared" si="19"/>
        <v>101.01450353100462</v>
      </c>
      <c r="AO57" s="48"/>
      <c r="AP57" s="48"/>
      <c r="AQ57" s="42">
        <f t="shared" si="37"/>
        <v>101.28057735881553</v>
      </c>
      <c r="AS57" s="42">
        <f t="shared" si="38"/>
        <v>101.01450353100462</v>
      </c>
      <c r="AT57" s="42">
        <f t="shared" si="39"/>
        <v>101.4348954880432</v>
      </c>
      <c r="AU57" s="48"/>
      <c r="AV57" s="48"/>
      <c r="AW57" s="48"/>
      <c r="AX57" s="48"/>
      <c r="AY57" s="48"/>
      <c r="AZ57" s="45"/>
      <c r="BM57" s="110" t="s">
        <v>31</v>
      </c>
      <c r="BN57" s="111">
        <v>-2.5005018355578335E-3</v>
      </c>
    </row>
    <row r="58" spans="2:66" x14ac:dyDescent="0.2">
      <c r="B58" s="45">
        <v>42790</v>
      </c>
      <c r="C58" s="42">
        <v>35771.29</v>
      </c>
      <c r="D58" s="47">
        <f t="shared" si="4"/>
        <v>1.5620668897258216E-3</v>
      </c>
      <c r="E58" s="48">
        <f t="shared" si="5"/>
        <v>101.44364097222444</v>
      </c>
      <c r="F58" s="48"/>
      <c r="G58" s="45">
        <v>42790</v>
      </c>
      <c r="H58" s="42">
        <v>35622.06</v>
      </c>
      <c r="I58" s="47">
        <f t="shared" si="6"/>
        <v>1.3687204782677487E-3</v>
      </c>
      <c r="J58" s="48">
        <f t="shared" si="7"/>
        <v>101.57373150670863</v>
      </c>
      <c r="K58" s="48"/>
      <c r="L58" s="45">
        <v>42790</v>
      </c>
      <c r="M58" s="42">
        <v>39526.65</v>
      </c>
      <c r="N58" s="47">
        <f t="shared" si="8"/>
        <v>1.455819083188592E-3</v>
      </c>
      <c r="O58" s="48">
        <f t="shared" si="9"/>
        <v>101.38599969732959</v>
      </c>
      <c r="P58" s="48"/>
      <c r="Q58" s="45">
        <v>42790</v>
      </c>
      <c r="R58" s="42">
        <v>37288.660000000003</v>
      </c>
      <c r="S58" s="47">
        <f t="shared" si="10"/>
        <v>1.3757662652875702E-3</v>
      </c>
      <c r="T58" s="48">
        <f t="shared" si="11"/>
        <v>101.52121213441251</v>
      </c>
      <c r="U58" s="48"/>
      <c r="V58" s="45">
        <v>42790</v>
      </c>
      <c r="W58" s="42">
        <v>1491.09</v>
      </c>
      <c r="X58" s="47">
        <f t="shared" si="25"/>
        <v>9.129171057842278E-4</v>
      </c>
      <c r="Y58" s="42">
        <f t="shared" si="3"/>
        <v>3.4576026109789382E-5</v>
      </c>
      <c r="Z58" s="48">
        <f t="shared" si="12"/>
        <v>101.36229224023656</v>
      </c>
      <c r="AA58" s="48">
        <f t="shared" si="13"/>
        <v>101.55944063118262</v>
      </c>
      <c r="AB58" s="48">
        <f t="shared" si="14"/>
        <v>101.26984126984127</v>
      </c>
      <c r="AC58" s="48">
        <f t="shared" si="15"/>
        <v>101.46330484670111</v>
      </c>
      <c r="AD58" s="48"/>
      <c r="AE58" s="45">
        <v>42790</v>
      </c>
      <c r="AF58" s="42">
        <v>61383.32</v>
      </c>
      <c r="AG58" s="47">
        <f t="shared" si="16"/>
        <v>1.3814335848234549E-3</v>
      </c>
      <c r="AH58" s="48">
        <f t="shared" si="17"/>
        <v>101.4682679205866</v>
      </c>
      <c r="AI58" s="48"/>
      <c r="AJ58" s="48"/>
      <c r="AK58" s="45">
        <v>42790</v>
      </c>
      <c r="AL58" s="42">
        <v>39420.239999999998</v>
      </c>
      <c r="AM58" s="47">
        <f t="shared" si="18"/>
        <v>6.9073132988251018E-4</v>
      </c>
      <c r="AN58" s="48">
        <f t="shared" si="19"/>
        <v>101.08427741336601</v>
      </c>
      <c r="AO58" s="48"/>
      <c r="AP58" s="48"/>
      <c r="AQ58" s="42">
        <f t="shared" si="37"/>
        <v>101.41285494077128</v>
      </c>
      <c r="AS58" s="42">
        <f t="shared" si="38"/>
        <v>101.08427741336601</v>
      </c>
      <c r="AT58" s="42">
        <f t="shared" si="39"/>
        <v>101.57373150670863</v>
      </c>
      <c r="AU58" s="48"/>
      <c r="AV58" s="48"/>
      <c r="AW58" s="48"/>
      <c r="AX58" s="48"/>
      <c r="AY58" s="48"/>
      <c r="AZ58" s="45"/>
    </row>
    <row r="59" spans="2:66" x14ac:dyDescent="0.2">
      <c r="B59" s="45">
        <v>42791</v>
      </c>
      <c r="C59" s="42">
        <v>35771.29</v>
      </c>
      <c r="D59" s="47">
        <f t="shared" si="4"/>
        <v>0</v>
      </c>
      <c r="E59" s="48">
        <f t="shared" si="5"/>
        <v>101.44364097222444</v>
      </c>
      <c r="F59" s="48"/>
      <c r="G59" s="45">
        <v>42791</v>
      </c>
      <c r="H59" s="42">
        <v>35622.06</v>
      </c>
      <c r="I59" s="47">
        <f t="shared" si="6"/>
        <v>0</v>
      </c>
      <c r="J59" s="48">
        <f t="shared" si="7"/>
        <v>101.57373150670863</v>
      </c>
      <c r="K59" s="48"/>
      <c r="L59" s="45">
        <v>42791</v>
      </c>
      <c r="M59" s="42">
        <v>39526.65</v>
      </c>
      <c r="N59" s="47">
        <f t="shared" si="8"/>
        <v>0</v>
      </c>
      <c r="O59" s="48">
        <f t="shared" si="9"/>
        <v>101.38599969732959</v>
      </c>
      <c r="P59" s="48"/>
      <c r="Q59" s="45">
        <v>42791</v>
      </c>
      <c r="R59" s="42">
        <v>37288.660000000003</v>
      </c>
      <c r="S59" s="47">
        <f t="shared" si="10"/>
        <v>0</v>
      </c>
      <c r="T59" s="48">
        <f t="shared" si="11"/>
        <v>101.52121213441251</v>
      </c>
      <c r="U59" s="48"/>
      <c r="V59" s="45">
        <v>42791</v>
      </c>
      <c r="W59" s="42">
        <v>1491.35</v>
      </c>
      <c r="X59" s="47">
        <f t="shared" si="25"/>
        <v>1.7436908570234166E-4</v>
      </c>
      <c r="Y59" s="42">
        <f t="shared" si="3"/>
        <v>3.4576026109789382E-5</v>
      </c>
      <c r="Z59" s="48">
        <f t="shared" si="12"/>
        <v>101.37996669045918</v>
      </c>
      <c r="AA59" s="48">
        <f t="shared" si="13"/>
        <v>101.58066097986088</v>
      </c>
      <c r="AB59" s="48">
        <f t="shared" si="14"/>
        <v>101.36229224023656</v>
      </c>
      <c r="AC59" s="48">
        <f t="shared" si="15"/>
        <v>101.55944063118262</v>
      </c>
      <c r="AD59" s="48"/>
      <c r="AE59" s="45">
        <v>42791</v>
      </c>
      <c r="AF59" s="42">
        <v>61383.32</v>
      </c>
      <c r="AG59" s="47">
        <f t="shared" si="16"/>
        <v>0</v>
      </c>
      <c r="AH59" s="48">
        <f t="shared" si="17"/>
        <v>101.4682679205866</v>
      </c>
      <c r="AI59" s="48"/>
      <c r="AJ59" s="48"/>
      <c r="AK59" s="45">
        <v>42791</v>
      </c>
      <c r="AL59" s="42">
        <v>39420.239999999998</v>
      </c>
      <c r="AM59" s="47">
        <f t="shared" si="18"/>
        <v>0</v>
      </c>
      <c r="AN59" s="48">
        <f t="shared" si="19"/>
        <v>101.08427741336601</v>
      </c>
      <c r="AO59" s="48"/>
      <c r="AP59" s="48"/>
      <c r="AQ59" s="42">
        <f t="shared" si="37"/>
        <v>101.41285494077128</v>
      </c>
      <c r="AS59" s="42">
        <f t="shared" si="38"/>
        <v>101.08427741336601</v>
      </c>
      <c r="AT59" s="42">
        <f t="shared" si="39"/>
        <v>101.57373150670863</v>
      </c>
      <c r="AU59" s="48"/>
      <c r="AV59" s="48"/>
      <c r="AW59" s="48"/>
      <c r="AX59" s="48"/>
      <c r="AY59" s="48"/>
      <c r="AZ59" s="45"/>
    </row>
    <row r="60" spans="2:66" x14ac:dyDescent="0.2">
      <c r="B60" s="45">
        <v>42792</v>
      </c>
      <c r="C60" s="42">
        <v>35771.29</v>
      </c>
      <c r="D60" s="47">
        <f t="shared" si="4"/>
        <v>0</v>
      </c>
      <c r="E60" s="48">
        <f t="shared" si="5"/>
        <v>101.44364097222444</v>
      </c>
      <c r="F60" s="48"/>
      <c r="G60" s="45">
        <v>42792</v>
      </c>
      <c r="H60" s="42">
        <v>35622.06</v>
      </c>
      <c r="I60" s="47">
        <f t="shared" si="6"/>
        <v>0</v>
      </c>
      <c r="J60" s="48">
        <f t="shared" si="7"/>
        <v>101.57373150670863</v>
      </c>
      <c r="K60" s="48"/>
      <c r="L60" s="45">
        <v>42792</v>
      </c>
      <c r="M60" s="42">
        <v>39526.65</v>
      </c>
      <c r="N60" s="47">
        <f t="shared" si="8"/>
        <v>0</v>
      </c>
      <c r="O60" s="48">
        <f t="shared" si="9"/>
        <v>101.38599969732959</v>
      </c>
      <c r="P60" s="48"/>
      <c r="Q60" s="45">
        <v>42792</v>
      </c>
      <c r="R60" s="42">
        <v>37288.660000000003</v>
      </c>
      <c r="S60" s="47">
        <f t="shared" si="10"/>
        <v>0</v>
      </c>
      <c r="T60" s="48">
        <f t="shared" si="11"/>
        <v>101.52121213441251</v>
      </c>
      <c r="U60" s="48"/>
      <c r="V60" s="45">
        <v>42792</v>
      </c>
      <c r="W60" s="42">
        <v>1491.6</v>
      </c>
      <c r="X60" s="47">
        <f t="shared" si="25"/>
        <v>1.6763335233171972E-4</v>
      </c>
      <c r="Y60" s="42">
        <f t="shared" si="3"/>
        <v>3.4576026109789382E-5</v>
      </c>
      <c r="Z60" s="48">
        <f t="shared" si="12"/>
        <v>101.39696135413479</v>
      </c>
      <c r="AA60" s="48">
        <f t="shared" si="13"/>
        <v>101.6012015421793</v>
      </c>
      <c r="AB60" s="48">
        <f t="shared" si="14"/>
        <v>101.37996669045918</v>
      </c>
      <c r="AC60" s="48">
        <f t="shared" si="15"/>
        <v>101.58066097986088</v>
      </c>
      <c r="AD60" s="48"/>
      <c r="AE60" s="45">
        <v>42792</v>
      </c>
      <c r="AF60" s="42">
        <v>61383.32</v>
      </c>
      <c r="AG60" s="47">
        <f t="shared" si="16"/>
        <v>0</v>
      </c>
      <c r="AH60" s="48">
        <f t="shared" si="17"/>
        <v>101.4682679205866</v>
      </c>
      <c r="AI60" s="48"/>
      <c r="AJ60" s="48"/>
      <c r="AK60" s="45">
        <v>42792</v>
      </c>
      <c r="AL60" s="42">
        <v>39420.239999999998</v>
      </c>
      <c r="AM60" s="47">
        <f t="shared" si="18"/>
        <v>0</v>
      </c>
      <c r="AN60" s="48">
        <f t="shared" si="19"/>
        <v>101.08427741336601</v>
      </c>
      <c r="AO60" s="48"/>
      <c r="AP60" s="48"/>
      <c r="AQ60" s="42">
        <f t="shared" si="37"/>
        <v>101.41285494077128</v>
      </c>
      <c r="AS60" s="42">
        <f t="shared" si="38"/>
        <v>101.08427741336601</v>
      </c>
      <c r="AT60" s="42">
        <f t="shared" si="39"/>
        <v>101.57373150670863</v>
      </c>
      <c r="AU60" s="48"/>
      <c r="AV60" s="48"/>
      <c r="AW60" s="48"/>
      <c r="AX60" s="48"/>
      <c r="AY60" s="48"/>
      <c r="AZ60" s="45"/>
    </row>
    <row r="61" spans="2:66" x14ac:dyDescent="0.2">
      <c r="B61" s="45">
        <v>42793</v>
      </c>
      <c r="C61" s="42">
        <v>35831.58</v>
      </c>
      <c r="D61" s="47">
        <f t="shared" si="4"/>
        <v>1.6854298517050559E-3</v>
      </c>
      <c r="E61" s="48">
        <f t="shared" si="5"/>
        <v>101.61461711298467</v>
      </c>
      <c r="F61" s="48"/>
      <c r="G61" s="45">
        <v>42793</v>
      </c>
      <c r="H61" s="42">
        <v>35677.81</v>
      </c>
      <c r="I61" s="47">
        <f t="shared" si="6"/>
        <v>1.5650414378056698E-3</v>
      </c>
      <c r="J61" s="48">
        <f t="shared" si="7"/>
        <v>101.73269860550917</v>
      </c>
      <c r="K61" s="48"/>
      <c r="L61" s="45">
        <v>42793</v>
      </c>
      <c r="M61" s="42">
        <v>39597.58</v>
      </c>
      <c r="N61" s="47">
        <f t="shared" si="8"/>
        <v>1.7944854926992271E-3</v>
      </c>
      <c r="O61" s="48">
        <f t="shared" si="9"/>
        <v>101.56793540294926</v>
      </c>
      <c r="P61" s="48"/>
      <c r="Q61" s="45">
        <v>42793</v>
      </c>
      <c r="R61" s="42">
        <v>37351.29</v>
      </c>
      <c r="S61" s="47">
        <f t="shared" si="10"/>
        <v>1.6795991060016835E-3</v>
      </c>
      <c r="T61" s="48">
        <f t="shared" si="11"/>
        <v>101.69172707155367</v>
      </c>
      <c r="U61" s="48"/>
      <c r="V61" s="45">
        <v>42793</v>
      </c>
      <c r="W61" s="42">
        <v>1491.92</v>
      </c>
      <c r="X61" s="47">
        <f t="shared" si="25"/>
        <v>2.1453472780907923E-4</v>
      </c>
      <c r="Y61" s="42">
        <f t="shared" si="3"/>
        <v>3.4576026109789382E-5</v>
      </c>
      <c r="Z61" s="48">
        <f t="shared" si="12"/>
        <v>101.41871452363957</v>
      </c>
      <c r="AA61" s="48">
        <f t="shared" si="13"/>
        <v>101.62651149409453</v>
      </c>
      <c r="AB61" s="48">
        <f t="shared" si="14"/>
        <v>101.39696135413479</v>
      </c>
      <c r="AC61" s="48">
        <f t="shared" si="15"/>
        <v>101.6012015421793</v>
      </c>
      <c r="AD61" s="48"/>
      <c r="AE61" s="45">
        <v>42793</v>
      </c>
      <c r="AF61" s="42">
        <v>61472</v>
      </c>
      <c r="AG61" s="47">
        <f t="shared" si="16"/>
        <v>1.4446921411224167E-3</v>
      </c>
      <c r="AH61" s="48">
        <f t="shared" si="17"/>
        <v>101.61485832982477</v>
      </c>
      <c r="AI61" s="48"/>
      <c r="AJ61" s="48"/>
      <c r="AK61" s="45">
        <v>42793</v>
      </c>
      <c r="AL61" s="42">
        <v>39473.24</v>
      </c>
      <c r="AM61" s="47">
        <f t="shared" si="18"/>
        <v>1.3444869944982951E-3</v>
      </c>
      <c r="AN61" s="48">
        <f t="shared" si="19"/>
        <v>101.22018390969654</v>
      </c>
      <c r="AO61" s="48"/>
      <c r="AP61" s="48"/>
      <c r="AQ61" s="42">
        <f t="shared" si="37"/>
        <v>101.57367007208636</v>
      </c>
      <c r="AS61" s="42">
        <f t="shared" si="38"/>
        <v>101.22018390969654</v>
      </c>
      <c r="AT61" s="42">
        <f t="shared" si="39"/>
        <v>101.73269860550917</v>
      </c>
      <c r="AU61" s="48"/>
      <c r="AV61" s="48"/>
      <c r="AW61" s="48"/>
      <c r="AX61" s="48"/>
      <c r="AY61" s="48"/>
      <c r="AZ61" s="45"/>
    </row>
    <row r="62" spans="2:66" x14ac:dyDescent="0.2">
      <c r="B62" s="45">
        <v>42794</v>
      </c>
      <c r="C62" s="42">
        <v>35833.89</v>
      </c>
      <c r="D62" s="47">
        <f t="shared" si="4"/>
        <v>6.4468270726480981E-5</v>
      </c>
      <c r="E62" s="48">
        <f t="shared" si="5"/>
        <v>101.62116803163049</v>
      </c>
      <c r="F62" s="48"/>
      <c r="G62" s="45">
        <v>42794</v>
      </c>
      <c r="H62" s="42">
        <v>35668.720000000001</v>
      </c>
      <c r="I62" s="47">
        <f t="shared" si="6"/>
        <v>-2.5478021212610447E-4</v>
      </c>
      <c r="J62" s="48">
        <f t="shared" si="7"/>
        <v>101.7067791269783</v>
      </c>
      <c r="K62" s="48"/>
      <c r="L62" s="45">
        <v>42794</v>
      </c>
      <c r="M62" s="42">
        <v>39605.589999999997</v>
      </c>
      <c r="N62" s="47">
        <f t="shared" si="8"/>
        <v>2.0228508913922028E-4</v>
      </c>
      <c r="O62" s="48">
        <f t="shared" si="9"/>
        <v>101.58848108181593</v>
      </c>
      <c r="P62" s="48"/>
      <c r="Q62" s="45">
        <v>42794</v>
      </c>
      <c r="R62" s="42">
        <v>37349.74</v>
      </c>
      <c r="S62" s="47">
        <f t="shared" si="10"/>
        <v>-4.1497897395270655E-5</v>
      </c>
      <c r="T62" s="48">
        <f t="shared" si="11"/>
        <v>101.68750707869771</v>
      </c>
      <c r="U62" s="48"/>
      <c r="V62" s="45">
        <v>42794</v>
      </c>
      <c r="W62" s="42">
        <v>1493.08</v>
      </c>
      <c r="X62" s="47">
        <f t="shared" si="25"/>
        <v>7.7752158292665463E-4</v>
      </c>
      <c r="Y62" s="42">
        <f t="shared" si="3"/>
        <v>3.4576026109789382E-5</v>
      </c>
      <c r="Z62" s="48">
        <f t="shared" si="12"/>
        <v>101.49756976309438</v>
      </c>
      <c r="AA62" s="48">
        <f t="shared" si="13"/>
        <v>101.7090421410936</v>
      </c>
      <c r="AB62" s="48">
        <f t="shared" si="14"/>
        <v>101.41871452363957</v>
      </c>
      <c r="AC62" s="48">
        <f t="shared" si="15"/>
        <v>101.62651149409453</v>
      </c>
      <c r="AD62" s="48"/>
      <c r="AE62" s="45">
        <v>42794</v>
      </c>
      <c r="AF62" s="42">
        <v>61440.24</v>
      </c>
      <c r="AG62" s="47">
        <f t="shared" si="16"/>
        <v>-5.1665799062994289E-4</v>
      </c>
      <c r="AH62" s="48">
        <f t="shared" si="17"/>
        <v>101.56235820130193</v>
      </c>
      <c r="AI62" s="48"/>
      <c r="AJ62" s="48"/>
      <c r="AK62" s="45">
        <v>42794</v>
      </c>
      <c r="AL62" s="42">
        <v>39477.839999999997</v>
      </c>
      <c r="AM62" s="47">
        <f t="shared" si="18"/>
        <v>1.1653464473648789E-4</v>
      </c>
      <c r="AN62" s="48">
        <f t="shared" si="19"/>
        <v>101.23197956786862</v>
      </c>
      <c r="AO62" s="48"/>
      <c r="AP62" s="48"/>
      <c r="AQ62" s="42">
        <f t="shared" si="37"/>
        <v>101.56637884804883</v>
      </c>
      <c r="AS62" s="42">
        <f t="shared" si="38"/>
        <v>101.23197956786862</v>
      </c>
      <c r="AT62" s="42">
        <f t="shared" si="39"/>
        <v>101.7067791269783</v>
      </c>
      <c r="AU62" s="48"/>
      <c r="AV62" s="48"/>
      <c r="AW62" s="48"/>
      <c r="AX62" s="48"/>
      <c r="AY62" s="48"/>
      <c r="AZ62" s="45"/>
    </row>
    <row r="63" spans="2:66" x14ac:dyDescent="0.2">
      <c r="B63" s="45">
        <v>42795</v>
      </c>
      <c r="C63" s="42">
        <v>35869</v>
      </c>
      <c r="D63" s="47">
        <f t="shared" si="4"/>
        <v>9.7979873242892701E-4</v>
      </c>
      <c r="E63" s="48">
        <f t="shared" si="5"/>
        <v>101.72073632325582</v>
      </c>
      <c r="F63" s="48"/>
      <c r="G63" s="45">
        <v>42795</v>
      </c>
      <c r="H63" s="42">
        <v>35714.86</v>
      </c>
      <c r="I63" s="47">
        <f t="shared" si="6"/>
        <v>1.2935703888448113E-3</v>
      </c>
      <c r="J63" s="48">
        <f t="shared" si="7"/>
        <v>101.83834400480174</v>
      </c>
      <c r="K63" s="48"/>
      <c r="L63" s="45">
        <v>42795</v>
      </c>
      <c r="M63" s="42">
        <v>39642.65</v>
      </c>
      <c r="N63" s="47">
        <f t="shared" si="8"/>
        <v>9.3572649719408929E-4</v>
      </c>
      <c r="O63" s="48">
        <f t="shared" si="9"/>
        <v>101.68354011537389</v>
      </c>
      <c r="P63" s="48"/>
      <c r="Q63" s="45">
        <v>42795</v>
      </c>
      <c r="R63" s="42">
        <v>37390.879999999997</v>
      </c>
      <c r="S63" s="47">
        <f t="shared" si="10"/>
        <v>1.101480224494189E-3</v>
      </c>
      <c r="T63" s="48">
        <f t="shared" si="11"/>
        <v>101.799513856823</v>
      </c>
      <c r="U63" s="48"/>
      <c r="V63" s="45">
        <v>42795</v>
      </c>
      <c r="W63" s="42">
        <v>1493.9</v>
      </c>
      <c r="X63" s="47">
        <f t="shared" si="25"/>
        <v>5.492003107672172E-4</v>
      </c>
      <c r="Y63" s="42">
        <f t="shared" si="3"/>
        <v>3.1327552685755933E-5</v>
      </c>
      <c r="Z63" s="48">
        <f t="shared" si="12"/>
        <v>101.55331225995039</v>
      </c>
      <c r="AA63" s="48">
        <f t="shared" si="13"/>
        <v>101.76808707402162</v>
      </c>
      <c r="AB63" s="48">
        <f t="shared" si="14"/>
        <v>101.49756976309438</v>
      </c>
      <c r="AC63" s="48">
        <f t="shared" si="15"/>
        <v>101.7090421410936</v>
      </c>
      <c r="AD63" s="48"/>
      <c r="AE63" s="45">
        <v>42795</v>
      </c>
      <c r="AF63" s="42">
        <v>61506.64</v>
      </c>
      <c r="AG63" s="47">
        <f t="shared" si="16"/>
        <v>1.0807249450848211E-3</v>
      </c>
      <c r="AH63" s="48">
        <f t="shared" si="17"/>
        <v>101.67211917529173</v>
      </c>
      <c r="AI63" s="48"/>
      <c r="AJ63" s="48"/>
      <c r="AK63" s="45">
        <v>42795</v>
      </c>
      <c r="AL63" s="42">
        <v>39514.99</v>
      </c>
      <c r="AM63" s="47">
        <f t="shared" si="18"/>
        <v>9.4103426124636513E-4</v>
      </c>
      <c r="AN63" s="48">
        <f t="shared" si="19"/>
        <v>101.32724232897577</v>
      </c>
      <c r="AO63" s="48"/>
      <c r="AP63" s="48"/>
      <c r="AQ63" s="42">
        <f t="shared" si="37"/>
        <v>101.67358263408698</v>
      </c>
      <c r="AS63" s="42">
        <f t="shared" si="38"/>
        <v>101.32724232897577</v>
      </c>
      <c r="AT63" s="42">
        <f t="shared" si="39"/>
        <v>101.83834400480174</v>
      </c>
      <c r="AU63" s="48"/>
      <c r="AV63" s="48"/>
      <c r="AW63" s="48"/>
      <c r="AX63" s="48"/>
      <c r="AY63" s="48"/>
      <c r="AZ63" s="45"/>
    </row>
    <row r="64" spans="2:66" x14ac:dyDescent="0.2">
      <c r="B64" s="45">
        <v>42796</v>
      </c>
      <c r="C64" s="42">
        <v>35859.61</v>
      </c>
      <c r="D64" s="47">
        <f t="shared" si="4"/>
        <v>-2.6178594329362426E-4</v>
      </c>
      <c r="E64" s="48">
        <f t="shared" si="5"/>
        <v>101.69410726434492</v>
      </c>
      <c r="F64" s="48"/>
      <c r="G64" s="45">
        <v>42796</v>
      </c>
      <c r="H64" s="42">
        <v>35726.620000000003</v>
      </c>
      <c r="I64" s="47">
        <f t="shared" si="6"/>
        <v>3.2927470526278313E-4</v>
      </c>
      <c r="J64" s="48">
        <f t="shared" si="7"/>
        <v>101.87187679550837</v>
      </c>
      <c r="K64" s="48"/>
      <c r="L64" s="45">
        <v>42796</v>
      </c>
      <c r="M64" s="42">
        <v>39646.79</v>
      </c>
      <c r="N64" s="47">
        <f t="shared" si="8"/>
        <v>1.0443297811835173E-4</v>
      </c>
      <c r="O64" s="48">
        <f t="shared" si="9"/>
        <v>101.69415923029375</v>
      </c>
      <c r="P64" s="48"/>
      <c r="Q64" s="45">
        <v>42796</v>
      </c>
      <c r="R64" s="42">
        <v>37400.550000000003</v>
      </c>
      <c r="S64" s="47">
        <f t="shared" si="10"/>
        <v>2.586192140971999E-4</v>
      </c>
      <c r="T64" s="48">
        <f t="shared" si="11"/>
        <v>101.82584116709212</v>
      </c>
      <c r="U64" s="48"/>
      <c r="V64" s="45">
        <v>42796</v>
      </c>
      <c r="W64" s="42">
        <v>1494.12</v>
      </c>
      <c r="X64" s="47">
        <f t="shared" si="25"/>
        <v>1.4726554655575264E-4</v>
      </c>
      <c r="Y64" s="42">
        <f t="shared" si="3"/>
        <v>3.1327552685755933E-5</v>
      </c>
      <c r="Z64" s="48">
        <f t="shared" si="12"/>
        <v>101.5682675639849</v>
      </c>
      <c r="AA64" s="48">
        <f t="shared" si="13"/>
        <v>101.78626215209606</v>
      </c>
      <c r="AB64" s="48">
        <f t="shared" si="14"/>
        <v>101.55331225995039</v>
      </c>
      <c r="AC64" s="48">
        <f t="shared" si="15"/>
        <v>101.76808707402162</v>
      </c>
      <c r="AD64" s="48"/>
      <c r="AE64" s="45">
        <v>42796</v>
      </c>
      <c r="AF64" s="42">
        <v>61505.33</v>
      </c>
      <c r="AG64" s="47">
        <f t="shared" si="16"/>
        <v>-2.1298513461220914E-5</v>
      </c>
      <c r="AH64" s="48">
        <f t="shared" si="17"/>
        <v>101.66995371029284</v>
      </c>
      <c r="AI64" s="48"/>
      <c r="AJ64" s="48"/>
      <c r="AK64" s="45">
        <v>42796</v>
      </c>
      <c r="AL64" s="42">
        <v>39521.97</v>
      </c>
      <c r="AM64" s="47">
        <f t="shared" si="18"/>
        <v>1.766418263045022E-4</v>
      </c>
      <c r="AN64" s="48">
        <f t="shared" si="19"/>
        <v>101.34514095811517</v>
      </c>
      <c r="AO64" s="48"/>
      <c r="AP64" s="48"/>
      <c r="AQ64" s="42">
        <f t="shared" si="37"/>
        <v>101.68351318760786</v>
      </c>
      <c r="AS64" s="42">
        <f t="shared" si="38"/>
        <v>101.34514095811517</v>
      </c>
      <c r="AT64" s="42">
        <f t="shared" si="39"/>
        <v>101.87187679550837</v>
      </c>
      <c r="AU64" s="48"/>
      <c r="AV64" s="48"/>
      <c r="AW64" s="48"/>
      <c r="AX64" s="48"/>
      <c r="AY64" s="48"/>
      <c r="AZ64" s="45"/>
    </row>
    <row r="65" spans="2:52" x14ac:dyDescent="0.2">
      <c r="B65" s="45">
        <v>42797</v>
      </c>
      <c r="C65" s="42">
        <v>35858.93</v>
      </c>
      <c r="D65" s="47">
        <f t="shared" si="4"/>
        <v>-1.8962838692293538E-5</v>
      </c>
      <c r="E65" s="48">
        <f t="shared" si="5"/>
        <v>101.69217885539291</v>
      </c>
      <c r="F65" s="48"/>
      <c r="G65" s="45">
        <v>42797</v>
      </c>
      <c r="H65" s="42">
        <v>35730.550000000003</v>
      </c>
      <c r="I65" s="47">
        <f t="shared" si="6"/>
        <v>1.1000200970601171E-4</v>
      </c>
      <c r="J65" s="48">
        <f t="shared" si="7"/>
        <v>101.8830829066884</v>
      </c>
      <c r="K65" s="48"/>
      <c r="L65" s="45">
        <v>42797</v>
      </c>
      <c r="M65" s="42">
        <v>39645.26</v>
      </c>
      <c r="N65" s="47">
        <f t="shared" si="8"/>
        <v>-3.8590766112456265E-5</v>
      </c>
      <c r="O65" s="48">
        <f t="shared" si="9"/>
        <v>101.6902347747799</v>
      </c>
      <c r="P65" s="48"/>
      <c r="Q65" s="45">
        <v>42797</v>
      </c>
      <c r="R65" s="42">
        <v>37405.43</v>
      </c>
      <c r="S65" s="47">
        <f t="shared" si="10"/>
        <v>1.3047936460819365E-4</v>
      </c>
      <c r="T65" s="48">
        <f t="shared" si="11"/>
        <v>101.8391273381483</v>
      </c>
      <c r="U65" s="48"/>
      <c r="V65" s="45">
        <v>42797</v>
      </c>
      <c r="W65" s="42">
        <v>1495.2</v>
      </c>
      <c r="X65" s="47">
        <f t="shared" si="25"/>
        <v>7.2283350734880791E-4</v>
      </c>
      <c r="Y65" s="42">
        <f t="shared" si="3"/>
        <v>3.1327552685755933E-5</v>
      </c>
      <c r="Z65" s="48">
        <f t="shared" si="12"/>
        <v>101.64168451106352</v>
      </c>
      <c r="AA65" s="48">
        <f t="shared" si="13"/>
        <v>101.86302538745764</v>
      </c>
      <c r="AB65" s="48">
        <f t="shared" si="14"/>
        <v>101.5682675639849</v>
      </c>
      <c r="AC65" s="48">
        <f t="shared" si="15"/>
        <v>101.78626215209606</v>
      </c>
      <c r="AD65" s="48"/>
      <c r="AE65" s="45">
        <v>42797</v>
      </c>
      <c r="AF65" s="42">
        <v>61510.62</v>
      </c>
      <c r="AG65" s="47">
        <f t="shared" si="16"/>
        <v>8.600880606612904E-5</v>
      </c>
      <c r="AH65" s="48">
        <f t="shared" si="17"/>
        <v>101.67869822162426</v>
      </c>
      <c r="AI65" s="48"/>
      <c r="AJ65" s="48"/>
      <c r="AK65" s="45">
        <v>42797</v>
      </c>
      <c r="AL65" s="42">
        <v>39538.370000000003</v>
      </c>
      <c r="AM65" s="47">
        <f t="shared" si="18"/>
        <v>4.1495907213140448E-4</v>
      </c>
      <c r="AN65" s="48">
        <f t="shared" si="19"/>
        <v>101.38719504377217</v>
      </c>
      <c r="AO65" s="48"/>
      <c r="AP65" s="48"/>
      <c r="AQ65" s="42">
        <f t="shared" si="37"/>
        <v>101.69508619006767</v>
      </c>
      <c r="AS65" s="42">
        <f t="shared" si="38"/>
        <v>101.38719504377217</v>
      </c>
      <c r="AT65" s="42">
        <f t="shared" si="39"/>
        <v>101.8830829066884</v>
      </c>
      <c r="AU65" s="48"/>
      <c r="AV65" s="48"/>
      <c r="AW65" s="48"/>
      <c r="AX65" s="48"/>
      <c r="AY65" s="48"/>
      <c r="AZ65" s="45"/>
    </row>
    <row r="66" spans="2:52" x14ac:dyDescent="0.2">
      <c r="B66" s="45">
        <v>42798</v>
      </c>
      <c r="C66" s="42">
        <v>35858.93</v>
      </c>
      <c r="D66" s="47">
        <f t="shared" si="4"/>
        <v>0</v>
      </c>
      <c r="E66" s="48">
        <f t="shared" si="5"/>
        <v>101.69217885539291</v>
      </c>
      <c r="F66" s="48"/>
      <c r="G66" s="45">
        <v>42798</v>
      </c>
      <c r="H66" s="42">
        <v>35730.550000000003</v>
      </c>
      <c r="I66" s="47">
        <f t="shared" si="6"/>
        <v>0</v>
      </c>
      <c r="J66" s="48">
        <f t="shared" si="7"/>
        <v>101.8830829066884</v>
      </c>
      <c r="K66" s="48"/>
      <c r="L66" s="45">
        <v>42798</v>
      </c>
      <c r="M66" s="42">
        <v>39645.26</v>
      </c>
      <c r="N66" s="47">
        <f t="shared" si="8"/>
        <v>0</v>
      </c>
      <c r="O66" s="48">
        <f t="shared" si="9"/>
        <v>101.6902347747799</v>
      </c>
      <c r="P66" s="48"/>
      <c r="Q66" s="45">
        <v>42798</v>
      </c>
      <c r="R66" s="42">
        <v>37405.43</v>
      </c>
      <c r="S66" s="47">
        <f t="shared" si="10"/>
        <v>0</v>
      </c>
      <c r="T66" s="48">
        <f t="shared" si="11"/>
        <v>101.8391273381483</v>
      </c>
      <c r="U66" s="48"/>
      <c r="V66" s="45">
        <v>42798</v>
      </c>
      <c r="W66" s="42">
        <v>1495.44</v>
      </c>
      <c r="X66" s="47">
        <f t="shared" si="25"/>
        <v>1.6051364365976539E-4</v>
      </c>
      <c r="Y66" s="42">
        <f t="shared" si="3"/>
        <v>3.1327552685755933E-5</v>
      </c>
      <c r="Z66" s="48">
        <f t="shared" si="12"/>
        <v>101.65799938819211</v>
      </c>
      <c r="AA66" s="48">
        <f t="shared" si="13"/>
        <v>101.88256691211134</v>
      </c>
      <c r="AB66" s="48">
        <f t="shared" si="14"/>
        <v>101.64168451106352</v>
      </c>
      <c r="AC66" s="48">
        <f t="shared" si="15"/>
        <v>101.86302538745764</v>
      </c>
      <c r="AD66" s="48"/>
      <c r="AE66" s="45">
        <v>42798</v>
      </c>
      <c r="AF66" s="42">
        <v>61510.62</v>
      </c>
      <c r="AG66" s="47">
        <f t="shared" si="16"/>
        <v>0</v>
      </c>
      <c r="AH66" s="48">
        <f t="shared" si="17"/>
        <v>101.67869822162426</v>
      </c>
      <c r="AI66" s="48"/>
      <c r="AJ66" s="48"/>
      <c r="AK66" s="45">
        <v>42798</v>
      </c>
      <c r="AL66" s="42">
        <v>39538.370000000003</v>
      </c>
      <c r="AM66" s="47">
        <f t="shared" si="18"/>
        <v>0</v>
      </c>
      <c r="AN66" s="48">
        <f t="shared" si="19"/>
        <v>101.38719504377217</v>
      </c>
      <c r="AO66" s="48"/>
      <c r="AP66" s="48"/>
      <c r="AQ66" s="42">
        <f t="shared" si="37"/>
        <v>101.69508619006767</v>
      </c>
      <c r="AS66" s="42">
        <f t="shared" si="38"/>
        <v>101.38719504377217</v>
      </c>
      <c r="AT66" s="42">
        <f t="shared" si="39"/>
        <v>101.8830829066884</v>
      </c>
      <c r="AU66" s="48"/>
      <c r="AV66" s="48"/>
      <c r="AW66" s="48"/>
      <c r="AX66" s="48"/>
      <c r="AY66" s="48"/>
      <c r="AZ66" s="45"/>
    </row>
    <row r="67" spans="2:52" x14ac:dyDescent="0.2">
      <c r="B67" s="45">
        <v>42799</v>
      </c>
      <c r="C67" s="42">
        <v>35858.93</v>
      </c>
      <c r="D67" s="47">
        <f t="shared" si="4"/>
        <v>0</v>
      </c>
      <c r="E67" s="48">
        <f t="shared" si="5"/>
        <v>101.69217885539291</v>
      </c>
      <c r="F67" s="48"/>
      <c r="G67" s="45">
        <v>42799</v>
      </c>
      <c r="H67" s="42">
        <v>35730.550000000003</v>
      </c>
      <c r="I67" s="47">
        <f t="shared" si="6"/>
        <v>0</v>
      </c>
      <c r="J67" s="48">
        <f t="shared" si="7"/>
        <v>101.8830829066884</v>
      </c>
      <c r="K67" s="48"/>
      <c r="L67" s="45">
        <v>42799</v>
      </c>
      <c r="M67" s="42">
        <v>39645.26</v>
      </c>
      <c r="N67" s="47">
        <f t="shared" si="8"/>
        <v>0</v>
      </c>
      <c r="O67" s="48">
        <f t="shared" si="9"/>
        <v>101.6902347747799</v>
      </c>
      <c r="P67" s="48"/>
      <c r="Q67" s="45">
        <v>42799</v>
      </c>
      <c r="R67" s="42">
        <v>37405.43</v>
      </c>
      <c r="S67" s="47">
        <f t="shared" si="10"/>
        <v>0</v>
      </c>
      <c r="T67" s="48">
        <f t="shared" si="11"/>
        <v>101.8391273381483</v>
      </c>
      <c r="U67" s="48"/>
      <c r="V67" s="45">
        <v>42799</v>
      </c>
      <c r="W67" s="42">
        <v>1495.68</v>
      </c>
      <c r="X67" s="47">
        <f t="shared" si="25"/>
        <v>1.6048788316491702E-4</v>
      </c>
      <c r="Y67" s="42">
        <f t="shared" ref="Y67:Y130" si="40">+(1+VLOOKUP(MONTH(V67),$BO$4:$BP$15,2,0)/100)^(1/365)-1</f>
        <v>3.1327552685755933E-5</v>
      </c>
      <c r="Z67" s="48">
        <f t="shared" si="12"/>
        <v>101.6743142653207</v>
      </c>
      <c r="AA67" s="48">
        <f t="shared" si="13"/>
        <v>101.90210956108918</v>
      </c>
      <c r="AB67" s="48">
        <f t="shared" si="14"/>
        <v>101.65799938819211</v>
      </c>
      <c r="AC67" s="48">
        <f t="shared" si="15"/>
        <v>101.88256691211134</v>
      </c>
      <c r="AD67" s="48"/>
      <c r="AE67" s="45">
        <v>42799</v>
      </c>
      <c r="AF67" s="42">
        <v>61510.62</v>
      </c>
      <c r="AG67" s="47">
        <f t="shared" si="16"/>
        <v>0</v>
      </c>
      <c r="AH67" s="48">
        <f t="shared" si="17"/>
        <v>101.67869822162426</v>
      </c>
      <c r="AI67" s="48"/>
      <c r="AJ67" s="48"/>
      <c r="AK67" s="45">
        <v>42799</v>
      </c>
      <c r="AL67" s="42">
        <v>39538.370000000003</v>
      </c>
      <c r="AM67" s="47">
        <f t="shared" si="18"/>
        <v>0</v>
      </c>
      <c r="AN67" s="48">
        <f t="shared" si="19"/>
        <v>101.38719504377217</v>
      </c>
      <c r="AO67" s="48"/>
      <c r="AP67" s="48"/>
      <c r="AQ67" s="42">
        <f t="shared" ref="AQ67:AQ98" si="41">+AVERAGE(AN67,AH67,T67,O67,J67,E67)</f>
        <v>101.69508619006767</v>
      </c>
      <c r="AS67" s="42">
        <f t="shared" ref="AS67:AS98" si="42">+MIN(AN67,AH67,T67,O67,J67,E67)</f>
        <v>101.38719504377217</v>
      </c>
      <c r="AT67" s="42">
        <f t="shared" ref="AT67:AT98" si="43">+MAX(AN67,AH67,T67,O67,J67,E67)</f>
        <v>101.8830829066884</v>
      </c>
      <c r="AU67" s="48"/>
      <c r="AV67" s="48"/>
      <c r="AW67" s="48"/>
      <c r="AX67" s="48"/>
      <c r="AY67" s="48"/>
      <c r="AZ67" s="45"/>
    </row>
    <row r="68" spans="2:52" x14ac:dyDescent="0.2">
      <c r="B68" s="45">
        <v>42800</v>
      </c>
      <c r="C68" s="42">
        <v>35889.22</v>
      </c>
      <c r="D68" s="47">
        <f t="shared" si="4"/>
        <v>8.4469893552330255E-4</v>
      </c>
      <c r="E68" s="48">
        <f t="shared" si="5"/>
        <v>101.7780781306231</v>
      </c>
      <c r="F68" s="48"/>
      <c r="G68" s="45">
        <v>42800</v>
      </c>
      <c r="H68" s="42">
        <v>35750.639999999999</v>
      </c>
      <c r="I68" s="47">
        <f t="shared" si="6"/>
        <v>5.6226394499936383E-4</v>
      </c>
      <c r="J68" s="48">
        <f t="shared" si="7"/>
        <v>101.94036809081221</v>
      </c>
      <c r="K68" s="48"/>
      <c r="L68" s="45">
        <v>42800</v>
      </c>
      <c r="M68" s="42">
        <v>39661.89</v>
      </c>
      <c r="N68" s="47">
        <f t="shared" si="8"/>
        <v>4.1947007031861716E-4</v>
      </c>
      <c r="O68" s="48">
        <f t="shared" si="9"/>
        <v>101.73289078471159</v>
      </c>
      <c r="P68" s="48"/>
      <c r="Q68" s="45">
        <v>42800</v>
      </c>
      <c r="R68" s="42">
        <v>37424.49</v>
      </c>
      <c r="S68" s="47">
        <f t="shared" si="10"/>
        <v>5.0955168808375362E-4</v>
      </c>
      <c r="T68" s="48">
        <f t="shared" si="11"/>
        <v>101.89101963739643</v>
      </c>
      <c r="U68" s="48"/>
      <c r="V68" s="45">
        <v>42800</v>
      </c>
      <c r="W68" s="42">
        <v>1495.7</v>
      </c>
      <c r="X68" s="47">
        <f t="shared" si="25"/>
        <v>1.3371844244769449E-5</v>
      </c>
      <c r="Y68" s="42">
        <f t="shared" si="40"/>
        <v>3.1327552685755933E-5</v>
      </c>
      <c r="Z68" s="48">
        <f t="shared" si="12"/>
        <v>101.67567383841475</v>
      </c>
      <c r="AA68" s="48">
        <f t="shared" si="13"/>
        <v>101.90666452393251</v>
      </c>
      <c r="AB68" s="48">
        <f t="shared" si="14"/>
        <v>101.6743142653207</v>
      </c>
      <c r="AC68" s="48">
        <f t="shared" si="15"/>
        <v>101.90210956108918</v>
      </c>
      <c r="AD68" s="48"/>
      <c r="AE68" s="45">
        <v>42800</v>
      </c>
      <c r="AF68" s="42">
        <v>61538.45</v>
      </c>
      <c r="AG68" s="47">
        <f t="shared" si="16"/>
        <v>4.524421961604741E-4</v>
      </c>
      <c r="AH68" s="48">
        <f t="shared" si="17"/>
        <v>101.72470195515039</v>
      </c>
      <c r="AI68" s="48"/>
      <c r="AJ68" s="48"/>
      <c r="AK68" s="45">
        <v>42800</v>
      </c>
      <c r="AL68" s="42">
        <v>39562.410000000003</v>
      </c>
      <c r="AM68" s="47">
        <f t="shared" si="18"/>
        <v>6.0801697186807502E-4</v>
      </c>
      <c r="AN68" s="48">
        <f t="shared" si="19"/>
        <v>101.44884017908888</v>
      </c>
      <c r="AO68" s="48"/>
      <c r="AP68" s="48"/>
      <c r="AQ68" s="42">
        <f t="shared" si="41"/>
        <v>101.75264979629709</v>
      </c>
      <c r="AS68" s="42">
        <f t="shared" si="42"/>
        <v>101.44884017908888</v>
      </c>
      <c r="AT68" s="42">
        <f t="shared" si="43"/>
        <v>101.94036809081221</v>
      </c>
      <c r="AU68" s="48"/>
      <c r="AV68" s="48"/>
      <c r="AW68" s="48"/>
      <c r="AX68" s="48"/>
      <c r="AY68" s="48"/>
      <c r="AZ68" s="45"/>
    </row>
    <row r="69" spans="2:52" x14ac:dyDescent="0.2">
      <c r="B69" s="45">
        <v>42801</v>
      </c>
      <c r="C69" s="42">
        <v>35879.51</v>
      </c>
      <c r="D69" s="47">
        <f t="shared" ref="D69:D132" si="44">+C69/C68-1</f>
        <v>-2.7055477940174377E-4</v>
      </c>
      <c r="E69" s="48">
        <f t="shared" ref="E69:E132" si="45">+(1+D69)*E68</f>
        <v>101.75054158514654</v>
      </c>
      <c r="F69" s="48"/>
      <c r="G69" s="45">
        <v>42801</v>
      </c>
      <c r="H69" s="42">
        <v>35754.67</v>
      </c>
      <c r="I69" s="47">
        <f t="shared" ref="I69:I132" si="46">+H69/H68-1</f>
        <v>1.1272525470862327E-4</v>
      </c>
      <c r="J69" s="48">
        <f t="shared" ref="J69:J132" si="47">+(1+I69)*J68</f>
        <v>101.95185934477034</v>
      </c>
      <c r="K69" s="48"/>
      <c r="L69" s="45">
        <v>42801</v>
      </c>
      <c r="M69" s="42">
        <v>39657.47</v>
      </c>
      <c r="N69" s="47">
        <f t="shared" ref="N69:N132" si="48">+M69/M68-1</f>
        <v>-1.1144199129187182E-4</v>
      </c>
      <c r="O69" s="48">
        <f t="shared" ref="O69:O132" si="49">+(1+N69)*O68</f>
        <v>101.72155346878266</v>
      </c>
      <c r="P69" s="48"/>
      <c r="Q69" s="45">
        <v>42801</v>
      </c>
      <c r="R69" s="42">
        <v>37426.83</v>
      </c>
      <c r="S69" s="47">
        <f t="shared" ref="S69:S132" si="50">+R69/R68-1</f>
        <v>6.2525902156718161E-5</v>
      </c>
      <c r="T69" s="48">
        <f t="shared" ref="T69:T132" si="51">+(1+S69)*T68</f>
        <v>101.89739046532092</v>
      </c>
      <c r="U69" s="48"/>
      <c r="V69" s="45">
        <v>42801</v>
      </c>
      <c r="W69" s="42">
        <v>1495.5</v>
      </c>
      <c r="X69" s="47">
        <f t="shared" si="25"/>
        <v>-1.3371665440931046E-4</v>
      </c>
      <c r="Y69" s="42">
        <f t="shared" si="40"/>
        <v>3.1327552685755933E-5</v>
      </c>
      <c r="Z69" s="48">
        <f t="shared" ref="Z69:Z132" si="52">+(1+X69)*Z68</f>
        <v>101.66207810747427</v>
      </c>
      <c r="AA69" s="48">
        <f t="shared" ref="AA69:AA132" si="53">+(1+X69+Y69)*AA68</f>
        <v>101.89623039209225</v>
      </c>
      <c r="AB69" s="48">
        <f t="shared" ref="AB69:AB132" si="54">+Z68</f>
        <v>101.67567383841475</v>
      </c>
      <c r="AC69" s="48">
        <f t="shared" ref="AC69:AC132" si="55">+AA68</f>
        <v>101.90666452393251</v>
      </c>
      <c r="AD69" s="48"/>
      <c r="AE69" s="45">
        <v>42801</v>
      </c>
      <c r="AF69" s="42">
        <v>61529.86</v>
      </c>
      <c r="AG69" s="47">
        <f t="shared" ref="AG69:AG132" si="56">+AF69/AF68-1</f>
        <v>-1.3958752617260206E-4</v>
      </c>
      <c r="AH69" s="48">
        <f t="shared" ref="AH69:AH132" si="57">+(1+AG69)*AH68</f>
        <v>101.71050245565382</v>
      </c>
      <c r="AI69" s="48"/>
      <c r="AJ69" s="48"/>
      <c r="AK69" s="45">
        <v>42801</v>
      </c>
      <c r="AL69" s="42">
        <v>39560.879999999997</v>
      </c>
      <c r="AM69" s="47">
        <f t="shared" ref="AM69:AM132" si="58">+AL69/AL68-1</f>
        <v>-3.8673073758821452E-5</v>
      </c>
      <c r="AN69" s="48">
        <f t="shared" ref="AN69:AN132" si="59">+(1+AM69)*AN68</f>
        <v>101.44491684060988</v>
      </c>
      <c r="AO69" s="48"/>
      <c r="AP69" s="48"/>
      <c r="AQ69" s="42">
        <f t="shared" si="41"/>
        <v>101.74612736004735</v>
      </c>
      <c r="AS69" s="42">
        <f t="shared" si="42"/>
        <v>101.44491684060988</v>
      </c>
      <c r="AT69" s="42">
        <f t="shared" si="43"/>
        <v>101.95185934477034</v>
      </c>
      <c r="AU69" s="48"/>
      <c r="AV69" s="48"/>
      <c r="AW69" s="48"/>
      <c r="AX69" s="48"/>
      <c r="AY69" s="48"/>
      <c r="AZ69" s="45"/>
    </row>
    <row r="70" spans="2:52" x14ac:dyDescent="0.2">
      <c r="B70" s="45">
        <v>42802</v>
      </c>
      <c r="C70" s="42">
        <v>35862.92</v>
      </c>
      <c r="D70" s="47">
        <f t="shared" si="44"/>
        <v>-4.6238089650618708E-4</v>
      </c>
      <c r="E70" s="48">
        <f t="shared" si="45"/>
        <v>101.7034940785084</v>
      </c>
      <c r="F70" s="48"/>
      <c r="G70" s="45">
        <v>42802</v>
      </c>
      <c r="H70" s="42">
        <v>35737.449999999997</v>
      </c>
      <c r="I70" s="47">
        <f t="shared" si="46"/>
        <v>-4.8161540856062057E-4</v>
      </c>
      <c r="J70" s="48">
        <f t="shared" si="47"/>
        <v>101.9027577583785</v>
      </c>
      <c r="K70" s="48"/>
      <c r="L70" s="45">
        <v>42802</v>
      </c>
      <c r="M70" s="42">
        <v>39637.75</v>
      </c>
      <c r="N70" s="47">
        <f t="shared" si="48"/>
        <v>-4.9725814581724759E-4</v>
      </c>
      <c r="O70" s="48">
        <f t="shared" si="49"/>
        <v>101.67097159771512</v>
      </c>
      <c r="P70" s="48"/>
      <c r="Q70" s="45">
        <v>42802</v>
      </c>
      <c r="R70" s="42">
        <v>37410.11</v>
      </c>
      <c r="S70" s="47">
        <f t="shared" si="50"/>
        <v>-4.4673834252062505E-4</v>
      </c>
      <c r="T70" s="48">
        <f t="shared" si="51"/>
        <v>101.85186899399727</v>
      </c>
      <c r="U70" s="48"/>
      <c r="V70" s="45">
        <v>42802</v>
      </c>
      <c r="W70" s="42">
        <v>1495</v>
      </c>
      <c r="X70" s="47">
        <f t="shared" si="25"/>
        <v>-3.3433634236046395E-4</v>
      </c>
      <c r="Y70" s="42">
        <f t="shared" si="40"/>
        <v>3.1327552685755933E-5</v>
      </c>
      <c r="Z70" s="48">
        <f t="shared" si="52"/>
        <v>101.62808878012305</v>
      </c>
      <c r="AA70" s="48">
        <f t="shared" si="53"/>
        <v>101.86535493864872</v>
      </c>
      <c r="AB70" s="48">
        <f t="shared" si="54"/>
        <v>101.66207810747427</v>
      </c>
      <c r="AC70" s="48">
        <f t="shared" si="55"/>
        <v>101.89623039209225</v>
      </c>
      <c r="AD70" s="48"/>
      <c r="AE70" s="45">
        <v>42802</v>
      </c>
      <c r="AF70" s="42">
        <v>61496.32</v>
      </c>
      <c r="AG70" s="47">
        <f t="shared" si="56"/>
        <v>-5.4510119151907066E-4</v>
      </c>
      <c r="AH70" s="48">
        <f t="shared" si="57"/>
        <v>101.65505993957524</v>
      </c>
      <c r="AI70" s="48"/>
      <c r="AJ70" s="48"/>
      <c r="AK70" s="45">
        <v>42802</v>
      </c>
      <c r="AL70" s="42">
        <v>39567.57</v>
      </c>
      <c r="AM70" s="47">
        <f t="shared" si="58"/>
        <v>1.6910645061485319E-4</v>
      </c>
      <c r="AN70" s="48">
        <f t="shared" si="59"/>
        <v>101.46207183042971</v>
      </c>
      <c r="AO70" s="48"/>
      <c r="AP70" s="48"/>
      <c r="AQ70" s="42">
        <f t="shared" si="41"/>
        <v>101.7077040331007</v>
      </c>
      <c r="AS70" s="42">
        <f t="shared" si="42"/>
        <v>101.46207183042971</v>
      </c>
      <c r="AT70" s="42">
        <f t="shared" si="43"/>
        <v>101.9027577583785</v>
      </c>
      <c r="AU70" s="48"/>
      <c r="AV70" s="48"/>
      <c r="AW70" s="48"/>
      <c r="AX70" s="48"/>
      <c r="AY70" s="48"/>
      <c r="AZ70" s="45"/>
    </row>
    <row r="71" spans="2:52" x14ac:dyDescent="0.2">
      <c r="B71" s="45">
        <v>42803</v>
      </c>
      <c r="C71" s="42">
        <v>35846.699999999997</v>
      </c>
      <c r="D71" s="47">
        <f t="shared" si="44"/>
        <v>-4.5227772864009363E-4</v>
      </c>
      <c r="E71" s="48">
        <f t="shared" si="45"/>
        <v>101.65749585321181</v>
      </c>
      <c r="F71" s="48"/>
      <c r="G71" s="45">
        <v>42803</v>
      </c>
      <c r="H71" s="42">
        <v>35722.99</v>
      </c>
      <c r="I71" s="47">
        <f t="shared" si="46"/>
        <v>-4.0461756504728275E-4</v>
      </c>
      <c r="J71" s="48">
        <f t="shared" si="47"/>
        <v>101.8615261126627</v>
      </c>
      <c r="K71" s="48"/>
      <c r="L71" s="45">
        <v>42803</v>
      </c>
      <c r="M71" s="42">
        <v>39625.9</v>
      </c>
      <c r="N71" s="47">
        <f t="shared" si="48"/>
        <v>-2.9895743325492052E-4</v>
      </c>
      <c r="O71" s="48">
        <f t="shared" si="49"/>
        <v>101.64057630500973</v>
      </c>
      <c r="P71" s="48"/>
      <c r="Q71" s="45">
        <v>42803</v>
      </c>
      <c r="R71" s="42">
        <v>37398.080000000002</v>
      </c>
      <c r="S71" s="47">
        <f t="shared" si="50"/>
        <v>-3.2157082670969395E-4</v>
      </c>
      <c r="T71" s="48">
        <f t="shared" si="51"/>
        <v>101.81911640428295</v>
      </c>
      <c r="U71" s="48"/>
      <c r="V71" s="45">
        <v>42803</v>
      </c>
      <c r="W71" s="42">
        <v>1493.52</v>
      </c>
      <c r="X71" s="47">
        <f t="shared" ref="X71:X134" si="60">+W71/W70-1</f>
        <v>-9.8996655518390764E-4</v>
      </c>
      <c r="Y71" s="42">
        <f t="shared" si="40"/>
        <v>3.1327552685755933E-5</v>
      </c>
      <c r="Z71" s="48">
        <f t="shared" si="52"/>
        <v>101.52748037116346</v>
      </c>
      <c r="AA71" s="48">
        <f t="shared" si="53"/>
        <v>101.76770283640121</v>
      </c>
      <c r="AB71" s="48">
        <f t="shared" si="54"/>
        <v>101.62808878012305</v>
      </c>
      <c r="AC71" s="48">
        <f t="shared" si="55"/>
        <v>101.86535493864872</v>
      </c>
      <c r="AD71" s="48"/>
      <c r="AE71" s="45">
        <v>42803</v>
      </c>
      <c r="AF71" s="42">
        <v>61471.99</v>
      </c>
      <c r="AG71" s="47">
        <f t="shared" si="56"/>
        <v>-3.9563342977277927E-4</v>
      </c>
      <c r="AH71" s="48">
        <f t="shared" si="57"/>
        <v>101.61484179955758</v>
      </c>
      <c r="AI71" s="48"/>
      <c r="AJ71" s="48"/>
      <c r="AK71" s="45">
        <v>42803</v>
      </c>
      <c r="AL71" s="42">
        <v>39551.96</v>
      </c>
      <c r="AM71" s="47">
        <f t="shared" si="58"/>
        <v>-3.9451500306941778E-4</v>
      </c>
      <c r="AN71" s="48">
        <f t="shared" si="59"/>
        <v>101.4220435208501</v>
      </c>
      <c r="AO71" s="48"/>
      <c r="AP71" s="48"/>
      <c r="AQ71" s="42">
        <f t="shared" si="41"/>
        <v>101.66926666592916</v>
      </c>
      <c r="AS71" s="42">
        <f t="shared" si="42"/>
        <v>101.4220435208501</v>
      </c>
      <c r="AT71" s="42">
        <f t="shared" si="43"/>
        <v>101.8615261126627</v>
      </c>
      <c r="AU71" s="48"/>
      <c r="AV71" s="48"/>
      <c r="AW71" s="48"/>
      <c r="AX71" s="48"/>
      <c r="AY71" s="48"/>
      <c r="AZ71" s="45"/>
    </row>
    <row r="72" spans="2:52" x14ac:dyDescent="0.2">
      <c r="B72" s="45">
        <v>42804</v>
      </c>
      <c r="C72" s="42">
        <v>35785.22</v>
      </c>
      <c r="D72" s="47">
        <f t="shared" si="44"/>
        <v>-1.7150811650722408E-3</v>
      </c>
      <c r="E72" s="48">
        <f t="shared" si="45"/>
        <v>101.48314499678555</v>
      </c>
      <c r="F72" s="48"/>
      <c r="G72" s="45">
        <v>42804</v>
      </c>
      <c r="H72" s="42">
        <v>35669.07</v>
      </c>
      <c r="I72" s="47">
        <f t="shared" si="46"/>
        <v>-1.5093921309498048E-3</v>
      </c>
      <c r="J72" s="48">
        <f t="shared" si="47"/>
        <v>101.70777712670171</v>
      </c>
      <c r="K72" s="48"/>
      <c r="L72" s="45">
        <v>42804</v>
      </c>
      <c r="M72" s="42">
        <v>39553.9</v>
      </c>
      <c r="N72" s="47">
        <f t="shared" si="48"/>
        <v>-1.8169934310640068E-3</v>
      </c>
      <c r="O72" s="48">
        <f t="shared" si="49"/>
        <v>101.45589604553396</v>
      </c>
      <c r="P72" s="48"/>
      <c r="Q72" s="45">
        <v>42804</v>
      </c>
      <c r="R72" s="42">
        <v>37334.019999999997</v>
      </c>
      <c r="S72" s="47">
        <f t="shared" si="50"/>
        <v>-1.712922160709951E-3</v>
      </c>
      <c r="T72" s="48">
        <f t="shared" si="51"/>
        <v>101.64470818341015</v>
      </c>
      <c r="U72" s="48"/>
      <c r="V72" s="45">
        <v>42804</v>
      </c>
      <c r="W72" s="42">
        <v>1492.34</v>
      </c>
      <c r="X72" s="47">
        <f t="shared" si="60"/>
        <v>-7.9007981145218231E-4</v>
      </c>
      <c r="Y72" s="42">
        <f t="shared" si="40"/>
        <v>3.1327552685755933E-5</v>
      </c>
      <c r="Z72" s="48">
        <f t="shared" si="52"/>
        <v>101.4472655586146</v>
      </c>
      <c r="AA72" s="48">
        <f t="shared" si="53"/>
        <v>101.69048636200462</v>
      </c>
      <c r="AB72" s="48">
        <f t="shared" si="54"/>
        <v>101.52748037116346</v>
      </c>
      <c r="AC72" s="48">
        <f t="shared" si="55"/>
        <v>101.76770283640121</v>
      </c>
      <c r="AD72" s="48"/>
      <c r="AE72" s="45">
        <v>42804</v>
      </c>
      <c r="AF72" s="42">
        <v>61376.46</v>
      </c>
      <c r="AG72" s="47">
        <f t="shared" si="56"/>
        <v>-1.5540411169379098E-3</v>
      </c>
      <c r="AH72" s="48">
        <f t="shared" si="57"/>
        <v>101.45692815730993</v>
      </c>
      <c r="AI72" s="48"/>
      <c r="AJ72" s="48"/>
      <c r="AK72" s="45">
        <v>42804</v>
      </c>
      <c r="AL72" s="42">
        <v>39519.81</v>
      </c>
      <c r="AM72" s="47">
        <f t="shared" si="58"/>
        <v>-8.1285478646320186E-4</v>
      </c>
      <c r="AN72" s="48">
        <f t="shared" si="59"/>
        <v>101.3396021273213</v>
      </c>
      <c r="AO72" s="48"/>
      <c r="AP72" s="48"/>
      <c r="AQ72" s="42">
        <f t="shared" si="41"/>
        <v>101.51467610617711</v>
      </c>
      <c r="AS72" s="42">
        <f t="shared" si="42"/>
        <v>101.3396021273213</v>
      </c>
      <c r="AT72" s="42">
        <f t="shared" si="43"/>
        <v>101.70777712670171</v>
      </c>
      <c r="AU72" s="48"/>
      <c r="AV72" s="48"/>
      <c r="AW72" s="48"/>
      <c r="AX72" s="48"/>
      <c r="AY72" s="48"/>
      <c r="AZ72" s="45"/>
    </row>
    <row r="73" spans="2:52" x14ac:dyDescent="0.2">
      <c r="B73" s="45">
        <v>42805</v>
      </c>
      <c r="C73" s="42">
        <v>35785.22</v>
      </c>
      <c r="D73" s="47">
        <f t="shared" si="44"/>
        <v>0</v>
      </c>
      <c r="E73" s="48">
        <f t="shared" si="45"/>
        <v>101.48314499678555</v>
      </c>
      <c r="F73" s="48"/>
      <c r="G73" s="45">
        <v>42805</v>
      </c>
      <c r="H73" s="42">
        <v>35669.07</v>
      </c>
      <c r="I73" s="47">
        <f t="shared" si="46"/>
        <v>0</v>
      </c>
      <c r="J73" s="48">
        <f t="shared" si="47"/>
        <v>101.70777712670171</v>
      </c>
      <c r="K73" s="48"/>
      <c r="L73" s="45">
        <v>42805</v>
      </c>
      <c r="M73" s="42">
        <v>39553.9</v>
      </c>
      <c r="N73" s="47">
        <f t="shared" si="48"/>
        <v>0</v>
      </c>
      <c r="O73" s="48">
        <f t="shared" si="49"/>
        <v>101.45589604553396</v>
      </c>
      <c r="P73" s="48"/>
      <c r="Q73" s="45">
        <v>42805</v>
      </c>
      <c r="R73" s="42">
        <v>37334.019999999997</v>
      </c>
      <c r="S73" s="47">
        <f t="shared" si="50"/>
        <v>0</v>
      </c>
      <c r="T73" s="48">
        <f t="shared" si="51"/>
        <v>101.64470818341015</v>
      </c>
      <c r="U73" s="48"/>
      <c r="V73" s="45">
        <v>42805</v>
      </c>
      <c r="W73" s="42">
        <v>1492.47</v>
      </c>
      <c r="X73" s="47">
        <f t="shared" si="60"/>
        <v>8.7111516142490686E-5</v>
      </c>
      <c r="Y73" s="42">
        <f t="shared" si="40"/>
        <v>3.1327552685755933E-5</v>
      </c>
      <c r="Z73" s="48">
        <f t="shared" si="52"/>
        <v>101.45610278372592</v>
      </c>
      <c r="AA73" s="48">
        <f t="shared" si="53"/>
        <v>101.70253048851802</v>
      </c>
      <c r="AB73" s="48">
        <f t="shared" si="54"/>
        <v>101.4472655586146</v>
      </c>
      <c r="AC73" s="48">
        <f t="shared" si="55"/>
        <v>101.69048636200462</v>
      </c>
      <c r="AD73" s="48"/>
      <c r="AE73" s="45">
        <v>42805</v>
      </c>
      <c r="AF73" s="42">
        <v>61376.46</v>
      </c>
      <c r="AG73" s="47">
        <f t="shared" si="56"/>
        <v>0</v>
      </c>
      <c r="AH73" s="48">
        <f t="shared" si="57"/>
        <v>101.45692815730993</v>
      </c>
      <c r="AI73" s="48"/>
      <c r="AJ73" s="48"/>
      <c r="AK73" s="45">
        <v>42805</v>
      </c>
      <c r="AL73" s="42">
        <v>39519.81</v>
      </c>
      <c r="AM73" s="47">
        <f t="shared" si="58"/>
        <v>0</v>
      </c>
      <c r="AN73" s="48">
        <f t="shared" si="59"/>
        <v>101.3396021273213</v>
      </c>
      <c r="AO73" s="48"/>
      <c r="AP73" s="48"/>
      <c r="AQ73" s="42">
        <f t="shared" si="41"/>
        <v>101.51467610617711</v>
      </c>
      <c r="AS73" s="42">
        <f t="shared" si="42"/>
        <v>101.3396021273213</v>
      </c>
      <c r="AT73" s="42">
        <f t="shared" si="43"/>
        <v>101.70777712670171</v>
      </c>
      <c r="AU73" s="48"/>
      <c r="AV73" s="48"/>
      <c r="AW73" s="48"/>
      <c r="AX73" s="48"/>
      <c r="AY73" s="48"/>
      <c r="AZ73" s="45"/>
    </row>
    <row r="74" spans="2:52" x14ac:dyDescent="0.2">
      <c r="B74" s="45">
        <v>42806</v>
      </c>
      <c r="C74" s="42">
        <v>35785.22</v>
      </c>
      <c r="D74" s="47">
        <f t="shared" si="44"/>
        <v>0</v>
      </c>
      <c r="E74" s="48">
        <f t="shared" si="45"/>
        <v>101.48314499678555</v>
      </c>
      <c r="F74" s="48"/>
      <c r="G74" s="45">
        <v>42806</v>
      </c>
      <c r="H74" s="42">
        <v>35669.07</v>
      </c>
      <c r="I74" s="47">
        <f t="shared" si="46"/>
        <v>0</v>
      </c>
      <c r="J74" s="48">
        <f t="shared" si="47"/>
        <v>101.70777712670171</v>
      </c>
      <c r="K74" s="48"/>
      <c r="L74" s="45">
        <v>42806</v>
      </c>
      <c r="M74" s="42">
        <v>39553.9</v>
      </c>
      <c r="N74" s="47">
        <f t="shared" si="48"/>
        <v>0</v>
      </c>
      <c r="O74" s="48">
        <f t="shared" si="49"/>
        <v>101.45589604553396</v>
      </c>
      <c r="P74" s="48"/>
      <c r="Q74" s="45">
        <v>42806</v>
      </c>
      <c r="R74" s="42">
        <v>37334.019999999997</v>
      </c>
      <c r="S74" s="47">
        <f t="shared" si="50"/>
        <v>0</v>
      </c>
      <c r="T74" s="48">
        <f t="shared" si="51"/>
        <v>101.64470818341015</v>
      </c>
      <c r="U74" s="48"/>
      <c r="V74" s="45">
        <v>42806</v>
      </c>
      <c r="W74" s="42">
        <v>1492.61</v>
      </c>
      <c r="X74" s="47">
        <f t="shared" si="60"/>
        <v>9.3804230570704306E-5</v>
      </c>
      <c r="Y74" s="42">
        <f t="shared" si="40"/>
        <v>3.1327552685755933E-5</v>
      </c>
      <c r="Z74" s="48">
        <f t="shared" si="52"/>
        <v>101.46561979538426</v>
      </c>
      <c r="AA74" s="48">
        <f t="shared" si="53"/>
        <v>101.71525670751974</v>
      </c>
      <c r="AB74" s="48">
        <f t="shared" si="54"/>
        <v>101.45610278372592</v>
      </c>
      <c r="AC74" s="48">
        <f t="shared" si="55"/>
        <v>101.70253048851802</v>
      </c>
      <c r="AD74" s="48"/>
      <c r="AE74" s="45">
        <v>42806</v>
      </c>
      <c r="AF74" s="42">
        <v>61376.46</v>
      </c>
      <c r="AG74" s="47">
        <f t="shared" si="56"/>
        <v>0</v>
      </c>
      <c r="AH74" s="48">
        <f t="shared" si="57"/>
        <v>101.45692815730993</v>
      </c>
      <c r="AI74" s="48"/>
      <c r="AJ74" s="48"/>
      <c r="AK74" s="45">
        <v>42806</v>
      </c>
      <c r="AL74" s="42">
        <v>39519.81</v>
      </c>
      <c r="AM74" s="47">
        <f t="shared" si="58"/>
        <v>0</v>
      </c>
      <c r="AN74" s="48">
        <f t="shared" si="59"/>
        <v>101.3396021273213</v>
      </c>
      <c r="AO74" s="48"/>
      <c r="AP74" s="48"/>
      <c r="AQ74" s="42">
        <f t="shared" si="41"/>
        <v>101.51467610617711</v>
      </c>
      <c r="AS74" s="42">
        <f t="shared" si="42"/>
        <v>101.3396021273213</v>
      </c>
      <c r="AT74" s="42">
        <f t="shared" si="43"/>
        <v>101.70777712670171</v>
      </c>
      <c r="AU74" s="48"/>
      <c r="AV74" s="48"/>
      <c r="AW74" s="48"/>
      <c r="AX74" s="48"/>
      <c r="AY74" s="48"/>
      <c r="AZ74" s="45"/>
    </row>
    <row r="75" spans="2:52" x14ac:dyDescent="0.2">
      <c r="B75" s="45">
        <v>42807</v>
      </c>
      <c r="C75" s="42">
        <v>35742.03</v>
      </c>
      <c r="D75" s="47">
        <f t="shared" si="44"/>
        <v>-1.2069228580962044E-3</v>
      </c>
      <c r="E75" s="48">
        <f t="shared" si="45"/>
        <v>101.36066266937745</v>
      </c>
      <c r="F75" s="48"/>
      <c r="G75" s="45">
        <v>42807</v>
      </c>
      <c r="H75" s="42">
        <v>35631.11</v>
      </c>
      <c r="I75" s="47">
        <f t="shared" si="46"/>
        <v>-1.064227354399705E-3</v>
      </c>
      <c r="J75" s="48">
        <f t="shared" si="47"/>
        <v>101.59953692812829</v>
      </c>
      <c r="K75" s="48"/>
      <c r="L75" s="45">
        <v>42807</v>
      </c>
      <c r="M75" s="42">
        <v>39508.1</v>
      </c>
      <c r="N75" s="47">
        <f t="shared" si="48"/>
        <v>-1.1579136317785288E-3</v>
      </c>
      <c r="O75" s="48">
        <f t="shared" si="49"/>
        <v>101.33841888047853</v>
      </c>
      <c r="P75" s="48"/>
      <c r="Q75" s="45">
        <v>42807</v>
      </c>
      <c r="R75" s="42">
        <v>37288.92</v>
      </c>
      <c r="S75" s="47">
        <f t="shared" si="50"/>
        <v>-1.2080134954660648E-3</v>
      </c>
      <c r="T75" s="48">
        <f t="shared" si="51"/>
        <v>101.52192000418188</v>
      </c>
      <c r="U75" s="48"/>
      <c r="V75" s="45">
        <v>42807</v>
      </c>
      <c r="W75" s="42">
        <v>1491.77</v>
      </c>
      <c r="X75" s="47">
        <f t="shared" si="60"/>
        <v>-5.6277259297465854E-4</v>
      </c>
      <c r="Y75" s="42">
        <f t="shared" si="40"/>
        <v>3.1327552685755933E-5</v>
      </c>
      <c r="Z75" s="48">
        <f t="shared" si="52"/>
        <v>101.40851772543422</v>
      </c>
      <c r="AA75" s="48">
        <f t="shared" si="53"/>
        <v>101.66120063882082</v>
      </c>
      <c r="AB75" s="48">
        <f t="shared" si="54"/>
        <v>101.46561979538426</v>
      </c>
      <c r="AC75" s="48">
        <f t="shared" si="55"/>
        <v>101.71525670751974</v>
      </c>
      <c r="AD75" s="48"/>
      <c r="AE75" s="45">
        <v>42807</v>
      </c>
      <c r="AF75" s="42">
        <v>61317.86</v>
      </c>
      <c r="AG75" s="47">
        <f t="shared" si="56"/>
        <v>-9.5476343862122004E-4</v>
      </c>
      <c r="AH75" s="48">
        <f t="shared" si="57"/>
        <v>101.36006079171051</v>
      </c>
      <c r="AI75" s="48"/>
      <c r="AJ75" s="48"/>
      <c r="AK75" s="45">
        <v>42807</v>
      </c>
      <c r="AL75" s="42">
        <v>39498.92</v>
      </c>
      <c r="AM75" s="47">
        <f t="shared" si="58"/>
        <v>-5.2859565873419889E-4</v>
      </c>
      <c r="AN75" s="48">
        <f t="shared" si="59"/>
        <v>101.28603445357895</v>
      </c>
      <c r="AO75" s="48"/>
      <c r="AP75" s="48"/>
      <c r="AQ75" s="42">
        <f t="shared" si="41"/>
        <v>101.4111056212426</v>
      </c>
      <c r="AS75" s="42">
        <f t="shared" si="42"/>
        <v>101.28603445357895</v>
      </c>
      <c r="AT75" s="42">
        <f t="shared" si="43"/>
        <v>101.59953692812829</v>
      </c>
      <c r="AU75" s="48"/>
      <c r="AV75" s="48"/>
      <c r="AW75" s="48"/>
      <c r="AX75" s="48"/>
      <c r="AY75" s="48"/>
      <c r="AZ75" s="45"/>
    </row>
    <row r="76" spans="2:52" x14ac:dyDescent="0.2">
      <c r="B76" s="45">
        <v>42808</v>
      </c>
      <c r="C76" s="42">
        <v>35726.25</v>
      </c>
      <c r="D76" s="47">
        <f t="shared" si="44"/>
        <v>-4.4149702744911146E-4</v>
      </c>
      <c r="E76" s="48">
        <f t="shared" si="45"/>
        <v>101.31591223810865</v>
      </c>
      <c r="F76" s="48"/>
      <c r="G76" s="45">
        <v>42808</v>
      </c>
      <c r="H76" s="42">
        <v>35616.47</v>
      </c>
      <c r="I76" s="47">
        <f t="shared" si="46"/>
        <v>-4.1087689942864714E-4</v>
      </c>
      <c r="J76" s="48">
        <f t="shared" si="47"/>
        <v>101.55779202541187</v>
      </c>
      <c r="K76" s="48"/>
      <c r="L76" s="45">
        <v>42808</v>
      </c>
      <c r="M76" s="42">
        <v>39496.629999999997</v>
      </c>
      <c r="N76" s="47">
        <f t="shared" si="48"/>
        <v>-2.9032021281716336E-4</v>
      </c>
      <c r="O76" s="48">
        <f t="shared" si="49"/>
        <v>101.30899828914259</v>
      </c>
      <c r="P76" s="48"/>
      <c r="Q76" s="45">
        <v>42808</v>
      </c>
      <c r="R76" s="42">
        <v>37278.370000000003</v>
      </c>
      <c r="S76" s="47">
        <f t="shared" si="50"/>
        <v>-2.8292586645028983E-4</v>
      </c>
      <c r="T76" s="48">
        <f t="shared" si="51"/>
        <v>101.493196827001</v>
      </c>
      <c r="U76" s="48"/>
      <c r="V76" s="45">
        <v>42808</v>
      </c>
      <c r="W76" s="42">
        <v>1490.14</v>
      </c>
      <c r="X76" s="47">
        <f t="shared" si="60"/>
        <v>-1.092661737399081E-3</v>
      </c>
      <c r="Y76" s="42">
        <f t="shared" si="40"/>
        <v>3.1327552685755933E-5</v>
      </c>
      <c r="Z76" s="48">
        <f t="shared" si="52"/>
        <v>101.29771251826928</v>
      </c>
      <c r="AA76" s="48">
        <f t="shared" si="53"/>
        <v>101.55330413132384</v>
      </c>
      <c r="AB76" s="48">
        <f t="shared" si="54"/>
        <v>101.40851772543422</v>
      </c>
      <c r="AC76" s="48">
        <f t="shared" si="55"/>
        <v>101.66120063882082</v>
      </c>
      <c r="AD76" s="48"/>
      <c r="AE76" s="45">
        <v>42808</v>
      </c>
      <c r="AF76" s="42">
        <v>61292.47</v>
      </c>
      <c r="AG76" s="47">
        <f t="shared" si="56"/>
        <v>-4.1407185443198546E-4</v>
      </c>
      <c r="AH76" s="48">
        <f t="shared" si="57"/>
        <v>101.31809044337315</v>
      </c>
      <c r="AI76" s="48"/>
      <c r="AJ76" s="48"/>
      <c r="AK76" s="45">
        <v>42808</v>
      </c>
      <c r="AL76" s="42">
        <v>39500.53</v>
      </c>
      <c r="AM76" s="47">
        <f t="shared" si="58"/>
        <v>4.0760608138068477E-5</v>
      </c>
      <c r="AN76" s="48">
        <f t="shared" si="59"/>
        <v>101.29016293393917</v>
      </c>
      <c r="AO76" s="48"/>
      <c r="AP76" s="48"/>
      <c r="AQ76" s="42">
        <f t="shared" si="41"/>
        <v>101.38069212616274</v>
      </c>
      <c r="AS76" s="42">
        <f t="shared" si="42"/>
        <v>101.29016293393917</v>
      </c>
      <c r="AT76" s="42">
        <f t="shared" si="43"/>
        <v>101.55779202541187</v>
      </c>
      <c r="AU76" s="48"/>
      <c r="AV76" s="48"/>
      <c r="AW76" s="48"/>
      <c r="AX76" s="48"/>
      <c r="AY76" s="48"/>
      <c r="AZ76" s="45"/>
    </row>
    <row r="77" spans="2:52" x14ac:dyDescent="0.2">
      <c r="B77" s="45">
        <v>42809</v>
      </c>
      <c r="C77" s="42">
        <v>35650.47</v>
      </c>
      <c r="D77" s="47">
        <f t="shared" si="44"/>
        <v>-2.1211294216436638E-3</v>
      </c>
      <c r="E77" s="48">
        <f t="shared" si="45"/>
        <v>101.10100807577973</v>
      </c>
      <c r="F77" s="48"/>
      <c r="G77" s="45">
        <v>42809</v>
      </c>
      <c r="H77" s="42">
        <v>35553.61</v>
      </c>
      <c r="I77" s="47">
        <f t="shared" si="46"/>
        <v>-1.7649138165573008E-3</v>
      </c>
      <c r="J77" s="48">
        <f t="shared" si="47"/>
        <v>101.37855127508716</v>
      </c>
      <c r="K77" s="48"/>
      <c r="L77" s="45">
        <v>42809</v>
      </c>
      <c r="M77" s="42">
        <v>39419.29</v>
      </c>
      <c r="N77" s="47">
        <f t="shared" si="48"/>
        <v>-1.9581417452576577E-3</v>
      </c>
      <c r="O77" s="48">
        <f t="shared" si="49"/>
        <v>101.11062091042238</v>
      </c>
      <c r="P77" s="48"/>
      <c r="Q77" s="45">
        <v>42809</v>
      </c>
      <c r="R77" s="42">
        <v>37206.69</v>
      </c>
      <c r="S77" s="47">
        <f t="shared" si="50"/>
        <v>-1.9228308533876248E-3</v>
      </c>
      <c r="T77" s="48">
        <f t="shared" si="51"/>
        <v>101.2980425767331</v>
      </c>
      <c r="U77" s="48"/>
      <c r="V77" s="45">
        <v>42809</v>
      </c>
      <c r="W77" s="42">
        <v>1489.9</v>
      </c>
      <c r="X77" s="47">
        <f t="shared" si="60"/>
        <v>-1.6105869247184934E-4</v>
      </c>
      <c r="Y77" s="42">
        <f t="shared" si="40"/>
        <v>3.1327552685755933E-5</v>
      </c>
      <c r="Z77" s="48">
        <f t="shared" si="52"/>
        <v>101.2813976411407</v>
      </c>
      <c r="AA77" s="48">
        <f t="shared" si="53"/>
        <v>101.54012950542985</v>
      </c>
      <c r="AB77" s="48">
        <f t="shared" si="54"/>
        <v>101.29771251826928</v>
      </c>
      <c r="AC77" s="48">
        <f t="shared" si="55"/>
        <v>101.55330413132384</v>
      </c>
      <c r="AD77" s="48"/>
      <c r="AE77" s="45">
        <v>42809</v>
      </c>
      <c r="AF77" s="42">
        <v>61157.75</v>
      </c>
      <c r="AG77" s="47">
        <f t="shared" si="56"/>
        <v>-2.1979861474011875E-3</v>
      </c>
      <c r="AH77" s="48">
        <f t="shared" si="57"/>
        <v>101.09539468409747</v>
      </c>
      <c r="AI77" s="48"/>
      <c r="AJ77" s="48"/>
      <c r="AK77" s="45">
        <v>42809</v>
      </c>
      <c r="AL77" s="42">
        <v>39464.449999999997</v>
      </c>
      <c r="AM77" s="47">
        <f t="shared" si="58"/>
        <v>-9.1340546569884662E-4</v>
      </c>
      <c r="AN77" s="48">
        <f t="shared" si="59"/>
        <v>101.19764394549378</v>
      </c>
      <c r="AO77" s="48"/>
      <c r="AP77" s="48"/>
      <c r="AQ77" s="42">
        <f t="shared" si="41"/>
        <v>101.19687691126893</v>
      </c>
      <c r="AS77" s="42">
        <f t="shared" si="42"/>
        <v>101.09539468409747</v>
      </c>
      <c r="AT77" s="42">
        <f t="shared" si="43"/>
        <v>101.37855127508716</v>
      </c>
      <c r="AU77" s="48"/>
      <c r="AV77" s="48"/>
      <c r="AW77" s="48"/>
      <c r="AX77" s="48"/>
      <c r="AY77" s="48"/>
      <c r="AZ77" s="45"/>
    </row>
    <row r="78" spans="2:52" x14ac:dyDescent="0.2">
      <c r="B78" s="45">
        <v>42810</v>
      </c>
      <c r="C78" s="42">
        <v>35637</v>
      </c>
      <c r="D78" s="47">
        <f t="shared" si="44"/>
        <v>-3.7783513092537468E-4</v>
      </c>
      <c r="E78" s="48">
        <f t="shared" si="45"/>
        <v>101.06280856315674</v>
      </c>
      <c r="F78" s="48"/>
      <c r="G78" s="45">
        <v>42810</v>
      </c>
      <c r="H78" s="42">
        <v>35540.15</v>
      </c>
      <c r="I78" s="47">
        <f t="shared" si="46"/>
        <v>-3.7858321560035879E-4</v>
      </c>
      <c r="J78" s="48">
        <f t="shared" si="47"/>
        <v>101.34017105715253</v>
      </c>
      <c r="K78" s="48"/>
      <c r="L78" s="45">
        <v>42810</v>
      </c>
      <c r="M78" s="42">
        <v>39405.49</v>
      </c>
      <c r="N78" s="47">
        <f t="shared" si="48"/>
        <v>-3.500824088917831E-4</v>
      </c>
      <c r="O78" s="48">
        <f t="shared" si="49"/>
        <v>101.07522386068952</v>
      </c>
      <c r="P78" s="48"/>
      <c r="Q78" s="45">
        <v>42810</v>
      </c>
      <c r="R78" s="42">
        <v>37192.559999999998</v>
      </c>
      <c r="S78" s="47">
        <f t="shared" si="50"/>
        <v>-3.7977041225667474E-4</v>
      </c>
      <c r="T78" s="48">
        <f t="shared" si="51"/>
        <v>101.25957257734294</v>
      </c>
      <c r="U78" s="48"/>
      <c r="V78" s="45">
        <v>42810</v>
      </c>
      <c r="W78" s="42">
        <v>1489.9</v>
      </c>
      <c r="X78" s="47">
        <f t="shared" si="60"/>
        <v>0</v>
      </c>
      <c r="Y78" s="42">
        <f t="shared" si="40"/>
        <v>3.1327552685755933E-5</v>
      </c>
      <c r="Z78" s="48">
        <f t="shared" si="52"/>
        <v>101.2813976411407</v>
      </c>
      <c r="AA78" s="48">
        <f t="shared" si="53"/>
        <v>101.54331050918664</v>
      </c>
      <c r="AB78" s="48">
        <f t="shared" si="54"/>
        <v>101.2813976411407</v>
      </c>
      <c r="AC78" s="48">
        <f t="shared" si="55"/>
        <v>101.54012950542985</v>
      </c>
      <c r="AD78" s="48"/>
      <c r="AE78" s="45">
        <v>42810</v>
      </c>
      <c r="AF78" s="42">
        <v>61151.94</v>
      </c>
      <c r="AG78" s="47">
        <f t="shared" si="56"/>
        <v>-9.5000224828334368E-5</v>
      </c>
      <c r="AH78" s="48">
        <f t="shared" si="57"/>
        <v>101.08579059887337</v>
      </c>
      <c r="AI78" s="48"/>
      <c r="AJ78" s="48"/>
      <c r="AK78" s="45">
        <v>42810</v>
      </c>
      <c r="AL78" s="42">
        <v>39460.620000000003</v>
      </c>
      <c r="AM78" s="47">
        <f t="shared" si="58"/>
        <v>-9.7049369749080405E-5</v>
      </c>
      <c r="AN78" s="48">
        <f t="shared" si="59"/>
        <v>101.18782277792877</v>
      </c>
      <c r="AO78" s="48"/>
      <c r="AP78" s="48"/>
      <c r="AQ78" s="42">
        <f t="shared" si="41"/>
        <v>101.16856490585731</v>
      </c>
      <c r="AS78" s="42">
        <f t="shared" si="42"/>
        <v>101.06280856315674</v>
      </c>
      <c r="AT78" s="42">
        <f t="shared" si="43"/>
        <v>101.34017105715253</v>
      </c>
      <c r="AU78" s="48"/>
      <c r="AV78" s="48"/>
      <c r="AW78" s="48"/>
      <c r="AX78" s="48"/>
      <c r="AY78" s="48"/>
      <c r="AZ78" s="45"/>
    </row>
    <row r="79" spans="2:52" x14ac:dyDescent="0.2">
      <c r="B79" s="45">
        <v>42811</v>
      </c>
      <c r="C79" s="42">
        <v>35763.49</v>
      </c>
      <c r="D79" s="47">
        <f t="shared" si="44"/>
        <v>3.5494009035552665E-3</v>
      </c>
      <c r="E79" s="48">
        <f t="shared" si="45"/>
        <v>101.42152098718664</v>
      </c>
      <c r="F79" s="48"/>
      <c r="G79" s="45">
        <v>42811</v>
      </c>
      <c r="H79" s="42">
        <v>35631.29</v>
      </c>
      <c r="I79" s="47">
        <f t="shared" si="46"/>
        <v>2.5644236166701972E-3</v>
      </c>
      <c r="J79" s="48">
        <f t="shared" si="47"/>
        <v>101.60005018512889</v>
      </c>
      <c r="K79" s="48"/>
      <c r="L79" s="45">
        <v>42811</v>
      </c>
      <c r="M79" s="42">
        <v>39527.730000000003</v>
      </c>
      <c r="N79" s="47">
        <f t="shared" si="48"/>
        <v>3.1021058233258181E-3</v>
      </c>
      <c r="O79" s="48">
        <f t="shared" si="49"/>
        <v>101.38876990122172</v>
      </c>
      <c r="P79" s="48"/>
      <c r="Q79" s="45">
        <v>42811</v>
      </c>
      <c r="R79" s="42">
        <v>37302.080000000002</v>
      </c>
      <c r="S79" s="47">
        <f t="shared" si="50"/>
        <v>2.9446749564967512E-3</v>
      </c>
      <c r="T79" s="48">
        <f t="shared" si="51"/>
        <v>101.55774910481701</v>
      </c>
      <c r="U79" s="48"/>
      <c r="V79" s="45">
        <v>42811</v>
      </c>
      <c r="W79" s="42">
        <v>1495.24</v>
      </c>
      <c r="X79" s="47">
        <f t="shared" si="60"/>
        <v>3.5841331632995299E-3</v>
      </c>
      <c r="Y79" s="42">
        <f t="shared" si="40"/>
        <v>3.1327552685755933E-5</v>
      </c>
      <c r="Z79" s="48">
        <f t="shared" si="52"/>
        <v>101.64440365725164</v>
      </c>
      <c r="AA79" s="48">
        <f t="shared" si="53"/>
        <v>101.9104363593037</v>
      </c>
      <c r="AB79" s="48">
        <f t="shared" si="54"/>
        <v>101.2813976411407</v>
      </c>
      <c r="AC79" s="48">
        <f t="shared" si="55"/>
        <v>101.54331050918664</v>
      </c>
      <c r="AD79" s="48"/>
      <c r="AE79" s="45">
        <v>42811</v>
      </c>
      <c r="AF79" s="42">
        <v>61309.95</v>
      </c>
      <c r="AG79" s="47">
        <f t="shared" si="56"/>
        <v>2.5838918601763794E-3</v>
      </c>
      <c r="AH79" s="48">
        <f t="shared" si="57"/>
        <v>101.3469853503813</v>
      </c>
      <c r="AI79" s="48"/>
      <c r="AJ79" s="48"/>
      <c r="AK79" s="45">
        <v>42811</v>
      </c>
      <c r="AL79" s="42">
        <v>39525.17</v>
      </c>
      <c r="AM79" s="47">
        <f t="shared" si="58"/>
        <v>1.6358080537000053E-3</v>
      </c>
      <c r="AN79" s="48">
        <f t="shared" si="59"/>
        <v>101.35334663336528</v>
      </c>
      <c r="AO79" s="48"/>
      <c r="AP79" s="48"/>
      <c r="AQ79" s="42">
        <f t="shared" si="41"/>
        <v>101.44473702701681</v>
      </c>
      <c r="AS79" s="42">
        <f t="shared" si="42"/>
        <v>101.3469853503813</v>
      </c>
      <c r="AT79" s="42">
        <f t="shared" si="43"/>
        <v>101.60005018512889</v>
      </c>
      <c r="AU79" s="48"/>
      <c r="AV79" s="48"/>
      <c r="AW79" s="48"/>
      <c r="AX79" s="48"/>
      <c r="AY79" s="48"/>
      <c r="AZ79" s="45"/>
    </row>
    <row r="80" spans="2:52" x14ac:dyDescent="0.2">
      <c r="B80" s="45">
        <v>42812</v>
      </c>
      <c r="C80" s="42">
        <v>35763.49</v>
      </c>
      <c r="D80" s="47">
        <f t="shared" si="44"/>
        <v>0</v>
      </c>
      <c r="E80" s="48">
        <f t="shared" si="45"/>
        <v>101.42152098718664</v>
      </c>
      <c r="F80" s="48"/>
      <c r="G80" s="45">
        <v>42812</v>
      </c>
      <c r="H80" s="42">
        <v>35631.29</v>
      </c>
      <c r="I80" s="47">
        <f t="shared" si="46"/>
        <v>0</v>
      </c>
      <c r="J80" s="48">
        <f t="shared" si="47"/>
        <v>101.60005018512889</v>
      </c>
      <c r="K80" s="48"/>
      <c r="L80" s="45">
        <v>42812</v>
      </c>
      <c r="M80" s="42">
        <v>39527.730000000003</v>
      </c>
      <c r="N80" s="47">
        <f t="shared" si="48"/>
        <v>0</v>
      </c>
      <c r="O80" s="48">
        <f t="shared" si="49"/>
        <v>101.38876990122172</v>
      </c>
      <c r="P80" s="48"/>
      <c r="Q80" s="45">
        <v>42812</v>
      </c>
      <c r="R80" s="42">
        <v>37302.080000000002</v>
      </c>
      <c r="S80" s="47">
        <f t="shared" si="50"/>
        <v>0</v>
      </c>
      <c r="T80" s="48">
        <f t="shared" si="51"/>
        <v>101.55774910481701</v>
      </c>
      <c r="U80" s="48"/>
      <c r="V80" s="45">
        <v>42812</v>
      </c>
      <c r="W80" s="42">
        <v>1495.38</v>
      </c>
      <c r="X80" s="47">
        <f t="shared" si="60"/>
        <v>9.3630453974036243E-5</v>
      </c>
      <c r="Y80" s="42">
        <f t="shared" si="40"/>
        <v>3.1327552685755933E-5</v>
      </c>
      <c r="Z80" s="48">
        <f t="shared" si="52"/>
        <v>101.65392066890999</v>
      </c>
      <c r="AA80" s="48">
        <f t="shared" si="53"/>
        <v>101.92317088428899</v>
      </c>
      <c r="AB80" s="48">
        <f t="shared" si="54"/>
        <v>101.64440365725164</v>
      </c>
      <c r="AC80" s="48">
        <f t="shared" si="55"/>
        <v>101.9104363593037</v>
      </c>
      <c r="AD80" s="48"/>
      <c r="AE80" s="45">
        <v>42812</v>
      </c>
      <c r="AF80" s="42">
        <v>61309.95</v>
      </c>
      <c r="AG80" s="47">
        <f t="shared" si="56"/>
        <v>0</v>
      </c>
      <c r="AH80" s="48">
        <f t="shared" si="57"/>
        <v>101.3469853503813</v>
      </c>
      <c r="AI80" s="48"/>
      <c r="AJ80" s="48"/>
      <c r="AK80" s="45">
        <v>42812</v>
      </c>
      <c r="AL80" s="42">
        <v>39525.17</v>
      </c>
      <c r="AM80" s="47">
        <f t="shared" si="58"/>
        <v>0</v>
      </c>
      <c r="AN80" s="48">
        <f t="shared" si="59"/>
        <v>101.35334663336528</v>
      </c>
      <c r="AO80" s="48"/>
      <c r="AP80" s="48"/>
      <c r="AQ80" s="42">
        <f t="shared" si="41"/>
        <v>101.44473702701681</v>
      </c>
      <c r="AS80" s="42">
        <f t="shared" si="42"/>
        <v>101.3469853503813</v>
      </c>
      <c r="AT80" s="42">
        <f t="shared" si="43"/>
        <v>101.60005018512889</v>
      </c>
      <c r="AU80" s="48"/>
      <c r="AV80" s="48"/>
      <c r="AW80" s="48"/>
      <c r="AX80" s="48"/>
      <c r="AY80" s="48"/>
      <c r="AZ80" s="45"/>
    </row>
    <row r="81" spans="2:52" x14ac:dyDescent="0.2">
      <c r="B81" s="45">
        <v>42813</v>
      </c>
      <c r="C81" s="42">
        <v>35763.49</v>
      </c>
      <c r="D81" s="47">
        <f t="shared" si="44"/>
        <v>0</v>
      </c>
      <c r="E81" s="48">
        <f t="shared" si="45"/>
        <v>101.42152098718664</v>
      </c>
      <c r="F81" s="48"/>
      <c r="G81" s="45">
        <v>42813</v>
      </c>
      <c r="H81" s="42">
        <v>35631.29</v>
      </c>
      <c r="I81" s="47">
        <f t="shared" si="46"/>
        <v>0</v>
      </c>
      <c r="J81" s="48">
        <f t="shared" si="47"/>
        <v>101.60005018512889</v>
      </c>
      <c r="K81" s="48"/>
      <c r="L81" s="45">
        <v>42813</v>
      </c>
      <c r="M81" s="42">
        <v>39527.730000000003</v>
      </c>
      <c r="N81" s="47">
        <f t="shared" si="48"/>
        <v>0</v>
      </c>
      <c r="O81" s="48">
        <f t="shared" si="49"/>
        <v>101.38876990122172</v>
      </c>
      <c r="P81" s="48"/>
      <c r="Q81" s="45">
        <v>42813</v>
      </c>
      <c r="R81" s="42">
        <v>37302.080000000002</v>
      </c>
      <c r="S81" s="47">
        <f t="shared" si="50"/>
        <v>0</v>
      </c>
      <c r="T81" s="48">
        <f t="shared" si="51"/>
        <v>101.55774910481701</v>
      </c>
      <c r="U81" s="48"/>
      <c r="V81" s="45">
        <v>42813</v>
      </c>
      <c r="W81" s="42">
        <v>1495.52</v>
      </c>
      <c r="X81" s="47">
        <f t="shared" si="60"/>
        <v>9.3621688132650149E-5</v>
      </c>
      <c r="Y81" s="42">
        <f t="shared" si="40"/>
        <v>3.1327552685755933E-5</v>
      </c>
      <c r="Z81" s="48">
        <f t="shared" si="52"/>
        <v>101.66343768056832</v>
      </c>
      <c r="AA81" s="48">
        <f t="shared" si="53"/>
        <v>101.93590610711279</v>
      </c>
      <c r="AB81" s="48">
        <f t="shared" si="54"/>
        <v>101.65392066890999</v>
      </c>
      <c r="AC81" s="48">
        <f t="shared" si="55"/>
        <v>101.92317088428899</v>
      </c>
      <c r="AD81" s="48"/>
      <c r="AE81" s="45">
        <v>42813</v>
      </c>
      <c r="AF81" s="42">
        <v>61309.95</v>
      </c>
      <c r="AG81" s="47">
        <f t="shared" si="56"/>
        <v>0</v>
      </c>
      <c r="AH81" s="48">
        <f t="shared" si="57"/>
        <v>101.3469853503813</v>
      </c>
      <c r="AI81" s="48"/>
      <c r="AJ81" s="48"/>
      <c r="AK81" s="45">
        <v>42813</v>
      </c>
      <c r="AL81" s="42">
        <v>39525.17</v>
      </c>
      <c r="AM81" s="47">
        <f t="shared" si="58"/>
        <v>0</v>
      </c>
      <c r="AN81" s="48">
        <f t="shared" si="59"/>
        <v>101.35334663336528</v>
      </c>
      <c r="AO81" s="48"/>
      <c r="AP81" s="48"/>
      <c r="AQ81" s="42">
        <f t="shared" si="41"/>
        <v>101.44473702701681</v>
      </c>
      <c r="AS81" s="42">
        <f t="shared" si="42"/>
        <v>101.3469853503813</v>
      </c>
      <c r="AT81" s="42">
        <f t="shared" si="43"/>
        <v>101.60005018512889</v>
      </c>
      <c r="AU81" s="48"/>
      <c r="AV81" s="48"/>
      <c r="AW81" s="48"/>
      <c r="AX81" s="48"/>
      <c r="AY81" s="48"/>
      <c r="AZ81" s="45"/>
    </row>
    <row r="82" spans="2:52" x14ac:dyDescent="0.2">
      <c r="B82" s="45">
        <v>42814</v>
      </c>
      <c r="C82" s="42">
        <v>35861.99</v>
      </c>
      <c r="D82" s="47">
        <f t="shared" si="44"/>
        <v>2.7542054760316681E-3</v>
      </c>
      <c r="E82" s="48">
        <f t="shared" si="45"/>
        <v>101.700856695677</v>
      </c>
      <c r="F82" s="48"/>
      <c r="G82" s="45">
        <v>42814</v>
      </c>
      <c r="H82" s="42">
        <v>35707.300000000003</v>
      </c>
      <c r="I82" s="47">
        <f t="shared" si="46"/>
        <v>2.1332373877005484E-3</v>
      </c>
      <c r="J82" s="48">
        <f t="shared" si="47"/>
        <v>101.81678721077606</v>
      </c>
      <c r="K82" s="48"/>
      <c r="L82" s="45">
        <v>42814</v>
      </c>
      <c r="M82" s="42">
        <v>39613.760000000002</v>
      </c>
      <c r="N82" s="47">
        <f t="shared" si="48"/>
        <v>2.1764467628169193E-3</v>
      </c>
      <c r="O82" s="48">
        <f t="shared" si="49"/>
        <v>101.60943716125922</v>
      </c>
      <c r="P82" s="48"/>
      <c r="Q82" s="45">
        <v>42814</v>
      </c>
      <c r="R82" s="42">
        <v>37387.97</v>
      </c>
      <c r="S82" s="47">
        <f t="shared" si="50"/>
        <v>2.3025525654334356E-3</v>
      </c>
      <c r="T82" s="48">
        <f t="shared" si="51"/>
        <v>101.79159116055794</v>
      </c>
      <c r="U82" s="48"/>
      <c r="V82" s="45">
        <v>42814</v>
      </c>
      <c r="W82" s="42">
        <v>1497.62</v>
      </c>
      <c r="X82" s="47">
        <f t="shared" si="60"/>
        <v>1.4041938589921532E-3</v>
      </c>
      <c r="Y82" s="42">
        <f t="shared" si="40"/>
        <v>3.1327552685755933E-5</v>
      </c>
      <c r="Z82" s="48">
        <f t="shared" si="52"/>
        <v>101.80619285544341</v>
      </c>
      <c r="AA82" s="48">
        <f t="shared" si="53"/>
        <v>102.08223728294834</v>
      </c>
      <c r="AB82" s="48">
        <f t="shared" si="54"/>
        <v>101.66343768056832</v>
      </c>
      <c r="AC82" s="48">
        <f t="shared" si="55"/>
        <v>101.93590610711279</v>
      </c>
      <c r="AD82" s="48"/>
      <c r="AE82" s="45">
        <v>42814</v>
      </c>
      <c r="AF82" s="42">
        <v>61444.86</v>
      </c>
      <c r="AG82" s="47">
        <f t="shared" si="56"/>
        <v>2.2004584900168211E-3</v>
      </c>
      <c r="AH82" s="48">
        <f t="shared" si="57"/>
        <v>101.56999518473316</v>
      </c>
      <c r="AI82" s="48"/>
      <c r="AJ82" s="48"/>
      <c r="AK82" s="45">
        <v>42814</v>
      </c>
      <c r="AL82" s="42">
        <v>39581.08</v>
      </c>
      <c r="AM82" s="47">
        <f t="shared" si="58"/>
        <v>1.4145416705355629E-3</v>
      </c>
      <c r="AN82" s="48">
        <f t="shared" si="59"/>
        <v>101.49671516562641</v>
      </c>
      <c r="AO82" s="48"/>
      <c r="AP82" s="48"/>
      <c r="AQ82" s="42">
        <f t="shared" si="41"/>
        <v>101.66423042977164</v>
      </c>
      <c r="AS82" s="42">
        <f t="shared" si="42"/>
        <v>101.49671516562641</v>
      </c>
      <c r="AT82" s="42">
        <f t="shared" si="43"/>
        <v>101.81678721077606</v>
      </c>
      <c r="AU82" s="48"/>
      <c r="AV82" s="48"/>
      <c r="AW82" s="48"/>
      <c r="AX82" s="48"/>
      <c r="AY82" s="48"/>
      <c r="AZ82" s="45"/>
    </row>
    <row r="83" spans="2:52" x14ac:dyDescent="0.2">
      <c r="B83" s="45">
        <v>42815</v>
      </c>
      <c r="C83" s="42">
        <v>35894.910000000003</v>
      </c>
      <c r="D83" s="47">
        <f t="shared" si="44"/>
        <v>9.1796355974693711E-4</v>
      </c>
      <c r="E83" s="48">
        <f t="shared" si="45"/>
        <v>101.79421437611867</v>
      </c>
      <c r="F83" s="48"/>
      <c r="G83" s="45">
        <v>42815</v>
      </c>
      <c r="H83" s="42">
        <v>35744.769999999997</v>
      </c>
      <c r="I83" s="47">
        <f t="shared" si="46"/>
        <v>1.0493652558438704E-3</v>
      </c>
      <c r="J83" s="48">
        <f t="shared" si="47"/>
        <v>101.92363020973669</v>
      </c>
      <c r="K83" s="48"/>
      <c r="L83" s="45">
        <v>42815</v>
      </c>
      <c r="M83" s="42">
        <v>39661.9</v>
      </c>
      <c r="N83" s="47">
        <f t="shared" si="48"/>
        <v>1.2152343024240952E-3</v>
      </c>
      <c r="O83" s="48">
        <f t="shared" si="49"/>
        <v>101.73291643474759</v>
      </c>
      <c r="P83" s="48"/>
      <c r="Q83" s="45">
        <v>42815</v>
      </c>
      <c r="R83" s="42">
        <v>37432.230000000003</v>
      </c>
      <c r="S83" s="47">
        <f t="shared" si="50"/>
        <v>1.1838032393842735E-3</v>
      </c>
      <c r="T83" s="48">
        <f t="shared" si="51"/>
        <v>101.91209237591589</v>
      </c>
      <c r="U83" s="48"/>
      <c r="V83" s="45">
        <v>42815</v>
      </c>
      <c r="W83" s="42">
        <v>1495.49</v>
      </c>
      <c r="X83" s="47">
        <f t="shared" si="60"/>
        <v>-1.4222566472135156E-3</v>
      </c>
      <c r="Y83" s="42">
        <f t="shared" si="40"/>
        <v>3.1327552685755933E-5</v>
      </c>
      <c r="Z83" s="48">
        <f t="shared" si="52"/>
        <v>101.66139832092726</v>
      </c>
      <c r="AA83" s="48">
        <f t="shared" si="53"/>
        <v>101.94024812907701</v>
      </c>
      <c r="AB83" s="48">
        <f t="shared" si="54"/>
        <v>101.80619285544341</v>
      </c>
      <c r="AC83" s="48">
        <f t="shared" si="55"/>
        <v>102.08223728294834</v>
      </c>
      <c r="AD83" s="48"/>
      <c r="AE83" s="45">
        <v>42815</v>
      </c>
      <c r="AF83" s="42">
        <v>61518.69</v>
      </c>
      <c r="AG83" s="47">
        <f t="shared" si="56"/>
        <v>1.2015651105723446E-3</v>
      </c>
      <c r="AH83" s="48">
        <f t="shared" si="57"/>
        <v>101.69203814722813</v>
      </c>
      <c r="AI83" s="48"/>
      <c r="AJ83" s="48"/>
      <c r="AK83" s="45">
        <v>42815</v>
      </c>
      <c r="AL83" s="42">
        <v>39609.230000000003</v>
      </c>
      <c r="AM83" s="47">
        <f t="shared" si="58"/>
        <v>7.1119838064048757E-4</v>
      </c>
      <c r="AN83" s="48">
        <f t="shared" si="59"/>
        <v>101.56889946509253</v>
      </c>
      <c r="AO83" s="48"/>
      <c r="AP83" s="48"/>
      <c r="AQ83" s="42">
        <f t="shared" si="41"/>
        <v>101.77063183480659</v>
      </c>
      <c r="AS83" s="42">
        <f t="shared" si="42"/>
        <v>101.56889946509253</v>
      </c>
      <c r="AT83" s="42">
        <f t="shared" si="43"/>
        <v>101.92363020973669</v>
      </c>
      <c r="AU83" s="48"/>
      <c r="AV83" s="48"/>
      <c r="AW83" s="48"/>
      <c r="AX83" s="48"/>
      <c r="AY83" s="48"/>
      <c r="AZ83" s="45"/>
    </row>
    <row r="84" spans="2:52" x14ac:dyDescent="0.2">
      <c r="B84" s="45">
        <v>42816</v>
      </c>
      <c r="C84" s="42">
        <v>35837.279999999999</v>
      </c>
      <c r="D84" s="47">
        <f t="shared" si="44"/>
        <v>-1.6055201141332853E-3</v>
      </c>
      <c r="E84" s="48">
        <f t="shared" si="45"/>
        <v>101.63078171743543</v>
      </c>
      <c r="F84" s="48"/>
      <c r="G84" s="45">
        <v>42816</v>
      </c>
      <c r="H84" s="42">
        <v>35695.82</v>
      </c>
      <c r="I84" s="47">
        <f t="shared" si="46"/>
        <v>-1.3694311083830568E-3</v>
      </c>
      <c r="J84" s="48">
        <f t="shared" si="47"/>
        <v>101.78405281984814</v>
      </c>
      <c r="K84" s="48"/>
      <c r="L84" s="45">
        <v>42816</v>
      </c>
      <c r="M84" s="42">
        <v>39615.29</v>
      </c>
      <c r="N84" s="47">
        <f t="shared" si="48"/>
        <v>-1.1751832363048331E-3</v>
      </c>
      <c r="O84" s="48">
        <f t="shared" si="49"/>
        <v>101.61336161677308</v>
      </c>
      <c r="P84" s="48"/>
      <c r="Q84" s="45">
        <v>42816</v>
      </c>
      <c r="R84" s="42">
        <v>37385.25</v>
      </c>
      <c r="S84" s="47">
        <f t="shared" si="50"/>
        <v>-1.2550681591773083E-3</v>
      </c>
      <c r="T84" s="48">
        <f t="shared" si="51"/>
        <v>101.78418575373973</v>
      </c>
      <c r="U84" s="48"/>
      <c r="V84" s="45">
        <v>42816</v>
      </c>
      <c r="W84" s="42">
        <v>1498.02</v>
      </c>
      <c r="X84" s="47">
        <f t="shared" si="60"/>
        <v>1.6917532046352157E-3</v>
      </c>
      <c r="Y84" s="42">
        <f t="shared" si="40"/>
        <v>3.1327552685755933E-5</v>
      </c>
      <c r="Z84" s="48">
        <f t="shared" si="52"/>
        <v>101.83338431732439</v>
      </c>
      <c r="AA84" s="48">
        <f t="shared" si="53"/>
        <v>102.11589940902475</v>
      </c>
      <c r="AB84" s="48">
        <f t="shared" si="54"/>
        <v>101.66139832092726</v>
      </c>
      <c r="AC84" s="48">
        <f t="shared" si="55"/>
        <v>101.94024812907701</v>
      </c>
      <c r="AD84" s="48"/>
      <c r="AE84" s="45">
        <v>42816</v>
      </c>
      <c r="AF84" s="42">
        <v>61453.279999999999</v>
      </c>
      <c r="AG84" s="47">
        <f t="shared" si="56"/>
        <v>-1.0632541102549853E-3</v>
      </c>
      <c r="AH84" s="48">
        <f t="shared" si="57"/>
        <v>101.58391366968789</v>
      </c>
      <c r="AI84" s="48"/>
      <c r="AJ84" s="48"/>
      <c r="AK84" s="45">
        <v>42816</v>
      </c>
      <c r="AL84" s="42">
        <v>39572.559999999998</v>
      </c>
      <c r="AM84" s="47">
        <f t="shared" si="58"/>
        <v>-9.2579431612294094E-4</v>
      </c>
      <c r="AN84" s="48">
        <f t="shared" si="59"/>
        <v>101.47486755527288</v>
      </c>
      <c r="AO84" s="48"/>
      <c r="AP84" s="48"/>
      <c r="AQ84" s="42">
        <f t="shared" si="41"/>
        <v>101.64519385545952</v>
      </c>
      <c r="AS84" s="42">
        <f t="shared" si="42"/>
        <v>101.47486755527288</v>
      </c>
      <c r="AT84" s="42">
        <f t="shared" si="43"/>
        <v>101.78418575373973</v>
      </c>
      <c r="AU84" s="48"/>
      <c r="AV84" s="48"/>
      <c r="AW84" s="48"/>
      <c r="AX84" s="48"/>
      <c r="AY84" s="48"/>
      <c r="AZ84" s="45"/>
    </row>
    <row r="85" spans="2:52" x14ac:dyDescent="0.2">
      <c r="B85" s="45">
        <v>42817</v>
      </c>
      <c r="C85" s="42">
        <v>35912.22</v>
      </c>
      <c r="D85" s="47">
        <f t="shared" si="44"/>
        <v>2.0911185223879691E-3</v>
      </c>
      <c r="E85" s="48">
        <f t="shared" si="45"/>
        <v>101.84330372752952</v>
      </c>
      <c r="F85" s="48"/>
      <c r="G85" s="45">
        <v>42817</v>
      </c>
      <c r="H85" s="42">
        <v>35770.75</v>
      </c>
      <c r="I85" s="47">
        <f t="shared" si="46"/>
        <v>2.0991253317614866E-3</v>
      </c>
      <c r="J85" s="48">
        <f t="shared" si="47"/>
        <v>101.99771030349163</v>
      </c>
      <c r="K85" s="48"/>
      <c r="L85" s="45">
        <v>42817</v>
      </c>
      <c r="M85" s="42">
        <v>39702.93</v>
      </c>
      <c r="N85" s="47">
        <f t="shared" si="48"/>
        <v>2.2122771283512588E-3</v>
      </c>
      <c r="O85" s="48">
        <f t="shared" si="49"/>
        <v>101.83815853261275</v>
      </c>
      <c r="P85" s="48"/>
      <c r="Q85" s="45">
        <v>42817</v>
      </c>
      <c r="R85" s="42">
        <v>37463.019999999997</v>
      </c>
      <c r="S85" s="47">
        <f t="shared" si="50"/>
        <v>2.0802321771284937E-3</v>
      </c>
      <c r="T85" s="48">
        <f t="shared" si="51"/>
        <v>101.99592049206748</v>
      </c>
      <c r="U85" s="48"/>
      <c r="V85" s="45">
        <v>42817</v>
      </c>
      <c r="W85" s="42">
        <v>1500.88</v>
      </c>
      <c r="X85" s="47">
        <f t="shared" si="60"/>
        <v>1.9091867932339301E-3</v>
      </c>
      <c r="Y85" s="42">
        <f t="shared" si="40"/>
        <v>3.1327552685755933E-5</v>
      </c>
      <c r="Z85" s="48">
        <f t="shared" si="52"/>
        <v>102.02780326977334</v>
      </c>
      <c r="AA85" s="48">
        <f t="shared" si="53"/>
        <v>102.31405677677445</v>
      </c>
      <c r="AB85" s="48">
        <f t="shared" si="54"/>
        <v>101.83338431732439</v>
      </c>
      <c r="AC85" s="48">
        <f t="shared" si="55"/>
        <v>102.11589940902475</v>
      </c>
      <c r="AD85" s="48"/>
      <c r="AE85" s="45">
        <v>42817</v>
      </c>
      <c r="AF85" s="42">
        <v>61590.59</v>
      </c>
      <c r="AG85" s="47">
        <f t="shared" si="56"/>
        <v>2.2343803292517173E-3</v>
      </c>
      <c r="AH85" s="48">
        <f t="shared" si="57"/>
        <v>101.81089076815984</v>
      </c>
      <c r="AI85" s="48"/>
      <c r="AJ85" s="48"/>
      <c r="AK85" s="45">
        <v>42817</v>
      </c>
      <c r="AL85" s="42">
        <v>39634.269999999997</v>
      </c>
      <c r="AM85" s="47">
        <f t="shared" si="58"/>
        <v>1.5594138969021731E-3</v>
      </c>
      <c r="AN85" s="48">
        <f t="shared" si="59"/>
        <v>101.63310887392488</v>
      </c>
      <c r="AO85" s="48"/>
      <c r="AP85" s="48"/>
      <c r="AQ85" s="42">
        <f t="shared" si="41"/>
        <v>101.85318211629767</v>
      </c>
      <c r="AS85" s="42">
        <f t="shared" si="42"/>
        <v>101.63310887392488</v>
      </c>
      <c r="AT85" s="42">
        <f t="shared" si="43"/>
        <v>101.99771030349163</v>
      </c>
      <c r="AU85" s="48"/>
      <c r="AV85" s="48"/>
      <c r="AW85" s="48"/>
      <c r="AX85" s="48"/>
      <c r="AY85" s="48"/>
      <c r="AZ85" s="45"/>
    </row>
    <row r="86" spans="2:52" x14ac:dyDescent="0.2">
      <c r="B86" s="45">
        <v>42818</v>
      </c>
      <c r="C86" s="42">
        <v>35971.839999999997</v>
      </c>
      <c r="D86" s="47">
        <f t="shared" si="44"/>
        <v>1.6601591324623133E-3</v>
      </c>
      <c r="E86" s="48">
        <f t="shared" si="45"/>
        <v>102.01237981829291</v>
      </c>
      <c r="F86" s="48"/>
      <c r="G86" s="45">
        <v>42818</v>
      </c>
      <c r="H86" s="42">
        <v>35821.21</v>
      </c>
      <c r="I86" s="47">
        <f t="shared" si="46"/>
        <v>1.4106497627250913E-3</v>
      </c>
      <c r="J86" s="48">
        <f t="shared" si="47"/>
        <v>102.14159334932975</v>
      </c>
      <c r="K86" s="48"/>
      <c r="L86" s="45">
        <v>42818</v>
      </c>
      <c r="M86" s="42">
        <v>39775.15</v>
      </c>
      <c r="N86" s="47">
        <f t="shared" si="48"/>
        <v>1.8190093275232133E-3</v>
      </c>
      <c r="O86" s="48">
        <f t="shared" si="49"/>
        <v>102.02340309288137</v>
      </c>
      <c r="P86" s="48"/>
      <c r="Q86" s="45">
        <v>42818</v>
      </c>
      <c r="R86" s="42">
        <v>37524.11</v>
      </c>
      <c r="S86" s="47">
        <f t="shared" si="50"/>
        <v>1.6306747293732826E-3</v>
      </c>
      <c r="T86" s="48">
        <f t="shared" si="51"/>
        <v>102.16224266211306</v>
      </c>
      <c r="U86" s="48"/>
      <c r="V86" s="45">
        <v>42818</v>
      </c>
      <c r="W86" s="42">
        <v>1504.21</v>
      </c>
      <c r="X86" s="47">
        <f t="shared" si="60"/>
        <v>2.2186983636265367E-3</v>
      </c>
      <c r="Y86" s="42">
        <f t="shared" si="40"/>
        <v>3.1327552685755933E-5</v>
      </c>
      <c r="Z86" s="48">
        <f t="shared" si="52"/>
        <v>102.2541721899324</v>
      </c>
      <c r="AA86" s="48">
        <f t="shared" si="53"/>
        <v>102.54426605612524</v>
      </c>
      <c r="AB86" s="48">
        <f t="shared" si="54"/>
        <v>102.02780326977334</v>
      </c>
      <c r="AC86" s="48">
        <f t="shared" si="55"/>
        <v>102.31405677677445</v>
      </c>
      <c r="AD86" s="48"/>
      <c r="AE86" s="45">
        <v>42818</v>
      </c>
      <c r="AF86" s="42">
        <v>61688.35</v>
      </c>
      <c r="AG86" s="47">
        <f t="shared" si="56"/>
        <v>1.5872554557441187E-3</v>
      </c>
      <c r="AH86" s="48">
        <f t="shared" si="57"/>
        <v>101.97249065998577</v>
      </c>
      <c r="AI86" s="48"/>
      <c r="AJ86" s="48"/>
      <c r="AK86" s="45">
        <v>42818</v>
      </c>
      <c r="AL86" s="42">
        <v>39673.760000000002</v>
      </c>
      <c r="AM86" s="47">
        <f t="shared" si="58"/>
        <v>9.9635996828006945E-4</v>
      </c>
      <c r="AN86" s="48">
        <f t="shared" si="59"/>
        <v>101.73437203505871</v>
      </c>
      <c r="AO86" s="48"/>
      <c r="AP86" s="48"/>
      <c r="AQ86" s="42">
        <f t="shared" si="41"/>
        <v>102.00774693627693</v>
      </c>
      <c r="AS86" s="42">
        <f t="shared" si="42"/>
        <v>101.73437203505871</v>
      </c>
      <c r="AT86" s="42">
        <f t="shared" si="43"/>
        <v>102.16224266211306</v>
      </c>
      <c r="AU86" s="48"/>
      <c r="AV86" s="48"/>
      <c r="AW86" s="48"/>
      <c r="AX86" s="48"/>
      <c r="AY86" s="48"/>
      <c r="AZ86" s="45"/>
    </row>
    <row r="87" spans="2:52" x14ac:dyDescent="0.2">
      <c r="B87" s="45">
        <v>42819</v>
      </c>
      <c r="C87" s="42">
        <v>35971.839999999997</v>
      </c>
      <c r="D87" s="47">
        <f t="shared" si="44"/>
        <v>0</v>
      </c>
      <c r="E87" s="48">
        <f t="shared" si="45"/>
        <v>102.01237981829291</v>
      </c>
      <c r="F87" s="48"/>
      <c r="G87" s="45">
        <v>42819</v>
      </c>
      <c r="H87" s="42">
        <v>35821.21</v>
      </c>
      <c r="I87" s="47">
        <f t="shared" si="46"/>
        <v>0</v>
      </c>
      <c r="J87" s="48">
        <f t="shared" si="47"/>
        <v>102.14159334932975</v>
      </c>
      <c r="K87" s="48"/>
      <c r="L87" s="45">
        <v>42819</v>
      </c>
      <c r="M87" s="42">
        <v>39775.15</v>
      </c>
      <c r="N87" s="47">
        <f t="shared" si="48"/>
        <v>0</v>
      </c>
      <c r="O87" s="48">
        <f t="shared" si="49"/>
        <v>102.02340309288137</v>
      </c>
      <c r="P87" s="48"/>
      <c r="Q87" s="45">
        <v>42819</v>
      </c>
      <c r="R87" s="42">
        <v>37524.11</v>
      </c>
      <c r="S87" s="47">
        <f t="shared" si="50"/>
        <v>0</v>
      </c>
      <c r="T87" s="48">
        <f t="shared" si="51"/>
        <v>102.16224266211306</v>
      </c>
      <c r="U87" s="48"/>
      <c r="V87" s="45">
        <v>42819</v>
      </c>
      <c r="W87" s="42">
        <v>1501.6</v>
      </c>
      <c r="X87" s="47">
        <f t="shared" si="60"/>
        <v>-1.7351300682750814E-3</v>
      </c>
      <c r="Y87" s="42">
        <f t="shared" si="40"/>
        <v>3.1327552685755933E-5</v>
      </c>
      <c r="Z87" s="48">
        <f t="shared" si="52"/>
        <v>102.07674790115908</v>
      </c>
      <c r="AA87" s="48">
        <f t="shared" si="53"/>
        <v>102.36955087765955</v>
      </c>
      <c r="AB87" s="48">
        <f t="shared" si="54"/>
        <v>102.2541721899324</v>
      </c>
      <c r="AC87" s="48">
        <f t="shared" si="55"/>
        <v>102.54426605612524</v>
      </c>
      <c r="AD87" s="48"/>
      <c r="AE87" s="45">
        <v>42819</v>
      </c>
      <c r="AF87" s="42">
        <v>61688.35</v>
      </c>
      <c r="AG87" s="47">
        <f t="shared" si="56"/>
        <v>0</v>
      </c>
      <c r="AH87" s="48">
        <f t="shared" si="57"/>
        <v>101.97249065998577</v>
      </c>
      <c r="AI87" s="48"/>
      <c r="AJ87" s="48"/>
      <c r="AK87" s="45">
        <v>42819</v>
      </c>
      <c r="AL87" s="42">
        <v>39673.760000000002</v>
      </c>
      <c r="AM87" s="47">
        <f t="shared" si="58"/>
        <v>0</v>
      </c>
      <c r="AN87" s="48">
        <f t="shared" si="59"/>
        <v>101.73437203505871</v>
      </c>
      <c r="AO87" s="48"/>
      <c r="AP87" s="48"/>
      <c r="AQ87" s="42">
        <f t="shared" si="41"/>
        <v>102.00774693627693</v>
      </c>
      <c r="AS87" s="42">
        <f t="shared" si="42"/>
        <v>101.73437203505871</v>
      </c>
      <c r="AT87" s="42">
        <f t="shared" si="43"/>
        <v>102.16224266211306</v>
      </c>
      <c r="AU87" s="48"/>
      <c r="AV87" s="48"/>
      <c r="AW87" s="48"/>
      <c r="AX87" s="48"/>
      <c r="AY87" s="48"/>
      <c r="AZ87" s="45"/>
    </row>
    <row r="88" spans="2:52" x14ac:dyDescent="0.2">
      <c r="B88" s="45">
        <v>42820</v>
      </c>
      <c r="C88" s="42">
        <v>35971.839999999997</v>
      </c>
      <c r="D88" s="47">
        <f t="shared" si="44"/>
        <v>0</v>
      </c>
      <c r="E88" s="48">
        <f t="shared" si="45"/>
        <v>102.01237981829291</v>
      </c>
      <c r="F88" s="48"/>
      <c r="G88" s="45">
        <v>42820</v>
      </c>
      <c r="H88" s="42">
        <v>35821.21</v>
      </c>
      <c r="I88" s="47">
        <f t="shared" si="46"/>
        <v>0</v>
      </c>
      <c r="J88" s="48">
        <f t="shared" si="47"/>
        <v>102.14159334932975</v>
      </c>
      <c r="K88" s="48"/>
      <c r="L88" s="45">
        <v>42820</v>
      </c>
      <c r="M88" s="42">
        <v>39775.15</v>
      </c>
      <c r="N88" s="47">
        <f t="shared" si="48"/>
        <v>0</v>
      </c>
      <c r="O88" s="48">
        <f t="shared" si="49"/>
        <v>102.02340309288137</v>
      </c>
      <c r="P88" s="48"/>
      <c r="Q88" s="45">
        <v>42820</v>
      </c>
      <c r="R88" s="42">
        <v>37524.11</v>
      </c>
      <c r="S88" s="47">
        <f t="shared" si="50"/>
        <v>0</v>
      </c>
      <c r="T88" s="48">
        <f t="shared" si="51"/>
        <v>102.16224266211306</v>
      </c>
      <c r="U88" s="48"/>
      <c r="V88" s="45">
        <v>42820</v>
      </c>
      <c r="W88" s="42">
        <v>1501.73</v>
      </c>
      <c r="X88" s="47">
        <f t="shared" si="60"/>
        <v>8.6574320724563947E-5</v>
      </c>
      <c r="Y88" s="42">
        <f t="shared" si="40"/>
        <v>3.1327552685755933E-5</v>
      </c>
      <c r="Z88" s="48">
        <f t="shared" si="52"/>
        <v>102.0855851262704</v>
      </c>
      <c r="AA88" s="48">
        <f t="shared" si="53"/>
        <v>102.3816204394882</v>
      </c>
      <c r="AB88" s="48">
        <f t="shared" si="54"/>
        <v>102.07674790115908</v>
      </c>
      <c r="AC88" s="48">
        <f t="shared" si="55"/>
        <v>102.36955087765955</v>
      </c>
      <c r="AD88" s="48"/>
      <c r="AE88" s="45">
        <v>42820</v>
      </c>
      <c r="AF88" s="42">
        <v>61688.35</v>
      </c>
      <c r="AG88" s="47">
        <f t="shared" si="56"/>
        <v>0</v>
      </c>
      <c r="AH88" s="48">
        <f t="shared" si="57"/>
        <v>101.97249065998577</v>
      </c>
      <c r="AI88" s="48"/>
      <c r="AJ88" s="48"/>
      <c r="AK88" s="45">
        <v>42820</v>
      </c>
      <c r="AL88" s="42">
        <v>39673.760000000002</v>
      </c>
      <c r="AM88" s="47">
        <f t="shared" si="58"/>
        <v>0</v>
      </c>
      <c r="AN88" s="48">
        <f t="shared" si="59"/>
        <v>101.73437203505871</v>
      </c>
      <c r="AO88" s="48"/>
      <c r="AP88" s="48"/>
      <c r="AQ88" s="42">
        <f t="shared" si="41"/>
        <v>102.00774693627693</v>
      </c>
      <c r="AS88" s="42">
        <f t="shared" si="42"/>
        <v>101.73437203505871</v>
      </c>
      <c r="AT88" s="42">
        <f t="shared" si="43"/>
        <v>102.16224266211306</v>
      </c>
      <c r="AU88" s="48"/>
      <c r="AV88" s="48"/>
      <c r="AW88" s="48"/>
      <c r="AX88" s="48"/>
      <c r="AY88" s="48"/>
      <c r="AZ88" s="45"/>
    </row>
    <row r="89" spans="2:52" x14ac:dyDescent="0.2">
      <c r="B89" s="45">
        <v>42821</v>
      </c>
      <c r="C89" s="42">
        <v>35996.519999999997</v>
      </c>
      <c r="D89" s="47">
        <f t="shared" si="44"/>
        <v>6.8609223214610715E-4</v>
      </c>
      <c r="E89" s="48">
        <f t="shared" si="45"/>
        <v>102.08236971966899</v>
      </c>
      <c r="F89" s="48"/>
      <c r="G89" s="45">
        <v>42821</v>
      </c>
      <c r="H89" s="42">
        <v>35846.980000000003</v>
      </c>
      <c r="I89" s="47">
        <f t="shared" si="46"/>
        <v>7.1940618421328928E-4</v>
      </c>
      <c r="J89" s="48">
        <f t="shared" si="47"/>
        <v>102.21507464325066</v>
      </c>
      <c r="K89" s="48"/>
      <c r="L89" s="45">
        <v>42821</v>
      </c>
      <c r="M89" s="42">
        <v>39801.800000000003</v>
      </c>
      <c r="N89" s="47">
        <f t="shared" si="48"/>
        <v>6.7001632929097887E-4</v>
      </c>
      <c r="O89" s="48">
        <f t="shared" si="49"/>
        <v>102.09176043892343</v>
      </c>
      <c r="P89" s="48"/>
      <c r="Q89" s="45">
        <v>42821</v>
      </c>
      <c r="R89" s="42">
        <v>37556.83</v>
      </c>
      <c r="S89" s="47">
        <f t="shared" si="50"/>
        <v>8.7197271301042711E-4</v>
      </c>
      <c r="T89" s="48">
        <f t="shared" si="51"/>
        <v>102.25132535001437</v>
      </c>
      <c r="U89" s="48"/>
      <c r="V89" s="45">
        <v>42821</v>
      </c>
      <c r="W89" s="42">
        <v>1504.21</v>
      </c>
      <c r="X89" s="47">
        <f t="shared" si="60"/>
        <v>1.6514286855826565E-3</v>
      </c>
      <c r="Y89" s="42">
        <f t="shared" si="40"/>
        <v>3.1327552685755933E-5</v>
      </c>
      <c r="Z89" s="48">
        <f t="shared" si="52"/>
        <v>102.25417218993242</v>
      </c>
      <c r="AA89" s="48">
        <f t="shared" si="53"/>
        <v>102.55390374996678</v>
      </c>
      <c r="AB89" s="48">
        <f t="shared" si="54"/>
        <v>102.0855851262704</v>
      </c>
      <c r="AC89" s="48">
        <f t="shared" si="55"/>
        <v>102.3816204394882</v>
      </c>
      <c r="AD89" s="48"/>
      <c r="AE89" s="45">
        <v>42821</v>
      </c>
      <c r="AF89" s="42">
        <v>61725.25</v>
      </c>
      <c r="AG89" s="47">
        <f t="shared" si="56"/>
        <v>5.9816804955881153E-4</v>
      </c>
      <c r="AH89" s="48">
        <f t="shared" si="57"/>
        <v>102.0334873458325</v>
      </c>
      <c r="AI89" s="48"/>
      <c r="AJ89" s="48"/>
      <c r="AK89" s="45">
        <v>42821</v>
      </c>
      <c r="AL89" s="42">
        <v>39694.699999999997</v>
      </c>
      <c r="AM89" s="47">
        <f t="shared" si="58"/>
        <v>5.2780477575087303E-4</v>
      </c>
      <c r="AN89" s="48">
        <f t="shared" si="59"/>
        <v>101.78806792247683</v>
      </c>
      <c r="AO89" s="48"/>
      <c r="AP89" s="48"/>
      <c r="AQ89" s="42">
        <f t="shared" si="41"/>
        <v>102.07701423669447</v>
      </c>
      <c r="AS89" s="42">
        <f t="shared" si="42"/>
        <v>101.78806792247683</v>
      </c>
      <c r="AT89" s="42">
        <f t="shared" si="43"/>
        <v>102.25132535001437</v>
      </c>
      <c r="AU89" s="48"/>
      <c r="AV89" s="48"/>
      <c r="AW89" s="48"/>
      <c r="AX89" s="48"/>
      <c r="AY89" s="48"/>
      <c r="AZ89" s="45"/>
    </row>
    <row r="90" spans="2:52" x14ac:dyDescent="0.2">
      <c r="B90" s="45">
        <v>42822</v>
      </c>
      <c r="C90" s="42">
        <v>36052.15</v>
      </c>
      <c r="D90" s="47">
        <f t="shared" si="44"/>
        <v>1.545427169070912E-3</v>
      </c>
      <c r="E90" s="48">
        <f t="shared" si="45"/>
        <v>102.24013058731691</v>
      </c>
      <c r="F90" s="48"/>
      <c r="G90" s="45">
        <v>42822</v>
      </c>
      <c r="H90" s="42">
        <v>35892.230000000003</v>
      </c>
      <c r="I90" s="47">
        <f t="shared" si="46"/>
        <v>1.2623099630708623E-3</v>
      </c>
      <c r="J90" s="48">
        <f t="shared" si="47"/>
        <v>102.34410175034887</v>
      </c>
      <c r="K90" s="48"/>
      <c r="L90" s="45">
        <v>42822</v>
      </c>
      <c r="M90" s="42">
        <v>39847.800000000003</v>
      </c>
      <c r="N90" s="47">
        <f t="shared" si="48"/>
        <v>1.1557266254289544E-3</v>
      </c>
      <c r="O90" s="48">
        <f t="shared" si="49"/>
        <v>102.20975060469961</v>
      </c>
      <c r="P90" s="48"/>
      <c r="Q90" s="45">
        <v>42822</v>
      </c>
      <c r="R90" s="42">
        <v>37603.35</v>
      </c>
      <c r="S90" s="47">
        <f t="shared" si="50"/>
        <v>1.2386561911641447E-3</v>
      </c>
      <c r="T90" s="48">
        <f t="shared" si="51"/>
        <v>102.3779795872139</v>
      </c>
      <c r="U90" s="48"/>
      <c r="V90" s="45">
        <v>42822</v>
      </c>
      <c r="W90" s="42">
        <v>1503.61</v>
      </c>
      <c r="X90" s="47">
        <f t="shared" si="60"/>
        <v>-3.9888047546565719E-4</v>
      </c>
      <c r="Y90" s="42">
        <f t="shared" si="40"/>
        <v>3.1327552685755933E-5</v>
      </c>
      <c r="Z90" s="48">
        <f t="shared" si="52"/>
        <v>102.21338499711095</v>
      </c>
      <c r="AA90" s="48">
        <f t="shared" si="53"/>
        <v>102.51620976290098</v>
      </c>
      <c r="AB90" s="48">
        <f t="shared" si="54"/>
        <v>102.25417218993242</v>
      </c>
      <c r="AC90" s="48">
        <f t="shared" si="55"/>
        <v>102.55390374996678</v>
      </c>
      <c r="AD90" s="48"/>
      <c r="AE90" s="45">
        <v>42822</v>
      </c>
      <c r="AF90" s="42">
        <v>61812.68</v>
      </c>
      <c r="AG90" s="47">
        <f t="shared" si="56"/>
        <v>1.4164381675245696E-3</v>
      </c>
      <c r="AH90" s="48">
        <f t="shared" si="57"/>
        <v>102.17801147167476</v>
      </c>
      <c r="AI90" s="48"/>
      <c r="AJ90" s="48"/>
      <c r="AK90" s="45">
        <v>42822</v>
      </c>
      <c r="AL90" s="42">
        <v>39728.230000000003</v>
      </c>
      <c r="AM90" s="47">
        <f t="shared" si="58"/>
        <v>8.446971510052137E-4</v>
      </c>
      <c r="AN90" s="48">
        <f t="shared" si="59"/>
        <v>101.87404801345727</v>
      </c>
      <c r="AO90" s="48"/>
      <c r="AP90" s="48"/>
      <c r="AQ90" s="42">
        <f t="shared" si="41"/>
        <v>102.20400366911855</v>
      </c>
      <c r="AS90" s="42">
        <f t="shared" si="42"/>
        <v>101.87404801345727</v>
      </c>
      <c r="AT90" s="42">
        <f t="shared" si="43"/>
        <v>102.3779795872139</v>
      </c>
      <c r="AU90" s="48"/>
      <c r="AV90" s="48"/>
      <c r="AW90" s="48"/>
      <c r="AX90" s="48"/>
      <c r="AY90" s="48"/>
      <c r="AZ90" s="45"/>
    </row>
    <row r="91" spans="2:52" x14ac:dyDescent="0.2">
      <c r="B91" s="45">
        <v>42823</v>
      </c>
      <c r="C91" s="42">
        <v>36060.239999999998</v>
      </c>
      <c r="D91" s="47">
        <f t="shared" si="44"/>
        <v>2.2439715800581794E-4</v>
      </c>
      <c r="E91" s="48">
        <f t="shared" si="45"/>
        <v>102.26307298205485</v>
      </c>
      <c r="F91" s="48"/>
      <c r="G91" s="45">
        <v>42823</v>
      </c>
      <c r="H91" s="42">
        <v>35916.9</v>
      </c>
      <c r="I91" s="47">
        <f t="shared" si="46"/>
        <v>6.8733539264620447E-4</v>
      </c>
      <c r="J91" s="48">
        <f t="shared" si="47"/>
        <v>102.41444647371047</v>
      </c>
      <c r="K91" s="48"/>
      <c r="L91" s="45">
        <v>42823</v>
      </c>
      <c r="M91" s="42">
        <v>39884.35</v>
      </c>
      <c r="N91" s="47">
        <f t="shared" si="48"/>
        <v>9.1724009857507838E-4</v>
      </c>
      <c r="O91" s="48">
        <f t="shared" si="49"/>
        <v>102.30350148641959</v>
      </c>
      <c r="P91" s="48"/>
      <c r="Q91" s="45">
        <v>42823</v>
      </c>
      <c r="R91" s="42">
        <v>37627.949999999997</v>
      </c>
      <c r="S91" s="47">
        <f t="shared" si="50"/>
        <v>6.5419703297697751E-4</v>
      </c>
      <c r="T91" s="48">
        <f t="shared" si="51"/>
        <v>102.44495495770204</v>
      </c>
      <c r="U91" s="48"/>
      <c r="V91" s="45">
        <v>42823</v>
      </c>
      <c r="W91" s="42">
        <v>1504.29</v>
      </c>
      <c r="X91" s="47">
        <f t="shared" si="60"/>
        <v>4.5224493053397374E-4</v>
      </c>
      <c r="Y91" s="42">
        <f t="shared" si="40"/>
        <v>3.1327552685755933E-5</v>
      </c>
      <c r="Z91" s="48">
        <f t="shared" si="52"/>
        <v>102.25961048230862</v>
      </c>
      <c r="AA91" s="48">
        <f t="shared" si="53"/>
        <v>102.56578378102631</v>
      </c>
      <c r="AB91" s="48">
        <f t="shared" si="54"/>
        <v>102.21338499711095</v>
      </c>
      <c r="AC91" s="48">
        <f t="shared" si="55"/>
        <v>102.51620976290098</v>
      </c>
      <c r="AD91" s="48"/>
      <c r="AE91" s="45">
        <v>42823</v>
      </c>
      <c r="AF91" s="42">
        <v>61835.34</v>
      </c>
      <c r="AG91" s="47">
        <f t="shared" si="56"/>
        <v>3.6659145016848527E-4</v>
      </c>
      <c r="AH91" s="48">
        <f t="shared" si="57"/>
        <v>102.2154690570755</v>
      </c>
      <c r="AI91" s="48"/>
      <c r="AJ91" s="48"/>
      <c r="AK91" s="45">
        <v>42823</v>
      </c>
      <c r="AL91" s="42">
        <v>39755.660000000003</v>
      </c>
      <c r="AM91" s="47">
        <f t="shared" si="58"/>
        <v>6.9044102896098636E-4</v>
      </c>
      <c r="AN91" s="48">
        <f t="shared" si="59"/>
        <v>101.9443860359921</v>
      </c>
      <c r="AO91" s="48"/>
      <c r="AP91" s="48"/>
      <c r="AQ91" s="42">
        <f t="shared" si="41"/>
        <v>102.26430516549243</v>
      </c>
      <c r="AS91" s="42">
        <f t="shared" si="42"/>
        <v>101.9443860359921</v>
      </c>
      <c r="AT91" s="42">
        <f t="shared" si="43"/>
        <v>102.44495495770204</v>
      </c>
      <c r="AU91" s="48"/>
      <c r="AV91" s="48"/>
      <c r="AW91" s="48"/>
      <c r="AX91" s="48"/>
      <c r="AY91" s="48"/>
      <c r="AZ91" s="45"/>
    </row>
    <row r="92" spans="2:52" x14ac:dyDescent="0.2">
      <c r="B92" s="45">
        <v>42824</v>
      </c>
      <c r="C92" s="42">
        <v>36066.39</v>
      </c>
      <c r="D92" s="47">
        <f t="shared" si="44"/>
        <v>1.7054794976401055E-4</v>
      </c>
      <c r="E92" s="48">
        <f t="shared" si="45"/>
        <v>102.28051373948851</v>
      </c>
      <c r="F92" s="48"/>
      <c r="G92" s="45">
        <v>42824</v>
      </c>
      <c r="H92" s="42">
        <v>35920.639999999999</v>
      </c>
      <c r="I92" s="47">
        <f t="shared" si="46"/>
        <v>1.041292539165628E-4</v>
      </c>
      <c r="J92" s="48">
        <f t="shared" si="47"/>
        <v>102.42511081361205</v>
      </c>
      <c r="K92" s="48"/>
      <c r="L92" s="45">
        <v>42824</v>
      </c>
      <c r="M92" s="42">
        <v>39887.15</v>
      </c>
      <c r="N92" s="47">
        <f t="shared" si="48"/>
        <v>7.0202974349564684E-5</v>
      </c>
      <c r="O92" s="48">
        <f t="shared" si="49"/>
        <v>102.31068349651031</v>
      </c>
      <c r="P92" s="48"/>
      <c r="Q92" s="45">
        <v>42824</v>
      </c>
      <c r="R92" s="42">
        <v>37634.75</v>
      </c>
      <c r="S92" s="47">
        <f t="shared" si="50"/>
        <v>1.8071672785802129E-4</v>
      </c>
      <c r="T92" s="48">
        <f t="shared" si="51"/>
        <v>102.46346847474756</v>
      </c>
      <c r="U92" s="48"/>
      <c r="V92" s="45">
        <v>42824</v>
      </c>
      <c r="W92" s="42">
        <v>1505.35</v>
      </c>
      <c r="X92" s="47">
        <f t="shared" si="60"/>
        <v>7.0465136376629545E-4</v>
      </c>
      <c r="Y92" s="42">
        <f t="shared" si="40"/>
        <v>3.1327552685755933E-5</v>
      </c>
      <c r="Z92" s="48">
        <f t="shared" si="52"/>
        <v>102.33166785629318</v>
      </c>
      <c r="AA92" s="48">
        <f t="shared" si="53"/>
        <v>102.64127003543852</v>
      </c>
      <c r="AB92" s="48">
        <f t="shared" si="54"/>
        <v>102.25961048230862</v>
      </c>
      <c r="AC92" s="48">
        <f t="shared" si="55"/>
        <v>102.56578378102631</v>
      </c>
      <c r="AD92" s="48"/>
      <c r="AE92" s="45">
        <v>42824</v>
      </c>
      <c r="AF92" s="42">
        <v>61849.46</v>
      </c>
      <c r="AG92" s="47">
        <f t="shared" si="56"/>
        <v>2.283483845968437E-4</v>
      </c>
      <c r="AH92" s="48">
        <f t="shared" si="57"/>
        <v>102.23880979431549</v>
      </c>
      <c r="AI92" s="48"/>
      <c r="AJ92" s="48"/>
      <c r="AK92" s="45">
        <v>42824</v>
      </c>
      <c r="AL92" s="42">
        <v>39759.46</v>
      </c>
      <c r="AM92" s="47">
        <f t="shared" si="58"/>
        <v>9.5583874094806731E-5</v>
      </c>
      <c r="AN92" s="48">
        <f t="shared" si="59"/>
        <v>101.95413027535163</v>
      </c>
      <c r="AO92" s="48"/>
      <c r="AP92" s="48"/>
      <c r="AQ92" s="42">
        <f t="shared" si="41"/>
        <v>102.27878609900425</v>
      </c>
      <c r="AS92" s="42">
        <f t="shared" si="42"/>
        <v>101.95413027535163</v>
      </c>
      <c r="AT92" s="42">
        <f t="shared" si="43"/>
        <v>102.46346847474756</v>
      </c>
      <c r="AU92" s="48"/>
      <c r="AV92" s="48"/>
      <c r="AW92" s="48"/>
      <c r="AX92" s="48"/>
      <c r="AY92" s="48"/>
      <c r="AZ92" s="45"/>
    </row>
    <row r="93" spans="2:52" x14ac:dyDescent="0.2">
      <c r="B93" s="45">
        <v>42825</v>
      </c>
      <c r="C93" s="42">
        <v>36093.019999999997</v>
      </c>
      <c r="D93" s="47">
        <f t="shared" si="44"/>
        <v>7.3836056228526736E-4</v>
      </c>
      <c r="E93" s="48">
        <f t="shared" si="45"/>
        <v>102.35603363712403</v>
      </c>
      <c r="F93" s="48"/>
      <c r="G93" s="45">
        <v>42825</v>
      </c>
      <c r="H93" s="42">
        <v>35949.19</v>
      </c>
      <c r="I93" s="47">
        <f t="shared" si="46"/>
        <v>7.9480766489692378E-4</v>
      </c>
      <c r="J93" s="48">
        <f t="shared" si="47"/>
        <v>102.50651907676463</v>
      </c>
      <c r="K93" s="48"/>
      <c r="L93" s="45">
        <v>42825</v>
      </c>
      <c r="M93" s="42">
        <v>39918.97</v>
      </c>
      <c r="N93" s="47">
        <f t="shared" si="48"/>
        <v>7.9775065403264733E-4</v>
      </c>
      <c r="O93" s="48">
        <f t="shared" si="49"/>
        <v>102.39230191118418</v>
      </c>
      <c r="P93" s="48"/>
      <c r="Q93" s="45">
        <v>42825</v>
      </c>
      <c r="R93" s="42">
        <v>37664.129999999997</v>
      </c>
      <c r="S93" s="47">
        <f t="shared" si="50"/>
        <v>7.8066148971345228E-4</v>
      </c>
      <c r="T93" s="48">
        <f t="shared" si="51"/>
        <v>102.54345775868826</v>
      </c>
      <c r="U93" s="48"/>
      <c r="V93" s="45">
        <v>42825</v>
      </c>
      <c r="W93" s="42">
        <v>1508.75</v>
      </c>
      <c r="X93" s="47">
        <f t="shared" si="60"/>
        <v>2.2586109542632737E-3</v>
      </c>
      <c r="Y93" s="42">
        <f t="shared" si="40"/>
        <v>3.1327552685755933E-5</v>
      </c>
      <c r="Z93" s="48">
        <f t="shared" si="52"/>
        <v>102.56279528228143</v>
      </c>
      <c r="AA93" s="48">
        <f t="shared" si="53"/>
        <v>102.87631223209483</v>
      </c>
      <c r="AB93" s="48">
        <f t="shared" si="54"/>
        <v>102.33166785629318</v>
      </c>
      <c r="AC93" s="48">
        <f t="shared" si="55"/>
        <v>102.64127003543852</v>
      </c>
      <c r="AD93" s="48"/>
      <c r="AE93" s="45">
        <v>42825</v>
      </c>
      <c r="AF93" s="42">
        <v>61893.120000000003</v>
      </c>
      <c r="AG93" s="47">
        <f t="shared" si="56"/>
        <v>7.0590753743049461E-4</v>
      </c>
      <c r="AH93" s="48">
        <f t="shared" si="57"/>
        <v>102.31098094076722</v>
      </c>
      <c r="AI93" s="48"/>
      <c r="AJ93" s="48"/>
      <c r="AK93" s="45">
        <v>42825</v>
      </c>
      <c r="AL93" s="42">
        <v>39778.239999999998</v>
      </c>
      <c r="AM93" s="47">
        <f t="shared" si="58"/>
        <v>4.7234041911026203E-4</v>
      </c>
      <c r="AN93" s="48">
        <f t="shared" si="59"/>
        <v>102.00228733197591</v>
      </c>
      <c r="AO93" s="48"/>
      <c r="AP93" s="48"/>
      <c r="AQ93" s="42">
        <f t="shared" si="41"/>
        <v>102.35193010941737</v>
      </c>
      <c r="AS93" s="42">
        <f t="shared" si="42"/>
        <v>102.00228733197591</v>
      </c>
      <c r="AT93" s="42">
        <f t="shared" si="43"/>
        <v>102.54345775868826</v>
      </c>
      <c r="AU93" s="48"/>
      <c r="AV93" s="48"/>
      <c r="AW93" s="48"/>
      <c r="AX93" s="48"/>
      <c r="AY93" s="48"/>
      <c r="AZ93" s="45"/>
    </row>
    <row r="94" spans="2:52" x14ac:dyDescent="0.2">
      <c r="B94" s="45">
        <v>42826</v>
      </c>
      <c r="C94" s="42">
        <v>36093.019999999997</v>
      </c>
      <c r="D94" s="47">
        <f t="shared" si="44"/>
        <v>0</v>
      </c>
      <c r="E94" s="48">
        <f t="shared" si="45"/>
        <v>102.35603363712403</v>
      </c>
      <c r="F94" s="48"/>
      <c r="G94" s="45">
        <v>42826</v>
      </c>
      <c r="H94" s="42">
        <v>35949.19</v>
      </c>
      <c r="I94" s="47">
        <f t="shared" si="46"/>
        <v>0</v>
      </c>
      <c r="J94" s="48">
        <f t="shared" si="47"/>
        <v>102.50651907676463</v>
      </c>
      <c r="K94" s="48"/>
      <c r="L94" s="45">
        <v>42826</v>
      </c>
      <c r="M94" s="42">
        <v>39918.97</v>
      </c>
      <c r="N94" s="47">
        <f t="shared" si="48"/>
        <v>0</v>
      </c>
      <c r="O94" s="48">
        <f t="shared" si="49"/>
        <v>102.39230191118418</v>
      </c>
      <c r="P94" s="48"/>
      <c r="Q94" s="45">
        <v>42826</v>
      </c>
      <c r="R94" s="42">
        <v>37664.129999999997</v>
      </c>
      <c r="S94" s="47">
        <f t="shared" si="50"/>
        <v>0</v>
      </c>
      <c r="T94" s="48">
        <f t="shared" si="51"/>
        <v>102.54345775868826</v>
      </c>
      <c r="U94" s="48"/>
      <c r="V94" s="45">
        <v>42826</v>
      </c>
      <c r="W94" s="42">
        <v>1509.02</v>
      </c>
      <c r="X94" s="47">
        <f t="shared" si="60"/>
        <v>1.7895608947804398E-4</v>
      </c>
      <c r="Y94" s="42">
        <f t="shared" si="40"/>
        <v>3.2410803995741588E-5</v>
      </c>
      <c r="Z94" s="48">
        <f t="shared" si="52"/>
        <v>102.58114951905108</v>
      </c>
      <c r="AA94" s="48">
        <f t="shared" si="53"/>
        <v>102.89805687862336</v>
      </c>
      <c r="AB94" s="48">
        <f t="shared" si="54"/>
        <v>102.56279528228143</v>
      </c>
      <c r="AC94" s="48">
        <f t="shared" si="55"/>
        <v>102.87631223209483</v>
      </c>
      <c r="AD94" s="48"/>
      <c r="AE94" s="45">
        <v>42826</v>
      </c>
      <c r="AF94" s="42">
        <v>61893.120000000003</v>
      </c>
      <c r="AG94" s="47">
        <f t="shared" si="56"/>
        <v>0</v>
      </c>
      <c r="AH94" s="48">
        <f t="shared" si="57"/>
        <v>102.31098094076722</v>
      </c>
      <c r="AI94" s="48"/>
      <c r="AJ94" s="48"/>
      <c r="AK94" s="45">
        <v>42826</v>
      </c>
      <c r="AL94" s="42">
        <v>39778.239999999998</v>
      </c>
      <c r="AM94" s="47">
        <f t="shared" si="58"/>
        <v>0</v>
      </c>
      <c r="AN94" s="48">
        <f t="shared" si="59"/>
        <v>102.00228733197591</v>
      </c>
      <c r="AO94" s="48"/>
      <c r="AP94" s="48"/>
      <c r="AQ94" s="42">
        <f t="shared" si="41"/>
        <v>102.35193010941737</v>
      </c>
      <c r="AS94" s="42">
        <f t="shared" si="42"/>
        <v>102.00228733197591</v>
      </c>
      <c r="AT94" s="42">
        <f t="shared" si="43"/>
        <v>102.54345775868826</v>
      </c>
      <c r="AU94" s="48"/>
      <c r="AV94" s="48"/>
      <c r="AW94" s="48"/>
      <c r="AX94" s="48"/>
      <c r="AY94" s="48"/>
      <c r="AZ94" s="45"/>
    </row>
    <row r="95" spans="2:52" x14ac:dyDescent="0.2">
      <c r="B95" s="45">
        <v>42827</v>
      </c>
      <c r="C95" s="42">
        <v>36093.019999999997</v>
      </c>
      <c r="D95" s="47">
        <f t="shared" si="44"/>
        <v>0</v>
      </c>
      <c r="E95" s="48">
        <f t="shared" si="45"/>
        <v>102.35603363712403</v>
      </c>
      <c r="F95" s="48"/>
      <c r="G95" s="45">
        <v>42827</v>
      </c>
      <c r="H95" s="42">
        <v>35949.19</v>
      </c>
      <c r="I95" s="47">
        <f t="shared" si="46"/>
        <v>0</v>
      </c>
      <c r="J95" s="48">
        <f t="shared" si="47"/>
        <v>102.50651907676463</v>
      </c>
      <c r="K95" s="48"/>
      <c r="L95" s="45">
        <v>42827</v>
      </c>
      <c r="M95" s="42">
        <v>39918.97</v>
      </c>
      <c r="N95" s="47">
        <f t="shared" si="48"/>
        <v>0</v>
      </c>
      <c r="O95" s="48">
        <f t="shared" si="49"/>
        <v>102.39230191118418</v>
      </c>
      <c r="P95" s="48"/>
      <c r="Q95" s="45">
        <v>42827</v>
      </c>
      <c r="R95" s="42">
        <v>37664.129999999997</v>
      </c>
      <c r="S95" s="47">
        <f t="shared" si="50"/>
        <v>0</v>
      </c>
      <c r="T95" s="48">
        <f t="shared" si="51"/>
        <v>102.54345775868826</v>
      </c>
      <c r="U95" s="48"/>
      <c r="V95" s="45">
        <v>42827</v>
      </c>
      <c r="W95" s="42">
        <v>1509.16</v>
      </c>
      <c r="X95" s="47">
        <f t="shared" si="60"/>
        <v>9.2775443665482626E-5</v>
      </c>
      <c r="Y95" s="42">
        <f t="shared" si="40"/>
        <v>3.2410803995741588E-5</v>
      </c>
      <c r="Z95" s="48">
        <f t="shared" si="52"/>
        <v>102.59066653070943</v>
      </c>
      <c r="AA95" s="48">
        <f t="shared" si="53"/>
        <v>102.91093830025564</v>
      </c>
      <c r="AB95" s="48">
        <f t="shared" si="54"/>
        <v>102.58114951905108</v>
      </c>
      <c r="AC95" s="48">
        <f t="shared" si="55"/>
        <v>102.89805687862336</v>
      </c>
      <c r="AD95" s="48"/>
      <c r="AE95" s="45">
        <v>42827</v>
      </c>
      <c r="AF95" s="42">
        <v>61893.120000000003</v>
      </c>
      <c r="AG95" s="47">
        <f t="shared" si="56"/>
        <v>0</v>
      </c>
      <c r="AH95" s="48">
        <f t="shared" si="57"/>
        <v>102.31098094076722</v>
      </c>
      <c r="AI95" s="48"/>
      <c r="AJ95" s="48"/>
      <c r="AK95" s="45">
        <v>42827</v>
      </c>
      <c r="AL95" s="42">
        <v>39778.239999999998</v>
      </c>
      <c r="AM95" s="47">
        <f t="shared" si="58"/>
        <v>0</v>
      </c>
      <c r="AN95" s="48">
        <f t="shared" si="59"/>
        <v>102.00228733197591</v>
      </c>
      <c r="AO95" s="48"/>
      <c r="AP95" s="48"/>
      <c r="AQ95" s="42">
        <f t="shared" si="41"/>
        <v>102.35193010941737</v>
      </c>
      <c r="AS95" s="42">
        <f t="shared" si="42"/>
        <v>102.00228733197591</v>
      </c>
      <c r="AT95" s="42">
        <f t="shared" si="43"/>
        <v>102.54345775868826</v>
      </c>
      <c r="AU95" s="48"/>
      <c r="AV95" s="48"/>
      <c r="AW95" s="48"/>
      <c r="AX95" s="48"/>
      <c r="AY95" s="48"/>
      <c r="AZ95" s="45"/>
    </row>
    <row r="96" spans="2:52" x14ac:dyDescent="0.2">
      <c r="B96" s="45">
        <v>42828</v>
      </c>
      <c r="C96" s="42">
        <v>36204.71</v>
      </c>
      <c r="D96" s="47">
        <f t="shared" si="44"/>
        <v>3.0945041451229116E-3</v>
      </c>
      <c r="E96" s="48">
        <f t="shared" si="45"/>
        <v>102.67277480749244</v>
      </c>
      <c r="F96" s="48"/>
      <c r="G96" s="45">
        <v>42828</v>
      </c>
      <c r="H96" s="42">
        <v>36044.22</v>
      </c>
      <c r="I96" s="47">
        <f t="shared" si="46"/>
        <v>2.6434531626442492E-3</v>
      </c>
      <c r="J96" s="48">
        <f t="shared" si="47"/>
        <v>102.77749025880976</v>
      </c>
      <c r="K96" s="48"/>
      <c r="L96" s="45">
        <v>42828</v>
      </c>
      <c r="M96" s="42">
        <v>40017.019999999997</v>
      </c>
      <c r="N96" s="47">
        <f t="shared" si="48"/>
        <v>2.4562256992100018E-3</v>
      </c>
      <c r="O96" s="48">
        <f t="shared" si="49"/>
        <v>102.64380051453969</v>
      </c>
      <c r="P96" s="48"/>
      <c r="Q96" s="45">
        <v>42828</v>
      </c>
      <c r="R96" s="42">
        <v>37753.07</v>
      </c>
      <c r="S96" s="47">
        <f t="shared" si="50"/>
        <v>2.3613979667127527E-3</v>
      </c>
      <c r="T96" s="48">
        <f t="shared" si="51"/>
        <v>102.78560367133933</v>
      </c>
      <c r="U96" s="48"/>
      <c r="V96" s="45">
        <v>42828</v>
      </c>
      <c r="W96" s="42">
        <v>1509</v>
      </c>
      <c r="X96" s="47">
        <f t="shared" si="60"/>
        <v>-1.060192424925388E-4</v>
      </c>
      <c r="Y96" s="42">
        <f t="shared" si="40"/>
        <v>3.2410803995741588E-5</v>
      </c>
      <c r="Z96" s="48">
        <f t="shared" si="52"/>
        <v>102.57978994595703</v>
      </c>
      <c r="AA96" s="48">
        <f t="shared" si="53"/>
        <v>102.90336318678311</v>
      </c>
      <c r="AB96" s="48">
        <f t="shared" si="54"/>
        <v>102.59066653070943</v>
      </c>
      <c r="AC96" s="48">
        <f t="shared" si="55"/>
        <v>102.91093830025564</v>
      </c>
      <c r="AD96" s="48"/>
      <c r="AE96" s="45">
        <v>42828</v>
      </c>
      <c r="AF96" s="42">
        <v>62056.91</v>
      </c>
      <c r="AG96" s="47">
        <f t="shared" si="56"/>
        <v>2.6463361355835158E-3</v>
      </c>
      <c r="AH96" s="48">
        <f t="shared" si="57"/>
        <v>102.58173018669777</v>
      </c>
      <c r="AI96" s="48"/>
      <c r="AJ96" s="48"/>
      <c r="AK96" s="45">
        <v>42828</v>
      </c>
      <c r="AL96" s="42">
        <v>39821.69</v>
      </c>
      <c r="AM96" s="47">
        <f t="shared" si="58"/>
        <v>1.0923057430394234E-3</v>
      </c>
      <c r="AN96" s="48">
        <f t="shared" si="59"/>
        <v>102.11370501623178</v>
      </c>
      <c r="AO96" s="48"/>
      <c r="AP96" s="48"/>
      <c r="AQ96" s="42">
        <f t="shared" si="41"/>
        <v>102.59585074251846</v>
      </c>
      <c r="AS96" s="42">
        <f t="shared" si="42"/>
        <v>102.11370501623178</v>
      </c>
      <c r="AT96" s="42">
        <f t="shared" si="43"/>
        <v>102.78560367133933</v>
      </c>
      <c r="AU96" s="48"/>
      <c r="AV96" s="48"/>
      <c r="AW96" s="48"/>
      <c r="AX96" s="48"/>
      <c r="AY96" s="48"/>
      <c r="AZ96" s="45"/>
    </row>
    <row r="97" spans="2:52" x14ac:dyDescent="0.2">
      <c r="B97" s="45">
        <v>42829</v>
      </c>
      <c r="C97" s="42">
        <v>36190.78</v>
      </c>
      <c r="D97" s="47">
        <f t="shared" si="44"/>
        <v>-3.847565689657495E-4</v>
      </c>
      <c r="E97" s="48">
        <f t="shared" si="45"/>
        <v>102.63327078293132</v>
      </c>
      <c r="F97" s="48"/>
      <c r="G97" s="45">
        <v>42829</v>
      </c>
      <c r="H97" s="42">
        <v>36033.919999999998</v>
      </c>
      <c r="I97" s="47">
        <f t="shared" si="46"/>
        <v>-2.857601024519596E-4</v>
      </c>
      <c r="J97" s="48">
        <f t="shared" si="47"/>
        <v>102.74812055266365</v>
      </c>
      <c r="K97" s="48"/>
      <c r="L97" s="45">
        <v>42829</v>
      </c>
      <c r="M97" s="42">
        <v>40008.300000000003</v>
      </c>
      <c r="N97" s="47">
        <f t="shared" si="48"/>
        <v>-2.1790728045201213E-4</v>
      </c>
      <c r="O97" s="48">
        <f t="shared" si="49"/>
        <v>102.6214336831143</v>
      </c>
      <c r="P97" s="48"/>
      <c r="Q97" s="45">
        <v>42829</v>
      </c>
      <c r="R97" s="42">
        <v>37751.279999999999</v>
      </c>
      <c r="S97" s="47">
        <f t="shared" si="50"/>
        <v>-4.7413362674886272E-5</v>
      </c>
      <c r="T97" s="48">
        <f t="shared" si="51"/>
        <v>102.78073026023471</v>
      </c>
      <c r="U97" s="48"/>
      <c r="V97" s="45">
        <v>42829</v>
      </c>
      <c r="W97" s="42">
        <v>1511.62</v>
      </c>
      <c r="X97" s="47">
        <f t="shared" si="60"/>
        <v>1.7362491716368389E-3</v>
      </c>
      <c r="Y97" s="42">
        <f t="shared" si="40"/>
        <v>3.2410803995741588E-5</v>
      </c>
      <c r="Z97" s="48">
        <f t="shared" si="52"/>
        <v>102.75789402127738</v>
      </c>
      <c r="AA97" s="48">
        <f t="shared" si="53"/>
        <v>103.08536424660956</v>
      </c>
      <c r="AB97" s="48">
        <f t="shared" si="54"/>
        <v>102.57978994595703</v>
      </c>
      <c r="AC97" s="48">
        <f t="shared" si="55"/>
        <v>102.90336318678311</v>
      </c>
      <c r="AD97" s="48"/>
      <c r="AE97" s="45">
        <v>42829</v>
      </c>
      <c r="AF97" s="42">
        <v>62042.29</v>
      </c>
      <c r="AG97" s="47">
        <f t="shared" si="56"/>
        <v>-2.3559020260599528E-4</v>
      </c>
      <c r="AH97" s="48">
        <f t="shared" si="57"/>
        <v>102.55756293609942</v>
      </c>
      <c r="AI97" s="48"/>
      <c r="AJ97" s="48"/>
      <c r="AK97" s="45">
        <v>42829</v>
      </c>
      <c r="AL97" s="42">
        <v>39808.089999999997</v>
      </c>
      <c r="AM97" s="47">
        <f t="shared" si="58"/>
        <v>-3.4152242157492463E-4</v>
      </c>
      <c r="AN97" s="48">
        <f t="shared" si="59"/>
        <v>102.07883089641865</v>
      </c>
      <c r="AO97" s="48"/>
      <c r="AP97" s="48"/>
      <c r="AQ97" s="42">
        <f t="shared" si="41"/>
        <v>102.569991518577</v>
      </c>
      <c r="AS97" s="42">
        <f t="shared" si="42"/>
        <v>102.07883089641865</v>
      </c>
      <c r="AT97" s="42">
        <f t="shared" si="43"/>
        <v>102.78073026023471</v>
      </c>
      <c r="AU97" s="48"/>
      <c r="AV97" s="48"/>
      <c r="AW97" s="48"/>
      <c r="AX97" s="48"/>
      <c r="AY97" s="48"/>
      <c r="AZ97" s="45"/>
    </row>
    <row r="98" spans="2:52" x14ac:dyDescent="0.2">
      <c r="B98" s="45">
        <v>42830</v>
      </c>
      <c r="C98" s="42">
        <v>36253.870000000003</v>
      </c>
      <c r="D98" s="47">
        <f t="shared" si="44"/>
        <v>1.7432616815664659E-3</v>
      </c>
      <c r="E98" s="48">
        <f t="shared" si="45"/>
        <v>102.81218743114104</v>
      </c>
      <c r="F98" s="48"/>
      <c r="G98" s="45">
        <v>42830</v>
      </c>
      <c r="H98" s="42">
        <v>36093.440000000002</v>
      </c>
      <c r="I98" s="47">
        <f t="shared" si="46"/>
        <v>1.6517769923451997E-3</v>
      </c>
      <c r="J98" s="48">
        <f t="shared" si="47"/>
        <v>102.91783753419925</v>
      </c>
      <c r="K98" s="48"/>
      <c r="L98" s="45">
        <v>42830</v>
      </c>
      <c r="M98" s="42">
        <v>40089.74</v>
      </c>
      <c r="N98" s="47">
        <f t="shared" si="48"/>
        <v>2.0355776176441687E-3</v>
      </c>
      <c r="O98" s="48">
        <f t="shared" si="49"/>
        <v>102.8303275766102</v>
      </c>
      <c r="P98" s="48"/>
      <c r="Q98" s="45">
        <v>42830</v>
      </c>
      <c r="R98" s="42">
        <v>37819.620000000003</v>
      </c>
      <c r="S98" s="47">
        <f t="shared" si="50"/>
        <v>1.8102697444961624E-3</v>
      </c>
      <c r="T98" s="48">
        <f t="shared" si="51"/>
        <v>102.96679110654203</v>
      </c>
      <c r="U98" s="48"/>
      <c r="V98" s="45">
        <v>42830</v>
      </c>
      <c r="W98" s="42">
        <v>1511.72</v>
      </c>
      <c r="X98" s="47">
        <f t="shared" si="60"/>
        <v>6.6154192191358874E-5</v>
      </c>
      <c r="Y98" s="42">
        <f t="shared" si="40"/>
        <v>3.2410803995741588E-5</v>
      </c>
      <c r="Z98" s="48">
        <f t="shared" si="52"/>
        <v>102.76469188674764</v>
      </c>
      <c r="AA98" s="48">
        <f t="shared" si="53"/>
        <v>103.09552485514347</v>
      </c>
      <c r="AB98" s="48">
        <f t="shared" si="54"/>
        <v>102.75789402127738</v>
      </c>
      <c r="AC98" s="48">
        <f t="shared" si="55"/>
        <v>103.08536424660956</v>
      </c>
      <c r="AD98" s="48"/>
      <c r="AE98" s="45">
        <v>42830</v>
      </c>
      <c r="AF98" s="42">
        <v>62172.91</v>
      </c>
      <c r="AG98" s="47">
        <f t="shared" si="56"/>
        <v>2.1053381491882295E-3</v>
      </c>
      <c r="AH98" s="48">
        <f t="shared" si="57"/>
        <v>102.77348128583655</v>
      </c>
      <c r="AI98" s="48"/>
      <c r="AJ98" s="48"/>
      <c r="AK98" s="45">
        <v>42830</v>
      </c>
      <c r="AL98" s="42">
        <v>39851.919999999998</v>
      </c>
      <c r="AM98" s="47">
        <f t="shared" si="58"/>
        <v>1.101032478574071E-3</v>
      </c>
      <c r="AN98" s="48">
        <f t="shared" si="59"/>
        <v>102.19122300461048</v>
      </c>
      <c r="AO98" s="48"/>
      <c r="AP98" s="48"/>
      <c r="AQ98" s="42">
        <f t="shared" si="41"/>
        <v>102.7486413231566</v>
      </c>
      <c r="AS98" s="42">
        <f t="shared" si="42"/>
        <v>102.19122300461048</v>
      </c>
      <c r="AT98" s="42">
        <f t="shared" si="43"/>
        <v>102.96679110654203</v>
      </c>
      <c r="AU98" s="48"/>
      <c r="AV98" s="48"/>
      <c r="AW98" s="48"/>
      <c r="AX98" s="48"/>
      <c r="AY98" s="48"/>
      <c r="AZ98" s="45"/>
    </row>
    <row r="99" spans="2:52" x14ac:dyDescent="0.2">
      <c r="B99" s="45">
        <v>42831</v>
      </c>
      <c r="C99" s="42">
        <v>36256.39</v>
      </c>
      <c r="D99" s="47">
        <f t="shared" si="44"/>
        <v>6.9509820606716843E-5</v>
      </c>
      <c r="E99" s="48">
        <f t="shared" si="45"/>
        <v>102.81933388784556</v>
      </c>
      <c r="F99" s="48"/>
      <c r="G99" s="45">
        <v>42831</v>
      </c>
      <c r="H99" s="42">
        <v>36092.31</v>
      </c>
      <c r="I99" s="47">
        <f t="shared" si="46"/>
        <v>-3.1307628200694104E-5</v>
      </c>
      <c r="J99" s="48">
        <f t="shared" si="47"/>
        <v>102.91461542080651</v>
      </c>
      <c r="K99" s="48"/>
      <c r="L99" s="45">
        <v>42831</v>
      </c>
      <c r="M99" s="42">
        <v>40080.239999999998</v>
      </c>
      <c r="N99" s="47">
        <f t="shared" si="48"/>
        <v>-2.3696836148101585E-4</v>
      </c>
      <c r="O99" s="48">
        <f t="shared" si="49"/>
        <v>102.80596004237381</v>
      </c>
      <c r="P99" s="48"/>
      <c r="Q99" s="45">
        <v>42831</v>
      </c>
      <c r="R99" s="42">
        <v>37818.89</v>
      </c>
      <c r="S99" s="47">
        <f t="shared" si="50"/>
        <v>-1.9302150576994137E-5</v>
      </c>
      <c r="T99" s="48">
        <f t="shared" si="51"/>
        <v>102.96480362603566</v>
      </c>
      <c r="U99" s="48"/>
      <c r="V99" s="45">
        <v>42831</v>
      </c>
      <c r="W99" s="42">
        <v>1511.35</v>
      </c>
      <c r="X99" s="47">
        <f t="shared" si="60"/>
        <v>-2.4475431958304039E-4</v>
      </c>
      <c r="Y99" s="42">
        <f t="shared" si="40"/>
        <v>3.2410803995741588E-5</v>
      </c>
      <c r="Z99" s="48">
        <f t="shared" si="52"/>
        <v>102.73953978450774</v>
      </c>
      <c r="AA99" s="48">
        <f t="shared" si="53"/>
        <v>103.0736331889544</v>
      </c>
      <c r="AB99" s="48">
        <f t="shared" si="54"/>
        <v>102.76469188674764</v>
      </c>
      <c r="AC99" s="48">
        <f t="shared" si="55"/>
        <v>103.09552485514347</v>
      </c>
      <c r="AD99" s="48"/>
      <c r="AE99" s="45">
        <v>42831</v>
      </c>
      <c r="AF99" s="42">
        <v>62158.67</v>
      </c>
      <c r="AG99" s="47">
        <f t="shared" si="56"/>
        <v>-2.2903866008527896E-4</v>
      </c>
      <c r="AH99" s="48">
        <f t="shared" si="57"/>
        <v>102.74994218539055</v>
      </c>
      <c r="AI99" s="48"/>
      <c r="AJ99" s="48"/>
      <c r="AK99" s="45">
        <v>42831</v>
      </c>
      <c r="AL99" s="42">
        <v>39839.910000000003</v>
      </c>
      <c r="AM99" s="47">
        <f t="shared" si="58"/>
        <v>-3.0136565565708207E-4</v>
      </c>
      <c r="AN99" s="48">
        <f t="shared" si="59"/>
        <v>102.1604260796873</v>
      </c>
      <c r="AO99" s="48"/>
      <c r="AP99" s="48"/>
      <c r="AQ99" s="42">
        <f t="shared" ref="AQ99:AQ130" si="61">+AVERAGE(AN99,AH99,T99,O99,J99,E99)</f>
        <v>102.73584687368991</v>
      </c>
      <c r="AS99" s="42">
        <f t="shared" ref="AS99:AS130" si="62">+MIN(AN99,AH99,T99,O99,J99,E99)</f>
        <v>102.1604260796873</v>
      </c>
      <c r="AT99" s="42">
        <f t="shared" ref="AT99:AT130" si="63">+MAX(AN99,AH99,T99,O99,J99,E99)</f>
        <v>102.96480362603566</v>
      </c>
      <c r="AU99" s="48"/>
      <c r="AV99" s="48"/>
      <c r="AW99" s="48"/>
      <c r="AX99" s="48"/>
      <c r="AY99" s="48"/>
      <c r="AZ99" s="45"/>
    </row>
    <row r="100" spans="2:52" x14ac:dyDescent="0.2">
      <c r="B100" s="45">
        <v>42832</v>
      </c>
      <c r="C100" s="42">
        <v>36249.68</v>
      </c>
      <c r="D100" s="47">
        <f t="shared" si="44"/>
        <v>-1.8507082475660575E-4</v>
      </c>
      <c r="E100" s="48">
        <f t="shared" si="45"/>
        <v>102.80030502892201</v>
      </c>
      <c r="F100" s="48"/>
      <c r="G100" s="45">
        <v>42832</v>
      </c>
      <c r="H100" s="42">
        <v>36092.43</v>
      </c>
      <c r="I100" s="47">
        <f t="shared" si="46"/>
        <v>3.3248079716052814E-6</v>
      </c>
      <c r="J100" s="48">
        <f t="shared" si="47"/>
        <v>102.91495759214025</v>
      </c>
      <c r="K100" s="48"/>
      <c r="L100" s="45">
        <v>42832</v>
      </c>
      <c r="M100" s="42">
        <v>40078.17</v>
      </c>
      <c r="N100" s="47">
        <f t="shared" si="48"/>
        <v>-5.1646397326909899E-5</v>
      </c>
      <c r="O100" s="48">
        <f t="shared" si="49"/>
        <v>102.80065048491389</v>
      </c>
      <c r="P100" s="48"/>
      <c r="Q100" s="45">
        <v>42832</v>
      </c>
      <c r="R100" s="42">
        <v>37819.910000000003</v>
      </c>
      <c r="S100" s="47">
        <f t="shared" si="50"/>
        <v>2.6970648794977237E-5</v>
      </c>
      <c r="T100" s="48">
        <f t="shared" si="51"/>
        <v>102.96758065359251</v>
      </c>
      <c r="U100" s="48"/>
      <c r="V100" s="45">
        <v>42832</v>
      </c>
      <c r="W100" s="74">
        <v>1512.96</v>
      </c>
      <c r="X100" s="47">
        <f t="shared" si="60"/>
        <v>1.0652727693785113E-3</v>
      </c>
      <c r="Y100" s="42">
        <f t="shared" si="40"/>
        <v>3.2410803995741588E-5</v>
      </c>
      <c r="Z100" s="48">
        <f t="shared" si="52"/>
        <v>102.84898541857866</v>
      </c>
      <c r="AA100" s="48">
        <f t="shared" si="53"/>
        <v>103.18677542295393</v>
      </c>
      <c r="AB100" s="48">
        <f t="shared" si="54"/>
        <v>102.73953978450774</v>
      </c>
      <c r="AC100" s="48">
        <f t="shared" si="55"/>
        <v>103.0736331889544</v>
      </c>
      <c r="AD100" s="48"/>
      <c r="AE100" s="45">
        <v>42832</v>
      </c>
      <c r="AF100" s="42">
        <v>62159.25</v>
      </c>
      <c r="AG100" s="47">
        <f t="shared" si="56"/>
        <v>9.3309589797030412E-6</v>
      </c>
      <c r="AH100" s="48">
        <f t="shared" si="57"/>
        <v>102.75090094088625</v>
      </c>
      <c r="AI100" s="48"/>
      <c r="AJ100" s="48"/>
      <c r="AK100" s="45">
        <v>42832</v>
      </c>
      <c r="AL100" s="42">
        <v>39846.83</v>
      </c>
      <c r="AM100" s="47">
        <f t="shared" si="58"/>
        <v>1.7369517150012115E-4</v>
      </c>
      <c r="AN100" s="48">
        <f t="shared" si="59"/>
        <v>102.17817085241573</v>
      </c>
      <c r="AO100" s="48"/>
      <c r="AP100" s="48"/>
      <c r="AQ100" s="42">
        <f t="shared" si="61"/>
        <v>102.73542759214511</v>
      </c>
      <c r="AS100" s="42">
        <f t="shared" si="62"/>
        <v>102.17817085241573</v>
      </c>
      <c r="AT100" s="42">
        <f t="shared" si="63"/>
        <v>102.96758065359251</v>
      </c>
      <c r="AU100" s="48"/>
      <c r="AV100" s="48"/>
      <c r="AW100" s="48"/>
      <c r="AX100" s="48"/>
      <c r="AY100" s="48"/>
      <c r="AZ100" s="45"/>
    </row>
    <row r="101" spans="2:52" x14ac:dyDescent="0.2">
      <c r="B101" s="45">
        <v>42833</v>
      </c>
      <c r="C101" s="42">
        <v>36249.68</v>
      </c>
      <c r="D101" s="47">
        <f t="shared" si="44"/>
        <v>0</v>
      </c>
      <c r="E101" s="48">
        <f t="shared" si="45"/>
        <v>102.80030502892201</v>
      </c>
      <c r="F101" s="48"/>
      <c r="G101" s="45">
        <v>42833</v>
      </c>
      <c r="H101" s="42">
        <v>36092.43</v>
      </c>
      <c r="I101" s="47">
        <f t="shared" si="46"/>
        <v>0</v>
      </c>
      <c r="J101" s="48">
        <f t="shared" si="47"/>
        <v>102.91495759214025</v>
      </c>
      <c r="K101" s="48"/>
      <c r="L101" s="45">
        <v>42833</v>
      </c>
      <c r="M101" s="42">
        <v>40078.17</v>
      </c>
      <c r="N101" s="47">
        <f t="shared" si="48"/>
        <v>0</v>
      </c>
      <c r="O101" s="48">
        <f t="shared" si="49"/>
        <v>102.80065048491389</v>
      </c>
      <c r="P101" s="48"/>
      <c r="Q101" s="45">
        <v>42833</v>
      </c>
      <c r="R101" s="42">
        <v>37819.910000000003</v>
      </c>
      <c r="S101" s="47">
        <f t="shared" si="50"/>
        <v>0</v>
      </c>
      <c r="T101" s="48">
        <f t="shared" si="51"/>
        <v>102.96758065359251</v>
      </c>
      <c r="U101" s="48"/>
      <c r="V101" s="45">
        <v>42833</v>
      </c>
      <c r="W101" s="74">
        <v>1513.09</v>
      </c>
      <c r="X101" s="47">
        <f t="shared" si="60"/>
        <v>8.5924280879723369E-5</v>
      </c>
      <c r="Y101" s="42">
        <f t="shared" si="40"/>
        <v>3.2410803995741588E-5</v>
      </c>
      <c r="Z101" s="48">
        <f t="shared" si="52"/>
        <v>102.85782264368997</v>
      </c>
      <c r="AA101" s="48">
        <f t="shared" si="53"/>
        <v>103.19898603878163</v>
      </c>
      <c r="AB101" s="48">
        <f t="shared" si="54"/>
        <v>102.84898541857866</v>
      </c>
      <c r="AC101" s="48">
        <f t="shared" si="55"/>
        <v>103.18677542295393</v>
      </c>
      <c r="AD101" s="48"/>
      <c r="AE101" s="45">
        <v>42833</v>
      </c>
      <c r="AF101" s="42">
        <v>62159.25</v>
      </c>
      <c r="AG101" s="47">
        <f t="shared" si="56"/>
        <v>0</v>
      </c>
      <c r="AH101" s="48">
        <f t="shared" si="57"/>
        <v>102.75090094088625</v>
      </c>
      <c r="AI101" s="48"/>
      <c r="AJ101" s="48"/>
      <c r="AK101" s="45">
        <v>42833</v>
      </c>
      <c r="AL101" s="42">
        <v>39846.83</v>
      </c>
      <c r="AM101" s="47">
        <f t="shared" si="58"/>
        <v>0</v>
      </c>
      <c r="AN101" s="48">
        <f t="shared" si="59"/>
        <v>102.17817085241573</v>
      </c>
      <c r="AO101" s="48"/>
      <c r="AP101" s="48"/>
      <c r="AQ101" s="42">
        <f t="shared" si="61"/>
        <v>102.73542759214511</v>
      </c>
      <c r="AS101" s="42">
        <f t="shared" si="62"/>
        <v>102.17817085241573</v>
      </c>
      <c r="AT101" s="42">
        <f t="shared" si="63"/>
        <v>102.96758065359251</v>
      </c>
      <c r="AU101" s="48"/>
      <c r="AV101" s="48"/>
      <c r="AW101" s="48"/>
      <c r="AX101" s="48"/>
      <c r="AY101" s="48"/>
      <c r="AZ101" s="45"/>
    </row>
    <row r="102" spans="2:52" x14ac:dyDescent="0.2">
      <c r="B102" s="45">
        <v>42834</v>
      </c>
      <c r="C102" s="42">
        <v>36249.68</v>
      </c>
      <c r="D102" s="47">
        <f t="shared" si="44"/>
        <v>0</v>
      </c>
      <c r="E102" s="48">
        <f t="shared" si="45"/>
        <v>102.80030502892201</v>
      </c>
      <c r="F102" s="48"/>
      <c r="G102" s="45">
        <v>42834</v>
      </c>
      <c r="H102" s="42">
        <v>36092.43</v>
      </c>
      <c r="I102" s="47">
        <f t="shared" si="46"/>
        <v>0</v>
      </c>
      <c r="J102" s="48">
        <f t="shared" si="47"/>
        <v>102.91495759214025</v>
      </c>
      <c r="K102" s="48"/>
      <c r="L102" s="45">
        <v>42834</v>
      </c>
      <c r="M102" s="42">
        <v>40078.17</v>
      </c>
      <c r="N102" s="47">
        <f t="shared" si="48"/>
        <v>0</v>
      </c>
      <c r="O102" s="48">
        <f t="shared" si="49"/>
        <v>102.80065048491389</v>
      </c>
      <c r="P102" s="48"/>
      <c r="Q102" s="45">
        <v>42834</v>
      </c>
      <c r="R102" s="42">
        <v>37819.910000000003</v>
      </c>
      <c r="S102" s="47">
        <f t="shared" si="50"/>
        <v>0</v>
      </c>
      <c r="T102" s="48">
        <f t="shared" si="51"/>
        <v>102.96758065359251</v>
      </c>
      <c r="U102" s="48"/>
      <c r="V102" s="45">
        <v>42834</v>
      </c>
      <c r="W102" s="74">
        <v>1513.21</v>
      </c>
      <c r="X102" s="47">
        <f t="shared" si="60"/>
        <v>7.9307906337477974E-5</v>
      </c>
      <c r="Y102" s="42">
        <f t="shared" si="40"/>
        <v>3.2410803995741588E-5</v>
      </c>
      <c r="Z102" s="48">
        <f t="shared" si="52"/>
        <v>102.86598008225427</v>
      </c>
      <c r="AA102" s="48">
        <f t="shared" si="53"/>
        <v>103.21051529640957</v>
      </c>
      <c r="AB102" s="48">
        <f t="shared" si="54"/>
        <v>102.85782264368997</v>
      </c>
      <c r="AC102" s="48">
        <f t="shared" si="55"/>
        <v>103.19898603878163</v>
      </c>
      <c r="AD102" s="48"/>
      <c r="AE102" s="45">
        <v>42834</v>
      </c>
      <c r="AF102" s="42">
        <v>62159.25</v>
      </c>
      <c r="AG102" s="47">
        <f t="shared" si="56"/>
        <v>0</v>
      </c>
      <c r="AH102" s="48">
        <f t="shared" si="57"/>
        <v>102.75090094088625</v>
      </c>
      <c r="AI102" s="48"/>
      <c r="AJ102" s="48"/>
      <c r="AK102" s="45">
        <v>42834</v>
      </c>
      <c r="AL102" s="42">
        <v>39846.83</v>
      </c>
      <c r="AM102" s="47">
        <f t="shared" si="58"/>
        <v>0</v>
      </c>
      <c r="AN102" s="48">
        <f t="shared" si="59"/>
        <v>102.17817085241573</v>
      </c>
      <c r="AO102" s="48"/>
      <c r="AP102" s="48"/>
      <c r="AQ102" s="42">
        <f t="shared" si="61"/>
        <v>102.73542759214511</v>
      </c>
      <c r="AS102" s="42">
        <f t="shared" si="62"/>
        <v>102.17817085241573</v>
      </c>
      <c r="AT102" s="42">
        <f t="shared" si="63"/>
        <v>102.96758065359251</v>
      </c>
      <c r="AU102" s="48"/>
      <c r="AV102" s="48"/>
      <c r="AW102" s="48"/>
      <c r="AX102" s="48"/>
      <c r="AY102" s="48"/>
      <c r="AZ102" s="45"/>
    </row>
    <row r="103" spans="2:52" x14ac:dyDescent="0.2">
      <c r="B103" s="45">
        <v>42835</v>
      </c>
      <c r="C103" s="42">
        <v>36291.800000000003</v>
      </c>
      <c r="D103" s="47">
        <f t="shared" si="44"/>
        <v>1.161941291619728E-3</v>
      </c>
      <c r="E103" s="48">
        <f t="shared" si="45"/>
        <v>102.91975294812622</v>
      </c>
      <c r="F103" s="48"/>
      <c r="G103" s="45">
        <v>42835</v>
      </c>
      <c r="H103" s="42">
        <v>36127.839999999997</v>
      </c>
      <c r="I103" s="47">
        <f t="shared" si="46"/>
        <v>9.810921569979314E-4</v>
      </c>
      <c r="J103" s="48">
        <f t="shared" si="47"/>
        <v>103.01592664987167</v>
      </c>
      <c r="K103" s="48"/>
      <c r="L103" s="45">
        <v>42835</v>
      </c>
      <c r="M103" s="42">
        <v>40121.25</v>
      </c>
      <c r="N103" s="47">
        <f t="shared" si="48"/>
        <v>1.0748993778908478E-3</v>
      </c>
      <c r="O103" s="48">
        <f t="shared" si="49"/>
        <v>102.9111508401669</v>
      </c>
      <c r="P103" s="48"/>
      <c r="Q103" s="45">
        <v>42835</v>
      </c>
      <c r="R103" s="42">
        <v>37858.43</v>
      </c>
      <c r="S103" s="47">
        <f t="shared" si="50"/>
        <v>1.0185111492861942E-3</v>
      </c>
      <c r="T103" s="48">
        <f t="shared" si="51"/>
        <v>103.07245428250322</v>
      </c>
      <c r="U103" s="48"/>
      <c r="V103" s="45">
        <v>42835</v>
      </c>
      <c r="W103" s="74">
        <v>1514.1</v>
      </c>
      <c r="X103" s="47">
        <f t="shared" si="60"/>
        <v>5.8815366010001036E-4</v>
      </c>
      <c r="Y103" s="42">
        <f t="shared" si="40"/>
        <v>3.2410803995741588E-5</v>
      </c>
      <c r="Z103" s="48">
        <f t="shared" si="52"/>
        <v>102.92648108493943</v>
      </c>
      <c r="AA103" s="48">
        <f t="shared" si="53"/>
        <v>103.27456407452352</v>
      </c>
      <c r="AB103" s="48">
        <f t="shared" si="54"/>
        <v>102.86598008225427</v>
      </c>
      <c r="AC103" s="48">
        <f t="shared" si="55"/>
        <v>103.21051529640957</v>
      </c>
      <c r="AD103" s="48"/>
      <c r="AE103" s="45">
        <v>42835</v>
      </c>
      <c r="AF103" s="42">
        <v>62215.88</v>
      </c>
      <c r="AG103" s="47">
        <f t="shared" si="56"/>
        <v>9.11047028398837E-4</v>
      </c>
      <c r="AH103" s="48">
        <f t="shared" si="57"/>
        <v>102.84451184385375</v>
      </c>
      <c r="AI103" s="48"/>
      <c r="AJ103" s="48"/>
      <c r="AK103" s="45">
        <v>42835</v>
      </c>
      <c r="AL103" s="42">
        <v>39873.07</v>
      </c>
      <c r="AM103" s="47">
        <f t="shared" si="58"/>
        <v>6.5852164400515001E-4</v>
      </c>
      <c r="AN103" s="48">
        <f t="shared" si="59"/>
        <v>102.24545738946691</v>
      </c>
      <c r="AO103" s="48"/>
      <c r="AP103" s="48"/>
      <c r="AQ103" s="42">
        <f t="shared" si="61"/>
        <v>102.8348756589981</v>
      </c>
      <c r="AS103" s="42">
        <f t="shared" si="62"/>
        <v>102.24545738946691</v>
      </c>
      <c r="AT103" s="42">
        <f t="shared" si="63"/>
        <v>103.07245428250322</v>
      </c>
      <c r="AU103" s="48"/>
      <c r="AV103" s="48"/>
      <c r="AW103" s="48"/>
      <c r="AX103" s="48"/>
      <c r="AY103" s="48"/>
      <c r="AZ103" s="45"/>
    </row>
    <row r="104" spans="2:52" x14ac:dyDescent="0.2">
      <c r="B104" s="45">
        <v>42836</v>
      </c>
      <c r="C104" s="42">
        <v>36316.01</v>
      </c>
      <c r="D104" s="47">
        <f t="shared" si="44"/>
        <v>6.6709284190924478E-4</v>
      </c>
      <c r="E104" s="48">
        <f t="shared" si="45"/>
        <v>102.98840997860898</v>
      </c>
      <c r="F104" s="48"/>
      <c r="G104" s="45">
        <v>42836</v>
      </c>
      <c r="H104" s="42">
        <v>36154.15</v>
      </c>
      <c r="I104" s="47">
        <f t="shared" si="46"/>
        <v>7.2824724644493521E-4</v>
      </c>
      <c r="J104" s="48">
        <f t="shared" si="47"/>
        <v>103.09094771479441</v>
      </c>
      <c r="K104" s="48"/>
      <c r="L104" s="45">
        <v>42836</v>
      </c>
      <c r="M104" s="42">
        <v>40146.339999999997</v>
      </c>
      <c r="N104" s="47">
        <f t="shared" si="48"/>
        <v>6.2535439449162844E-4</v>
      </c>
      <c r="O104" s="48">
        <f t="shared" si="49"/>
        <v>102.97550678058698</v>
      </c>
      <c r="P104" s="48"/>
      <c r="Q104" s="45">
        <v>42836</v>
      </c>
      <c r="R104" s="42">
        <v>37879.43</v>
      </c>
      <c r="S104" s="47">
        <f t="shared" si="50"/>
        <v>5.5469812139596897E-4</v>
      </c>
      <c r="T104" s="48">
        <f t="shared" si="51"/>
        <v>103.12962837926139</v>
      </c>
      <c r="U104" s="48"/>
      <c r="V104" s="45">
        <v>42836</v>
      </c>
      <c r="W104" s="74">
        <v>1515.39</v>
      </c>
      <c r="X104" s="47">
        <f t="shared" si="60"/>
        <v>8.5199128194979323E-4</v>
      </c>
      <c r="Y104" s="42">
        <f t="shared" si="40"/>
        <v>3.2410803995741588E-5</v>
      </c>
      <c r="Z104" s="48">
        <f t="shared" si="52"/>
        <v>103.01417354950556</v>
      </c>
      <c r="AA104" s="48">
        <f t="shared" si="53"/>
        <v>103.36590031441615</v>
      </c>
      <c r="AB104" s="48">
        <f t="shared" si="54"/>
        <v>102.92648108493943</v>
      </c>
      <c r="AC104" s="48">
        <f t="shared" si="55"/>
        <v>103.27456407452352</v>
      </c>
      <c r="AD104" s="48"/>
      <c r="AE104" s="45">
        <v>42836</v>
      </c>
      <c r="AF104" s="42">
        <v>62253.26</v>
      </c>
      <c r="AG104" s="47">
        <f t="shared" si="56"/>
        <v>6.0081123983146689E-4</v>
      </c>
      <c r="AH104" s="48">
        <f t="shared" si="57"/>
        <v>102.90630198252452</v>
      </c>
      <c r="AI104" s="48"/>
      <c r="AJ104" s="48"/>
      <c r="AK104" s="45">
        <v>42836</v>
      </c>
      <c r="AL104" s="42">
        <v>39886.35</v>
      </c>
      <c r="AM104" s="47">
        <f t="shared" si="58"/>
        <v>3.3305687272133788E-4</v>
      </c>
      <c r="AN104" s="48">
        <f t="shared" si="59"/>
        <v>102.27951094175501</v>
      </c>
      <c r="AO104" s="48"/>
      <c r="AP104" s="48"/>
      <c r="AQ104" s="42">
        <f t="shared" si="61"/>
        <v>102.89505096292187</v>
      </c>
      <c r="AS104" s="42">
        <f t="shared" si="62"/>
        <v>102.27951094175501</v>
      </c>
      <c r="AT104" s="42">
        <f t="shared" si="63"/>
        <v>103.12962837926139</v>
      </c>
      <c r="AU104" s="48"/>
      <c r="AV104" s="48"/>
      <c r="AW104" s="48"/>
      <c r="AX104" s="48"/>
      <c r="AY104" s="48"/>
      <c r="AZ104" s="45"/>
    </row>
    <row r="105" spans="2:52" x14ac:dyDescent="0.2">
      <c r="B105" s="45">
        <v>42837</v>
      </c>
      <c r="C105" s="42">
        <v>36367</v>
      </c>
      <c r="D105" s="47">
        <f t="shared" si="44"/>
        <v>1.4040639376406983E-3</v>
      </c>
      <c r="E105" s="48">
        <f t="shared" si="45"/>
        <v>103.13301229105491</v>
      </c>
      <c r="F105" s="48"/>
      <c r="G105" s="45">
        <v>42837</v>
      </c>
      <c r="H105" s="42">
        <v>36183.01</v>
      </c>
      <c r="I105" s="47">
        <f t="shared" si="46"/>
        <v>7.9824861046384754E-4</v>
      </c>
      <c r="J105" s="48">
        <f t="shared" si="47"/>
        <v>103.17323992055914</v>
      </c>
      <c r="K105" s="48"/>
      <c r="L105" s="45">
        <v>42837</v>
      </c>
      <c r="M105" s="42">
        <v>40178.04</v>
      </c>
      <c r="N105" s="47">
        <f t="shared" si="48"/>
        <v>7.8961120739773349E-4</v>
      </c>
      <c r="O105" s="48">
        <f t="shared" si="49"/>
        <v>103.0568173948284</v>
      </c>
      <c r="P105" s="48"/>
      <c r="Q105" s="45">
        <v>42837</v>
      </c>
      <c r="R105" s="42">
        <v>37904.370000000003</v>
      </c>
      <c r="S105" s="47">
        <f t="shared" si="50"/>
        <v>6.5840483872126043E-4</v>
      </c>
      <c r="T105" s="48">
        <f t="shared" si="51"/>
        <v>103.19752942560183</v>
      </c>
      <c r="U105" s="48"/>
      <c r="V105" s="45">
        <v>42837</v>
      </c>
      <c r="W105" s="74">
        <v>1516.56</v>
      </c>
      <c r="X105" s="47">
        <f t="shared" si="60"/>
        <v>7.7207847484794812E-4</v>
      </c>
      <c r="Y105" s="42">
        <f t="shared" si="40"/>
        <v>3.2410803995741588E-5</v>
      </c>
      <c r="Z105" s="48">
        <f t="shared" si="52"/>
        <v>103.09370857550738</v>
      </c>
      <c r="AA105" s="48">
        <f t="shared" si="53"/>
        <v>103.44905707301713</v>
      </c>
      <c r="AB105" s="48">
        <f t="shared" si="54"/>
        <v>103.01417354950556</v>
      </c>
      <c r="AC105" s="48">
        <f t="shared" si="55"/>
        <v>103.36590031441615</v>
      </c>
      <c r="AD105" s="48"/>
      <c r="AE105" s="45">
        <v>42837</v>
      </c>
      <c r="AF105" s="42">
        <v>62317.94</v>
      </c>
      <c r="AG105" s="47">
        <f t="shared" si="56"/>
        <v>1.0389817336473595E-3</v>
      </c>
      <c r="AH105" s="48">
        <f t="shared" si="57"/>
        <v>103.01321975056156</v>
      </c>
      <c r="AI105" s="48"/>
      <c r="AJ105" s="48"/>
      <c r="AK105" s="45">
        <v>42837</v>
      </c>
      <c r="AL105" s="42">
        <v>39892.550000000003</v>
      </c>
      <c r="AM105" s="47">
        <f t="shared" si="58"/>
        <v>1.5544164858405374E-4</v>
      </c>
      <c r="AN105" s="48">
        <f t="shared" si="59"/>
        <v>102.29540943755217</v>
      </c>
      <c r="AO105" s="48"/>
      <c r="AP105" s="48"/>
      <c r="AQ105" s="42">
        <f t="shared" si="61"/>
        <v>102.97820470335967</v>
      </c>
      <c r="AS105" s="42">
        <f t="shared" si="62"/>
        <v>102.29540943755217</v>
      </c>
      <c r="AT105" s="42">
        <f t="shared" si="63"/>
        <v>103.19752942560183</v>
      </c>
      <c r="AU105" s="48"/>
      <c r="AV105" s="48"/>
      <c r="AW105" s="48"/>
      <c r="AX105" s="48"/>
      <c r="AY105" s="48"/>
      <c r="AZ105" s="45"/>
    </row>
    <row r="106" spans="2:52" x14ac:dyDescent="0.2">
      <c r="B106" s="45">
        <v>42838</v>
      </c>
      <c r="C106" s="42">
        <v>36367</v>
      </c>
      <c r="D106" s="47">
        <f t="shared" si="44"/>
        <v>0</v>
      </c>
      <c r="E106" s="48">
        <f t="shared" si="45"/>
        <v>103.13301229105491</v>
      </c>
      <c r="F106" s="48"/>
      <c r="G106" s="45">
        <v>42838</v>
      </c>
      <c r="H106" s="42">
        <v>36183.01</v>
      </c>
      <c r="I106" s="47">
        <f t="shared" si="46"/>
        <v>0</v>
      </c>
      <c r="J106" s="48">
        <f t="shared" si="47"/>
        <v>103.17323992055914</v>
      </c>
      <c r="K106" s="48"/>
      <c r="L106" s="45">
        <v>42838</v>
      </c>
      <c r="M106" s="42">
        <v>40178.04</v>
      </c>
      <c r="N106" s="47">
        <f t="shared" si="48"/>
        <v>0</v>
      </c>
      <c r="O106" s="48">
        <f t="shared" si="49"/>
        <v>103.0568173948284</v>
      </c>
      <c r="P106" s="48"/>
      <c r="Q106" s="45">
        <v>42838</v>
      </c>
      <c r="R106" s="42">
        <v>37904.370000000003</v>
      </c>
      <c r="S106" s="47">
        <f t="shared" si="50"/>
        <v>0</v>
      </c>
      <c r="T106" s="48">
        <f t="shared" si="51"/>
        <v>103.19752942560183</v>
      </c>
      <c r="U106" s="48"/>
      <c r="V106" s="45">
        <v>42838</v>
      </c>
      <c r="W106" s="74">
        <v>1517.11</v>
      </c>
      <c r="X106" s="47">
        <f t="shared" si="60"/>
        <v>3.6266286859731878E-4</v>
      </c>
      <c r="Y106" s="42">
        <f t="shared" si="40"/>
        <v>3.2410803995741588E-5</v>
      </c>
      <c r="Z106" s="48">
        <f t="shared" si="52"/>
        <v>103.13109683559371</v>
      </c>
      <c r="AA106" s="48">
        <f t="shared" si="53"/>
        <v>103.48992707192126</v>
      </c>
      <c r="AB106" s="48">
        <f t="shared" si="54"/>
        <v>103.09370857550738</v>
      </c>
      <c r="AC106" s="48">
        <f t="shared" si="55"/>
        <v>103.44905707301713</v>
      </c>
      <c r="AD106" s="48"/>
      <c r="AE106" s="45">
        <v>42838</v>
      </c>
      <c r="AF106" s="42">
        <v>62317.94</v>
      </c>
      <c r="AG106" s="47">
        <f t="shared" si="56"/>
        <v>0</v>
      </c>
      <c r="AH106" s="48">
        <f t="shared" si="57"/>
        <v>103.01321975056156</v>
      </c>
      <c r="AI106" s="48"/>
      <c r="AJ106" s="48"/>
      <c r="AK106" s="45">
        <v>42838</v>
      </c>
      <c r="AL106" s="42">
        <v>39892.550000000003</v>
      </c>
      <c r="AM106" s="47">
        <f t="shared" si="58"/>
        <v>0</v>
      </c>
      <c r="AN106" s="48">
        <f t="shared" si="59"/>
        <v>102.29540943755217</v>
      </c>
      <c r="AO106" s="48"/>
      <c r="AP106" s="48"/>
      <c r="AQ106" s="42">
        <f t="shared" si="61"/>
        <v>102.97820470335967</v>
      </c>
      <c r="AS106" s="42">
        <f t="shared" si="62"/>
        <v>102.29540943755217</v>
      </c>
      <c r="AT106" s="42">
        <f t="shared" si="63"/>
        <v>103.19752942560183</v>
      </c>
      <c r="AU106" s="48"/>
      <c r="AV106" s="48"/>
      <c r="AW106" s="48"/>
      <c r="AX106" s="48"/>
      <c r="AY106" s="48"/>
      <c r="AZ106" s="45"/>
    </row>
    <row r="107" spans="2:52" x14ac:dyDescent="0.2">
      <c r="B107" s="45">
        <v>42839</v>
      </c>
      <c r="C107" s="42">
        <v>36393.769999999997</v>
      </c>
      <c r="D107" s="47">
        <f t="shared" si="44"/>
        <v>7.3610691011083418E-4</v>
      </c>
      <c r="E107" s="48">
        <f t="shared" si="45"/>
        <v>103.20892921406291</v>
      </c>
      <c r="F107" s="48"/>
      <c r="G107" s="45">
        <v>42839</v>
      </c>
      <c r="H107" s="42">
        <v>36212.81</v>
      </c>
      <c r="I107" s="47">
        <f t="shared" si="46"/>
        <v>8.2359096161410683E-4</v>
      </c>
      <c r="J107" s="48">
        <f t="shared" si="47"/>
        <v>103.25821246843816</v>
      </c>
      <c r="K107" s="48"/>
      <c r="L107" s="45">
        <v>42839</v>
      </c>
      <c r="M107" s="42">
        <v>40204.92</v>
      </c>
      <c r="N107" s="47">
        <f t="shared" si="48"/>
        <v>6.6902218226672083E-4</v>
      </c>
      <c r="O107" s="48">
        <f t="shared" si="49"/>
        <v>103.12576469169935</v>
      </c>
      <c r="P107" s="48"/>
      <c r="Q107" s="45">
        <v>42839</v>
      </c>
      <c r="R107" s="42">
        <v>37932.620000000003</v>
      </c>
      <c r="S107" s="47">
        <f t="shared" si="50"/>
        <v>7.4529665049172245E-4</v>
      </c>
      <c r="T107" s="48">
        <f t="shared" si="51"/>
        <v>103.27444219862176</v>
      </c>
      <c r="U107" s="48"/>
      <c r="V107" s="45">
        <v>42839</v>
      </c>
      <c r="W107" s="74">
        <v>1517.3</v>
      </c>
      <c r="X107" s="47">
        <f t="shared" si="60"/>
        <v>1.2523811720965838E-4</v>
      </c>
      <c r="Y107" s="42">
        <f t="shared" si="40"/>
        <v>3.2410803995741588E-5</v>
      </c>
      <c r="Z107" s="48">
        <f t="shared" si="52"/>
        <v>103.14401277998716</v>
      </c>
      <c r="AA107" s="48">
        <f t="shared" si="53"/>
        <v>103.50624214727978</v>
      </c>
      <c r="AB107" s="48">
        <f t="shared" si="54"/>
        <v>103.13109683559371</v>
      </c>
      <c r="AC107" s="48">
        <f t="shared" si="55"/>
        <v>103.48992707192126</v>
      </c>
      <c r="AD107" s="48"/>
      <c r="AE107" s="45">
        <v>42839</v>
      </c>
      <c r="AF107" s="42">
        <v>62363.62</v>
      </c>
      <c r="AG107" s="47">
        <f t="shared" si="56"/>
        <v>7.3301524408542207E-4</v>
      </c>
      <c r="AH107" s="48">
        <f t="shared" si="57"/>
        <v>103.08873001098104</v>
      </c>
      <c r="AI107" s="48"/>
      <c r="AJ107" s="48"/>
      <c r="AK107" s="45">
        <v>42839</v>
      </c>
      <c r="AL107" s="42">
        <v>39917.199999999997</v>
      </c>
      <c r="AM107" s="47">
        <f t="shared" si="58"/>
        <v>6.1790986036225348E-4</v>
      </c>
      <c r="AN107" s="48">
        <f t="shared" si="59"/>
        <v>102.35861877971342</v>
      </c>
      <c r="AO107" s="48"/>
      <c r="AP107" s="48"/>
      <c r="AQ107" s="42">
        <f t="shared" si="61"/>
        <v>103.05244956058611</v>
      </c>
      <c r="AS107" s="42">
        <f t="shared" si="62"/>
        <v>102.35861877971342</v>
      </c>
      <c r="AT107" s="42">
        <f t="shared" si="63"/>
        <v>103.27444219862176</v>
      </c>
      <c r="AU107" s="48"/>
      <c r="AV107" s="48"/>
      <c r="AW107" s="48"/>
      <c r="AX107" s="48"/>
      <c r="AY107" s="48"/>
      <c r="AZ107" s="45"/>
    </row>
    <row r="108" spans="2:52" x14ac:dyDescent="0.2">
      <c r="B108" s="45">
        <v>42840</v>
      </c>
      <c r="C108" s="42">
        <v>36393.769999999997</v>
      </c>
      <c r="D108" s="47">
        <f t="shared" si="44"/>
        <v>0</v>
      </c>
      <c r="E108" s="48">
        <f t="shared" si="45"/>
        <v>103.20892921406291</v>
      </c>
      <c r="F108" s="48"/>
      <c r="G108" s="45">
        <v>42840</v>
      </c>
      <c r="H108" s="42">
        <v>36212.81</v>
      </c>
      <c r="I108" s="47">
        <f t="shared" si="46"/>
        <v>0</v>
      </c>
      <c r="J108" s="48">
        <f t="shared" si="47"/>
        <v>103.25821246843816</v>
      </c>
      <c r="K108" s="48"/>
      <c r="L108" s="45">
        <v>42840</v>
      </c>
      <c r="M108" s="42">
        <v>40204.92</v>
      </c>
      <c r="N108" s="47">
        <f t="shared" si="48"/>
        <v>0</v>
      </c>
      <c r="O108" s="48">
        <f t="shared" si="49"/>
        <v>103.12576469169935</v>
      </c>
      <c r="P108" s="48"/>
      <c r="Q108" s="45">
        <v>42840</v>
      </c>
      <c r="R108" s="42">
        <v>37932.620000000003</v>
      </c>
      <c r="S108" s="47">
        <f t="shared" si="50"/>
        <v>0</v>
      </c>
      <c r="T108" s="48">
        <f t="shared" si="51"/>
        <v>103.27444219862176</v>
      </c>
      <c r="U108" s="48"/>
      <c r="V108" s="45">
        <v>42840</v>
      </c>
      <c r="W108" s="74">
        <v>1517.5</v>
      </c>
      <c r="X108" s="47">
        <f t="shared" si="60"/>
        <v>1.3181308903975619E-4</v>
      </c>
      <c r="Y108" s="42">
        <f t="shared" si="40"/>
        <v>3.2410803995741588E-5</v>
      </c>
      <c r="Z108" s="48">
        <f t="shared" si="52"/>
        <v>103.15760851092764</v>
      </c>
      <c r="AA108" s="48">
        <f t="shared" si="53"/>
        <v>103.52324034531868</v>
      </c>
      <c r="AB108" s="48">
        <f t="shared" si="54"/>
        <v>103.14401277998716</v>
      </c>
      <c r="AC108" s="48">
        <f t="shared" si="55"/>
        <v>103.50624214727978</v>
      </c>
      <c r="AD108" s="48"/>
      <c r="AE108" s="45">
        <v>42840</v>
      </c>
      <c r="AF108" s="42">
        <v>62363.62</v>
      </c>
      <c r="AG108" s="47">
        <f t="shared" si="56"/>
        <v>0</v>
      </c>
      <c r="AH108" s="48">
        <f t="shared" si="57"/>
        <v>103.08873001098104</v>
      </c>
      <c r="AI108" s="48"/>
      <c r="AJ108" s="48"/>
      <c r="AK108" s="45">
        <v>42840</v>
      </c>
      <c r="AL108" s="42">
        <v>39917.199999999997</v>
      </c>
      <c r="AM108" s="47">
        <f t="shared" si="58"/>
        <v>0</v>
      </c>
      <c r="AN108" s="48">
        <f t="shared" si="59"/>
        <v>102.35861877971342</v>
      </c>
      <c r="AO108" s="48"/>
      <c r="AP108" s="48"/>
      <c r="AQ108" s="42">
        <f t="shared" si="61"/>
        <v>103.05244956058611</v>
      </c>
      <c r="AS108" s="42">
        <f t="shared" si="62"/>
        <v>102.35861877971342</v>
      </c>
      <c r="AT108" s="42">
        <f t="shared" si="63"/>
        <v>103.27444219862176</v>
      </c>
      <c r="AU108" s="48"/>
      <c r="AV108" s="48"/>
      <c r="AW108" s="48"/>
      <c r="AX108" s="48"/>
      <c r="AY108" s="48"/>
      <c r="AZ108" s="45"/>
    </row>
    <row r="109" spans="2:52" x14ac:dyDescent="0.2">
      <c r="B109" s="45">
        <v>42841</v>
      </c>
      <c r="C109" s="42">
        <v>36393.769999999997</v>
      </c>
      <c r="D109" s="47">
        <f t="shared" si="44"/>
        <v>0</v>
      </c>
      <c r="E109" s="48">
        <f t="shared" si="45"/>
        <v>103.20892921406291</v>
      </c>
      <c r="F109" s="48"/>
      <c r="G109" s="45">
        <v>42841</v>
      </c>
      <c r="H109" s="42">
        <v>36212.81</v>
      </c>
      <c r="I109" s="47">
        <f t="shared" si="46"/>
        <v>0</v>
      </c>
      <c r="J109" s="48">
        <f t="shared" si="47"/>
        <v>103.25821246843816</v>
      </c>
      <c r="K109" s="48"/>
      <c r="L109" s="45">
        <v>42841</v>
      </c>
      <c r="M109" s="42">
        <v>40204.92</v>
      </c>
      <c r="N109" s="47">
        <f t="shared" si="48"/>
        <v>0</v>
      </c>
      <c r="O109" s="48">
        <f t="shared" si="49"/>
        <v>103.12576469169935</v>
      </c>
      <c r="P109" s="48"/>
      <c r="Q109" s="45">
        <v>42841</v>
      </c>
      <c r="R109" s="42">
        <v>37932.620000000003</v>
      </c>
      <c r="S109" s="47">
        <f t="shared" si="50"/>
        <v>0</v>
      </c>
      <c r="T109" s="48">
        <f t="shared" si="51"/>
        <v>103.27444219862176</v>
      </c>
      <c r="U109" s="48"/>
      <c r="V109" s="45">
        <v>42841</v>
      </c>
      <c r="W109" s="74">
        <v>1517.68</v>
      </c>
      <c r="X109" s="47">
        <f t="shared" si="60"/>
        <v>1.1861614497532535E-4</v>
      </c>
      <c r="Y109" s="42">
        <f t="shared" si="40"/>
        <v>3.2410803995741588E-5</v>
      </c>
      <c r="Z109" s="48">
        <f t="shared" si="52"/>
        <v>103.16984466877409</v>
      </c>
      <c r="AA109" s="48">
        <f t="shared" si="53"/>
        <v>103.53887514445563</v>
      </c>
      <c r="AB109" s="48">
        <f t="shared" si="54"/>
        <v>103.15760851092764</v>
      </c>
      <c r="AC109" s="48">
        <f t="shared" si="55"/>
        <v>103.52324034531868</v>
      </c>
      <c r="AD109" s="48"/>
      <c r="AE109" s="45">
        <v>42841</v>
      </c>
      <c r="AF109" s="42">
        <v>62363.62</v>
      </c>
      <c r="AG109" s="47">
        <f t="shared" si="56"/>
        <v>0</v>
      </c>
      <c r="AH109" s="48">
        <f t="shared" si="57"/>
        <v>103.08873001098104</v>
      </c>
      <c r="AI109" s="48"/>
      <c r="AJ109" s="48"/>
      <c r="AK109" s="45">
        <v>42841</v>
      </c>
      <c r="AL109" s="42">
        <v>39917.199999999997</v>
      </c>
      <c r="AM109" s="47">
        <f t="shared" si="58"/>
        <v>0</v>
      </c>
      <c r="AN109" s="48">
        <f t="shared" si="59"/>
        <v>102.35861877971342</v>
      </c>
      <c r="AO109" s="48"/>
      <c r="AP109" s="48"/>
      <c r="AQ109" s="42">
        <f t="shared" si="61"/>
        <v>103.05244956058611</v>
      </c>
      <c r="AS109" s="42">
        <f t="shared" si="62"/>
        <v>102.35861877971342</v>
      </c>
      <c r="AT109" s="42">
        <f t="shared" si="63"/>
        <v>103.27444219862176</v>
      </c>
      <c r="AU109" s="48"/>
      <c r="AV109" s="48"/>
      <c r="AW109" s="48"/>
      <c r="AX109" s="48"/>
      <c r="AY109" s="48"/>
      <c r="AZ109" s="45"/>
    </row>
    <row r="110" spans="2:52" x14ac:dyDescent="0.2">
      <c r="B110" s="45">
        <v>42842</v>
      </c>
      <c r="C110" s="42">
        <v>36430.32</v>
      </c>
      <c r="D110" s="47">
        <f t="shared" si="44"/>
        <v>1.004292767690762E-3</v>
      </c>
      <c r="E110" s="48">
        <f t="shared" si="45"/>
        <v>103.31258119523369</v>
      </c>
      <c r="F110" s="48"/>
      <c r="G110" s="45">
        <v>42842</v>
      </c>
      <c r="H110" s="42">
        <v>36243.72</v>
      </c>
      <c r="I110" s="47">
        <f t="shared" si="46"/>
        <v>8.5356535435954228E-4</v>
      </c>
      <c r="J110" s="48">
        <f t="shared" si="47"/>
        <v>103.34635010115431</v>
      </c>
      <c r="K110" s="48"/>
      <c r="L110" s="45">
        <v>42842</v>
      </c>
      <c r="M110" s="42">
        <v>40245.949999999997</v>
      </c>
      <c r="N110" s="47">
        <f t="shared" si="48"/>
        <v>1.0205218664780524E-3</v>
      </c>
      <c r="O110" s="48">
        <f t="shared" si="49"/>
        <v>103.23100678956449</v>
      </c>
      <c r="P110" s="48"/>
      <c r="Q110" s="45">
        <v>42842</v>
      </c>
      <c r="R110" s="42">
        <v>37963.5</v>
      </c>
      <c r="S110" s="47">
        <f t="shared" si="50"/>
        <v>8.140750625713622E-4</v>
      </c>
      <c r="T110" s="48">
        <f t="shared" si="51"/>
        <v>103.35851534661663</v>
      </c>
      <c r="U110" s="48"/>
      <c r="V110" s="45">
        <v>42842</v>
      </c>
      <c r="W110" s="74">
        <v>1522.13</v>
      </c>
      <c r="X110" s="47">
        <f t="shared" si="60"/>
        <v>2.9321069000052269E-3</v>
      </c>
      <c r="Y110" s="42">
        <f t="shared" si="40"/>
        <v>3.2410803995741588E-5</v>
      </c>
      <c r="Z110" s="48">
        <f t="shared" si="52"/>
        <v>103.47234968219988</v>
      </c>
      <c r="AA110" s="48">
        <f t="shared" si="53"/>
        <v>103.84581797287372</v>
      </c>
      <c r="AB110" s="48">
        <f t="shared" si="54"/>
        <v>103.16984466877409</v>
      </c>
      <c r="AC110" s="48">
        <f t="shared" si="55"/>
        <v>103.53887514445563</v>
      </c>
      <c r="AD110" s="48"/>
      <c r="AE110" s="45">
        <v>42842</v>
      </c>
      <c r="AF110" s="42">
        <v>62416.76</v>
      </c>
      <c r="AG110" s="47">
        <f t="shared" si="56"/>
        <v>8.5209934894736605E-4</v>
      </c>
      <c r="AH110" s="48">
        <f t="shared" si="57"/>
        <v>103.17657185070721</v>
      </c>
      <c r="AI110" s="48"/>
      <c r="AJ110" s="48"/>
      <c r="AK110" s="45">
        <v>42842</v>
      </c>
      <c r="AL110" s="42">
        <v>39932.370000000003</v>
      </c>
      <c r="AM110" s="47">
        <f t="shared" si="58"/>
        <v>3.8003667591923751E-4</v>
      </c>
      <c r="AN110" s="48">
        <f t="shared" si="59"/>
        <v>102.39751880894615</v>
      </c>
      <c r="AO110" s="48"/>
      <c r="AP110" s="48"/>
      <c r="AQ110" s="42">
        <f t="shared" si="61"/>
        <v>103.13709068203707</v>
      </c>
      <c r="AS110" s="42">
        <f t="shared" si="62"/>
        <v>102.39751880894615</v>
      </c>
      <c r="AT110" s="42">
        <f t="shared" si="63"/>
        <v>103.35851534661663</v>
      </c>
      <c r="AU110" s="48"/>
      <c r="AV110" s="48"/>
      <c r="AW110" s="48"/>
      <c r="AX110" s="48"/>
      <c r="AY110" s="48"/>
      <c r="AZ110" s="45"/>
    </row>
    <row r="111" spans="2:52" x14ac:dyDescent="0.2">
      <c r="B111" s="45">
        <v>42843</v>
      </c>
      <c r="C111" s="42">
        <v>36567.11</v>
      </c>
      <c r="D111" s="47">
        <f t="shared" si="44"/>
        <v>3.7548393755530984E-3</v>
      </c>
      <c r="E111" s="48">
        <f t="shared" si="45"/>
        <v>103.70050334309558</v>
      </c>
      <c r="F111" s="48"/>
      <c r="G111" s="45">
        <v>42843</v>
      </c>
      <c r="H111" s="42">
        <v>36393.46</v>
      </c>
      <c r="I111" s="47">
        <f t="shared" si="46"/>
        <v>4.1314743630067596E-3</v>
      </c>
      <c r="J111" s="48">
        <f t="shared" si="47"/>
        <v>103.77332289710755</v>
      </c>
      <c r="K111" s="48"/>
      <c r="L111" s="45">
        <v>42843</v>
      </c>
      <c r="M111" s="42">
        <v>40414.07</v>
      </c>
      <c r="N111" s="47">
        <f t="shared" si="48"/>
        <v>4.1773147360169016E-3</v>
      </c>
      <c r="O111" s="48">
        <f t="shared" si="49"/>
        <v>103.6622351954404</v>
      </c>
      <c r="P111" s="48"/>
      <c r="Q111" s="45">
        <v>42843</v>
      </c>
      <c r="R111" s="42">
        <v>38116.51</v>
      </c>
      <c r="S111" s="47">
        <f t="shared" si="50"/>
        <v>4.0304503009469528E-3</v>
      </c>
      <c r="T111" s="48">
        <f t="shared" si="51"/>
        <v>103.77509670590082</v>
      </c>
      <c r="U111" s="48"/>
      <c r="V111" s="45">
        <v>42843</v>
      </c>
      <c r="W111" s="74">
        <v>1520.96</v>
      </c>
      <c r="X111" s="47">
        <f t="shared" si="60"/>
        <v>-7.6865970712103326E-4</v>
      </c>
      <c r="Y111" s="42">
        <f t="shared" si="40"/>
        <v>3.2410803995741588E-5</v>
      </c>
      <c r="Z111" s="48">
        <f t="shared" si="52"/>
        <v>103.39281465619803</v>
      </c>
      <c r="AA111" s="48">
        <f t="shared" si="53"/>
        <v>103.76936160329704</v>
      </c>
      <c r="AB111" s="48">
        <f t="shared" si="54"/>
        <v>103.47234968219988</v>
      </c>
      <c r="AC111" s="48">
        <f t="shared" si="55"/>
        <v>103.84581797287372</v>
      </c>
      <c r="AD111" s="48"/>
      <c r="AE111" s="45">
        <v>42843</v>
      </c>
      <c r="AF111" s="42">
        <v>62663.59</v>
      </c>
      <c r="AG111" s="47">
        <f t="shared" si="56"/>
        <v>3.9545468236414916E-3</v>
      </c>
      <c r="AH111" s="48">
        <f t="shared" si="57"/>
        <v>103.58458843519364</v>
      </c>
      <c r="AI111" s="48"/>
      <c r="AJ111" s="48"/>
      <c r="AK111" s="45">
        <v>42843</v>
      </c>
      <c r="AL111" s="42">
        <v>40019.61</v>
      </c>
      <c r="AM111" s="47">
        <f t="shared" si="58"/>
        <v>2.1846937709932845E-3</v>
      </c>
      <c r="AN111" s="48">
        <f t="shared" si="59"/>
        <v>102.62122603045322</v>
      </c>
      <c r="AO111" s="48"/>
      <c r="AP111" s="48"/>
      <c r="AQ111" s="42">
        <f t="shared" si="61"/>
        <v>103.51949543453186</v>
      </c>
      <c r="AS111" s="42">
        <f t="shared" si="62"/>
        <v>102.62122603045322</v>
      </c>
      <c r="AT111" s="42">
        <f t="shared" si="63"/>
        <v>103.77509670590082</v>
      </c>
      <c r="AU111" s="48"/>
      <c r="AV111" s="48"/>
      <c r="AW111" s="48"/>
      <c r="AX111" s="48"/>
      <c r="AY111" s="48"/>
      <c r="AZ111" s="45"/>
    </row>
    <row r="112" spans="2:52" x14ac:dyDescent="0.2">
      <c r="B112" s="45">
        <v>42844</v>
      </c>
      <c r="C112" s="42">
        <v>36567.11</v>
      </c>
      <c r="D112" s="47">
        <f t="shared" si="44"/>
        <v>0</v>
      </c>
      <c r="E112" s="48">
        <f t="shared" si="45"/>
        <v>103.70050334309558</v>
      </c>
      <c r="F112" s="48"/>
      <c r="G112" s="45">
        <v>42844</v>
      </c>
      <c r="H112" s="42">
        <v>36393.46</v>
      </c>
      <c r="I112" s="47">
        <f t="shared" si="46"/>
        <v>0</v>
      </c>
      <c r="J112" s="48">
        <f t="shared" si="47"/>
        <v>103.77332289710755</v>
      </c>
      <c r="K112" s="48"/>
      <c r="L112" s="45">
        <v>42844</v>
      </c>
      <c r="M112" s="42">
        <v>40414.07</v>
      </c>
      <c r="N112" s="47">
        <f t="shared" si="48"/>
        <v>0</v>
      </c>
      <c r="O112" s="48">
        <f t="shared" si="49"/>
        <v>103.6622351954404</v>
      </c>
      <c r="P112" s="48"/>
      <c r="Q112" s="45">
        <v>42844</v>
      </c>
      <c r="R112" s="42">
        <v>38116.51</v>
      </c>
      <c r="S112" s="47">
        <f t="shared" si="50"/>
        <v>0</v>
      </c>
      <c r="T112" s="48">
        <f t="shared" si="51"/>
        <v>103.77509670590082</v>
      </c>
      <c r="U112" s="48"/>
      <c r="V112" s="45">
        <v>42844</v>
      </c>
      <c r="W112" s="74">
        <v>1521.16</v>
      </c>
      <c r="X112" s="47">
        <f t="shared" si="60"/>
        <v>1.3149589732797118E-4</v>
      </c>
      <c r="Y112" s="42">
        <f t="shared" si="40"/>
        <v>3.2410803995741588E-5</v>
      </c>
      <c r="Z112" s="48">
        <f t="shared" si="52"/>
        <v>103.40641038713851</v>
      </c>
      <c r="AA112" s="48">
        <f t="shared" si="53"/>
        <v>103.78637009705591</v>
      </c>
      <c r="AB112" s="48">
        <f t="shared" si="54"/>
        <v>103.39281465619803</v>
      </c>
      <c r="AC112" s="48">
        <f t="shared" si="55"/>
        <v>103.76936160329704</v>
      </c>
      <c r="AD112" s="48"/>
      <c r="AE112" s="45">
        <v>42844</v>
      </c>
      <c r="AF112" s="42">
        <v>62663.59</v>
      </c>
      <c r="AG112" s="47">
        <f t="shared" si="56"/>
        <v>0</v>
      </c>
      <c r="AH112" s="48">
        <f t="shared" si="57"/>
        <v>103.58458843519364</v>
      </c>
      <c r="AI112" s="48"/>
      <c r="AJ112" s="48"/>
      <c r="AK112" s="45">
        <v>42844</v>
      </c>
      <c r="AL112" s="42">
        <v>40019.61</v>
      </c>
      <c r="AM112" s="47">
        <f t="shared" si="58"/>
        <v>0</v>
      </c>
      <c r="AN112" s="48">
        <f t="shared" si="59"/>
        <v>102.62122603045322</v>
      </c>
      <c r="AO112" s="48"/>
      <c r="AP112" s="48"/>
      <c r="AQ112" s="42">
        <f t="shared" si="61"/>
        <v>103.51949543453186</v>
      </c>
      <c r="AS112" s="42">
        <f t="shared" si="62"/>
        <v>102.62122603045322</v>
      </c>
      <c r="AT112" s="42">
        <f t="shared" si="63"/>
        <v>103.77509670590082</v>
      </c>
      <c r="AU112" s="48"/>
      <c r="AV112" s="48"/>
      <c r="AW112" s="48"/>
      <c r="AX112" s="48"/>
      <c r="AY112" s="48"/>
      <c r="AZ112" s="45"/>
    </row>
    <row r="113" spans="2:52" x14ac:dyDescent="0.2">
      <c r="B113" s="45">
        <v>42845</v>
      </c>
      <c r="C113" s="42">
        <v>36505.480000000003</v>
      </c>
      <c r="D113" s="47">
        <f t="shared" si="44"/>
        <v>-1.6853943338699384E-3</v>
      </c>
      <c r="E113" s="48">
        <f t="shared" si="45"/>
        <v>103.52572710234166</v>
      </c>
      <c r="F113" s="48"/>
      <c r="G113" s="45">
        <v>42845</v>
      </c>
      <c r="H113" s="42">
        <v>36341.75</v>
      </c>
      <c r="I113" s="47">
        <f t="shared" si="46"/>
        <v>-1.4208596819318409E-3</v>
      </c>
      <c r="J113" s="48">
        <f t="shared" si="47"/>
        <v>103.62587556654296</v>
      </c>
      <c r="K113" s="48"/>
      <c r="L113" s="45">
        <v>42845</v>
      </c>
      <c r="M113" s="42">
        <v>40356.17</v>
      </c>
      <c r="N113" s="47">
        <f t="shared" si="48"/>
        <v>-1.4326693649019395E-3</v>
      </c>
      <c r="O113" s="48">
        <f t="shared" si="49"/>
        <v>103.51372148677864</v>
      </c>
      <c r="P113" s="48"/>
      <c r="Q113" s="45">
        <v>42845</v>
      </c>
      <c r="R113" s="42">
        <v>38069.370000000003</v>
      </c>
      <c r="S113" s="47">
        <f t="shared" si="50"/>
        <v>-1.2367344229573529E-3</v>
      </c>
      <c r="T113" s="48">
        <f t="shared" si="51"/>
        <v>103.64675447155891</v>
      </c>
      <c r="U113" s="48"/>
      <c r="V113" s="45">
        <v>42845</v>
      </c>
      <c r="W113" s="74">
        <v>1520.28</v>
      </c>
      <c r="X113" s="47">
        <f t="shared" si="60"/>
        <v>-5.7850587709384893E-4</v>
      </c>
      <c r="Y113" s="42">
        <f t="shared" si="40"/>
        <v>3.2410803995741588E-5</v>
      </c>
      <c r="Z113" s="48">
        <f t="shared" si="52"/>
        <v>103.34658917100037</v>
      </c>
      <c r="AA113" s="48">
        <f t="shared" si="53"/>
        <v>103.72969287169117</v>
      </c>
      <c r="AB113" s="48">
        <f t="shared" si="54"/>
        <v>103.40641038713851</v>
      </c>
      <c r="AC113" s="48">
        <f t="shared" si="55"/>
        <v>103.78637009705591</v>
      </c>
      <c r="AD113" s="48"/>
      <c r="AE113" s="45">
        <v>42845</v>
      </c>
      <c r="AF113" s="42">
        <v>62567.71</v>
      </c>
      <c r="AG113" s="47">
        <f t="shared" si="56"/>
        <v>-1.5300751201774432E-3</v>
      </c>
      <c r="AH113" s="48">
        <f t="shared" si="57"/>
        <v>103.42609623359513</v>
      </c>
      <c r="AI113" s="48"/>
      <c r="AJ113" s="48"/>
      <c r="AK113" s="45">
        <v>42845</v>
      </c>
      <c r="AL113" s="42">
        <v>39993.660000000003</v>
      </c>
      <c r="AM113" s="47">
        <f t="shared" si="58"/>
        <v>-6.4843210615983526E-4</v>
      </c>
      <c r="AN113" s="48">
        <f t="shared" si="59"/>
        <v>102.55468313272158</v>
      </c>
      <c r="AO113" s="48"/>
      <c r="AP113" s="48"/>
      <c r="AQ113" s="42">
        <f t="shared" si="61"/>
        <v>103.38214299892314</v>
      </c>
      <c r="AS113" s="42">
        <f t="shared" si="62"/>
        <v>102.55468313272158</v>
      </c>
      <c r="AT113" s="42">
        <f t="shared" si="63"/>
        <v>103.64675447155891</v>
      </c>
      <c r="AU113" s="48"/>
      <c r="AV113" s="48"/>
      <c r="AW113" s="48"/>
      <c r="AX113" s="48"/>
      <c r="AY113" s="48"/>
      <c r="AZ113" s="45"/>
    </row>
    <row r="114" spans="2:52" x14ac:dyDescent="0.2">
      <c r="B114" s="45">
        <v>42846</v>
      </c>
      <c r="C114" s="42">
        <v>36499.910000000003</v>
      </c>
      <c r="D114" s="47">
        <f t="shared" si="44"/>
        <v>-1.5257983184990831E-4</v>
      </c>
      <c r="E114" s="48">
        <f t="shared" si="45"/>
        <v>103.50993116430824</v>
      </c>
      <c r="F114" s="48"/>
      <c r="G114" s="45">
        <v>42846</v>
      </c>
      <c r="H114" s="42">
        <v>36338.639999999999</v>
      </c>
      <c r="I114" s="47">
        <f t="shared" si="46"/>
        <v>-8.5576506359763549E-5</v>
      </c>
      <c r="J114" s="48">
        <f t="shared" si="47"/>
        <v>103.6170076261435</v>
      </c>
      <c r="K114" s="48"/>
      <c r="L114" s="45">
        <v>42846</v>
      </c>
      <c r="M114" s="42">
        <v>40342.61</v>
      </c>
      <c r="N114" s="47">
        <f t="shared" si="48"/>
        <v>-3.3600809987666125E-4</v>
      </c>
      <c r="O114" s="48">
        <f t="shared" si="49"/>
        <v>103.4789400379107</v>
      </c>
      <c r="P114" s="48"/>
      <c r="Q114" s="45">
        <v>42846</v>
      </c>
      <c r="R114" s="42">
        <v>38056.449999999997</v>
      </c>
      <c r="S114" s="47">
        <f t="shared" si="50"/>
        <v>-3.3938045205383904E-4</v>
      </c>
      <c r="T114" s="48">
        <f t="shared" si="51"/>
        <v>103.61157878917244</v>
      </c>
      <c r="U114" s="48"/>
      <c r="V114" s="45">
        <v>42846</v>
      </c>
      <c r="W114" s="74">
        <v>1519.91</v>
      </c>
      <c r="X114" s="47">
        <f t="shared" si="60"/>
        <v>-2.4337622016989968E-4</v>
      </c>
      <c r="Y114" s="42">
        <f t="shared" si="40"/>
        <v>3.2410803995741588E-5</v>
      </c>
      <c r="Z114" s="48">
        <f t="shared" si="52"/>
        <v>103.32143706876049</v>
      </c>
      <c r="AA114" s="48">
        <f t="shared" si="53"/>
        <v>103.70780949386487</v>
      </c>
      <c r="AB114" s="48">
        <f t="shared" si="54"/>
        <v>103.34658917100037</v>
      </c>
      <c r="AC114" s="48">
        <f t="shared" si="55"/>
        <v>103.72969287169117</v>
      </c>
      <c r="AD114" s="48"/>
      <c r="AE114" s="45">
        <v>42846</v>
      </c>
      <c r="AF114" s="42">
        <v>62559.13</v>
      </c>
      <c r="AG114" s="47">
        <f t="shared" si="56"/>
        <v>-1.3713143728610877E-4</v>
      </c>
      <c r="AH114" s="48">
        <f t="shared" si="57"/>
        <v>103.41191326436572</v>
      </c>
      <c r="AI114" s="48"/>
      <c r="AJ114" s="48"/>
      <c r="AK114" s="45">
        <v>42846</v>
      </c>
      <c r="AL114" s="42">
        <v>39998.44</v>
      </c>
      <c r="AM114" s="47">
        <f t="shared" si="58"/>
        <v>1.1951894375261674E-4</v>
      </c>
      <c r="AN114" s="48">
        <f t="shared" si="59"/>
        <v>102.56694036012648</v>
      </c>
      <c r="AO114" s="48"/>
      <c r="AP114" s="48"/>
      <c r="AQ114" s="42">
        <f t="shared" si="61"/>
        <v>103.3660518736712</v>
      </c>
      <c r="AS114" s="42">
        <f t="shared" si="62"/>
        <v>102.56694036012648</v>
      </c>
      <c r="AT114" s="42">
        <f t="shared" si="63"/>
        <v>103.6170076261435</v>
      </c>
      <c r="AU114" s="48"/>
      <c r="AV114" s="48"/>
      <c r="AW114" s="48"/>
      <c r="AX114" s="48"/>
      <c r="AY114" s="48"/>
      <c r="AZ114" s="45"/>
    </row>
    <row r="115" spans="2:52" x14ac:dyDescent="0.2">
      <c r="B115" s="45">
        <v>42847</v>
      </c>
      <c r="C115" s="42">
        <v>36499.910000000003</v>
      </c>
      <c r="D115" s="47">
        <f t="shared" si="44"/>
        <v>0</v>
      </c>
      <c r="E115" s="48">
        <f t="shared" si="45"/>
        <v>103.50993116430824</v>
      </c>
      <c r="F115" s="48"/>
      <c r="G115" s="45">
        <v>42847</v>
      </c>
      <c r="H115" s="42">
        <v>36338.639999999999</v>
      </c>
      <c r="I115" s="47">
        <f t="shared" si="46"/>
        <v>0</v>
      </c>
      <c r="J115" s="48">
        <f t="shared" si="47"/>
        <v>103.6170076261435</v>
      </c>
      <c r="K115" s="48"/>
      <c r="L115" s="45">
        <v>42847</v>
      </c>
      <c r="M115" s="42">
        <v>40342.61</v>
      </c>
      <c r="N115" s="47">
        <f t="shared" si="48"/>
        <v>0</v>
      </c>
      <c r="O115" s="48">
        <f t="shared" si="49"/>
        <v>103.4789400379107</v>
      </c>
      <c r="P115" s="48"/>
      <c r="Q115" s="45">
        <v>42847</v>
      </c>
      <c r="R115" s="42">
        <v>38056.449999999997</v>
      </c>
      <c r="S115" s="47">
        <f t="shared" si="50"/>
        <v>0</v>
      </c>
      <c r="T115" s="48">
        <f t="shared" si="51"/>
        <v>103.61157878917244</v>
      </c>
      <c r="U115" s="48"/>
      <c r="V115" s="45">
        <v>42847</v>
      </c>
      <c r="W115" s="74">
        <v>1520.08</v>
      </c>
      <c r="X115" s="47">
        <f t="shared" si="60"/>
        <v>1.1184872788505551E-4</v>
      </c>
      <c r="Y115" s="42">
        <f t="shared" si="40"/>
        <v>3.2410803995741588E-5</v>
      </c>
      <c r="Z115" s="48">
        <f t="shared" si="52"/>
        <v>103.33299344005988</v>
      </c>
      <c r="AA115" s="48">
        <f t="shared" si="53"/>
        <v>103.72277033391484</v>
      </c>
      <c r="AB115" s="48">
        <f t="shared" si="54"/>
        <v>103.32143706876049</v>
      </c>
      <c r="AC115" s="48">
        <f t="shared" si="55"/>
        <v>103.70780949386487</v>
      </c>
      <c r="AD115" s="48"/>
      <c r="AE115" s="45">
        <v>42847</v>
      </c>
      <c r="AF115" s="42">
        <v>62559.13</v>
      </c>
      <c r="AG115" s="47">
        <f t="shared" si="56"/>
        <v>0</v>
      </c>
      <c r="AH115" s="48">
        <f t="shared" si="57"/>
        <v>103.41191326436572</v>
      </c>
      <c r="AI115" s="48"/>
      <c r="AJ115" s="48"/>
      <c r="AK115" s="45">
        <v>42847</v>
      </c>
      <c r="AL115" s="42">
        <v>39998.44</v>
      </c>
      <c r="AM115" s="47">
        <f t="shared" si="58"/>
        <v>0</v>
      </c>
      <c r="AN115" s="48">
        <f t="shared" si="59"/>
        <v>102.56694036012648</v>
      </c>
      <c r="AO115" s="48"/>
      <c r="AP115" s="48"/>
      <c r="AQ115" s="42">
        <f t="shared" si="61"/>
        <v>103.3660518736712</v>
      </c>
      <c r="AS115" s="42">
        <f t="shared" si="62"/>
        <v>102.56694036012648</v>
      </c>
      <c r="AT115" s="42">
        <f t="shared" si="63"/>
        <v>103.6170076261435</v>
      </c>
      <c r="AU115" s="48"/>
      <c r="AV115" s="48"/>
      <c r="AW115" s="48"/>
      <c r="AX115" s="48"/>
      <c r="AY115" s="48"/>
      <c r="AZ115" s="45"/>
    </row>
    <row r="116" spans="2:52" x14ac:dyDescent="0.2">
      <c r="B116" s="45">
        <v>42848</v>
      </c>
      <c r="C116" s="42">
        <v>36499.910000000003</v>
      </c>
      <c r="D116" s="47">
        <f t="shared" si="44"/>
        <v>0</v>
      </c>
      <c r="E116" s="48">
        <f t="shared" si="45"/>
        <v>103.50993116430824</v>
      </c>
      <c r="F116" s="48"/>
      <c r="G116" s="45">
        <v>42848</v>
      </c>
      <c r="H116" s="42">
        <v>36338.639999999999</v>
      </c>
      <c r="I116" s="47">
        <f t="shared" si="46"/>
        <v>0</v>
      </c>
      <c r="J116" s="48">
        <f t="shared" si="47"/>
        <v>103.6170076261435</v>
      </c>
      <c r="K116" s="48"/>
      <c r="L116" s="45">
        <v>42848</v>
      </c>
      <c r="M116" s="42">
        <v>40342.61</v>
      </c>
      <c r="N116" s="47">
        <f t="shared" si="48"/>
        <v>0</v>
      </c>
      <c r="O116" s="48">
        <f t="shared" si="49"/>
        <v>103.4789400379107</v>
      </c>
      <c r="P116" s="48"/>
      <c r="Q116" s="45">
        <v>42848</v>
      </c>
      <c r="R116" s="42">
        <v>38056.449999999997</v>
      </c>
      <c r="S116" s="47">
        <f t="shared" si="50"/>
        <v>0</v>
      </c>
      <c r="T116" s="48">
        <f t="shared" si="51"/>
        <v>103.61157878917244</v>
      </c>
      <c r="U116" s="48"/>
      <c r="V116" s="45">
        <v>42848</v>
      </c>
      <c r="W116" s="74">
        <v>1520.28</v>
      </c>
      <c r="X116" s="47">
        <f t="shared" si="60"/>
        <v>1.3157202252522815E-4</v>
      </c>
      <c r="Y116" s="42">
        <f t="shared" si="40"/>
        <v>3.2410803995741588E-5</v>
      </c>
      <c r="Z116" s="48">
        <f t="shared" si="52"/>
        <v>103.34658917100037</v>
      </c>
      <c r="AA116" s="48">
        <f t="shared" si="53"/>
        <v>103.73977908696878</v>
      </c>
      <c r="AB116" s="48">
        <f t="shared" si="54"/>
        <v>103.33299344005988</v>
      </c>
      <c r="AC116" s="48">
        <f t="shared" si="55"/>
        <v>103.72277033391484</v>
      </c>
      <c r="AD116" s="48"/>
      <c r="AE116" s="45">
        <v>42848</v>
      </c>
      <c r="AF116" s="42">
        <v>62559.13</v>
      </c>
      <c r="AG116" s="47">
        <f t="shared" si="56"/>
        <v>0</v>
      </c>
      <c r="AH116" s="48">
        <f t="shared" si="57"/>
        <v>103.41191326436572</v>
      </c>
      <c r="AI116" s="48"/>
      <c r="AJ116" s="48"/>
      <c r="AK116" s="45">
        <v>42848</v>
      </c>
      <c r="AL116" s="42">
        <v>39998.44</v>
      </c>
      <c r="AM116" s="47">
        <f t="shared" si="58"/>
        <v>0</v>
      </c>
      <c r="AN116" s="48">
        <f t="shared" si="59"/>
        <v>102.56694036012648</v>
      </c>
      <c r="AO116" s="48"/>
      <c r="AP116" s="48"/>
      <c r="AQ116" s="42">
        <f t="shared" si="61"/>
        <v>103.3660518736712</v>
      </c>
      <c r="AS116" s="42">
        <f t="shared" si="62"/>
        <v>102.56694036012648</v>
      </c>
      <c r="AT116" s="42">
        <f t="shared" si="63"/>
        <v>103.6170076261435</v>
      </c>
      <c r="AU116" s="48"/>
      <c r="AV116" s="48"/>
      <c r="AW116" s="48"/>
      <c r="AX116" s="48"/>
      <c r="AY116" s="48"/>
      <c r="AZ116" s="45"/>
    </row>
    <row r="117" spans="2:52" x14ac:dyDescent="0.2">
      <c r="B117" s="45">
        <v>42849</v>
      </c>
      <c r="C117" s="42">
        <v>36519.86</v>
      </c>
      <c r="D117" s="47">
        <f t="shared" si="44"/>
        <v>5.4657669018909338E-4</v>
      </c>
      <c r="E117" s="48">
        <f t="shared" si="45"/>
        <v>103.56650727988573</v>
      </c>
      <c r="F117" s="48"/>
      <c r="G117" s="45">
        <v>42849</v>
      </c>
      <c r="H117" s="42">
        <v>36351.5</v>
      </c>
      <c r="I117" s="47">
        <f t="shared" si="46"/>
        <v>3.5389326623125328E-4</v>
      </c>
      <c r="J117" s="48">
        <f t="shared" si="47"/>
        <v>103.65367698740943</v>
      </c>
      <c r="K117" s="48"/>
      <c r="L117" s="45">
        <v>42849</v>
      </c>
      <c r="M117" s="42">
        <v>40346.94</v>
      </c>
      <c r="N117" s="47">
        <f t="shared" si="48"/>
        <v>1.0733068584323213E-4</v>
      </c>
      <c r="O117" s="48">
        <f t="shared" si="49"/>
        <v>103.4900465035153</v>
      </c>
      <c r="P117" s="48"/>
      <c r="Q117" s="45">
        <v>42849</v>
      </c>
      <c r="R117" s="42">
        <v>38071.769999999997</v>
      </c>
      <c r="S117" s="47">
        <f t="shared" si="50"/>
        <v>4.0255988143922394E-4</v>
      </c>
      <c r="T117" s="48">
        <f t="shared" si="51"/>
        <v>103.65328865404554</v>
      </c>
      <c r="U117" s="48"/>
      <c r="V117" s="45">
        <v>42849</v>
      </c>
      <c r="W117" s="74">
        <v>1518.54</v>
      </c>
      <c r="X117" s="47">
        <f t="shared" si="60"/>
        <v>-1.1445260083668973E-3</v>
      </c>
      <c r="Y117" s="42">
        <f t="shared" si="40"/>
        <v>3.2410803995741588E-5</v>
      </c>
      <c r="Z117" s="48">
        <f t="shared" si="52"/>
        <v>103.22830631181816</v>
      </c>
      <c r="AA117" s="48">
        <f t="shared" si="53"/>
        <v>103.62440850134806</v>
      </c>
      <c r="AB117" s="48">
        <f t="shared" si="54"/>
        <v>103.34658917100037</v>
      </c>
      <c r="AC117" s="48">
        <f t="shared" si="55"/>
        <v>103.73977908696878</v>
      </c>
      <c r="AD117" s="48"/>
      <c r="AE117" s="45">
        <v>42849</v>
      </c>
      <c r="AF117" s="42">
        <v>62587.62</v>
      </c>
      <c r="AG117" s="47">
        <f t="shared" si="56"/>
        <v>4.554091465147625E-4</v>
      </c>
      <c r="AH117" s="48">
        <f t="shared" si="57"/>
        <v>103.4590079955249</v>
      </c>
      <c r="AI117" s="48"/>
      <c r="AJ117" s="48"/>
      <c r="AK117" s="45">
        <v>42849</v>
      </c>
      <c r="AL117" s="42">
        <v>40010.58</v>
      </c>
      <c r="AM117" s="47">
        <f t="shared" si="58"/>
        <v>3.0351183696164519E-4</v>
      </c>
      <c r="AN117" s="48">
        <f t="shared" si="59"/>
        <v>102.59807064060672</v>
      </c>
      <c r="AO117" s="48"/>
      <c r="AP117" s="48"/>
      <c r="AQ117" s="42">
        <f t="shared" si="61"/>
        <v>103.40343301016459</v>
      </c>
      <c r="AS117" s="42">
        <f t="shared" si="62"/>
        <v>102.59807064060672</v>
      </c>
      <c r="AT117" s="42">
        <f t="shared" si="63"/>
        <v>103.65367698740943</v>
      </c>
      <c r="AU117" s="48"/>
      <c r="AV117" s="48"/>
      <c r="AW117" s="48"/>
      <c r="AX117" s="48"/>
      <c r="AY117" s="48"/>
      <c r="AZ117" s="45"/>
    </row>
    <row r="118" spans="2:52" x14ac:dyDescent="0.2">
      <c r="B118" s="45">
        <v>42850</v>
      </c>
      <c r="C118" s="42">
        <v>36500.949999999997</v>
      </c>
      <c r="D118" s="47">
        <f t="shared" si="44"/>
        <v>-5.1780045159000032E-4</v>
      </c>
      <c r="E118" s="48">
        <f t="shared" si="45"/>
        <v>103.5128804956466</v>
      </c>
      <c r="F118" s="48"/>
      <c r="G118" s="45">
        <v>42850</v>
      </c>
      <c r="H118" s="42">
        <v>36333.15</v>
      </c>
      <c r="I118" s="47">
        <f t="shared" si="46"/>
        <v>-5.0479347482212944E-4</v>
      </c>
      <c r="J118" s="48">
        <f t="shared" si="47"/>
        <v>103.60135328762486</v>
      </c>
      <c r="K118" s="48"/>
      <c r="L118" s="45">
        <v>42850</v>
      </c>
      <c r="M118" s="42">
        <v>40332.86</v>
      </c>
      <c r="N118" s="47">
        <f t="shared" si="48"/>
        <v>-3.4897318111370978E-4</v>
      </c>
      <c r="O118" s="48">
        <f t="shared" si="49"/>
        <v>103.45393125277336</v>
      </c>
      <c r="P118" s="48"/>
      <c r="Q118" s="45">
        <v>42850</v>
      </c>
      <c r="R118" s="42">
        <v>38053.279999999999</v>
      </c>
      <c r="S118" s="47">
        <f t="shared" si="50"/>
        <v>-4.8566168581076763E-4</v>
      </c>
      <c r="T118" s="48">
        <f t="shared" si="51"/>
        <v>103.60294822313799</v>
      </c>
      <c r="U118" s="48"/>
      <c r="V118" s="45">
        <v>42850</v>
      </c>
      <c r="W118" s="42">
        <v>1517.07</v>
      </c>
      <c r="X118" s="47">
        <f t="shared" si="60"/>
        <v>-9.6803508633291901E-4</v>
      </c>
      <c r="Y118" s="42">
        <f t="shared" si="40"/>
        <v>3.2410803995741588E-5</v>
      </c>
      <c r="Z118" s="48">
        <f t="shared" si="52"/>
        <v>103.1283776894056</v>
      </c>
      <c r="AA118" s="48">
        <f t="shared" si="53"/>
        <v>103.52745498851137</v>
      </c>
      <c r="AB118" s="48">
        <f t="shared" si="54"/>
        <v>103.22830631181816</v>
      </c>
      <c r="AC118" s="48">
        <f t="shared" si="55"/>
        <v>103.62440850134806</v>
      </c>
      <c r="AD118" s="48"/>
      <c r="AE118" s="45">
        <v>42850</v>
      </c>
      <c r="AF118" s="42">
        <v>62535.49</v>
      </c>
      <c r="AG118" s="47">
        <f t="shared" si="56"/>
        <v>-8.3291232355542366E-4</v>
      </c>
      <c r="AH118" s="48">
        <f t="shared" si="57"/>
        <v>103.3728357127826</v>
      </c>
      <c r="AI118" s="48"/>
      <c r="AJ118" s="48"/>
      <c r="AK118" s="45">
        <v>42850</v>
      </c>
      <c r="AL118" s="42">
        <v>40019.39</v>
      </c>
      <c r="AM118" s="47">
        <f t="shared" si="58"/>
        <v>2.2019175927967538E-4</v>
      </c>
      <c r="AN118" s="48">
        <f t="shared" si="59"/>
        <v>102.62066189027978</v>
      </c>
      <c r="AO118" s="48"/>
      <c r="AP118" s="48"/>
      <c r="AQ118" s="42">
        <f t="shared" si="61"/>
        <v>103.36076847704088</v>
      </c>
      <c r="AS118" s="42">
        <f t="shared" si="62"/>
        <v>102.62066189027978</v>
      </c>
      <c r="AT118" s="42">
        <f t="shared" si="63"/>
        <v>103.60294822313799</v>
      </c>
      <c r="AU118" s="48"/>
      <c r="AV118" s="48"/>
      <c r="AW118" s="48"/>
      <c r="AX118" s="48"/>
      <c r="AY118" s="48"/>
      <c r="AZ118" s="45"/>
    </row>
    <row r="119" spans="2:52" x14ac:dyDescent="0.2">
      <c r="B119" s="45">
        <v>42851</v>
      </c>
      <c r="C119" s="42">
        <v>36474.160000000003</v>
      </c>
      <c r="D119" s="47">
        <f t="shared" si="44"/>
        <v>-7.3395349984028968E-4</v>
      </c>
      <c r="E119" s="48">
        <f t="shared" si="45"/>
        <v>103.43690685472826</v>
      </c>
      <c r="F119" s="48"/>
      <c r="G119" s="45">
        <v>42851</v>
      </c>
      <c r="H119" s="42">
        <v>36312.26</v>
      </c>
      <c r="I119" s="47">
        <f t="shared" si="46"/>
        <v>-5.7495702959964312E-4</v>
      </c>
      <c r="J119" s="48">
        <f t="shared" si="47"/>
        <v>103.5417869612761</v>
      </c>
      <c r="K119" s="48"/>
      <c r="L119" s="45">
        <v>42851</v>
      </c>
      <c r="M119" s="42">
        <v>40302.089999999997</v>
      </c>
      <c r="N119" s="47">
        <f t="shared" si="48"/>
        <v>-7.6290151504265769E-4</v>
      </c>
      <c r="O119" s="48">
        <f t="shared" si="49"/>
        <v>103.37500609188349</v>
      </c>
      <c r="P119" s="48"/>
      <c r="Q119" s="45">
        <v>42851</v>
      </c>
      <c r="R119" s="42">
        <v>38028.120000000003</v>
      </c>
      <c r="S119" s="47">
        <f t="shared" si="50"/>
        <v>-6.6117822169331486E-4</v>
      </c>
      <c r="T119" s="48">
        <f t="shared" si="51"/>
        <v>103.53444821006963</v>
      </c>
      <c r="U119" s="48"/>
      <c r="V119" s="45">
        <v>42851</v>
      </c>
      <c r="W119" s="42">
        <v>1516.04</v>
      </c>
      <c r="X119" s="47">
        <f t="shared" si="60"/>
        <v>-6.7894032575954721E-4</v>
      </c>
      <c r="Y119" s="42">
        <f t="shared" si="40"/>
        <v>3.2410803995741588E-5</v>
      </c>
      <c r="Z119" s="48">
        <f t="shared" si="52"/>
        <v>103.05835967506209</v>
      </c>
      <c r="AA119" s="48">
        <f t="shared" si="53"/>
        <v>103.46052143254822</v>
      </c>
      <c r="AB119" s="48">
        <f t="shared" si="54"/>
        <v>103.1283776894056</v>
      </c>
      <c r="AC119" s="48">
        <f t="shared" si="55"/>
        <v>103.52745498851137</v>
      </c>
      <c r="AD119" s="48"/>
      <c r="AE119" s="45">
        <v>42851</v>
      </c>
      <c r="AF119" s="42">
        <v>62475.48</v>
      </c>
      <c r="AG119" s="47">
        <f t="shared" si="56"/>
        <v>-9.5961509216602181E-4</v>
      </c>
      <c r="AH119" s="48">
        <f t="shared" si="57"/>
        <v>103.27363757951262</v>
      </c>
      <c r="AI119" s="48"/>
      <c r="AJ119" s="48"/>
      <c r="AK119" s="45">
        <v>42851</v>
      </c>
      <c r="AL119" s="42">
        <v>40020.019999999997</v>
      </c>
      <c r="AM119" s="47">
        <f t="shared" si="58"/>
        <v>1.5742368886684233E-5</v>
      </c>
      <c r="AN119" s="48">
        <f t="shared" si="59"/>
        <v>102.62227738259465</v>
      </c>
      <c r="AO119" s="48"/>
      <c r="AP119" s="48"/>
      <c r="AQ119" s="42">
        <f t="shared" si="61"/>
        <v>103.29734384667745</v>
      </c>
      <c r="AS119" s="42">
        <f t="shared" si="62"/>
        <v>102.62227738259465</v>
      </c>
      <c r="AT119" s="42">
        <f t="shared" si="63"/>
        <v>103.5417869612761</v>
      </c>
      <c r="AU119" s="48"/>
      <c r="AV119" s="48"/>
      <c r="AW119" s="48"/>
      <c r="AX119" s="48"/>
      <c r="AY119" s="48"/>
      <c r="AZ119" s="45"/>
    </row>
    <row r="120" spans="2:52" x14ac:dyDescent="0.2">
      <c r="B120" s="45">
        <v>42852</v>
      </c>
      <c r="C120" s="42">
        <v>36424.839999999997</v>
      </c>
      <c r="D120" s="47">
        <f t="shared" si="44"/>
        <v>-1.3521901532483893E-3</v>
      </c>
      <c r="E120" s="48">
        <f t="shared" si="45"/>
        <v>103.29704048779683</v>
      </c>
      <c r="F120" s="48"/>
      <c r="G120" s="45">
        <v>42852</v>
      </c>
      <c r="H120" s="42">
        <v>36273.339999999997</v>
      </c>
      <c r="I120" s="47">
        <f t="shared" si="46"/>
        <v>-1.0718143128520818E-3</v>
      </c>
      <c r="J120" s="48">
        <f t="shared" si="47"/>
        <v>103.43080939203273</v>
      </c>
      <c r="K120" s="48"/>
      <c r="L120" s="45">
        <v>42852</v>
      </c>
      <c r="M120" s="42">
        <v>40258.82</v>
      </c>
      <c r="N120" s="47">
        <f t="shared" si="48"/>
        <v>-1.0736415902995455E-3</v>
      </c>
      <c r="O120" s="48">
        <f t="shared" si="49"/>
        <v>103.26401838594577</v>
      </c>
      <c r="P120" s="48"/>
      <c r="Q120" s="45">
        <v>42852</v>
      </c>
      <c r="R120" s="42">
        <v>37981.21</v>
      </c>
      <c r="S120" s="47">
        <f t="shared" si="50"/>
        <v>-1.233560849182247E-3</v>
      </c>
      <c r="T120" s="48">
        <f t="shared" si="51"/>
        <v>103.406732168216</v>
      </c>
      <c r="U120" s="48"/>
      <c r="V120" s="45">
        <v>42852</v>
      </c>
      <c r="W120" s="42">
        <v>1518.97</v>
      </c>
      <c r="X120" s="47">
        <f t="shared" si="60"/>
        <v>1.9326666842562901E-3</v>
      </c>
      <c r="Y120" s="42">
        <f t="shared" si="40"/>
        <v>3.2410803995741588E-5</v>
      </c>
      <c r="Z120" s="48">
        <f t="shared" si="52"/>
        <v>103.25753713334019</v>
      </c>
      <c r="AA120" s="48">
        <f t="shared" si="53"/>
        <v>103.66382937413813</v>
      </c>
      <c r="AB120" s="48">
        <f t="shared" si="54"/>
        <v>103.05835967506209</v>
      </c>
      <c r="AC120" s="48">
        <f t="shared" si="55"/>
        <v>103.46052143254822</v>
      </c>
      <c r="AD120" s="48"/>
      <c r="AE120" s="45">
        <v>42852</v>
      </c>
      <c r="AF120" s="42">
        <v>62415.19</v>
      </c>
      <c r="AG120" s="47">
        <f t="shared" si="56"/>
        <v>-9.6501859609565699E-4</v>
      </c>
      <c r="AH120" s="48">
        <f t="shared" si="57"/>
        <v>103.17397659876195</v>
      </c>
      <c r="AI120" s="48"/>
      <c r="AJ120" s="48"/>
      <c r="AK120" s="45">
        <v>42852</v>
      </c>
      <c r="AL120" s="42">
        <v>39998.239999999998</v>
      </c>
      <c r="AM120" s="47">
        <f t="shared" si="58"/>
        <v>-5.4422761407912912E-4</v>
      </c>
      <c r="AN120" s="48">
        <f t="shared" si="59"/>
        <v>102.56642750542335</v>
      </c>
      <c r="AO120" s="48"/>
      <c r="AP120" s="48"/>
      <c r="AQ120" s="42">
        <f t="shared" si="61"/>
        <v>103.18983408969611</v>
      </c>
      <c r="AS120" s="42">
        <f t="shared" si="62"/>
        <v>102.56642750542335</v>
      </c>
      <c r="AT120" s="42">
        <f t="shared" si="63"/>
        <v>103.43080939203273</v>
      </c>
      <c r="AU120" s="48"/>
      <c r="AV120" s="48"/>
      <c r="AW120" s="48"/>
      <c r="AX120" s="48"/>
      <c r="AY120" s="48"/>
      <c r="AZ120" s="45"/>
    </row>
    <row r="121" spans="2:52" x14ac:dyDescent="0.2">
      <c r="B121" s="45">
        <v>42853</v>
      </c>
      <c r="C121" s="42">
        <v>36468.879999999997</v>
      </c>
      <c r="D121" s="47">
        <f t="shared" si="44"/>
        <v>1.2090650226603827E-3</v>
      </c>
      <c r="E121" s="48">
        <f t="shared" si="45"/>
        <v>103.42193332639496</v>
      </c>
      <c r="F121" s="48"/>
      <c r="G121" s="45">
        <v>42853</v>
      </c>
      <c r="H121" s="42">
        <v>36309.480000000003</v>
      </c>
      <c r="I121" s="47">
        <f t="shared" si="46"/>
        <v>9.9632402199545389E-4</v>
      </c>
      <c r="J121" s="48">
        <f t="shared" si="47"/>
        <v>103.53385999204444</v>
      </c>
      <c r="K121" s="48"/>
      <c r="L121" s="45">
        <v>42853</v>
      </c>
      <c r="M121" s="42">
        <v>40310</v>
      </c>
      <c r="N121" s="47">
        <f t="shared" si="48"/>
        <v>1.2712742201583804E-3</v>
      </c>
      <c r="O121" s="48">
        <f t="shared" si="49"/>
        <v>103.39529527038979</v>
      </c>
      <c r="P121" s="48"/>
      <c r="Q121" s="45">
        <v>42853</v>
      </c>
      <c r="R121" s="42">
        <v>38021.730000000003</v>
      </c>
      <c r="S121" s="47">
        <f t="shared" si="50"/>
        <v>1.0668433154183976E-3</v>
      </c>
      <c r="T121" s="48">
        <f t="shared" si="51"/>
        <v>103.51705094919892</v>
      </c>
      <c r="U121" s="48"/>
      <c r="V121" s="45">
        <v>42853</v>
      </c>
      <c r="W121" s="42">
        <v>1519.94</v>
      </c>
      <c r="X121" s="47">
        <f t="shared" si="60"/>
        <v>6.3859062390969612E-4</v>
      </c>
      <c r="Y121" s="42">
        <f t="shared" si="40"/>
        <v>3.2410803995741588E-5</v>
      </c>
      <c r="Z121" s="48">
        <f t="shared" si="52"/>
        <v>103.32347642840155</v>
      </c>
      <c r="AA121" s="48">
        <f t="shared" si="53"/>
        <v>103.73338795167032</v>
      </c>
      <c r="AB121" s="48">
        <f t="shared" si="54"/>
        <v>103.25753713334019</v>
      </c>
      <c r="AC121" s="48">
        <f t="shared" si="55"/>
        <v>103.66382937413813</v>
      </c>
      <c r="AD121" s="48"/>
      <c r="AE121" s="45">
        <v>42853</v>
      </c>
      <c r="AF121" s="42">
        <v>62483.57</v>
      </c>
      <c r="AG121" s="47">
        <f t="shared" si="56"/>
        <v>1.0955666401080144E-3</v>
      </c>
      <c r="AH121" s="48">
        <f t="shared" si="57"/>
        <v>103.28701056565085</v>
      </c>
      <c r="AI121" s="48"/>
      <c r="AJ121" s="48"/>
      <c r="AK121" s="45">
        <v>42853</v>
      </c>
      <c r="AL121" s="42">
        <v>40027.620000000003</v>
      </c>
      <c r="AM121" s="47">
        <f t="shared" si="58"/>
        <v>7.3453231942210984E-4</v>
      </c>
      <c r="AN121" s="48">
        <f t="shared" si="59"/>
        <v>102.64176586131374</v>
      </c>
      <c r="AO121" s="48"/>
      <c r="AP121" s="48"/>
      <c r="AQ121" s="42">
        <f t="shared" si="61"/>
        <v>103.29948599416547</v>
      </c>
      <c r="AS121" s="42">
        <f t="shared" si="62"/>
        <v>102.64176586131374</v>
      </c>
      <c r="AT121" s="42">
        <f t="shared" si="63"/>
        <v>103.53385999204444</v>
      </c>
      <c r="AU121" s="48"/>
      <c r="AV121" s="48"/>
      <c r="AW121" s="48"/>
      <c r="AX121" s="48"/>
      <c r="AY121" s="48"/>
      <c r="AZ121" s="45"/>
    </row>
    <row r="122" spans="2:52" x14ac:dyDescent="0.2">
      <c r="B122" s="45">
        <v>42854</v>
      </c>
      <c r="C122" s="42">
        <v>36468.879999999997</v>
      </c>
      <c r="D122" s="47">
        <f t="shared" si="44"/>
        <v>0</v>
      </c>
      <c r="E122" s="48">
        <f t="shared" si="45"/>
        <v>103.42193332639496</v>
      </c>
      <c r="F122" s="48"/>
      <c r="G122" s="45">
        <v>42854</v>
      </c>
      <c r="H122" s="42">
        <v>36309.480000000003</v>
      </c>
      <c r="I122" s="47">
        <f t="shared" si="46"/>
        <v>0</v>
      </c>
      <c r="J122" s="48">
        <f t="shared" si="47"/>
        <v>103.53385999204444</v>
      </c>
      <c r="K122" s="48"/>
      <c r="L122" s="45">
        <v>42854</v>
      </c>
      <c r="M122" s="42">
        <v>40310</v>
      </c>
      <c r="N122" s="47">
        <f t="shared" si="48"/>
        <v>0</v>
      </c>
      <c r="O122" s="48">
        <f t="shared" si="49"/>
        <v>103.39529527038979</v>
      </c>
      <c r="P122" s="48"/>
      <c r="Q122" s="45">
        <v>42854</v>
      </c>
      <c r="R122" s="42">
        <v>38021.730000000003</v>
      </c>
      <c r="S122" s="47">
        <f t="shared" si="50"/>
        <v>0</v>
      </c>
      <c r="T122" s="48">
        <f t="shared" si="51"/>
        <v>103.51705094919892</v>
      </c>
      <c r="U122" s="48"/>
      <c r="V122" s="45">
        <v>42854</v>
      </c>
      <c r="W122" s="42">
        <v>1520.12</v>
      </c>
      <c r="X122" s="47">
        <f t="shared" si="60"/>
        <v>1.1842572733122836E-4</v>
      </c>
      <c r="Y122" s="42">
        <f t="shared" si="40"/>
        <v>3.2410803995741588E-5</v>
      </c>
      <c r="Z122" s="48">
        <f t="shared" si="52"/>
        <v>103.33571258624798</v>
      </c>
      <c r="AA122" s="48">
        <f t="shared" si="53"/>
        <v>103.74903473609174</v>
      </c>
      <c r="AB122" s="48">
        <f t="shared" si="54"/>
        <v>103.32347642840155</v>
      </c>
      <c r="AC122" s="48">
        <f t="shared" si="55"/>
        <v>103.73338795167032</v>
      </c>
      <c r="AD122" s="48"/>
      <c r="AE122" s="45">
        <v>42854</v>
      </c>
      <c r="AF122" s="42">
        <v>62483.57</v>
      </c>
      <c r="AG122" s="47">
        <f t="shared" si="56"/>
        <v>0</v>
      </c>
      <c r="AH122" s="48">
        <f t="shared" si="57"/>
        <v>103.28701056565085</v>
      </c>
      <c r="AI122" s="48"/>
      <c r="AJ122" s="48"/>
      <c r="AK122" s="45">
        <v>42854</v>
      </c>
      <c r="AL122" s="42">
        <v>40027.620000000003</v>
      </c>
      <c r="AM122" s="47">
        <f t="shared" si="58"/>
        <v>0</v>
      </c>
      <c r="AN122" s="48">
        <f t="shared" si="59"/>
        <v>102.64176586131374</v>
      </c>
      <c r="AO122" s="48"/>
      <c r="AP122" s="48"/>
      <c r="AQ122" s="42">
        <f t="shared" si="61"/>
        <v>103.29948599416547</v>
      </c>
      <c r="AS122" s="42">
        <f t="shared" si="62"/>
        <v>102.64176586131374</v>
      </c>
      <c r="AT122" s="42">
        <f t="shared" si="63"/>
        <v>103.53385999204444</v>
      </c>
      <c r="AU122" s="48"/>
      <c r="AV122" s="48"/>
      <c r="AW122" s="48"/>
      <c r="AX122" s="48"/>
      <c r="AY122" s="48"/>
      <c r="AZ122" s="45"/>
    </row>
    <row r="123" spans="2:52" x14ac:dyDescent="0.2">
      <c r="B123" s="45">
        <v>42855</v>
      </c>
      <c r="C123" s="42">
        <v>36468.879999999997</v>
      </c>
      <c r="D123" s="47">
        <f t="shared" si="44"/>
        <v>0</v>
      </c>
      <c r="E123" s="48">
        <f t="shared" si="45"/>
        <v>103.42193332639496</v>
      </c>
      <c r="F123" s="48"/>
      <c r="G123" s="45">
        <v>42855</v>
      </c>
      <c r="H123" s="42">
        <v>36309.480000000003</v>
      </c>
      <c r="I123" s="47">
        <f t="shared" si="46"/>
        <v>0</v>
      </c>
      <c r="J123" s="48">
        <f t="shared" si="47"/>
        <v>103.53385999204444</v>
      </c>
      <c r="K123" s="48"/>
      <c r="L123" s="45">
        <v>42855</v>
      </c>
      <c r="M123" s="42">
        <v>40310</v>
      </c>
      <c r="N123" s="47">
        <f t="shared" si="48"/>
        <v>0</v>
      </c>
      <c r="O123" s="48">
        <f t="shared" si="49"/>
        <v>103.39529527038979</v>
      </c>
      <c r="P123" s="48"/>
      <c r="Q123" s="45">
        <v>42855</v>
      </c>
      <c r="R123" s="42">
        <v>38021.730000000003</v>
      </c>
      <c r="S123" s="47">
        <f t="shared" si="50"/>
        <v>0</v>
      </c>
      <c r="T123" s="48">
        <f t="shared" si="51"/>
        <v>103.51705094919892</v>
      </c>
      <c r="U123" s="46">
        <f>+AC123/AC93-1</f>
        <v>1.079258567504815E-2</v>
      </c>
      <c r="V123" s="45">
        <v>42855</v>
      </c>
      <c r="W123" s="42">
        <v>1520.31</v>
      </c>
      <c r="X123" s="47">
        <f t="shared" si="60"/>
        <v>1.2499013235811596E-4</v>
      </c>
      <c r="Y123" s="42">
        <f t="shared" si="40"/>
        <v>3.2410803995741588E-5</v>
      </c>
      <c r="Z123" s="48">
        <f t="shared" si="52"/>
        <v>103.34862853064145</v>
      </c>
      <c r="AA123" s="48">
        <f t="shared" si="53"/>
        <v>103.76536493130502</v>
      </c>
      <c r="AB123" s="48">
        <f t="shared" si="54"/>
        <v>103.33571258624798</v>
      </c>
      <c r="AC123" s="48">
        <f t="shared" si="55"/>
        <v>103.74903473609174</v>
      </c>
      <c r="AD123" s="48"/>
      <c r="AE123" s="45">
        <v>42855</v>
      </c>
      <c r="AF123" s="42">
        <v>62483.57</v>
      </c>
      <c r="AG123" s="47">
        <f t="shared" si="56"/>
        <v>0</v>
      </c>
      <c r="AH123" s="48">
        <f t="shared" si="57"/>
        <v>103.28701056565085</v>
      </c>
      <c r="AI123" s="48"/>
      <c r="AJ123" s="48"/>
      <c r="AK123" s="45">
        <v>42855</v>
      </c>
      <c r="AL123" s="42">
        <v>40027.620000000003</v>
      </c>
      <c r="AM123" s="47">
        <f t="shared" si="58"/>
        <v>0</v>
      </c>
      <c r="AN123" s="48">
        <f t="shared" si="59"/>
        <v>102.64176586131374</v>
      </c>
      <c r="AO123" s="48"/>
      <c r="AP123" s="48"/>
      <c r="AQ123" s="42">
        <f t="shared" si="61"/>
        <v>103.29948599416547</v>
      </c>
      <c r="AS123" s="42">
        <f t="shared" si="62"/>
        <v>102.64176586131374</v>
      </c>
      <c r="AT123" s="42">
        <f t="shared" si="63"/>
        <v>103.53385999204444</v>
      </c>
      <c r="AU123" s="48"/>
      <c r="AV123" s="48"/>
      <c r="AW123" s="48"/>
      <c r="AX123" s="48"/>
      <c r="AY123" s="48"/>
      <c r="AZ123" s="45"/>
    </row>
    <row r="124" spans="2:52" x14ac:dyDescent="0.2">
      <c r="B124" s="45">
        <v>42856</v>
      </c>
      <c r="C124" s="42">
        <v>36468.879999999997</v>
      </c>
      <c r="D124" s="47">
        <f t="shared" si="44"/>
        <v>0</v>
      </c>
      <c r="E124" s="48">
        <f t="shared" si="45"/>
        <v>103.42193332639496</v>
      </c>
      <c r="F124" s="48"/>
      <c r="G124" s="45">
        <v>42856</v>
      </c>
      <c r="H124" s="42">
        <v>36309.480000000003</v>
      </c>
      <c r="I124" s="47">
        <f t="shared" si="46"/>
        <v>0</v>
      </c>
      <c r="J124" s="48">
        <f t="shared" si="47"/>
        <v>103.53385999204444</v>
      </c>
      <c r="K124" s="48"/>
      <c r="L124" s="45">
        <v>42856</v>
      </c>
      <c r="M124" s="42">
        <v>40310</v>
      </c>
      <c r="N124" s="47">
        <f t="shared" si="48"/>
        <v>0</v>
      </c>
      <c r="O124" s="48">
        <f t="shared" si="49"/>
        <v>103.39529527038979</v>
      </c>
      <c r="P124" s="48"/>
      <c r="Q124" s="45">
        <v>42856</v>
      </c>
      <c r="R124" s="42">
        <v>38021.730000000003</v>
      </c>
      <c r="S124" s="47">
        <f t="shared" si="50"/>
        <v>0</v>
      </c>
      <c r="T124" s="48">
        <f t="shared" si="51"/>
        <v>103.51705094919892</v>
      </c>
      <c r="U124" s="48"/>
      <c r="V124" s="45">
        <v>42856</v>
      </c>
      <c r="W124" s="42">
        <v>1520.48</v>
      </c>
      <c r="X124" s="47">
        <f t="shared" si="60"/>
        <v>1.1181930001114004E-4</v>
      </c>
      <c r="Y124" s="42">
        <f t="shared" si="40"/>
        <v>3.6739543126884655E-5</v>
      </c>
      <c r="Z124" s="48">
        <f t="shared" si="52"/>
        <v>103.36018490194085</v>
      </c>
      <c r="AA124" s="48">
        <f t="shared" si="53"/>
        <v>103.78078019387701</v>
      </c>
      <c r="AB124" s="48">
        <f t="shared" si="54"/>
        <v>103.34862853064145</v>
      </c>
      <c r="AC124" s="48">
        <f t="shared" si="55"/>
        <v>103.76536493130502</v>
      </c>
      <c r="AD124" s="48"/>
      <c r="AE124" s="45">
        <v>42856</v>
      </c>
      <c r="AF124" s="42">
        <v>62483.57</v>
      </c>
      <c r="AG124" s="47">
        <f t="shared" si="56"/>
        <v>0</v>
      </c>
      <c r="AH124" s="48">
        <f t="shared" si="57"/>
        <v>103.28701056565085</v>
      </c>
      <c r="AI124" s="48"/>
      <c r="AJ124" s="48"/>
      <c r="AK124" s="45">
        <v>42856</v>
      </c>
      <c r="AL124" s="42">
        <v>40027.620000000003</v>
      </c>
      <c r="AM124" s="47">
        <f t="shared" si="58"/>
        <v>0</v>
      </c>
      <c r="AN124" s="48">
        <f t="shared" si="59"/>
        <v>102.64176586131374</v>
      </c>
      <c r="AO124" s="48"/>
      <c r="AP124" s="48"/>
      <c r="AQ124" s="42">
        <f t="shared" si="61"/>
        <v>103.29948599416547</v>
      </c>
      <c r="AS124" s="42">
        <f t="shared" si="62"/>
        <v>102.64176586131374</v>
      </c>
      <c r="AT124" s="42">
        <f t="shared" si="63"/>
        <v>103.53385999204444</v>
      </c>
      <c r="AU124" s="48"/>
      <c r="AV124" s="48"/>
      <c r="AW124" s="48"/>
      <c r="AX124" s="48"/>
      <c r="AY124" s="48"/>
      <c r="AZ124" s="45"/>
    </row>
    <row r="125" spans="2:52" x14ac:dyDescent="0.2">
      <c r="B125" s="45">
        <v>42857</v>
      </c>
      <c r="C125" s="42">
        <v>36494.28</v>
      </c>
      <c r="D125" s="47">
        <f t="shared" si="44"/>
        <v>6.9648423532608916E-4</v>
      </c>
      <c r="E125" s="48">
        <f t="shared" si="45"/>
        <v>103.49396507254374</v>
      </c>
      <c r="F125" s="48"/>
      <c r="G125" s="45">
        <v>42857</v>
      </c>
      <c r="H125" s="42">
        <v>36371.06</v>
      </c>
      <c r="I125" s="47">
        <f t="shared" si="46"/>
        <v>1.6959758167838235E-3</v>
      </c>
      <c r="J125" s="48">
        <f t="shared" si="47"/>
        <v>103.70945091480922</v>
      </c>
      <c r="K125" s="48"/>
      <c r="L125" s="45">
        <v>42857</v>
      </c>
      <c r="M125" s="42">
        <v>40359.68</v>
      </c>
      <c r="N125" s="47">
        <f t="shared" si="48"/>
        <v>1.2324485239394445E-3</v>
      </c>
      <c r="O125" s="48">
        <f t="shared" si="49"/>
        <v>103.52272464942807</v>
      </c>
      <c r="P125" s="48"/>
      <c r="Q125" s="45">
        <v>42857</v>
      </c>
      <c r="R125" s="42">
        <v>38072.69</v>
      </c>
      <c r="S125" s="47">
        <f t="shared" si="50"/>
        <v>1.3402861994968873E-3</v>
      </c>
      <c r="T125" s="48">
        <f t="shared" si="51"/>
        <v>103.65579342399874</v>
      </c>
      <c r="U125" s="48"/>
      <c r="V125" s="45">
        <v>42857</v>
      </c>
      <c r="W125" s="42">
        <v>1522.08</v>
      </c>
      <c r="X125" s="47">
        <f t="shared" si="60"/>
        <v>1.0522992739134818E-3</v>
      </c>
      <c r="Y125" s="42">
        <f t="shared" si="40"/>
        <v>3.6739543126884655E-5</v>
      </c>
      <c r="Z125" s="48">
        <f t="shared" si="52"/>
        <v>103.46895074946472</v>
      </c>
      <c r="AA125" s="48">
        <f t="shared" si="53"/>
        <v>103.89380149197088</v>
      </c>
      <c r="AB125" s="48">
        <f t="shared" si="54"/>
        <v>103.36018490194085</v>
      </c>
      <c r="AC125" s="48">
        <f t="shared" si="55"/>
        <v>103.78078019387701</v>
      </c>
      <c r="AD125" s="48"/>
      <c r="AE125" s="45">
        <v>42857</v>
      </c>
      <c r="AF125" s="42">
        <v>62556.03</v>
      </c>
      <c r="AG125" s="47">
        <f t="shared" si="56"/>
        <v>1.1596648526963627E-3</v>
      </c>
      <c r="AH125" s="48">
        <f t="shared" si="57"/>
        <v>103.4067888815439</v>
      </c>
      <c r="AI125" s="48"/>
      <c r="AJ125" s="48"/>
      <c r="AK125" s="45">
        <v>42857</v>
      </c>
      <c r="AL125" s="42">
        <v>40058.69</v>
      </c>
      <c r="AM125" s="47">
        <f t="shared" si="58"/>
        <v>7.7621402421623742E-4</v>
      </c>
      <c r="AN125" s="48">
        <f t="shared" si="59"/>
        <v>102.72143783944561</v>
      </c>
      <c r="AO125" s="48"/>
      <c r="AP125" s="48"/>
      <c r="AQ125" s="42">
        <f t="shared" si="61"/>
        <v>103.4183601302949</v>
      </c>
      <c r="AS125" s="42">
        <f t="shared" si="62"/>
        <v>102.72143783944561</v>
      </c>
      <c r="AT125" s="42">
        <f t="shared" si="63"/>
        <v>103.70945091480922</v>
      </c>
      <c r="AU125" s="48"/>
      <c r="AV125" s="48"/>
      <c r="AW125" s="48"/>
      <c r="AX125" s="48"/>
      <c r="AY125" s="48"/>
      <c r="AZ125" s="45"/>
    </row>
    <row r="126" spans="2:52" x14ac:dyDescent="0.2">
      <c r="B126" s="45">
        <v>42858</v>
      </c>
      <c r="C126" s="42">
        <v>36550.86</v>
      </c>
      <c r="D126" s="47">
        <f t="shared" si="44"/>
        <v>1.550379949953884E-3</v>
      </c>
      <c r="E126" s="48">
        <f t="shared" si="45"/>
        <v>103.65442004093345</v>
      </c>
      <c r="F126" s="48"/>
      <c r="G126" s="45">
        <v>42858</v>
      </c>
      <c r="H126" s="42">
        <v>36408.07</v>
      </c>
      <c r="I126" s="47">
        <f t="shared" si="46"/>
        <v>1.0175672636432154E-3</v>
      </c>
      <c r="J126" s="48">
        <f t="shared" si="47"/>
        <v>103.81498225699055</v>
      </c>
      <c r="K126" s="48"/>
      <c r="L126" s="45">
        <v>42858</v>
      </c>
      <c r="M126" s="42">
        <v>40402.58</v>
      </c>
      <c r="N126" s="47">
        <f t="shared" si="48"/>
        <v>1.0629420253085442E-3</v>
      </c>
      <c r="O126" s="48">
        <f t="shared" si="49"/>
        <v>103.63276330403239</v>
      </c>
      <c r="P126" s="48"/>
      <c r="Q126" s="45">
        <v>42858</v>
      </c>
      <c r="R126" s="42">
        <v>38115.360000000001</v>
      </c>
      <c r="S126" s="47">
        <f t="shared" si="50"/>
        <v>1.1207508584236692E-3</v>
      </c>
      <c r="T126" s="48">
        <f t="shared" si="51"/>
        <v>103.77196574345928</v>
      </c>
      <c r="U126" s="48"/>
      <c r="V126" s="45">
        <v>42858</v>
      </c>
      <c r="W126" s="42">
        <v>1522.13</v>
      </c>
      <c r="X126" s="47">
        <f t="shared" si="60"/>
        <v>3.2849784505462054E-5</v>
      </c>
      <c r="Y126" s="42">
        <f t="shared" si="40"/>
        <v>3.6739543126884655E-5</v>
      </c>
      <c r="Z126" s="48">
        <f t="shared" si="52"/>
        <v>103.47234968219985</v>
      </c>
      <c r="AA126" s="48">
        <f t="shared" si="53"/>
        <v>103.90103139176188</v>
      </c>
      <c r="AB126" s="48">
        <f t="shared" si="54"/>
        <v>103.46895074946472</v>
      </c>
      <c r="AC126" s="48">
        <f t="shared" si="55"/>
        <v>103.89380149197088</v>
      </c>
      <c r="AD126" s="48"/>
      <c r="AE126" s="45">
        <v>42858</v>
      </c>
      <c r="AF126" s="42">
        <v>62621.25</v>
      </c>
      <c r="AG126" s="47">
        <f t="shared" si="56"/>
        <v>1.0425853430915399E-3</v>
      </c>
      <c r="AH126" s="48">
        <f t="shared" si="57"/>
        <v>103.51459928400796</v>
      </c>
      <c r="AI126" s="48"/>
      <c r="AJ126" s="48"/>
      <c r="AK126" s="45">
        <v>42858</v>
      </c>
      <c r="AL126" s="42">
        <v>40086.25</v>
      </c>
      <c r="AM126" s="47">
        <f t="shared" si="58"/>
        <v>6.8799054587143083E-4</v>
      </c>
      <c r="AN126" s="48">
        <f t="shared" si="59"/>
        <v>102.79210921753747</v>
      </c>
      <c r="AO126" s="48"/>
      <c r="AP126" s="48"/>
      <c r="AQ126" s="42">
        <f t="shared" si="61"/>
        <v>103.53013997449351</v>
      </c>
      <c r="AS126" s="42">
        <f t="shared" si="62"/>
        <v>102.79210921753747</v>
      </c>
      <c r="AT126" s="42">
        <f t="shared" si="63"/>
        <v>103.81498225699055</v>
      </c>
      <c r="AU126" s="48"/>
      <c r="AV126" s="48"/>
      <c r="AW126" s="48"/>
      <c r="AX126" s="48"/>
      <c r="AY126" s="48"/>
      <c r="AZ126" s="45"/>
    </row>
    <row r="127" spans="2:52" x14ac:dyDescent="0.2">
      <c r="B127" s="45">
        <v>42859</v>
      </c>
      <c r="C127" s="42">
        <v>36569.31</v>
      </c>
      <c r="D127" s="47">
        <f t="shared" si="44"/>
        <v>5.0477608461196866E-4</v>
      </c>
      <c r="E127" s="48">
        <f t="shared" si="45"/>
        <v>103.70674231323443</v>
      </c>
      <c r="F127" s="48"/>
      <c r="G127" s="45">
        <v>42859</v>
      </c>
      <c r="H127" s="42">
        <v>36409.53</v>
      </c>
      <c r="I127" s="47">
        <f t="shared" si="46"/>
        <v>4.0100999586067942E-5</v>
      </c>
      <c r="J127" s="48">
        <f t="shared" si="47"/>
        <v>103.81914534155106</v>
      </c>
      <c r="K127" s="48"/>
      <c r="L127" s="45">
        <v>42859</v>
      </c>
      <c r="M127" s="42">
        <v>40399.69</v>
      </c>
      <c r="N127" s="47">
        <f t="shared" si="48"/>
        <v>-7.1530085454907244E-5</v>
      </c>
      <c r="O127" s="48">
        <f t="shared" si="49"/>
        <v>103.62535044361734</v>
      </c>
      <c r="P127" s="48"/>
      <c r="Q127" s="45">
        <v>42859</v>
      </c>
      <c r="R127" s="42">
        <v>38118.89</v>
      </c>
      <c r="S127" s="47">
        <f t="shared" si="50"/>
        <v>9.2613581506251208E-5</v>
      </c>
      <c r="T127" s="48">
        <f t="shared" si="51"/>
        <v>103.78157643686673</v>
      </c>
      <c r="U127" s="46">
        <f>+AC127/AC123-1</f>
        <v>1.465041636838027E-3</v>
      </c>
      <c r="V127" s="45">
        <v>42859</v>
      </c>
      <c r="W127" s="42">
        <v>1518.27</v>
      </c>
      <c r="X127" s="47">
        <f t="shared" si="60"/>
        <v>-2.5359200593905173E-3</v>
      </c>
      <c r="Y127" s="42">
        <f t="shared" si="40"/>
        <v>3.6739543126884655E-5</v>
      </c>
      <c r="Z127" s="48">
        <f t="shared" si="52"/>
        <v>103.20995207504849</v>
      </c>
      <c r="AA127" s="48">
        <f t="shared" si="53"/>
        <v>103.64136395848789</v>
      </c>
      <c r="AB127" s="48">
        <f t="shared" si="54"/>
        <v>103.47234968219985</v>
      </c>
      <c r="AC127" s="48">
        <f t="shared" si="55"/>
        <v>103.90103139176188</v>
      </c>
      <c r="AD127" s="48"/>
      <c r="AE127" s="45">
        <v>42859</v>
      </c>
      <c r="AF127" s="42">
        <v>62628.98</v>
      </c>
      <c r="AG127" s="47">
        <f t="shared" si="56"/>
        <v>1.2344052538071359E-4</v>
      </c>
      <c r="AH127" s="48">
        <f t="shared" si="57"/>
        <v>103.52737718052815</v>
      </c>
      <c r="AI127" s="48"/>
      <c r="AJ127" s="48"/>
      <c r="AK127" s="45">
        <v>42859</v>
      </c>
      <c r="AL127" s="42">
        <v>40081.68</v>
      </c>
      <c r="AM127" s="47">
        <f t="shared" si="58"/>
        <v>-1.1400417849016797E-4</v>
      </c>
      <c r="AN127" s="48">
        <f t="shared" si="59"/>
        <v>102.78039048757086</v>
      </c>
      <c r="AO127" s="48"/>
      <c r="AP127" s="48"/>
      <c r="AQ127" s="42">
        <f t="shared" si="61"/>
        <v>103.54009703389477</v>
      </c>
      <c r="AS127" s="42">
        <f t="shared" si="62"/>
        <v>102.78039048757086</v>
      </c>
      <c r="AT127" s="42">
        <f t="shared" si="63"/>
        <v>103.81914534155106</v>
      </c>
      <c r="AU127" s="48"/>
      <c r="AV127" s="48"/>
      <c r="AW127" s="48"/>
      <c r="AX127" s="48"/>
      <c r="AY127" s="48"/>
      <c r="AZ127" s="45"/>
    </row>
    <row r="128" spans="2:52" x14ac:dyDescent="0.2">
      <c r="B128" s="45">
        <v>42860</v>
      </c>
      <c r="C128" s="42">
        <v>36491.050000000003</v>
      </c>
      <c r="D128" s="47">
        <f t="shared" si="44"/>
        <v>-2.1400458471869666E-3</v>
      </c>
      <c r="E128" s="48">
        <f t="shared" si="45"/>
        <v>103.4848051300217</v>
      </c>
      <c r="F128" s="48"/>
      <c r="G128" s="45">
        <v>42860</v>
      </c>
      <c r="H128" s="42">
        <v>36345.800000000003</v>
      </c>
      <c r="I128" s="47">
        <f t="shared" si="46"/>
        <v>-1.7503659069478816E-3</v>
      </c>
      <c r="J128" s="48">
        <f t="shared" si="47"/>
        <v>103.63742384905674</v>
      </c>
      <c r="K128" s="48"/>
      <c r="L128" s="45">
        <v>42860</v>
      </c>
      <c r="M128" s="42">
        <v>40324.03</v>
      </c>
      <c r="N128" s="47">
        <f t="shared" si="48"/>
        <v>-1.8727866476203614E-3</v>
      </c>
      <c r="O128" s="48">
        <f t="shared" si="49"/>
        <v>103.43128227095154</v>
      </c>
      <c r="P128" s="48"/>
      <c r="Q128" s="45">
        <v>42860</v>
      </c>
      <c r="R128" s="42">
        <v>38051.26</v>
      </c>
      <c r="S128" s="47">
        <f t="shared" si="50"/>
        <v>-1.7741859744603294E-3</v>
      </c>
      <c r="T128" s="48">
        <f t="shared" si="51"/>
        <v>103.59744861954506</v>
      </c>
      <c r="U128" s="48"/>
      <c r="V128" s="45">
        <v>42860</v>
      </c>
      <c r="W128" s="42">
        <v>1518.84</v>
      </c>
      <c r="X128" s="47">
        <f t="shared" si="60"/>
        <v>3.7542729554029819E-4</v>
      </c>
      <c r="Y128" s="42">
        <f t="shared" si="40"/>
        <v>3.6739543126884655E-5</v>
      </c>
      <c r="Z128" s="48">
        <f t="shared" si="52"/>
        <v>103.24869990822887</v>
      </c>
      <c r="AA128" s="48">
        <f t="shared" si="53"/>
        <v>103.68408149182581</v>
      </c>
      <c r="AB128" s="48">
        <f t="shared" si="54"/>
        <v>103.20995207504849</v>
      </c>
      <c r="AC128" s="48">
        <f t="shared" si="55"/>
        <v>103.64136395848789</v>
      </c>
      <c r="AD128" s="48"/>
      <c r="AE128" s="45">
        <v>42860</v>
      </c>
      <c r="AF128" s="42">
        <v>62511.58</v>
      </c>
      <c r="AG128" s="47">
        <f t="shared" si="56"/>
        <v>-1.8745315666964801E-3</v>
      </c>
      <c r="AH128" s="48">
        <f t="shared" si="57"/>
        <v>103.33331184398595</v>
      </c>
      <c r="AI128" s="48"/>
      <c r="AJ128" s="48"/>
      <c r="AK128" s="45">
        <v>42860</v>
      </c>
      <c r="AL128" s="42">
        <v>40055.599999999999</v>
      </c>
      <c r="AM128" s="47">
        <f t="shared" si="58"/>
        <v>-6.506713291459798E-4</v>
      </c>
      <c r="AN128" s="48">
        <f t="shared" si="59"/>
        <v>102.71351423428216</v>
      </c>
      <c r="AO128" s="48"/>
      <c r="AP128" s="48"/>
      <c r="AQ128" s="42">
        <f t="shared" si="61"/>
        <v>103.36629765797386</v>
      </c>
      <c r="AS128" s="42">
        <f t="shared" si="62"/>
        <v>102.71351423428216</v>
      </c>
      <c r="AT128" s="42">
        <f t="shared" si="63"/>
        <v>103.63742384905674</v>
      </c>
      <c r="AU128" s="48"/>
      <c r="AV128" s="48"/>
      <c r="AW128" s="48"/>
      <c r="AX128" s="48"/>
      <c r="AY128" s="48"/>
      <c r="AZ128" s="45"/>
    </row>
    <row r="129" spans="2:52" x14ac:dyDescent="0.2">
      <c r="B129" s="45">
        <v>42861</v>
      </c>
      <c r="C129" s="42">
        <v>36491.050000000003</v>
      </c>
      <c r="D129" s="47">
        <f t="shared" si="44"/>
        <v>0</v>
      </c>
      <c r="E129" s="48">
        <f t="shared" si="45"/>
        <v>103.4848051300217</v>
      </c>
      <c r="F129" s="48"/>
      <c r="G129" s="45">
        <v>42861</v>
      </c>
      <c r="H129" s="42">
        <v>36345.800000000003</v>
      </c>
      <c r="I129" s="47">
        <f t="shared" si="46"/>
        <v>0</v>
      </c>
      <c r="J129" s="48">
        <f t="shared" si="47"/>
        <v>103.63742384905674</v>
      </c>
      <c r="K129" s="48"/>
      <c r="L129" s="45">
        <v>42861</v>
      </c>
      <c r="M129" s="42">
        <v>40324.03</v>
      </c>
      <c r="N129" s="47">
        <f t="shared" si="48"/>
        <v>0</v>
      </c>
      <c r="O129" s="48">
        <f t="shared" si="49"/>
        <v>103.43128227095154</v>
      </c>
      <c r="P129" s="48"/>
      <c r="Q129" s="45">
        <v>42861</v>
      </c>
      <c r="R129" s="42">
        <v>38051.26</v>
      </c>
      <c r="S129" s="47">
        <f t="shared" si="50"/>
        <v>0</v>
      </c>
      <c r="T129" s="48">
        <f t="shared" si="51"/>
        <v>103.59744861954506</v>
      </c>
      <c r="U129" s="48"/>
      <c r="V129" s="45">
        <v>42861</v>
      </c>
      <c r="W129" s="42">
        <v>1519.03</v>
      </c>
      <c r="X129" s="47">
        <f t="shared" si="60"/>
        <v>1.25095467593761E-4</v>
      </c>
      <c r="Y129" s="42">
        <f t="shared" si="40"/>
        <v>3.6739543126884655E-5</v>
      </c>
      <c r="Z129" s="48">
        <f t="shared" si="52"/>
        <v>103.26161585262234</v>
      </c>
      <c r="AA129" s="48">
        <f t="shared" si="53"/>
        <v>103.7008612062656</v>
      </c>
      <c r="AB129" s="48">
        <f t="shared" si="54"/>
        <v>103.24869990822887</v>
      </c>
      <c r="AC129" s="48">
        <f t="shared" si="55"/>
        <v>103.68408149182581</v>
      </c>
      <c r="AD129" s="48"/>
      <c r="AE129" s="45">
        <v>42861</v>
      </c>
      <c r="AF129" s="42">
        <v>62511.58</v>
      </c>
      <c r="AG129" s="47">
        <f t="shared" si="56"/>
        <v>0</v>
      </c>
      <c r="AH129" s="48">
        <f t="shared" si="57"/>
        <v>103.33331184398595</v>
      </c>
      <c r="AI129" s="48"/>
      <c r="AJ129" s="48"/>
      <c r="AK129" s="45">
        <v>42861</v>
      </c>
      <c r="AL129" s="42">
        <v>40055.599999999999</v>
      </c>
      <c r="AM129" s="47">
        <f t="shared" si="58"/>
        <v>0</v>
      </c>
      <c r="AN129" s="48">
        <f t="shared" si="59"/>
        <v>102.71351423428216</v>
      </c>
      <c r="AO129" s="48"/>
      <c r="AP129" s="48"/>
      <c r="AQ129" s="42">
        <f t="shared" si="61"/>
        <v>103.36629765797386</v>
      </c>
      <c r="AS129" s="42">
        <f t="shared" si="62"/>
        <v>102.71351423428216</v>
      </c>
      <c r="AT129" s="42">
        <f t="shared" si="63"/>
        <v>103.63742384905674</v>
      </c>
      <c r="AU129" s="48"/>
      <c r="AV129" s="48"/>
      <c r="AW129" s="48"/>
      <c r="AX129" s="48"/>
      <c r="AY129" s="48"/>
      <c r="AZ129" s="45"/>
    </row>
    <row r="130" spans="2:52" x14ac:dyDescent="0.2">
      <c r="B130" s="45">
        <v>42862</v>
      </c>
      <c r="C130" s="42">
        <v>36491.050000000003</v>
      </c>
      <c r="D130" s="47">
        <f t="shared" si="44"/>
        <v>0</v>
      </c>
      <c r="E130" s="48">
        <f t="shared" si="45"/>
        <v>103.4848051300217</v>
      </c>
      <c r="F130" s="48"/>
      <c r="G130" s="45">
        <v>42862</v>
      </c>
      <c r="H130" s="42">
        <v>36345.800000000003</v>
      </c>
      <c r="I130" s="47">
        <f t="shared" si="46"/>
        <v>0</v>
      </c>
      <c r="J130" s="48">
        <f t="shared" si="47"/>
        <v>103.63742384905674</v>
      </c>
      <c r="K130" s="48"/>
      <c r="L130" s="45">
        <v>42862</v>
      </c>
      <c r="M130" s="42">
        <v>40324.03</v>
      </c>
      <c r="N130" s="47">
        <f t="shared" si="48"/>
        <v>0</v>
      </c>
      <c r="O130" s="48">
        <f t="shared" si="49"/>
        <v>103.43128227095154</v>
      </c>
      <c r="P130" s="48"/>
      <c r="Q130" s="45">
        <v>42862</v>
      </c>
      <c r="R130" s="42">
        <v>38051.26</v>
      </c>
      <c r="S130" s="47">
        <f t="shared" si="50"/>
        <v>0</v>
      </c>
      <c r="T130" s="48">
        <f t="shared" si="51"/>
        <v>103.59744861954506</v>
      </c>
      <c r="U130" s="48"/>
      <c r="V130" s="45">
        <v>42862</v>
      </c>
      <c r="W130" s="42">
        <v>1519.22</v>
      </c>
      <c r="X130" s="47">
        <f t="shared" si="60"/>
        <v>1.2507982067511136E-4</v>
      </c>
      <c r="Y130" s="42">
        <f t="shared" si="40"/>
        <v>3.6739543126884655E-5</v>
      </c>
      <c r="Z130" s="48">
        <f t="shared" si="52"/>
        <v>103.27453179701581</v>
      </c>
      <c r="AA130" s="48">
        <f t="shared" si="53"/>
        <v>103.71764201365171</v>
      </c>
      <c r="AB130" s="48">
        <f t="shared" si="54"/>
        <v>103.26161585262234</v>
      </c>
      <c r="AC130" s="48">
        <f t="shared" si="55"/>
        <v>103.7008612062656</v>
      </c>
      <c r="AD130" s="48"/>
      <c r="AE130" s="45">
        <v>42862</v>
      </c>
      <c r="AF130" s="42">
        <v>62511.58</v>
      </c>
      <c r="AG130" s="47">
        <f t="shared" si="56"/>
        <v>0</v>
      </c>
      <c r="AH130" s="48">
        <f t="shared" si="57"/>
        <v>103.33331184398595</v>
      </c>
      <c r="AI130" s="48"/>
      <c r="AJ130" s="48"/>
      <c r="AK130" s="45">
        <v>42862</v>
      </c>
      <c r="AL130" s="42">
        <v>40055.599999999999</v>
      </c>
      <c r="AM130" s="47">
        <f t="shared" si="58"/>
        <v>0</v>
      </c>
      <c r="AN130" s="48">
        <f t="shared" si="59"/>
        <v>102.71351423428216</v>
      </c>
      <c r="AO130" s="48"/>
      <c r="AP130" s="48"/>
      <c r="AQ130" s="42">
        <f t="shared" si="61"/>
        <v>103.36629765797386</v>
      </c>
      <c r="AS130" s="42">
        <f t="shared" si="62"/>
        <v>102.71351423428216</v>
      </c>
      <c r="AT130" s="42">
        <f t="shared" si="63"/>
        <v>103.63742384905674</v>
      </c>
      <c r="AU130" s="48"/>
      <c r="AV130" s="48"/>
      <c r="AW130" s="48"/>
      <c r="AX130" s="48"/>
      <c r="AY130" s="48"/>
      <c r="AZ130" s="45"/>
    </row>
    <row r="131" spans="2:52" x14ac:dyDescent="0.2">
      <c r="B131" s="45">
        <v>42863</v>
      </c>
      <c r="C131" s="42">
        <v>36501.35</v>
      </c>
      <c r="D131" s="47">
        <f t="shared" si="44"/>
        <v>2.8226099276396077E-4</v>
      </c>
      <c r="E131" s="48">
        <f t="shared" si="45"/>
        <v>103.51401485385368</v>
      </c>
      <c r="F131" s="48"/>
      <c r="G131" s="45">
        <v>42863</v>
      </c>
      <c r="H131" s="42">
        <v>36354.85</v>
      </c>
      <c r="I131" s="47">
        <f t="shared" si="46"/>
        <v>2.4899713309367577E-4</v>
      </c>
      <c r="J131" s="48">
        <f t="shared" si="47"/>
        <v>103.66322927047638</v>
      </c>
      <c r="K131" s="48"/>
      <c r="L131" s="45">
        <v>42863</v>
      </c>
      <c r="M131" s="42">
        <v>40340.160000000003</v>
      </c>
      <c r="N131" s="47">
        <f t="shared" si="48"/>
        <v>4.0000962205422042E-4</v>
      </c>
      <c r="O131" s="48">
        <f t="shared" si="49"/>
        <v>103.47265577908132</v>
      </c>
      <c r="P131" s="48"/>
      <c r="Q131" s="45">
        <v>42863</v>
      </c>
      <c r="R131" s="42">
        <v>38065.879999999997</v>
      </c>
      <c r="S131" s="47">
        <f t="shared" si="50"/>
        <v>3.8421855150128081E-4</v>
      </c>
      <c r="T131" s="48">
        <f t="shared" si="51"/>
        <v>103.63725268119289</v>
      </c>
      <c r="U131" s="48"/>
      <c r="V131" s="45">
        <v>42863</v>
      </c>
      <c r="W131" s="42">
        <v>1517.67</v>
      </c>
      <c r="X131" s="47">
        <f t="shared" si="60"/>
        <v>-1.0202603967824908E-3</v>
      </c>
      <c r="Y131" s="42">
        <f t="shared" ref="Y131:Y194" si="64">+(1+VLOOKUP(MONTH(V131),$BO$4:$BP$15,2,0)/100)^(1/365)-1</f>
        <v>3.6739543126884655E-5</v>
      </c>
      <c r="Z131" s="48">
        <f t="shared" si="52"/>
        <v>103.16916488222707</v>
      </c>
      <c r="AA131" s="48">
        <f t="shared" si="53"/>
        <v>103.6156335498393</v>
      </c>
      <c r="AB131" s="48">
        <f t="shared" si="54"/>
        <v>103.27453179701581</v>
      </c>
      <c r="AC131" s="48">
        <f t="shared" si="55"/>
        <v>103.71764201365171</v>
      </c>
      <c r="AD131" s="48"/>
      <c r="AE131" s="45">
        <v>42863</v>
      </c>
      <c r="AF131" s="42">
        <v>62543.25</v>
      </c>
      <c r="AG131" s="47">
        <f t="shared" si="56"/>
        <v>5.0662613231011733E-4</v>
      </c>
      <c r="AH131" s="48">
        <f t="shared" si="57"/>
        <v>103.38566320010426</v>
      </c>
      <c r="AI131" s="48"/>
      <c r="AJ131" s="48"/>
      <c r="AK131" s="45">
        <v>42863</v>
      </c>
      <c r="AL131" s="42">
        <v>40076.01</v>
      </c>
      <c r="AM131" s="47">
        <f t="shared" si="58"/>
        <v>5.0954173698558591E-4</v>
      </c>
      <c r="AN131" s="48">
        <f t="shared" si="59"/>
        <v>102.76585105673699</v>
      </c>
      <c r="AO131" s="48"/>
      <c r="AP131" s="48"/>
      <c r="AQ131" s="42">
        <f t="shared" ref="AQ131:AQ162" si="65">+AVERAGE(AN131,AH131,T131,O131,J131,E131)</f>
        <v>103.40644447357425</v>
      </c>
      <c r="AS131" s="42">
        <f t="shared" ref="AS131:AS162" si="66">+MIN(AN131,AH131,T131,O131,J131,E131)</f>
        <v>102.76585105673699</v>
      </c>
      <c r="AT131" s="42">
        <f t="shared" ref="AT131:AT162" si="67">+MAX(AN131,AH131,T131,O131,J131,E131)</f>
        <v>103.66322927047638</v>
      </c>
      <c r="AU131" s="48"/>
      <c r="AV131" s="48"/>
      <c r="AW131" s="48"/>
      <c r="AX131" s="48"/>
      <c r="AY131" s="48"/>
      <c r="AZ131" s="45"/>
    </row>
    <row r="132" spans="2:52" x14ac:dyDescent="0.2">
      <c r="B132" s="45">
        <v>42864</v>
      </c>
      <c r="C132" s="42">
        <v>36431.64</v>
      </c>
      <c r="D132" s="47">
        <f t="shared" si="44"/>
        <v>-1.9097923775421854E-3</v>
      </c>
      <c r="E132" s="48">
        <f t="shared" si="45"/>
        <v>103.316324577317</v>
      </c>
      <c r="F132" s="48"/>
      <c r="G132" s="45">
        <v>42864</v>
      </c>
      <c r="H132" s="42">
        <v>36289.75</v>
      </c>
      <c r="I132" s="47">
        <f t="shared" si="46"/>
        <v>-1.7906826737009718E-3</v>
      </c>
      <c r="J132" s="48">
        <f t="shared" si="47"/>
        <v>103.47760132192184</v>
      </c>
      <c r="K132" s="48"/>
      <c r="L132" s="45">
        <v>42864</v>
      </c>
      <c r="M132" s="42">
        <v>40265.699999999997</v>
      </c>
      <c r="N132" s="47">
        <f t="shared" si="48"/>
        <v>-1.845803288831882E-3</v>
      </c>
      <c r="O132" s="48">
        <f t="shared" si="49"/>
        <v>103.28166561074012</v>
      </c>
      <c r="P132" s="48"/>
      <c r="Q132" s="45">
        <v>42864</v>
      </c>
      <c r="R132" s="42">
        <v>37997.31</v>
      </c>
      <c r="S132" s="47">
        <f t="shared" si="50"/>
        <v>-1.8013507109253535E-3</v>
      </c>
      <c r="T132" s="48">
        <f t="shared" si="51"/>
        <v>103.45056564239728</v>
      </c>
      <c r="U132" s="48"/>
      <c r="V132" s="45">
        <v>42864</v>
      </c>
      <c r="W132" s="42">
        <v>1515.03</v>
      </c>
      <c r="X132" s="47">
        <f t="shared" si="60"/>
        <v>-1.7395085888237682E-3</v>
      </c>
      <c r="Y132" s="42">
        <f t="shared" si="64"/>
        <v>3.6739543126884655E-5</v>
      </c>
      <c r="Z132" s="48">
        <f t="shared" si="52"/>
        <v>102.98970123381265</v>
      </c>
      <c r="AA132" s="48">
        <f t="shared" si="53"/>
        <v>103.43920005638036</v>
      </c>
      <c r="AB132" s="48">
        <f t="shared" si="54"/>
        <v>103.16916488222707</v>
      </c>
      <c r="AC132" s="48">
        <f t="shared" si="55"/>
        <v>103.6156335498393</v>
      </c>
      <c r="AD132" s="48"/>
      <c r="AE132" s="45">
        <v>42864</v>
      </c>
      <c r="AF132" s="42">
        <v>62437.96</v>
      </c>
      <c r="AG132" s="47">
        <f t="shared" si="56"/>
        <v>-1.6834750352755501E-3</v>
      </c>
      <c r="AH132" s="48">
        <f t="shared" si="57"/>
        <v>103.21161601710148</v>
      </c>
      <c r="AI132" s="48"/>
      <c r="AJ132" s="48"/>
      <c r="AK132" s="45">
        <v>42864</v>
      </c>
      <c r="AL132" s="42">
        <v>40032.720000000001</v>
      </c>
      <c r="AM132" s="47">
        <f t="shared" si="58"/>
        <v>-1.08019735497622E-3</v>
      </c>
      <c r="AN132" s="48">
        <f t="shared" si="59"/>
        <v>102.65484365624363</v>
      </c>
      <c r="AO132" s="48"/>
      <c r="AP132" s="48"/>
      <c r="AQ132" s="42">
        <f t="shared" si="65"/>
        <v>103.2321028042869</v>
      </c>
      <c r="AS132" s="42">
        <f t="shared" si="66"/>
        <v>102.65484365624363</v>
      </c>
      <c r="AT132" s="42">
        <f t="shared" si="67"/>
        <v>103.47760132192184</v>
      </c>
      <c r="AU132" s="48"/>
      <c r="AV132" s="48"/>
      <c r="AW132" s="48"/>
      <c r="AX132" s="48"/>
      <c r="AY132" s="48"/>
      <c r="AZ132" s="45"/>
    </row>
    <row r="133" spans="2:52" x14ac:dyDescent="0.2">
      <c r="B133" s="45">
        <v>42865</v>
      </c>
      <c r="C133" s="42">
        <v>36324.65</v>
      </c>
      <c r="D133" s="47">
        <f t="shared" ref="D133:D193" si="68">+C133/C132-1</f>
        <v>-2.9367330155875004E-3</v>
      </c>
      <c r="E133" s="48">
        <f t="shared" ref="E133:E182" si="69">+(1+D133)*E132</f>
        <v>103.01291211588165</v>
      </c>
      <c r="F133" s="48"/>
      <c r="G133" s="45">
        <v>42865</v>
      </c>
      <c r="H133" s="42">
        <v>36204.39</v>
      </c>
      <c r="I133" s="47">
        <f t="shared" ref="I133:I193" si="70">+H133/H132-1</f>
        <v>-2.3521793343850295E-3</v>
      </c>
      <c r="J133" s="48">
        <f t="shared" ref="J133:J182" si="71">+(1+I133)*J132</f>
        <v>103.23420344652068</v>
      </c>
      <c r="K133" s="48"/>
      <c r="L133" s="45">
        <v>42865</v>
      </c>
      <c r="M133" s="42">
        <v>40162.67</v>
      </c>
      <c r="N133" s="47">
        <f t="shared" ref="N133:N193" si="72">+M133/M132-1</f>
        <v>-2.5587534800090017E-3</v>
      </c>
      <c r="O133" s="48">
        <f t="shared" ref="O133:O182" si="73">+(1+N133)*O132</f>
        <v>103.01739328943751</v>
      </c>
      <c r="P133" s="48"/>
      <c r="Q133" s="45">
        <v>42865</v>
      </c>
      <c r="R133" s="42">
        <v>37898.75</v>
      </c>
      <c r="S133" s="47">
        <f t="shared" ref="S133:S193" si="74">+R133/R132-1</f>
        <v>-2.5938678290646777E-3</v>
      </c>
      <c r="T133" s="48">
        <f t="shared" ref="T133:T182" si="75">+(1+S133)*T132</f>
        <v>103.18222854827893</v>
      </c>
      <c r="U133" s="48"/>
      <c r="V133" s="45">
        <v>42865</v>
      </c>
      <c r="W133" s="42">
        <v>1515.2</v>
      </c>
      <c r="X133" s="47">
        <f t="shared" si="60"/>
        <v>1.1220899916186688E-4</v>
      </c>
      <c r="Y133" s="42">
        <f t="shared" si="64"/>
        <v>3.6739543126884655E-5</v>
      </c>
      <c r="Z133" s="48">
        <f t="shared" ref="Z133:Z196" si="76">+(1+X133)*Z132</f>
        <v>103.00125760511207</v>
      </c>
      <c r="AA133" s="48">
        <f t="shared" ref="AA133:AA196" si="77">+(1+X133+Y133)*AA132</f>
        <v>103.45460717444428</v>
      </c>
      <c r="AB133" s="48">
        <f t="shared" ref="AB133:AB196" si="78">+Z132</f>
        <v>102.98970123381265</v>
      </c>
      <c r="AC133" s="48">
        <f t="shared" ref="AC133:AC196" si="79">+AA132</f>
        <v>103.43920005638036</v>
      </c>
      <c r="AD133" s="48"/>
      <c r="AE133" s="45">
        <v>42865</v>
      </c>
      <c r="AF133" s="42">
        <v>62280.92</v>
      </c>
      <c r="AG133" s="47">
        <f t="shared" ref="AG133:AG196" si="80">+AF133/AF132-1</f>
        <v>-2.5151366252196272E-3</v>
      </c>
      <c r="AH133" s="48">
        <f t="shared" ref="AH133:AH196" si="81">+(1+AG133)*AH132</f>
        <v>102.95202470150876</v>
      </c>
      <c r="AI133" s="48"/>
      <c r="AJ133" s="48"/>
      <c r="AK133" s="45">
        <v>42865</v>
      </c>
      <c r="AL133" s="42">
        <v>39977.440000000002</v>
      </c>
      <c r="AM133" s="47">
        <f t="shared" ref="AM133:AM196" si="82">+AL133/AL132-1</f>
        <v>-1.3808704479735256E-3</v>
      </c>
      <c r="AN133" s="48">
        <f t="shared" ref="AN133:AN196" si="83">+(1+AM133)*AN132</f>
        <v>102.51309061629738</v>
      </c>
      <c r="AO133" s="48"/>
      <c r="AP133" s="48"/>
      <c r="AQ133" s="42">
        <f t="shared" si="65"/>
        <v>102.9853087863208</v>
      </c>
      <c r="AS133" s="42">
        <f t="shared" si="66"/>
        <v>102.51309061629738</v>
      </c>
      <c r="AT133" s="42">
        <f t="shared" si="67"/>
        <v>103.23420344652068</v>
      </c>
      <c r="AU133" s="48"/>
      <c r="AV133" s="48"/>
      <c r="AW133" s="48"/>
      <c r="AX133" s="48"/>
      <c r="AY133" s="48"/>
      <c r="AZ133" s="45"/>
    </row>
    <row r="134" spans="2:52" x14ac:dyDescent="0.2">
      <c r="B134" s="45">
        <v>42866</v>
      </c>
      <c r="C134" s="42">
        <v>36338.35</v>
      </c>
      <c r="D134" s="47">
        <f t="shared" si="68"/>
        <v>3.7715435661445085E-4</v>
      </c>
      <c r="E134" s="48">
        <f t="shared" si="69"/>
        <v>103.0517638844737</v>
      </c>
      <c r="F134" s="48"/>
      <c r="G134" s="45">
        <v>42866</v>
      </c>
      <c r="H134" s="42">
        <v>36208.76</v>
      </c>
      <c r="I134" s="47">
        <f t="shared" si="70"/>
        <v>1.2070359423277388E-4</v>
      </c>
      <c r="J134" s="48">
        <f t="shared" si="71"/>
        <v>103.24666418592443</v>
      </c>
      <c r="K134" s="48"/>
      <c r="L134" s="45">
        <v>42866</v>
      </c>
      <c r="M134" s="42">
        <v>40166.800000000003</v>
      </c>
      <c r="N134" s="47">
        <f t="shared" si="72"/>
        <v>1.0283180874193221E-4</v>
      </c>
      <c r="O134" s="48">
        <f t="shared" si="73"/>
        <v>103.02798675432133</v>
      </c>
      <c r="P134" s="48"/>
      <c r="Q134" s="45">
        <v>42866</v>
      </c>
      <c r="R134" s="42">
        <v>37907.300000000003</v>
      </c>
      <c r="S134" s="47">
        <f t="shared" si="74"/>
        <v>2.2560110821601143E-4</v>
      </c>
      <c r="T134" s="48">
        <f t="shared" si="75"/>
        <v>103.20550657338762</v>
      </c>
      <c r="U134" s="48"/>
      <c r="V134" s="45">
        <v>42866</v>
      </c>
      <c r="W134" s="42">
        <v>1512.3</v>
      </c>
      <c r="X134" s="47">
        <f t="shared" si="60"/>
        <v>-1.9139387539599539E-3</v>
      </c>
      <c r="Y134" s="42">
        <f t="shared" si="64"/>
        <v>3.6739543126884655E-5</v>
      </c>
      <c r="Z134" s="48">
        <f t="shared" si="76"/>
        <v>102.80411950647503</v>
      </c>
      <c r="AA134" s="48">
        <f t="shared" si="77"/>
        <v>103.26040226749936</v>
      </c>
      <c r="AB134" s="48">
        <f t="shared" si="78"/>
        <v>103.00125760511207</v>
      </c>
      <c r="AC134" s="48">
        <f t="shared" si="79"/>
        <v>103.45460717444428</v>
      </c>
      <c r="AD134" s="48"/>
      <c r="AE134" s="45">
        <v>42866</v>
      </c>
      <c r="AF134" s="42">
        <v>62288.73</v>
      </c>
      <c r="AG134" s="47">
        <f t="shared" si="80"/>
        <v>1.2539956057167068E-4</v>
      </c>
      <c r="AH134" s="48">
        <f t="shared" si="81"/>
        <v>102.96493484016629</v>
      </c>
      <c r="AI134" s="48"/>
      <c r="AJ134" s="48"/>
      <c r="AK134" s="45">
        <v>42866</v>
      </c>
      <c r="AL134" s="42">
        <v>39966.78</v>
      </c>
      <c r="AM134" s="47">
        <f t="shared" si="82"/>
        <v>-2.66650390820522E-4</v>
      </c>
      <c r="AN134" s="48">
        <f t="shared" si="83"/>
        <v>102.48575546062033</v>
      </c>
      <c r="AO134" s="48"/>
      <c r="AP134" s="48"/>
      <c r="AQ134" s="42">
        <f t="shared" si="65"/>
        <v>102.99710194981564</v>
      </c>
      <c r="AS134" s="42">
        <f t="shared" si="66"/>
        <v>102.48575546062033</v>
      </c>
      <c r="AT134" s="42">
        <f t="shared" si="67"/>
        <v>103.24666418592443</v>
      </c>
      <c r="AU134" s="48"/>
      <c r="AV134" s="48"/>
      <c r="AW134" s="48"/>
      <c r="AX134" s="48"/>
      <c r="AY134" s="48"/>
      <c r="AZ134" s="45"/>
    </row>
    <row r="135" spans="2:52" x14ac:dyDescent="0.2">
      <c r="B135" s="45">
        <v>42867</v>
      </c>
      <c r="C135" s="42">
        <v>36248.61</v>
      </c>
      <c r="D135" s="47">
        <f t="shared" si="68"/>
        <v>-2.4695672753440867E-3</v>
      </c>
      <c r="E135" s="48">
        <f t="shared" si="69"/>
        <v>102.79727062071812</v>
      </c>
      <c r="F135" s="48"/>
      <c r="G135" s="45">
        <v>42867</v>
      </c>
      <c r="H135" s="42">
        <v>36134.17</v>
      </c>
      <c r="I135" s="47">
        <f t="shared" si="70"/>
        <v>-2.0599987406363374E-3</v>
      </c>
      <c r="J135" s="48">
        <f t="shared" si="71"/>
        <v>103.03397618772652</v>
      </c>
      <c r="K135" s="48"/>
      <c r="L135" s="45">
        <v>42867</v>
      </c>
      <c r="M135" s="42">
        <v>40081.839999999997</v>
      </c>
      <c r="N135" s="47">
        <f t="shared" si="72"/>
        <v>-2.1151797006484507E-3</v>
      </c>
      <c r="O135" s="48">
        <f t="shared" si="73"/>
        <v>102.81006404813992</v>
      </c>
      <c r="P135" s="48"/>
      <c r="Q135" s="45">
        <v>42867</v>
      </c>
      <c r="R135" s="42">
        <v>37822.769999999997</v>
      </c>
      <c r="S135" s="47">
        <f t="shared" si="74"/>
        <v>-2.2299134995108494E-3</v>
      </c>
      <c r="T135" s="48">
        <f t="shared" si="75"/>
        <v>102.97536722105578</v>
      </c>
      <c r="U135" s="48"/>
      <c r="V135" s="45">
        <v>42867</v>
      </c>
      <c r="W135" s="42">
        <v>1512.92</v>
      </c>
      <c r="X135" s="47">
        <f t="shared" ref="X135:X198" si="84">+W135/W134-1</f>
        <v>4.0997156648825417E-4</v>
      </c>
      <c r="Y135" s="42">
        <f t="shared" si="64"/>
        <v>3.6739543126884655E-5</v>
      </c>
      <c r="Z135" s="48">
        <f t="shared" si="76"/>
        <v>102.84626627239055</v>
      </c>
      <c r="AA135" s="48">
        <f t="shared" si="77"/>
        <v>103.30652983637557</v>
      </c>
      <c r="AB135" s="48">
        <f t="shared" si="78"/>
        <v>102.80411950647503</v>
      </c>
      <c r="AC135" s="48">
        <f t="shared" si="79"/>
        <v>103.26040226749936</v>
      </c>
      <c r="AD135" s="48"/>
      <c r="AE135" s="45">
        <v>42867</v>
      </c>
      <c r="AF135" s="42">
        <v>62150.98</v>
      </c>
      <c r="AG135" s="47">
        <f t="shared" si="80"/>
        <v>-2.2114754948446835E-3</v>
      </c>
      <c r="AH135" s="48">
        <f t="shared" si="81"/>
        <v>102.73723040993899</v>
      </c>
      <c r="AI135" s="48"/>
      <c r="AJ135" s="48"/>
      <c r="AK135" s="45">
        <v>42867</v>
      </c>
      <c r="AL135" s="42">
        <v>39912.239999999998</v>
      </c>
      <c r="AM135" s="47">
        <f t="shared" si="82"/>
        <v>-1.3646333279788703E-3</v>
      </c>
      <c r="AN135" s="48">
        <f t="shared" si="83"/>
        <v>102.34589998307567</v>
      </c>
      <c r="AO135" s="48"/>
      <c r="AP135" s="48"/>
      <c r="AQ135" s="42">
        <f t="shared" si="65"/>
        <v>102.78330141177582</v>
      </c>
      <c r="AS135" s="42">
        <f t="shared" si="66"/>
        <v>102.34589998307567</v>
      </c>
      <c r="AT135" s="42">
        <f t="shared" si="67"/>
        <v>103.03397618772652</v>
      </c>
      <c r="AU135" s="48"/>
      <c r="AV135" s="48"/>
      <c r="AW135" s="48"/>
      <c r="AX135" s="48"/>
      <c r="AY135" s="48"/>
      <c r="AZ135" s="45"/>
    </row>
    <row r="136" spans="2:52" x14ac:dyDescent="0.2">
      <c r="B136" s="45">
        <v>42868</v>
      </c>
      <c r="C136" s="42">
        <v>36248.61</v>
      </c>
      <c r="D136" s="47">
        <f t="shared" si="68"/>
        <v>0</v>
      </c>
      <c r="E136" s="48">
        <f t="shared" si="69"/>
        <v>102.79727062071812</v>
      </c>
      <c r="F136" s="48"/>
      <c r="G136" s="45">
        <v>42868</v>
      </c>
      <c r="H136" s="42">
        <v>36134.17</v>
      </c>
      <c r="I136" s="47">
        <f t="shared" si="70"/>
        <v>0</v>
      </c>
      <c r="J136" s="48">
        <f t="shared" si="71"/>
        <v>103.03397618772652</v>
      </c>
      <c r="K136" s="48"/>
      <c r="L136" s="45">
        <v>42868</v>
      </c>
      <c r="M136" s="42">
        <v>40081.839999999997</v>
      </c>
      <c r="N136" s="47">
        <f t="shared" si="72"/>
        <v>0</v>
      </c>
      <c r="O136" s="48">
        <f t="shared" si="73"/>
        <v>102.81006404813992</v>
      </c>
      <c r="P136" s="48"/>
      <c r="Q136" s="45">
        <v>42868</v>
      </c>
      <c r="R136" s="42">
        <v>37822.769999999997</v>
      </c>
      <c r="S136" s="47">
        <f t="shared" si="74"/>
        <v>0</v>
      </c>
      <c r="T136" s="48">
        <f t="shared" si="75"/>
        <v>102.97536722105578</v>
      </c>
      <c r="U136" s="48"/>
      <c r="V136" s="45">
        <v>42868</v>
      </c>
      <c r="W136" s="42">
        <v>1513.04</v>
      </c>
      <c r="X136" s="47">
        <f t="shared" si="84"/>
        <v>7.9316817809260698E-5</v>
      </c>
      <c r="Y136" s="42">
        <f t="shared" si="64"/>
        <v>3.6739543126884655E-5</v>
      </c>
      <c r="Z136" s="48">
        <f t="shared" si="76"/>
        <v>102.85442371095485</v>
      </c>
      <c r="AA136" s="48">
        <f t="shared" si="77"/>
        <v>103.31851921628933</v>
      </c>
      <c r="AB136" s="48">
        <f t="shared" si="78"/>
        <v>102.84626627239055</v>
      </c>
      <c r="AC136" s="48">
        <f t="shared" si="79"/>
        <v>103.30652983637557</v>
      </c>
      <c r="AD136" s="48"/>
      <c r="AE136" s="45">
        <v>42868</v>
      </c>
      <c r="AF136" s="42">
        <v>62150.98</v>
      </c>
      <c r="AG136" s="47">
        <f t="shared" si="80"/>
        <v>0</v>
      </c>
      <c r="AH136" s="48">
        <f t="shared" si="81"/>
        <v>102.73723040993899</v>
      </c>
      <c r="AI136" s="48"/>
      <c r="AJ136" s="48"/>
      <c r="AK136" s="45">
        <v>42868</v>
      </c>
      <c r="AL136" s="42">
        <v>39912.239999999998</v>
      </c>
      <c r="AM136" s="47">
        <f t="shared" si="82"/>
        <v>0</v>
      </c>
      <c r="AN136" s="48">
        <f t="shared" si="83"/>
        <v>102.34589998307567</v>
      </c>
      <c r="AO136" s="48"/>
      <c r="AP136" s="48"/>
      <c r="AQ136" s="42">
        <f t="shared" si="65"/>
        <v>102.78330141177582</v>
      </c>
      <c r="AS136" s="42">
        <f t="shared" si="66"/>
        <v>102.34589998307567</v>
      </c>
      <c r="AT136" s="42">
        <f t="shared" si="67"/>
        <v>103.03397618772652</v>
      </c>
      <c r="AU136" s="48"/>
      <c r="AV136" s="48"/>
      <c r="AW136" s="48"/>
      <c r="AX136" s="48"/>
      <c r="AY136" s="48"/>
      <c r="AZ136" s="45"/>
    </row>
    <row r="137" spans="2:52" x14ac:dyDescent="0.2">
      <c r="B137" s="45">
        <v>42869</v>
      </c>
      <c r="C137" s="42">
        <v>36248.61</v>
      </c>
      <c r="D137" s="47">
        <f t="shared" si="68"/>
        <v>0</v>
      </c>
      <c r="E137" s="48">
        <f t="shared" si="69"/>
        <v>102.79727062071812</v>
      </c>
      <c r="F137" s="48"/>
      <c r="G137" s="45">
        <v>42869</v>
      </c>
      <c r="H137" s="42">
        <v>36134.17</v>
      </c>
      <c r="I137" s="47">
        <f t="shared" si="70"/>
        <v>0</v>
      </c>
      <c r="J137" s="48">
        <f t="shared" si="71"/>
        <v>103.03397618772652</v>
      </c>
      <c r="K137" s="48"/>
      <c r="L137" s="45">
        <v>42869</v>
      </c>
      <c r="M137" s="42">
        <v>40081.839999999997</v>
      </c>
      <c r="N137" s="47">
        <f t="shared" si="72"/>
        <v>0</v>
      </c>
      <c r="O137" s="48">
        <f t="shared" si="73"/>
        <v>102.81006404813992</v>
      </c>
      <c r="P137" s="48"/>
      <c r="Q137" s="45">
        <v>42869</v>
      </c>
      <c r="R137" s="42">
        <v>37822.769999999997</v>
      </c>
      <c r="S137" s="47">
        <f t="shared" si="74"/>
        <v>0</v>
      </c>
      <c r="T137" s="48">
        <f t="shared" si="75"/>
        <v>102.97536722105578</v>
      </c>
      <c r="U137" s="48"/>
      <c r="V137" s="45">
        <v>42869</v>
      </c>
      <c r="W137" s="42">
        <v>1513.16</v>
      </c>
      <c r="X137" s="47">
        <f t="shared" si="84"/>
        <v>7.9310527150822097E-5</v>
      </c>
      <c r="Y137" s="42">
        <f t="shared" si="64"/>
        <v>3.6739543126884655E-5</v>
      </c>
      <c r="Z137" s="48">
        <f t="shared" si="76"/>
        <v>102.86258114951916</v>
      </c>
      <c r="AA137" s="48">
        <f t="shared" si="77"/>
        <v>103.33050933770537</v>
      </c>
      <c r="AB137" s="48">
        <f t="shared" si="78"/>
        <v>102.85442371095485</v>
      </c>
      <c r="AC137" s="48">
        <f t="shared" si="79"/>
        <v>103.31851921628933</v>
      </c>
      <c r="AD137" s="48"/>
      <c r="AE137" s="45">
        <v>42869</v>
      </c>
      <c r="AF137" s="42">
        <v>62150.98</v>
      </c>
      <c r="AG137" s="47">
        <f t="shared" si="80"/>
        <v>0</v>
      </c>
      <c r="AH137" s="48">
        <f t="shared" si="81"/>
        <v>102.73723040993899</v>
      </c>
      <c r="AI137" s="48"/>
      <c r="AJ137" s="48"/>
      <c r="AK137" s="45">
        <v>42869</v>
      </c>
      <c r="AL137" s="42">
        <v>39912.239999999998</v>
      </c>
      <c r="AM137" s="47">
        <f t="shared" si="82"/>
        <v>0</v>
      </c>
      <c r="AN137" s="48">
        <f t="shared" si="83"/>
        <v>102.34589998307567</v>
      </c>
      <c r="AO137" s="48"/>
      <c r="AP137" s="48"/>
      <c r="AQ137" s="42">
        <f t="shared" si="65"/>
        <v>102.78330141177582</v>
      </c>
      <c r="AS137" s="42">
        <f t="shared" si="66"/>
        <v>102.34589998307567</v>
      </c>
      <c r="AT137" s="42">
        <f t="shared" si="67"/>
        <v>103.03397618772652</v>
      </c>
      <c r="AU137" s="48"/>
      <c r="AV137" s="48"/>
      <c r="AW137" s="48"/>
      <c r="AX137" s="48"/>
      <c r="AY137" s="48"/>
      <c r="AZ137" s="45"/>
    </row>
    <row r="138" spans="2:52" x14ac:dyDescent="0.2">
      <c r="B138" s="45">
        <v>42870</v>
      </c>
      <c r="C138" s="42">
        <v>36274.730000000003</v>
      </c>
      <c r="D138" s="47">
        <f t="shared" si="68"/>
        <v>7.2057935462921385E-4</v>
      </c>
      <c r="E138" s="48">
        <f t="shared" si="69"/>
        <v>102.87134421163964</v>
      </c>
      <c r="F138" s="48"/>
      <c r="G138" s="45">
        <v>42870</v>
      </c>
      <c r="H138" s="42">
        <v>36152.1</v>
      </c>
      <c r="I138" s="47">
        <f t="shared" si="70"/>
        <v>4.9620622253110369E-4</v>
      </c>
      <c r="J138" s="48">
        <f t="shared" si="71"/>
        <v>103.085102287843</v>
      </c>
      <c r="K138" s="48"/>
      <c r="L138" s="45">
        <v>42870</v>
      </c>
      <c r="M138" s="42">
        <v>40103.22</v>
      </c>
      <c r="N138" s="47">
        <f t="shared" si="72"/>
        <v>5.3340864591056025E-4</v>
      </c>
      <c r="O138" s="48">
        <f t="shared" si="73"/>
        <v>102.86490382518981</v>
      </c>
      <c r="P138" s="48"/>
      <c r="Q138" s="45">
        <v>42870</v>
      </c>
      <c r="R138" s="42">
        <v>37842.04</v>
      </c>
      <c r="S138" s="47">
        <f t="shared" si="74"/>
        <v>5.0948145786255949E-4</v>
      </c>
      <c r="T138" s="48">
        <f t="shared" si="75"/>
        <v>103.02783126127149</v>
      </c>
      <c r="U138" s="48"/>
      <c r="V138" s="45">
        <v>42870</v>
      </c>
      <c r="W138" s="42">
        <v>1515.34</v>
      </c>
      <c r="X138" s="47">
        <f t="shared" si="84"/>
        <v>1.4406936477304733E-3</v>
      </c>
      <c r="Y138" s="42">
        <f t="shared" si="64"/>
        <v>3.6739543126884655E-5</v>
      </c>
      <c r="Z138" s="48">
        <f t="shared" si="76"/>
        <v>103.01077461677043</v>
      </c>
      <c r="AA138" s="48">
        <f t="shared" si="77"/>
        <v>103.48317326182909</v>
      </c>
      <c r="AB138" s="48">
        <f t="shared" si="78"/>
        <v>102.86258114951916</v>
      </c>
      <c r="AC138" s="48">
        <f t="shared" si="79"/>
        <v>103.33050933770537</v>
      </c>
      <c r="AD138" s="48"/>
      <c r="AE138" s="45">
        <v>42870</v>
      </c>
      <c r="AF138" s="42">
        <v>62194.42</v>
      </c>
      <c r="AG138" s="47">
        <f t="shared" si="80"/>
        <v>6.989431220552067E-4</v>
      </c>
      <c r="AH138" s="48">
        <f t="shared" si="81"/>
        <v>102.80903789051301</v>
      </c>
      <c r="AI138" s="48"/>
      <c r="AJ138" s="48"/>
      <c r="AK138" s="45">
        <v>42870</v>
      </c>
      <c r="AL138" s="42">
        <v>39940.22</v>
      </c>
      <c r="AM138" s="47">
        <f t="shared" si="82"/>
        <v>7.0103807754229308E-4</v>
      </c>
      <c r="AN138" s="48">
        <f t="shared" si="83"/>
        <v>102.41764835604414</v>
      </c>
      <c r="AO138" s="48"/>
      <c r="AP138" s="48"/>
      <c r="AQ138" s="42">
        <f t="shared" si="65"/>
        <v>102.84597797208352</v>
      </c>
      <c r="AS138" s="42">
        <f t="shared" si="66"/>
        <v>102.41764835604414</v>
      </c>
      <c r="AT138" s="42">
        <f t="shared" si="67"/>
        <v>103.085102287843</v>
      </c>
      <c r="AU138" s="48"/>
      <c r="AV138" s="48"/>
      <c r="AW138" s="48"/>
      <c r="AX138" s="48"/>
      <c r="AY138" s="48"/>
      <c r="AZ138" s="45"/>
    </row>
    <row r="139" spans="2:52" x14ac:dyDescent="0.2">
      <c r="B139" s="45">
        <v>42871</v>
      </c>
      <c r="C139" s="42">
        <v>36361.4</v>
      </c>
      <c r="D139" s="47">
        <f t="shared" si="68"/>
        <v>2.3892665775870903E-3</v>
      </c>
      <c r="E139" s="48">
        <f t="shared" si="69"/>
        <v>103.11713127615596</v>
      </c>
      <c r="F139" s="48"/>
      <c r="G139" s="45">
        <v>42871</v>
      </c>
      <c r="H139" s="42">
        <v>36231.78</v>
      </c>
      <c r="I139" s="47">
        <f t="shared" si="70"/>
        <v>2.2040213431584466E-3</v>
      </c>
      <c r="J139" s="48">
        <f t="shared" si="71"/>
        <v>103.31230405344708</v>
      </c>
      <c r="K139" s="48"/>
      <c r="L139" s="45">
        <v>42871</v>
      </c>
      <c r="M139" s="42">
        <v>40193.910000000003</v>
      </c>
      <c r="N139" s="47">
        <f t="shared" si="72"/>
        <v>2.2614144200889807E-3</v>
      </c>
      <c r="O139" s="48">
        <f t="shared" si="73"/>
        <v>103.09752400202116</v>
      </c>
      <c r="P139" s="48"/>
      <c r="Q139" s="45">
        <v>42871</v>
      </c>
      <c r="R139" s="42">
        <v>37930.17</v>
      </c>
      <c r="S139" s="47">
        <f t="shared" si="74"/>
        <v>2.3288913599794903E-3</v>
      </c>
      <c r="T139" s="48">
        <f t="shared" si="75"/>
        <v>103.26777188733328</v>
      </c>
      <c r="U139" s="48"/>
      <c r="V139" s="45">
        <v>42871</v>
      </c>
      <c r="W139" s="42">
        <v>1516.78</v>
      </c>
      <c r="X139" s="47">
        <f t="shared" si="84"/>
        <v>9.5028178494604987E-4</v>
      </c>
      <c r="Y139" s="42">
        <f t="shared" si="64"/>
        <v>3.6739543126884655E-5</v>
      </c>
      <c r="Z139" s="48">
        <f t="shared" si="76"/>
        <v>103.10866387954194</v>
      </c>
      <c r="AA139" s="48">
        <f t="shared" si="77"/>
        <v>103.58531336093519</v>
      </c>
      <c r="AB139" s="48">
        <f t="shared" si="78"/>
        <v>103.01077461677043</v>
      </c>
      <c r="AC139" s="48">
        <f t="shared" si="79"/>
        <v>103.48317326182909</v>
      </c>
      <c r="AD139" s="48"/>
      <c r="AE139" s="45">
        <v>42871</v>
      </c>
      <c r="AF139" s="42">
        <v>62340.44</v>
      </c>
      <c r="AG139" s="47">
        <f t="shared" si="80"/>
        <v>2.3477990469242815E-3</v>
      </c>
      <c r="AH139" s="48">
        <f t="shared" si="81"/>
        <v>103.05041285168755</v>
      </c>
      <c r="AI139" s="48"/>
      <c r="AJ139" s="48"/>
      <c r="AK139" s="45">
        <v>42871</v>
      </c>
      <c r="AL139" s="42">
        <v>39982.050000000003</v>
      </c>
      <c r="AM139" s="47">
        <f t="shared" si="82"/>
        <v>1.0473152125851648E-3</v>
      </c>
      <c r="AN139" s="48">
        <f t="shared" si="83"/>
        <v>102.52491191720462</v>
      </c>
      <c r="AO139" s="48"/>
      <c r="AP139" s="48"/>
      <c r="AQ139" s="42">
        <f t="shared" si="65"/>
        <v>103.06167599797494</v>
      </c>
      <c r="AS139" s="42">
        <f t="shared" si="66"/>
        <v>102.52491191720462</v>
      </c>
      <c r="AT139" s="42">
        <f t="shared" si="67"/>
        <v>103.31230405344708</v>
      </c>
      <c r="AU139" s="48"/>
      <c r="AV139" s="48"/>
      <c r="AW139" s="48"/>
      <c r="AX139" s="48"/>
      <c r="AY139" s="48"/>
      <c r="AZ139" s="45"/>
    </row>
    <row r="140" spans="2:52" x14ac:dyDescent="0.2">
      <c r="B140" s="45">
        <v>42872</v>
      </c>
      <c r="C140" s="42">
        <v>36415.089999999997</v>
      </c>
      <c r="D140" s="47">
        <f t="shared" si="68"/>
        <v>1.4765658087971811E-3</v>
      </c>
      <c r="E140" s="48">
        <f t="shared" si="69"/>
        <v>103.26939050649958</v>
      </c>
      <c r="F140" s="48"/>
      <c r="G140" s="45">
        <v>42872</v>
      </c>
      <c r="H140" s="42">
        <v>36264.5</v>
      </c>
      <c r="I140" s="47">
        <f t="shared" si="70"/>
        <v>9.0307459363025977E-4</v>
      </c>
      <c r="J140" s="48">
        <f t="shared" si="71"/>
        <v>103.40560277044715</v>
      </c>
      <c r="K140" s="48"/>
      <c r="L140" s="45">
        <v>42872</v>
      </c>
      <c r="M140" s="42">
        <v>40217.89</v>
      </c>
      <c r="N140" s="47">
        <f t="shared" si="72"/>
        <v>5.966077945638304E-4</v>
      </c>
      <c r="O140" s="48">
        <f t="shared" si="73"/>
        <v>103.159032788441</v>
      </c>
      <c r="P140" s="48"/>
      <c r="Q140" s="45">
        <v>42872</v>
      </c>
      <c r="R140" s="42">
        <v>37977.17</v>
      </c>
      <c r="S140" s="47">
        <f t="shared" si="74"/>
        <v>1.239119149742729E-3</v>
      </c>
      <c r="T140" s="48">
        <f t="shared" si="75"/>
        <v>103.39573296103013</v>
      </c>
      <c r="U140" s="48"/>
      <c r="V140" s="45">
        <v>42872</v>
      </c>
      <c r="W140" s="42">
        <v>1520.41</v>
      </c>
      <c r="X140" s="47">
        <f t="shared" si="84"/>
        <v>2.3932277588050166E-3</v>
      </c>
      <c r="Y140" s="42">
        <f t="shared" si="64"/>
        <v>3.6739543126884655E-5</v>
      </c>
      <c r="Z140" s="48">
        <f t="shared" si="76"/>
        <v>103.35542639611175</v>
      </c>
      <c r="AA140" s="48">
        <f t="shared" si="77"/>
        <v>103.83702228536264</v>
      </c>
      <c r="AB140" s="48">
        <f t="shared" si="78"/>
        <v>103.10866387954194</v>
      </c>
      <c r="AC140" s="48">
        <f t="shared" si="79"/>
        <v>103.58531336093519</v>
      </c>
      <c r="AD140" s="48"/>
      <c r="AE140" s="45">
        <v>42872</v>
      </c>
      <c r="AF140" s="42">
        <v>62395.02</v>
      </c>
      <c r="AG140" s="47">
        <f t="shared" si="80"/>
        <v>8.7551515517048095E-4</v>
      </c>
      <c r="AH140" s="48">
        <f t="shared" si="81"/>
        <v>103.14063504988579</v>
      </c>
      <c r="AI140" s="48"/>
      <c r="AJ140" s="48"/>
      <c r="AK140" s="45">
        <v>42872</v>
      </c>
      <c r="AL140" s="42">
        <v>39981.61</v>
      </c>
      <c r="AM140" s="47">
        <f t="shared" si="82"/>
        <v>-1.1004938466174785E-5</v>
      </c>
      <c r="AN140" s="48">
        <f t="shared" si="83"/>
        <v>102.52378363685771</v>
      </c>
      <c r="AO140" s="48"/>
      <c r="AP140" s="48"/>
      <c r="AQ140" s="42">
        <f t="shared" si="65"/>
        <v>103.14902961886021</v>
      </c>
      <c r="AS140" s="42">
        <f t="shared" si="66"/>
        <v>102.52378363685771</v>
      </c>
      <c r="AT140" s="42">
        <f t="shared" si="67"/>
        <v>103.40560277044715</v>
      </c>
      <c r="AU140" s="48"/>
      <c r="AV140" s="48"/>
      <c r="AW140" s="48"/>
      <c r="AX140" s="48"/>
      <c r="AY140" s="48"/>
      <c r="AZ140" s="45"/>
    </row>
    <row r="141" spans="2:52" x14ac:dyDescent="0.2">
      <c r="B141" s="45">
        <v>42873</v>
      </c>
      <c r="C141" s="42">
        <v>36516.35</v>
      </c>
      <c r="D141" s="47">
        <f t="shared" si="68"/>
        <v>2.780715357287411E-3</v>
      </c>
      <c r="E141" s="48">
        <f t="shared" si="69"/>
        <v>103.55655328661871</v>
      </c>
      <c r="F141" s="48"/>
      <c r="G141" s="45">
        <v>42873</v>
      </c>
      <c r="H141" s="42">
        <v>36334.089999999997</v>
      </c>
      <c r="I141" s="47">
        <f t="shared" si="70"/>
        <v>1.9189565553088261E-3</v>
      </c>
      <c r="J141" s="48">
        <f t="shared" si="71"/>
        <v>103.60403362973915</v>
      </c>
      <c r="K141" s="48"/>
      <c r="L141" s="45">
        <v>42873</v>
      </c>
      <c r="M141" s="42">
        <v>40314.620000000003</v>
      </c>
      <c r="N141" s="47">
        <f t="shared" si="72"/>
        <v>2.4051485545364404E-3</v>
      </c>
      <c r="O141" s="48">
        <f t="shared" si="73"/>
        <v>103.40714558703949</v>
      </c>
      <c r="P141" s="48"/>
      <c r="Q141" s="45">
        <v>42873</v>
      </c>
      <c r="R141" s="42">
        <v>38063.42</v>
      </c>
      <c r="S141" s="47">
        <f t="shared" si="74"/>
        <v>2.2711012958573917E-3</v>
      </c>
      <c r="T141" s="48">
        <f t="shared" si="75"/>
        <v>103.63055514414405</v>
      </c>
      <c r="U141" s="48"/>
      <c r="V141" s="45">
        <v>42873</v>
      </c>
      <c r="W141" s="42">
        <v>1522</v>
      </c>
      <c r="X141" s="47">
        <f t="shared" si="84"/>
        <v>1.045770548733449E-3</v>
      </c>
      <c r="Y141" s="42">
        <f t="shared" si="64"/>
        <v>3.6739543126884655E-5</v>
      </c>
      <c r="Z141" s="48">
        <f t="shared" si="76"/>
        <v>103.4635124570886</v>
      </c>
      <c r="AA141" s="48">
        <f t="shared" si="77"/>
        <v>103.94942690989527</v>
      </c>
      <c r="AB141" s="48">
        <f t="shared" si="78"/>
        <v>103.35542639611175</v>
      </c>
      <c r="AC141" s="48">
        <f t="shared" si="79"/>
        <v>103.83702228536264</v>
      </c>
      <c r="AD141" s="48"/>
      <c r="AE141" s="45">
        <v>42873</v>
      </c>
      <c r="AF141" s="42">
        <v>62570.46</v>
      </c>
      <c r="AG141" s="47">
        <f t="shared" si="80"/>
        <v>2.811762861843814E-3</v>
      </c>
      <c r="AH141" s="48">
        <f t="shared" si="81"/>
        <v>103.43064205706604</v>
      </c>
      <c r="AI141" s="48"/>
      <c r="AJ141" s="48"/>
      <c r="AK141" s="45">
        <v>42873</v>
      </c>
      <c r="AL141" s="42">
        <v>40016.14</v>
      </c>
      <c r="AM141" s="47">
        <f t="shared" si="82"/>
        <v>8.6364706173669425E-4</v>
      </c>
      <c r="AN141" s="48">
        <f t="shared" si="83"/>
        <v>102.61232800135382</v>
      </c>
      <c r="AO141" s="48"/>
      <c r="AP141" s="48"/>
      <c r="AQ141" s="42">
        <f t="shared" si="65"/>
        <v>103.37354295099355</v>
      </c>
      <c r="AS141" s="42">
        <f t="shared" si="66"/>
        <v>102.61232800135382</v>
      </c>
      <c r="AT141" s="42">
        <f t="shared" si="67"/>
        <v>103.63055514414405</v>
      </c>
      <c r="AU141" s="48"/>
      <c r="AV141" s="48"/>
      <c r="AW141" s="48"/>
      <c r="AX141" s="48"/>
      <c r="AY141" s="48"/>
      <c r="AZ141" s="45"/>
    </row>
    <row r="142" spans="2:52" x14ac:dyDescent="0.2">
      <c r="B142" s="45">
        <v>42874</v>
      </c>
      <c r="C142" s="42">
        <v>36556.28</v>
      </c>
      <c r="D142" s="47">
        <f t="shared" si="68"/>
        <v>1.0934827823700921E-3</v>
      </c>
      <c r="E142" s="48">
        <f t="shared" si="69"/>
        <v>103.66979059463922</v>
      </c>
      <c r="F142" s="48"/>
      <c r="G142" s="45">
        <v>42874</v>
      </c>
      <c r="H142" s="42">
        <v>36373.72</v>
      </c>
      <c r="I142" s="47">
        <f t="shared" si="70"/>
        <v>1.0907112301423716E-3</v>
      </c>
      <c r="J142" s="48">
        <f t="shared" si="71"/>
        <v>103.71703571270716</v>
      </c>
      <c r="K142" s="48"/>
      <c r="L142" s="45">
        <v>42874</v>
      </c>
      <c r="M142" s="42">
        <v>40359.29</v>
      </c>
      <c r="N142" s="47">
        <f t="shared" si="72"/>
        <v>1.1080347526528644E-3</v>
      </c>
      <c r="O142" s="48">
        <f t="shared" si="73"/>
        <v>103.52172429802256</v>
      </c>
      <c r="P142" s="48"/>
      <c r="Q142" s="45">
        <v>42874</v>
      </c>
      <c r="R142" s="42">
        <v>38099.94</v>
      </c>
      <c r="S142" s="47">
        <f t="shared" si="74"/>
        <v>9.5945135776043244E-4</v>
      </c>
      <c r="T142" s="48">
        <f t="shared" si="75"/>
        <v>103.72998362098257</v>
      </c>
      <c r="U142" s="48"/>
      <c r="V142" s="45">
        <v>42874</v>
      </c>
      <c r="W142" s="42">
        <v>1520.89</v>
      </c>
      <c r="X142" s="47">
        <f t="shared" si="84"/>
        <v>-7.293035479631893E-4</v>
      </c>
      <c r="Y142" s="42">
        <f t="shared" si="64"/>
        <v>3.6739543126884655E-5</v>
      </c>
      <c r="Z142" s="48">
        <f t="shared" si="76"/>
        <v>103.38805615036891</v>
      </c>
      <c r="AA142" s="48">
        <f t="shared" si="77"/>
        <v>103.8774352784941</v>
      </c>
      <c r="AB142" s="48">
        <f t="shared" si="78"/>
        <v>103.4635124570886</v>
      </c>
      <c r="AC142" s="48">
        <f t="shared" si="79"/>
        <v>103.94942690989527</v>
      </c>
      <c r="AD142" s="48"/>
      <c r="AE142" s="45">
        <v>42874</v>
      </c>
      <c r="AF142" s="42">
        <v>62659.78</v>
      </c>
      <c r="AG142" s="47">
        <f t="shared" si="80"/>
        <v>1.4275106815579974E-3</v>
      </c>
      <c r="AH142" s="48">
        <f t="shared" si="81"/>
        <v>103.5782904034029</v>
      </c>
      <c r="AI142" s="48"/>
      <c r="AJ142" s="48"/>
      <c r="AK142" s="45">
        <v>42874</v>
      </c>
      <c r="AL142" s="42">
        <v>40060.43</v>
      </c>
      <c r="AM142" s="47">
        <f t="shared" si="82"/>
        <v>1.1068034048262732E-3</v>
      </c>
      <c r="AN142" s="48">
        <f t="shared" si="83"/>
        <v>102.72589967536287</v>
      </c>
      <c r="AO142" s="48"/>
      <c r="AP142" s="48"/>
      <c r="AQ142" s="42">
        <f t="shared" si="65"/>
        <v>103.49045405085288</v>
      </c>
      <c r="AS142" s="42">
        <f t="shared" si="66"/>
        <v>102.72589967536287</v>
      </c>
      <c r="AT142" s="42">
        <f t="shared" si="67"/>
        <v>103.72998362098257</v>
      </c>
      <c r="AU142" s="48"/>
      <c r="AV142" s="48"/>
      <c r="AW142" s="48"/>
      <c r="AX142" s="48"/>
      <c r="AY142" s="48"/>
      <c r="AZ142" s="45"/>
    </row>
    <row r="143" spans="2:52" x14ac:dyDescent="0.2">
      <c r="B143" s="45">
        <v>42875</v>
      </c>
      <c r="C143" s="42">
        <v>36556.28</v>
      </c>
      <c r="D143" s="47">
        <f t="shared" si="68"/>
        <v>0</v>
      </c>
      <c r="E143" s="48">
        <f t="shared" si="69"/>
        <v>103.66979059463922</v>
      </c>
      <c r="F143" s="48"/>
      <c r="G143" s="45">
        <v>42875</v>
      </c>
      <c r="H143" s="42">
        <v>36373.72</v>
      </c>
      <c r="I143" s="47">
        <f t="shared" si="70"/>
        <v>0</v>
      </c>
      <c r="J143" s="48">
        <f t="shared" si="71"/>
        <v>103.71703571270716</v>
      </c>
      <c r="K143" s="48"/>
      <c r="L143" s="45">
        <v>42875</v>
      </c>
      <c r="M143" s="42">
        <v>40359.29</v>
      </c>
      <c r="N143" s="47">
        <f t="shared" si="72"/>
        <v>0</v>
      </c>
      <c r="O143" s="48">
        <f t="shared" si="73"/>
        <v>103.52172429802256</v>
      </c>
      <c r="P143" s="48"/>
      <c r="Q143" s="45">
        <v>42875</v>
      </c>
      <c r="R143" s="42">
        <v>38099.94</v>
      </c>
      <c r="S143" s="47">
        <f t="shared" si="74"/>
        <v>0</v>
      </c>
      <c r="T143" s="48">
        <f t="shared" si="75"/>
        <v>103.72998362098257</v>
      </c>
      <c r="U143" s="48"/>
      <c r="V143" s="45">
        <v>42875</v>
      </c>
      <c r="W143" s="42">
        <v>1521.07</v>
      </c>
      <c r="X143" s="47">
        <f t="shared" si="84"/>
        <v>1.1835175456464953E-4</v>
      </c>
      <c r="Y143" s="42">
        <f t="shared" si="64"/>
        <v>3.6739543126884655E-5</v>
      </c>
      <c r="Z143" s="48">
        <f t="shared" si="76"/>
        <v>103.40029230821534</v>
      </c>
      <c r="AA143" s="48">
        <f t="shared" si="77"/>
        <v>103.89354576473231</v>
      </c>
      <c r="AB143" s="48">
        <f t="shared" si="78"/>
        <v>103.38805615036891</v>
      </c>
      <c r="AC143" s="48">
        <f t="shared" si="79"/>
        <v>103.8774352784941</v>
      </c>
      <c r="AD143" s="48"/>
      <c r="AE143" s="45">
        <v>42875</v>
      </c>
      <c r="AF143" s="42">
        <v>62659.78</v>
      </c>
      <c r="AG143" s="47">
        <f t="shared" si="80"/>
        <v>0</v>
      </c>
      <c r="AH143" s="48">
        <f t="shared" si="81"/>
        <v>103.5782904034029</v>
      </c>
      <c r="AI143" s="48"/>
      <c r="AJ143" s="48"/>
      <c r="AK143" s="45">
        <v>42875</v>
      </c>
      <c r="AL143" s="42">
        <v>40060.43</v>
      </c>
      <c r="AM143" s="47">
        <f t="shared" si="82"/>
        <v>0</v>
      </c>
      <c r="AN143" s="48">
        <f t="shared" si="83"/>
        <v>102.72589967536287</v>
      </c>
      <c r="AO143" s="48"/>
      <c r="AP143" s="48"/>
      <c r="AQ143" s="42">
        <f t="shared" si="65"/>
        <v>103.49045405085288</v>
      </c>
      <c r="AS143" s="42">
        <f t="shared" si="66"/>
        <v>102.72589967536287</v>
      </c>
      <c r="AT143" s="42">
        <f t="shared" si="67"/>
        <v>103.72998362098257</v>
      </c>
      <c r="AU143" s="48"/>
      <c r="AV143" s="48"/>
      <c r="AW143" s="48"/>
      <c r="AX143" s="48"/>
      <c r="AY143" s="48"/>
      <c r="AZ143" s="45"/>
    </row>
    <row r="144" spans="2:52" x14ac:dyDescent="0.2">
      <c r="B144" s="45">
        <v>42876</v>
      </c>
      <c r="C144" s="42">
        <v>36556.28</v>
      </c>
      <c r="D144" s="47">
        <f t="shared" si="68"/>
        <v>0</v>
      </c>
      <c r="E144" s="48">
        <f t="shared" si="69"/>
        <v>103.66979059463922</v>
      </c>
      <c r="F144" s="48"/>
      <c r="G144" s="45">
        <v>42876</v>
      </c>
      <c r="H144" s="42">
        <v>36373.72</v>
      </c>
      <c r="I144" s="47">
        <f t="shared" si="70"/>
        <v>0</v>
      </c>
      <c r="J144" s="48">
        <f t="shared" si="71"/>
        <v>103.71703571270716</v>
      </c>
      <c r="K144" s="48"/>
      <c r="L144" s="45">
        <v>42876</v>
      </c>
      <c r="M144" s="42">
        <v>40359.29</v>
      </c>
      <c r="N144" s="47">
        <f t="shared" si="72"/>
        <v>0</v>
      </c>
      <c r="O144" s="48">
        <f t="shared" si="73"/>
        <v>103.52172429802256</v>
      </c>
      <c r="P144" s="48"/>
      <c r="Q144" s="45">
        <v>42876</v>
      </c>
      <c r="R144" s="42">
        <v>38099.94</v>
      </c>
      <c r="S144" s="47">
        <f t="shared" si="74"/>
        <v>0</v>
      </c>
      <c r="T144" s="48">
        <f t="shared" si="75"/>
        <v>103.72998362098257</v>
      </c>
      <c r="U144" s="48"/>
      <c r="V144" s="45">
        <v>42876</v>
      </c>
      <c r="W144" s="42">
        <v>1521.21</v>
      </c>
      <c r="X144" s="47">
        <f t="shared" si="84"/>
        <v>9.2040471510346222E-5</v>
      </c>
      <c r="Y144" s="42">
        <f t="shared" si="64"/>
        <v>3.6739543126884655E-5</v>
      </c>
      <c r="Z144" s="48">
        <f t="shared" si="76"/>
        <v>103.4098093198737</v>
      </c>
      <c r="AA144" s="48">
        <f t="shared" si="77"/>
        <v>103.9069251770766</v>
      </c>
      <c r="AB144" s="48">
        <f t="shared" si="78"/>
        <v>103.40029230821534</v>
      </c>
      <c r="AC144" s="48">
        <f t="shared" si="79"/>
        <v>103.89354576473231</v>
      </c>
      <c r="AD144" s="48"/>
      <c r="AE144" s="45">
        <v>42876</v>
      </c>
      <c r="AF144" s="42">
        <v>62659.78</v>
      </c>
      <c r="AG144" s="47">
        <f t="shared" si="80"/>
        <v>0</v>
      </c>
      <c r="AH144" s="48">
        <f t="shared" si="81"/>
        <v>103.5782904034029</v>
      </c>
      <c r="AI144" s="48"/>
      <c r="AJ144" s="48"/>
      <c r="AK144" s="45">
        <v>42876</v>
      </c>
      <c r="AL144" s="42">
        <v>40060.43</v>
      </c>
      <c r="AM144" s="47">
        <f t="shared" si="82"/>
        <v>0</v>
      </c>
      <c r="AN144" s="48">
        <f t="shared" si="83"/>
        <v>102.72589967536287</v>
      </c>
      <c r="AO144" s="48"/>
      <c r="AP144" s="48"/>
      <c r="AQ144" s="42">
        <f t="shared" si="65"/>
        <v>103.49045405085288</v>
      </c>
      <c r="AS144" s="42">
        <f t="shared" si="66"/>
        <v>102.72589967536287</v>
      </c>
      <c r="AT144" s="42">
        <f t="shared" si="67"/>
        <v>103.72998362098257</v>
      </c>
      <c r="AU144" s="48"/>
      <c r="AV144" s="48"/>
      <c r="AW144" s="48"/>
      <c r="AX144" s="48"/>
      <c r="AY144" s="48"/>
      <c r="AZ144" s="45"/>
    </row>
    <row r="145" spans="2:52" x14ac:dyDescent="0.2">
      <c r="B145" s="45">
        <v>42877</v>
      </c>
      <c r="C145" s="42">
        <v>36518.480000000003</v>
      </c>
      <c r="D145" s="47">
        <f t="shared" si="68"/>
        <v>-1.0340220613256346E-3</v>
      </c>
      <c r="E145" s="48">
        <f t="shared" si="69"/>
        <v>103.56259374407136</v>
      </c>
      <c r="F145" s="48"/>
      <c r="G145" s="45">
        <v>42877</v>
      </c>
      <c r="H145" s="42">
        <v>36335.519999999997</v>
      </c>
      <c r="I145" s="47">
        <f t="shared" si="70"/>
        <v>-1.0502087771062651E-3</v>
      </c>
      <c r="J145" s="48">
        <f t="shared" si="71"/>
        <v>103.60811117146623</v>
      </c>
      <c r="K145" s="48"/>
      <c r="L145" s="45">
        <v>42877</v>
      </c>
      <c r="M145" s="42">
        <v>40311.589999999997</v>
      </c>
      <c r="N145" s="47">
        <f t="shared" si="72"/>
        <v>-1.1818840222412863E-3</v>
      </c>
      <c r="O145" s="48">
        <f t="shared" si="73"/>
        <v>103.39937362611987</v>
      </c>
      <c r="P145" s="48"/>
      <c r="Q145" s="45">
        <v>42877</v>
      </c>
      <c r="R145" s="42">
        <v>38055.85</v>
      </c>
      <c r="S145" s="47">
        <f t="shared" si="74"/>
        <v>-1.1572196701623572E-3</v>
      </c>
      <c r="T145" s="48">
        <f t="shared" si="75"/>
        <v>103.60994524355074</v>
      </c>
      <c r="U145" s="48"/>
      <c r="V145" s="45">
        <v>42877</v>
      </c>
      <c r="W145" s="42">
        <v>1519.01</v>
      </c>
      <c r="X145" s="47">
        <f t="shared" si="84"/>
        <v>-1.4462171560797321E-3</v>
      </c>
      <c r="Y145" s="42">
        <f t="shared" si="64"/>
        <v>3.6739543126884655E-5</v>
      </c>
      <c r="Z145" s="48">
        <f t="shared" si="76"/>
        <v>103.26025627952836</v>
      </c>
      <c r="AA145" s="48">
        <f t="shared" si="77"/>
        <v>103.76047069220874</v>
      </c>
      <c r="AB145" s="48">
        <f t="shared" si="78"/>
        <v>103.4098093198737</v>
      </c>
      <c r="AC145" s="48">
        <f t="shared" si="79"/>
        <v>103.9069251770766</v>
      </c>
      <c r="AD145" s="48"/>
      <c r="AE145" s="45">
        <v>42877</v>
      </c>
      <c r="AF145" s="42">
        <v>62590.5</v>
      </c>
      <c r="AG145" s="47">
        <f t="shared" si="80"/>
        <v>-1.1056534191470346E-3</v>
      </c>
      <c r="AH145" s="48">
        <f t="shared" si="81"/>
        <v>103.46376871246898</v>
      </c>
      <c r="AI145" s="48"/>
      <c r="AJ145" s="48"/>
      <c r="AK145" s="45">
        <v>42877</v>
      </c>
      <c r="AL145" s="42">
        <v>40038.79</v>
      </c>
      <c r="AM145" s="47">
        <f t="shared" si="82"/>
        <v>-5.4018391714716341E-4</v>
      </c>
      <c r="AN145" s="48">
        <f t="shared" si="83"/>
        <v>102.67040879648377</v>
      </c>
      <c r="AO145" s="48"/>
      <c r="AP145" s="48"/>
      <c r="AQ145" s="42">
        <f t="shared" si="65"/>
        <v>103.38570021569349</v>
      </c>
      <c r="AS145" s="42">
        <f t="shared" si="66"/>
        <v>102.67040879648377</v>
      </c>
      <c r="AT145" s="42">
        <f t="shared" si="67"/>
        <v>103.60994524355074</v>
      </c>
      <c r="AU145" s="48"/>
      <c r="AV145" s="48"/>
      <c r="AW145" s="48"/>
      <c r="AX145" s="48"/>
      <c r="AY145" s="48"/>
      <c r="AZ145" s="45"/>
    </row>
    <row r="146" spans="2:52" x14ac:dyDescent="0.2">
      <c r="B146" s="45">
        <v>42878</v>
      </c>
      <c r="C146" s="42">
        <v>36468.93</v>
      </c>
      <c r="D146" s="47">
        <f t="shared" si="68"/>
        <v>-1.3568472729423853E-3</v>
      </c>
      <c r="E146" s="48">
        <f t="shared" si="69"/>
        <v>103.42207512117088</v>
      </c>
      <c r="F146" s="48"/>
      <c r="G146" s="45">
        <v>42878</v>
      </c>
      <c r="H146" s="42">
        <v>36317.31</v>
      </c>
      <c r="I146" s="47">
        <f t="shared" si="70"/>
        <v>-5.0116249884413211E-4</v>
      </c>
      <c r="J146" s="48">
        <f t="shared" si="71"/>
        <v>103.55618667157103</v>
      </c>
      <c r="K146" s="48"/>
      <c r="L146" s="45">
        <v>42878</v>
      </c>
      <c r="M146" s="42">
        <v>40291.57</v>
      </c>
      <c r="N146" s="47">
        <f t="shared" si="72"/>
        <v>-4.9663136581801215E-4</v>
      </c>
      <c r="O146" s="48">
        <f t="shared" si="73"/>
        <v>103.34802225397119</v>
      </c>
      <c r="P146" s="48"/>
      <c r="Q146" s="45">
        <v>42878</v>
      </c>
      <c r="R146" s="42">
        <v>38045.21</v>
      </c>
      <c r="S146" s="47">
        <f t="shared" si="74"/>
        <v>-2.7958907763192542E-4</v>
      </c>
      <c r="T146" s="48">
        <f t="shared" si="75"/>
        <v>103.5809770345266</v>
      </c>
      <c r="U146" s="48"/>
      <c r="V146" s="45">
        <v>42878</v>
      </c>
      <c r="W146" s="42">
        <v>1518.7</v>
      </c>
      <c r="X146" s="47">
        <f t="shared" si="84"/>
        <v>-2.0408028913565524E-4</v>
      </c>
      <c r="Y146" s="42">
        <f t="shared" si="64"/>
        <v>3.6739543126884655E-5</v>
      </c>
      <c r="Z146" s="48">
        <f t="shared" si="76"/>
        <v>103.23918289657061</v>
      </c>
      <c r="AA146" s="48">
        <f t="shared" si="77"/>
        <v>103.74310733763689</v>
      </c>
      <c r="AB146" s="48">
        <f t="shared" si="78"/>
        <v>103.26025627952836</v>
      </c>
      <c r="AC146" s="48">
        <f t="shared" si="79"/>
        <v>103.76047069220874</v>
      </c>
      <c r="AD146" s="48"/>
      <c r="AE146" s="45">
        <v>42878</v>
      </c>
      <c r="AF146" s="42">
        <v>62553.96</v>
      </c>
      <c r="AG146" s="47">
        <f t="shared" si="80"/>
        <v>-5.8379466532465507E-4</v>
      </c>
      <c r="AH146" s="48">
        <f t="shared" si="81"/>
        <v>103.40336711624025</v>
      </c>
      <c r="AI146" s="48"/>
      <c r="AJ146" s="48"/>
      <c r="AK146" s="45">
        <v>42878</v>
      </c>
      <c r="AL146" s="42">
        <v>40034.15</v>
      </c>
      <c r="AM146" s="47">
        <f t="shared" si="82"/>
        <v>-1.158876179824242E-4</v>
      </c>
      <c r="AN146" s="48">
        <f t="shared" si="83"/>
        <v>102.65851056737107</v>
      </c>
      <c r="AO146" s="48"/>
      <c r="AP146" s="48"/>
      <c r="AQ146" s="42">
        <f t="shared" si="65"/>
        <v>103.32818979414184</v>
      </c>
      <c r="AS146" s="42">
        <f t="shared" si="66"/>
        <v>102.65851056737107</v>
      </c>
      <c r="AT146" s="42">
        <f t="shared" si="67"/>
        <v>103.5809770345266</v>
      </c>
      <c r="AU146" s="48"/>
      <c r="AV146" s="48"/>
      <c r="AW146" s="48"/>
      <c r="AX146" s="48"/>
      <c r="AY146" s="48"/>
      <c r="AZ146" s="45"/>
    </row>
    <row r="147" spans="2:52" x14ac:dyDescent="0.2">
      <c r="B147" s="45">
        <v>42879</v>
      </c>
      <c r="C147" s="42">
        <v>36458.5</v>
      </c>
      <c r="D147" s="47">
        <f t="shared" si="68"/>
        <v>-2.8599687459984757E-4</v>
      </c>
      <c r="E147" s="48">
        <f t="shared" si="69"/>
        <v>103.39249673092159</v>
      </c>
      <c r="F147" s="48"/>
      <c r="G147" s="45">
        <v>42879</v>
      </c>
      <c r="H147" s="42">
        <v>36316.89</v>
      </c>
      <c r="I147" s="47">
        <f t="shared" si="70"/>
        <v>-1.1564733180868814E-5</v>
      </c>
      <c r="J147" s="48">
        <f t="shared" si="71"/>
        <v>103.55498907190294</v>
      </c>
      <c r="K147" s="48"/>
      <c r="L147" s="45">
        <v>42879</v>
      </c>
      <c r="M147" s="42">
        <v>40286.19</v>
      </c>
      <c r="N147" s="47">
        <f t="shared" si="72"/>
        <v>-1.3352669057065114E-4</v>
      </c>
      <c r="O147" s="48">
        <f t="shared" si="73"/>
        <v>103.33422253458259</v>
      </c>
      <c r="P147" s="48"/>
      <c r="Q147" s="45">
        <v>42879</v>
      </c>
      <c r="R147" s="42">
        <v>38036.36</v>
      </c>
      <c r="S147" s="47">
        <f t="shared" si="74"/>
        <v>-2.3261798265794553E-4</v>
      </c>
      <c r="T147" s="48">
        <f t="shared" si="75"/>
        <v>103.55688223660708</v>
      </c>
      <c r="U147" s="48"/>
      <c r="V147" s="45">
        <v>42879</v>
      </c>
      <c r="W147" s="42">
        <v>1519.53</v>
      </c>
      <c r="X147" s="47">
        <f t="shared" si="84"/>
        <v>5.4652005004274251E-4</v>
      </c>
      <c r="Y147" s="42">
        <f t="shared" si="64"/>
        <v>3.6739543126884655E-5</v>
      </c>
      <c r="Z147" s="48">
        <f t="shared" si="76"/>
        <v>103.29560517997362</v>
      </c>
      <c r="AA147" s="48">
        <f t="shared" si="77"/>
        <v>103.80361650021679</v>
      </c>
      <c r="AB147" s="48">
        <f t="shared" si="78"/>
        <v>103.23918289657061</v>
      </c>
      <c r="AC147" s="48">
        <f t="shared" si="79"/>
        <v>103.74310733763689</v>
      </c>
      <c r="AD147" s="48"/>
      <c r="AE147" s="45">
        <v>42879</v>
      </c>
      <c r="AF147" s="42">
        <v>62524.91</v>
      </c>
      <c r="AG147" s="47">
        <f t="shared" si="80"/>
        <v>-4.6439905643058665E-4</v>
      </c>
      <c r="AH147" s="48">
        <f t="shared" si="81"/>
        <v>103.35534669011972</v>
      </c>
      <c r="AI147" s="48"/>
      <c r="AJ147" s="48"/>
      <c r="AK147" s="45">
        <v>42879</v>
      </c>
      <c r="AL147" s="42">
        <v>40036.370000000003</v>
      </c>
      <c r="AM147" s="47">
        <f t="shared" si="82"/>
        <v>5.5452657293786345E-5</v>
      </c>
      <c r="AN147" s="48">
        <f t="shared" si="83"/>
        <v>102.66420325457585</v>
      </c>
      <c r="AO147" s="48"/>
      <c r="AP147" s="48"/>
      <c r="AQ147" s="42">
        <f t="shared" si="65"/>
        <v>103.30969008645162</v>
      </c>
      <c r="AS147" s="42">
        <f t="shared" si="66"/>
        <v>102.66420325457585</v>
      </c>
      <c r="AT147" s="42">
        <f t="shared" si="67"/>
        <v>103.55688223660708</v>
      </c>
      <c r="AU147" s="48"/>
      <c r="AV147" s="48"/>
      <c r="AW147" s="48"/>
      <c r="AX147" s="48"/>
      <c r="AY147" s="48"/>
      <c r="AZ147" s="45"/>
    </row>
    <row r="148" spans="2:52" x14ac:dyDescent="0.2">
      <c r="B148" s="45">
        <v>42880</v>
      </c>
      <c r="C148" s="42">
        <v>36479.800000000003</v>
      </c>
      <c r="D148" s="47">
        <f t="shared" si="68"/>
        <v>5.8422590068163416E-4</v>
      </c>
      <c r="E148" s="48">
        <f t="shared" si="69"/>
        <v>103.45290130544794</v>
      </c>
      <c r="F148" s="48"/>
      <c r="G148" s="45">
        <v>42880</v>
      </c>
      <c r="H148" s="42">
        <v>36349.550000000003</v>
      </c>
      <c r="I148" s="47">
        <f t="shared" si="70"/>
        <v>8.9930608044919147E-4</v>
      </c>
      <c r="J148" s="48">
        <f t="shared" si="71"/>
        <v>103.64811670323616</v>
      </c>
      <c r="K148" s="48"/>
      <c r="L148" s="45">
        <v>42880</v>
      </c>
      <c r="M148" s="42">
        <v>40317.35</v>
      </c>
      <c r="N148" s="47">
        <f t="shared" si="72"/>
        <v>7.7346604382277917E-4</v>
      </c>
      <c r="O148" s="48">
        <f t="shared" si="73"/>
        <v>103.41414804687793</v>
      </c>
      <c r="P148" s="48"/>
      <c r="Q148" s="45">
        <v>42880</v>
      </c>
      <c r="R148" s="42">
        <v>38069.17</v>
      </c>
      <c r="S148" s="47">
        <f t="shared" si="74"/>
        <v>8.625956847605476E-4</v>
      </c>
      <c r="T148" s="48">
        <f t="shared" si="75"/>
        <v>103.64620995635164</v>
      </c>
      <c r="U148" s="48"/>
      <c r="V148" s="45">
        <v>42880</v>
      </c>
      <c r="W148" s="42">
        <v>1516.48</v>
      </c>
      <c r="X148" s="47">
        <f t="shared" si="84"/>
        <v>-2.0071995946114862E-3</v>
      </c>
      <c r="Y148" s="42">
        <f t="shared" si="64"/>
        <v>3.6739543126884655E-5</v>
      </c>
      <c r="Z148" s="48">
        <f t="shared" si="76"/>
        <v>103.08827028313122</v>
      </c>
      <c r="AA148" s="48">
        <f t="shared" si="77"/>
        <v>103.59907562070349</v>
      </c>
      <c r="AB148" s="48">
        <f t="shared" si="78"/>
        <v>103.29560517997362</v>
      </c>
      <c r="AC148" s="48">
        <f t="shared" si="79"/>
        <v>103.80361650021679</v>
      </c>
      <c r="AD148" s="48"/>
      <c r="AE148" s="45">
        <v>42880</v>
      </c>
      <c r="AF148" s="42">
        <v>62572.72</v>
      </c>
      <c r="AG148" s="47">
        <f t="shared" si="80"/>
        <v>7.6465523900792753E-4</v>
      </c>
      <c r="AH148" s="48">
        <f t="shared" si="81"/>
        <v>103.4343778974458</v>
      </c>
      <c r="AI148" s="48"/>
      <c r="AJ148" s="48"/>
      <c r="AK148" s="45">
        <v>42880</v>
      </c>
      <c r="AL148" s="42">
        <v>40056.699999999997</v>
      </c>
      <c r="AM148" s="47">
        <f t="shared" si="82"/>
        <v>5.077882934940714E-4</v>
      </c>
      <c r="AN148" s="48">
        <f t="shared" si="83"/>
        <v>102.71633493514942</v>
      </c>
      <c r="AO148" s="48"/>
      <c r="AP148" s="48"/>
      <c r="AQ148" s="42">
        <f t="shared" si="65"/>
        <v>103.38534814075149</v>
      </c>
      <c r="AS148" s="42">
        <f t="shared" si="66"/>
        <v>102.71633493514942</v>
      </c>
      <c r="AT148" s="42">
        <f t="shared" si="67"/>
        <v>103.64811670323616</v>
      </c>
      <c r="AU148" s="48"/>
      <c r="AV148" s="48"/>
      <c r="AW148" s="48"/>
      <c r="AX148" s="48"/>
      <c r="AY148" s="48"/>
      <c r="AZ148" s="45"/>
    </row>
    <row r="149" spans="2:52" x14ac:dyDescent="0.2">
      <c r="B149" s="45">
        <v>42881</v>
      </c>
      <c r="C149" s="42">
        <v>36398.61</v>
      </c>
      <c r="D149" s="47">
        <f t="shared" si="68"/>
        <v>-2.2256152720135924E-3</v>
      </c>
      <c r="E149" s="48">
        <f t="shared" si="69"/>
        <v>103.22265494836842</v>
      </c>
      <c r="F149" s="48"/>
      <c r="G149" s="45">
        <v>42881</v>
      </c>
      <c r="H149" s="42">
        <v>36280.730000000003</v>
      </c>
      <c r="I149" s="47">
        <f t="shared" si="70"/>
        <v>-1.8932834106611951E-3</v>
      </c>
      <c r="J149" s="48">
        <f t="shared" si="71"/>
        <v>103.45188144333564</v>
      </c>
      <c r="K149" s="48"/>
      <c r="L149" s="45">
        <v>42881</v>
      </c>
      <c r="M149" s="42">
        <v>40239.78</v>
      </c>
      <c r="N149" s="47">
        <f t="shared" si="72"/>
        <v>-1.9239855794093152E-3</v>
      </c>
      <c r="O149" s="48">
        <f t="shared" si="73"/>
        <v>103.21518071732883</v>
      </c>
      <c r="P149" s="48"/>
      <c r="Q149" s="45">
        <v>42881</v>
      </c>
      <c r="R149" s="42">
        <v>37996.699999999997</v>
      </c>
      <c r="S149" s="47">
        <f t="shared" si="74"/>
        <v>-1.9036401371503864E-3</v>
      </c>
      <c r="T149" s="48">
        <f t="shared" si="75"/>
        <v>103.44890487101522</v>
      </c>
      <c r="U149" s="48"/>
      <c r="V149" s="45">
        <v>42881</v>
      </c>
      <c r="W149" s="42">
        <v>1513.94</v>
      </c>
      <c r="X149" s="47">
        <f t="shared" si="84"/>
        <v>-1.6749314201307541E-3</v>
      </c>
      <c r="Y149" s="42">
        <f t="shared" si="64"/>
        <v>3.6739543126884655E-5</v>
      </c>
      <c r="Z149" s="48">
        <f t="shared" si="76"/>
        <v>102.91560450018707</v>
      </c>
      <c r="AA149" s="48">
        <f t="shared" si="77"/>
        <v>103.42936045655654</v>
      </c>
      <c r="AB149" s="48">
        <f t="shared" si="78"/>
        <v>103.08827028313122</v>
      </c>
      <c r="AC149" s="48">
        <f t="shared" si="79"/>
        <v>103.59907562070349</v>
      </c>
      <c r="AD149" s="48"/>
      <c r="AE149" s="45">
        <v>42881</v>
      </c>
      <c r="AF149" s="42">
        <v>62438.49</v>
      </c>
      <c r="AG149" s="47">
        <f t="shared" si="80"/>
        <v>-2.1451840354711482E-3</v>
      </c>
      <c r="AH149" s="48">
        <f t="shared" si="81"/>
        <v>103.21249212126131</v>
      </c>
      <c r="AI149" s="48"/>
      <c r="AJ149" s="48"/>
      <c r="AK149" s="45">
        <v>42881</v>
      </c>
      <c r="AL149" s="42">
        <v>40030.46</v>
      </c>
      <c r="AM149" s="47">
        <f t="shared" si="82"/>
        <v>-6.5507143623910746E-4</v>
      </c>
      <c r="AN149" s="48">
        <f t="shared" si="83"/>
        <v>102.64904839809823</v>
      </c>
      <c r="AO149" s="48"/>
      <c r="AP149" s="48"/>
      <c r="AQ149" s="42">
        <f t="shared" si="65"/>
        <v>103.20002708323462</v>
      </c>
      <c r="AS149" s="42">
        <f t="shared" si="66"/>
        <v>102.64904839809823</v>
      </c>
      <c r="AT149" s="42">
        <f t="shared" si="67"/>
        <v>103.45188144333564</v>
      </c>
      <c r="AU149" s="48"/>
      <c r="AV149" s="48"/>
      <c r="AW149" s="48"/>
      <c r="AX149" s="48"/>
      <c r="AY149" s="48"/>
      <c r="AZ149" s="45"/>
    </row>
    <row r="150" spans="2:52" x14ac:dyDescent="0.2">
      <c r="B150" s="45">
        <v>42882</v>
      </c>
      <c r="C150" s="42">
        <v>36398.61</v>
      </c>
      <c r="D150" s="47">
        <f t="shared" si="68"/>
        <v>0</v>
      </c>
      <c r="E150" s="48">
        <f t="shared" si="69"/>
        <v>103.22265494836842</v>
      </c>
      <c r="F150" s="48"/>
      <c r="G150" s="45">
        <v>42882</v>
      </c>
      <c r="H150" s="42">
        <v>36280.730000000003</v>
      </c>
      <c r="I150" s="47">
        <f t="shared" si="70"/>
        <v>0</v>
      </c>
      <c r="J150" s="48">
        <f t="shared" si="71"/>
        <v>103.45188144333564</v>
      </c>
      <c r="K150" s="48"/>
      <c r="L150" s="45">
        <v>42882</v>
      </c>
      <c r="M150" s="42">
        <v>40239.78</v>
      </c>
      <c r="N150" s="47">
        <f t="shared" si="72"/>
        <v>0</v>
      </c>
      <c r="O150" s="48">
        <f t="shared" si="73"/>
        <v>103.21518071732883</v>
      </c>
      <c r="P150" s="48"/>
      <c r="Q150" s="45">
        <v>42882</v>
      </c>
      <c r="R150" s="42">
        <v>37996.699999999997</v>
      </c>
      <c r="S150" s="47">
        <f t="shared" si="74"/>
        <v>0</v>
      </c>
      <c r="T150" s="48">
        <f t="shared" si="75"/>
        <v>103.44890487101522</v>
      </c>
      <c r="U150" s="48"/>
      <c r="V150" s="45">
        <v>42882</v>
      </c>
      <c r="W150" s="42">
        <v>1514.08</v>
      </c>
      <c r="X150" s="47">
        <f t="shared" si="84"/>
        <v>9.2473942164161826E-5</v>
      </c>
      <c r="Y150" s="42">
        <f t="shared" si="64"/>
        <v>3.6739543126884655E-5</v>
      </c>
      <c r="Z150" s="48">
        <f t="shared" si="76"/>
        <v>102.92512151184542</v>
      </c>
      <c r="AA150" s="48">
        <f t="shared" si="77"/>
        <v>103.44272492470256</v>
      </c>
      <c r="AB150" s="48">
        <f t="shared" si="78"/>
        <v>102.91560450018707</v>
      </c>
      <c r="AC150" s="48">
        <f t="shared" si="79"/>
        <v>103.42936045655654</v>
      </c>
      <c r="AD150" s="48"/>
      <c r="AE150" s="45">
        <v>42882</v>
      </c>
      <c r="AF150" s="42">
        <v>62438.49</v>
      </c>
      <c r="AG150" s="47">
        <f t="shared" si="80"/>
        <v>0</v>
      </c>
      <c r="AH150" s="48">
        <f t="shared" si="81"/>
        <v>103.21249212126131</v>
      </c>
      <c r="AI150" s="48"/>
      <c r="AJ150" s="48"/>
      <c r="AK150" s="45">
        <v>42882</v>
      </c>
      <c r="AL150" s="42">
        <v>40030.46</v>
      </c>
      <c r="AM150" s="47">
        <f t="shared" si="82"/>
        <v>0</v>
      </c>
      <c r="AN150" s="48">
        <f t="shared" si="83"/>
        <v>102.64904839809823</v>
      </c>
      <c r="AO150" s="48"/>
      <c r="AP150" s="48"/>
      <c r="AQ150" s="42">
        <f t="shared" si="65"/>
        <v>103.20002708323462</v>
      </c>
      <c r="AS150" s="42">
        <f t="shared" si="66"/>
        <v>102.64904839809823</v>
      </c>
      <c r="AT150" s="42">
        <f t="shared" si="67"/>
        <v>103.45188144333564</v>
      </c>
      <c r="AU150" s="48"/>
      <c r="AV150" s="48"/>
      <c r="AW150" s="48"/>
      <c r="AX150" s="48"/>
      <c r="AY150" s="48"/>
      <c r="AZ150" s="45"/>
    </row>
    <row r="151" spans="2:52" x14ac:dyDescent="0.2">
      <c r="B151" s="45">
        <v>42883</v>
      </c>
      <c r="C151" s="42">
        <v>36398.61</v>
      </c>
      <c r="D151" s="47">
        <f t="shared" si="68"/>
        <v>0</v>
      </c>
      <c r="E151" s="48">
        <f t="shared" si="69"/>
        <v>103.22265494836842</v>
      </c>
      <c r="F151" s="48"/>
      <c r="G151" s="45">
        <v>42883</v>
      </c>
      <c r="H151" s="42">
        <v>36280.730000000003</v>
      </c>
      <c r="I151" s="47">
        <f t="shared" si="70"/>
        <v>0</v>
      </c>
      <c r="J151" s="48">
        <f t="shared" si="71"/>
        <v>103.45188144333564</v>
      </c>
      <c r="K151" s="48"/>
      <c r="L151" s="45">
        <v>42883</v>
      </c>
      <c r="M151" s="42">
        <v>40239.78</v>
      </c>
      <c r="N151" s="47">
        <f t="shared" si="72"/>
        <v>0</v>
      </c>
      <c r="O151" s="48">
        <f t="shared" si="73"/>
        <v>103.21518071732883</v>
      </c>
      <c r="P151" s="48"/>
      <c r="Q151" s="45">
        <v>42883</v>
      </c>
      <c r="R151" s="42">
        <v>37996.699999999997</v>
      </c>
      <c r="S151" s="47">
        <f t="shared" si="74"/>
        <v>0</v>
      </c>
      <c r="T151" s="48">
        <f t="shared" si="75"/>
        <v>103.44890487101522</v>
      </c>
      <c r="U151" s="48"/>
      <c r="V151" s="45">
        <v>42883</v>
      </c>
      <c r="W151" s="42">
        <v>1514.23</v>
      </c>
      <c r="X151" s="47">
        <f t="shared" si="84"/>
        <v>9.9070062348216581E-5</v>
      </c>
      <c r="Y151" s="42">
        <f t="shared" si="64"/>
        <v>3.6739543126884655E-5</v>
      </c>
      <c r="Z151" s="48">
        <f t="shared" si="76"/>
        <v>102.93531831005079</v>
      </c>
      <c r="AA151" s="48">
        <f t="shared" si="77"/>
        <v>103.45677344036385</v>
      </c>
      <c r="AB151" s="48">
        <f t="shared" si="78"/>
        <v>102.92512151184542</v>
      </c>
      <c r="AC151" s="48">
        <f t="shared" si="79"/>
        <v>103.44272492470256</v>
      </c>
      <c r="AD151" s="48"/>
      <c r="AE151" s="45">
        <v>42883</v>
      </c>
      <c r="AF151" s="42">
        <v>62438.49</v>
      </c>
      <c r="AG151" s="47">
        <f t="shared" si="80"/>
        <v>0</v>
      </c>
      <c r="AH151" s="48">
        <f t="shared" si="81"/>
        <v>103.21249212126131</v>
      </c>
      <c r="AI151" s="48"/>
      <c r="AJ151" s="48"/>
      <c r="AK151" s="45">
        <v>42883</v>
      </c>
      <c r="AL151" s="42">
        <v>40030.46</v>
      </c>
      <c r="AM151" s="47">
        <f t="shared" si="82"/>
        <v>0</v>
      </c>
      <c r="AN151" s="48">
        <f t="shared" si="83"/>
        <v>102.64904839809823</v>
      </c>
      <c r="AO151" s="48"/>
      <c r="AP151" s="48"/>
      <c r="AQ151" s="42">
        <f t="shared" si="65"/>
        <v>103.20002708323462</v>
      </c>
      <c r="AS151" s="42">
        <f t="shared" si="66"/>
        <v>102.64904839809823</v>
      </c>
      <c r="AT151" s="42">
        <f t="shared" si="67"/>
        <v>103.45188144333564</v>
      </c>
      <c r="AU151" s="48"/>
      <c r="AV151" s="48"/>
      <c r="AW151" s="48"/>
      <c r="AX151" s="48"/>
      <c r="AY151" s="48"/>
      <c r="AZ151" s="45"/>
    </row>
    <row r="152" spans="2:52" x14ac:dyDescent="0.2">
      <c r="B152" s="45">
        <v>42884</v>
      </c>
      <c r="C152" s="42">
        <v>36341.61</v>
      </c>
      <c r="D152" s="47">
        <f t="shared" si="68"/>
        <v>-1.5659938662493378E-3</v>
      </c>
      <c r="E152" s="48">
        <f t="shared" si="69"/>
        <v>103.06100890386129</v>
      </c>
      <c r="F152" s="48"/>
      <c r="G152" s="45">
        <v>42884</v>
      </c>
      <c r="H152" s="42">
        <v>36234.43</v>
      </c>
      <c r="I152" s="47">
        <f t="shared" si="70"/>
        <v>-1.2761595480577093E-3</v>
      </c>
      <c r="J152" s="48">
        <f t="shared" si="71"/>
        <v>103.31986033706718</v>
      </c>
      <c r="K152" s="48"/>
      <c r="L152" s="45">
        <v>42884</v>
      </c>
      <c r="M152" s="42">
        <v>40180.870000000003</v>
      </c>
      <c r="N152" s="47">
        <f t="shared" si="72"/>
        <v>-1.4639742066183681E-3</v>
      </c>
      <c r="O152" s="48">
        <f t="shared" si="73"/>
        <v>103.06407635502721</v>
      </c>
      <c r="P152" s="48"/>
      <c r="Q152" s="45">
        <v>42884</v>
      </c>
      <c r="R152" s="42">
        <v>37940.47</v>
      </c>
      <c r="S152" s="47">
        <f t="shared" si="74"/>
        <v>-1.4798653567282827E-3</v>
      </c>
      <c r="T152" s="48">
        <f t="shared" si="75"/>
        <v>103.29581442050512</v>
      </c>
      <c r="U152" s="48"/>
      <c r="V152" s="45">
        <v>42884</v>
      </c>
      <c r="W152" s="42">
        <v>1514.07</v>
      </c>
      <c r="X152" s="47">
        <f t="shared" si="84"/>
        <v>-1.0566426500602244E-4</v>
      </c>
      <c r="Y152" s="42">
        <f t="shared" si="64"/>
        <v>3.6739543126884655E-5</v>
      </c>
      <c r="Z152" s="48">
        <f t="shared" si="76"/>
        <v>102.92444172529839</v>
      </c>
      <c r="AA152" s="48">
        <f t="shared" si="77"/>
        <v>103.44964271102796</v>
      </c>
      <c r="AB152" s="48">
        <f t="shared" si="78"/>
        <v>102.93531831005079</v>
      </c>
      <c r="AC152" s="48">
        <f t="shared" si="79"/>
        <v>103.45677344036385</v>
      </c>
      <c r="AD152" s="48"/>
      <c r="AE152" s="45">
        <v>42884</v>
      </c>
      <c r="AF152" s="42">
        <v>62341.93</v>
      </c>
      <c r="AG152" s="47">
        <f t="shared" si="80"/>
        <v>-1.5464819857110568E-3</v>
      </c>
      <c r="AH152" s="48">
        <f t="shared" si="81"/>
        <v>103.05287586149544</v>
      </c>
      <c r="AI152" s="48"/>
      <c r="AJ152" s="48"/>
      <c r="AK152" s="45">
        <v>42884</v>
      </c>
      <c r="AL152" s="42">
        <v>39995.19</v>
      </c>
      <c r="AM152" s="47">
        <f t="shared" si="82"/>
        <v>-8.810790582970407E-4</v>
      </c>
      <c r="AN152" s="48">
        <f t="shared" si="83"/>
        <v>102.55860647120055</v>
      </c>
      <c r="AO152" s="48"/>
      <c r="AP152" s="48"/>
      <c r="AQ152" s="42">
        <f t="shared" si="65"/>
        <v>103.05870705819279</v>
      </c>
      <c r="AS152" s="42">
        <f t="shared" si="66"/>
        <v>102.55860647120055</v>
      </c>
      <c r="AT152" s="42">
        <f t="shared" si="67"/>
        <v>103.31986033706718</v>
      </c>
      <c r="AU152" s="48"/>
      <c r="AV152" s="48"/>
      <c r="AW152" s="48"/>
      <c r="AX152" s="48"/>
      <c r="AY152" s="48"/>
      <c r="AZ152" s="45"/>
    </row>
    <row r="153" spans="2:52" x14ac:dyDescent="0.2">
      <c r="B153" s="45">
        <v>42885</v>
      </c>
      <c r="C153" s="42">
        <v>36354.480000000003</v>
      </c>
      <c r="D153" s="47">
        <f t="shared" si="68"/>
        <v>3.5413951115548237E-4</v>
      </c>
      <c r="E153" s="48">
        <f t="shared" si="69"/>
        <v>103.09750687917369</v>
      </c>
      <c r="F153" s="48"/>
      <c r="G153" s="45">
        <v>42885</v>
      </c>
      <c r="H153" s="42">
        <v>36249.19</v>
      </c>
      <c r="I153" s="47">
        <f t="shared" si="70"/>
        <v>4.0734737651471065E-4</v>
      </c>
      <c r="J153" s="48">
        <f t="shared" si="71"/>
        <v>103.36194741111736</v>
      </c>
      <c r="K153" s="48"/>
      <c r="L153" s="45">
        <v>42885</v>
      </c>
      <c r="M153" s="42">
        <v>40181.699999999997</v>
      </c>
      <c r="N153" s="47">
        <f t="shared" si="72"/>
        <v>2.065659603678327E-5</v>
      </c>
      <c r="O153" s="48">
        <f t="shared" si="73"/>
        <v>103.06620530801838</v>
      </c>
      <c r="P153" s="48"/>
      <c r="Q153" s="45">
        <v>42885</v>
      </c>
      <c r="R153" s="42">
        <v>37941.69</v>
      </c>
      <c r="S153" s="47">
        <f t="shared" si="74"/>
        <v>3.2155637502695456E-5</v>
      </c>
      <c r="T153" s="48">
        <f t="shared" si="75"/>
        <v>103.29913596326918</v>
      </c>
      <c r="U153" s="48"/>
      <c r="V153" s="45">
        <v>42885</v>
      </c>
      <c r="W153" s="42">
        <v>1517.75</v>
      </c>
      <c r="X153" s="47">
        <f t="shared" si="84"/>
        <v>2.4305349158229017E-3</v>
      </c>
      <c r="Y153" s="42">
        <f t="shared" si="64"/>
        <v>3.6739543126884655E-5</v>
      </c>
      <c r="Z153" s="48">
        <f t="shared" si="76"/>
        <v>103.17460317460331</v>
      </c>
      <c r="AA153" s="48">
        <f t="shared" si="77"/>
        <v>103.70488137227636</v>
      </c>
      <c r="AB153" s="48">
        <f t="shared" si="78"/>
        <v>102.92444172529839</v>
      </c>
      <c r="AC153" s="48">
        <f t="shared" si="79"/>
        <v>103.44964271102796</v>
      </c>
      <c r="AD153" s="48"/>
      <c r="AE153" s="45">
        <v>42885</v>
      </c>
      <c r="AF153" s="42">
        <v>62342.78</v>
      </c>
      <c r="AG153" s="47">
        <f t="shared" si="80"/>
        <v>1.3634483244207019E-5</v>
      </c>
      <c r="AH153" s="48">
        <f t="shared" si="81"/>
        <v>103.05428093420464</v>
      </c>
      <c r="AI153" s="48"/>
      <c r="AJ153" s="48"/>
      <c r="AK153" s="45">
        <v>42885</v>
      </c>
      <c r="AL153" s="42">
        <v>40000.75</v>
      </c>
      <c r="AM153" s="47">
        <f t="shared" si="82"/>
        <v>1.3901671676008753E-4</v>
      </c>
      <c r="AN153" s="48">
        <f t="shared" si="83"/>
        <v>102.57286383194766</v>
      </c>
      <c r="AO153" s="48"/>
      <c r="AP153" s="48"/>
      <c r="AQ153" s="42">
        <f t="shared" si="65"/>
        <v>103.07532338795515</v>
      </c>
      <c r="AS153" s="42">
        <f t="shared" si="66"/>
        <v>102.57286383194766</v>
      </c>
      <c r="AT153" s="42">
        <f t="shared" si="67"/>
        <v>103.36194741111736</v>
      </c>
      <c r="AU153" s="48"/>
      <c r="AV153" s="48"/>
      <c r="AW153" s="48"/>
      <c r="AX153" s="48"/>
      <c r="AY153" s="48"/>
      <c r="AZ153" s="45"/>
    </row>
    <row r="154" spans="2:52" x14ac:dyDescent="0.2">
      <c r="B154" s="45">
        <v>42886</v>
      </c>
      <c r="C154" s="42">
        <v>36450.410000000003</v>
      </c>
      <c r="D154" s="47">
        <f t="shared" si="68"/>
        <v>2.6387394345896986E-3</v>
      </c>
      <c r="E154" s="48">
        <f t="shared" si="69"/>
        <v>103.36955433618365</v>
      </c>
      <c r="F154" s="48"/>
      <c r="G154" s="45">
        <v>42886</v>
      </c>
      <c r="H154" s="42">
        <v>36314.959999999999</v>
      </c>
      <c r="I154" s="47">
        <f t="shared" si="70"/>
        <v>1.8143853697143442E-3</v>
      </c>
      <c r="J154" s="48">
        <f t="shared" si="71"/>
        <v>103.54948581628527</v>
      </c>
      <c r="K154" s="48"/>
      <c r="L154" s="45">
        <v>42886</v>
      </c>
      <c r="M154" s="42">
        <v>40269.51</v>
      </c>
      <c r="N154" s="47">
        <f t="shared" si="72"/>
        <v>2.1853231695025954E-3</v>
      </c>
      <c r="O154" s="48">
        <f t="shared" si="73"/>
        <v>103.29143827447071</v>
      </c>
      <c r="P154" s="48"/>
      <c r="Q154" s="45">
        <v>42886</v>
      </c>
      <c r="R154" s="42">
        <v>38022.33</v>
      </c>
      <c r="S154" s="47">
        <f t="shared" si="74"/>
        <v>2.1253665822476009E-3</v>
      </c>
      <c r="T154" s="48">
        <f t="shared" si="75"/>
        <v>103.51868449482056</v>
      </c>
      <c r="U154" s="48"/>
      <c r="V154" s="45">
        <v>42886</v>
      </c>
      <c r="W154" s="42">
        <v>1521.58</v>
      </c>
      <c r="X154" s="47">
        <f t="shared" si="84"/>
        <v>2.5234722450995228E-3</v>
      </c>
      <c r="Y154" s="42">
        <f t="shared" si="64"/>
        <v>3.6739543126884655E-5</v>
      </c>
      <c r="Z154" s="48">
        <f t="shared" si="76"/>
        <v>103.43496142211357</v>
      </c>
      <c r="AA154" s="48">
        <f t="shared" si="77"/>
        <v>103.97038783206229</v>
      </c>
      <c r="AB154" s="48">
        <f t="shared" si="78"/>
        <v>103.17460317460331</v>
      </c>
      <c r="AC154" s="48">
        <f t="shared" si="79"/>
        <v>103.70488137227636</v>
      </c>
      <c r="AD154" s="48"/>
      <c r="AE154" s="45">
        <v>42886</v>
      </c>
      <c r="AF154" s="42">
        <v>62488.45</v>
      </c>
      <c r="AG154" s="47">
        <f t="shared" si="80"/>
        <v>2.3365977583931219E-3</v>
      </c>
      <c r="AH154" s="48">
        <f t="shared" si="81"/>
        <v>103.29507733602831</v>
      </c>
      <c r="AI154" s="48"/>
      <c r="AJ154" s="48"/>
      <c r="AK154" s="45">
        <v>42886</v>
      </c>
      <c r="AL154" s="42">
        <v>40052.83</v>
      </c>
      <c r="AM154" s="47">
        <f t="shared" si="82"/>
        <v>1.3019755879577488E-3</v>
      </c>
      <c r="AN154" s="48">
        <f t="shared" si="83"/>
        <v>102.70641119664377</v>
      </c>
      <c r="AO154" s="48"/>
      <c r="AP154" s="48"/>
      <c r="AQ154" s="42">
        <f t="shared" si="65"/>
        <v>103.28844190907205</v>
      </c>
      <c r="AS154" s="42">
        <f t="shared" si="66"/>
        <v>102.70641119664377</v>
      </c>
      <c r="AT154" s="42">
        <f t="shared" si="67"/>
        <v>103.54948581628527</v>
      </c>
      <c r="AU154" s="48"/>
      <c r="AV154" s="48"/>
      <c r="AW154" s="48"/>
      <c r="AX154" s="48"/>
      <c r="AY154" s="48"/>
      <c r="AZ154" s="45"/>
    </row>
    <row r="155" spans="2:52" x14ac:dyDescent="0.2">
      <c r="B155" s="45">
        <v>42887</v>
      </c>
      <c r="C155" s="42">
        <v>36537.4</v>
      </c>
      <c r="D155" s="47">
        <f t="shared" si="68"/>
        <v>2.3865300829262193E-3</v>
      </c>
      <c r="E155" s="48">
        <f t="shared" si="69"/>
        <v>103.61624888726563</v>
      </c>
      <c r="F155" s="48"/>
      <c r="G155" s="45">
        <v>42887</v>
      </c>
      <c r="H155" s="42">
        <v>36382.1</v>
      </c>
      <c r="I155" s="47">
        <f t="shared" si="70"/>
        <v>1.8488248369266103E-3</v>
      </c>
      <c r="J155" s="48">
        <f t="shared" si="71"/>
        <v>103.7409306775134</v>
      </c>
      <c r="K155" s="48"/>
      <c r="L155" s="45">
        <v>42887</v>
      </c>
      <c r="M155" s="42">
        <v>40353.22</v>
      </c>
      <c r="N155" s="47">
        <f t="shared" si="72"/>
        <v>2.078743942998118E-3</v>
      </c>
      <c r="O155" s="48">
        <f t="shared" si="73"/>
        <v>103.50615472614733</v>
      </c>
      <c r="P155" s="48"/>
      <c r="Q155" s="45">
        <v>42887</v>
      </c>
      <c r="R155" s="42">
        <v>38107.699999999997</v>
      </c>
      <c r="S155" s="47">
        <f t="shared" si="74"/>
        <v>2.2452595619466553E-3</v>
      </c>
      <c r="T155" s="48">
        <f t="shared" si="75"/>
        <v>103.7511108110227</v>
      </c>
      <c r="U155" s="48"/>
      <c r="V155" s="45">
        <v>42887</v>
      </c>
      <c r="W155" s="42">
        <v>1522.61</v>
      </c>
      <c r="X155" s="47">
        <f t="shared" si="84"/>
        <v>6.7692793017792852E-4</v>
      </c>
      <c r="Y155" s="42">
        <f t="shared" si="64"/>
        <v>4.6184948865768405E-5</v>
      </c>
      <c r="Z155" s="48">
        <f t="shared" si="76"/>
        <v>103.50497943645708</v>
      </c>
      <c r="AA155" s="48">
        <f t="shared" si="77"/>
        <v>104.04557015854282</v>
      </c>
      <c r="AB155" s="48">
        <f t="shared" si="78"/>
        <v>103.43496142211357</v>
      </c>
      <c r="AC155" s="48">
        <f t="shared" si="79"/>
        <v>103.97038783206229</v>
      </c>
      <c r="AD155" s="48"/>
      <c r="AE155" s="45">
        <v>42887</v>
      </c>
      <c r="AF155" s="42">
        <v>62617.99</v>
      </c>
      <c r="AG155" s="47">
        <f t="shared" si="80"/>
        <v>2.0730230946679473E-3</v>
      </c>
      <c r="AH155" s="48">
        <f t="shared" si="81"/>
        <v>103.50921041691142</v>
      </c>
      <c r="AI155" s="48"/>
      <c r="AJ155" s="48"/>
      <c r="AK155" s="45">
        <v>42887</v>
      </c>
      <c r="AL155" s="42">
        <v>40089.660000000003</v>
      </c>
      <c r="AM155" s="47">
        <f t="shared" si="82"/>
        <v>9.1953552345747092E-4</v>
      </c>
      <c r="AN155" s="48">
        <f t="shared" si="83"/>
        <v>102.80085339022591</v>
      </c>
      <c r="AO155" s="48"/>
      <c r="AP155" s="48"/>
      <c r="AQ155" s="42">
        <f t="shared" si="65"/>
        <v>103.48741815151442</v>
      </c>
      <c r="AS155" s="42">
        <f t="shared" si="66"/>
        <v>102.80085339022591</v>
      </c>
      <c r="AT155" s="42">
        <f t="shared" si="67"/>
        <v>103.7511108110227</v>
      </c>
      <c r="AU155" s="48"/>
      <c r="AV155" s="48"/>
      <c r="AW155" s="48"/>
      <c r="AX155" s="48"/>
      <c r="AY155" s="48"/>
      <c r="AZ155" s="45"/>
    </row>
    <row r="156" spans="2:52" x14ac:dyDescent="0.2">
      <c r="B156" s="45">
        <v>42888</v>
      </c>
      <c r="C156" s="42">
        <v>36555.21</v>
      </c>
      <c r="D156" s="47">
        <f t="shared" si="68"/>
        <v>4.8744574052883571E-4</v>
      </c>
      <c r="E156" s="48">
        <f t="shared" si="69"/>
        <v>103.66675618643529</v>
      </c>
      <c r="F156" s="48"/>
      <c r="G156" s="45">
        <v>42888</v>
      </c>
      <c r="H156" s="42">
        <v>36404.25</v>
      </c>
      <c r="I156" s="47">
        <f t="shared" si="70"/>
        <v>6.0881587374006507E-4</v>
      </c>
      <c r="J156" s="48">
        <f t="shared" si="71"/>
        <v>103.80408980286644</v>
      </c>
      <c r="K156" s="48"/>
      <c r="L156" s="45">
        <v>42888</v>
      </c>
      <c r="M156" s="42">
        <v>40380.15</v>
      </c>
      <c r="N156" s="47">
        <f t="shared" si="72"/>
        <v>6.6735690485164589E-4</v>
      </c>
      <c r="O156" s="48">
        <f t="shared" si="73"/>
        <v>103.57523027319847</v>
      </c>
      <c r="P156" s="48"/>
      <c r="Q156" s="45">
        <v>42888</v>
      </c>
      <c r="R156" s="42">
        <v>38133.839999999997</v>
      </c>
      <c r="S156" s="47">
        <f t="shared" si="74"/>
        <v>6.8595060840714872E-4</v>
      </c>
      <c r="T156" s="48">
        <f t="shared" si="75"/>
        <v>103.82227894860644</v>
      </c>
      <c r="U156" s="48"/>
      <c r="V156" s="45">
        <v>42888</v>
      </c>
      <c r="W156" s="42">
        <v>1525.06</v>
      </c>
      <c r="X156" s="47">
        <f t="shared" si="84"/>
        <v>1.6090791469911547E-3</v>
      </c>
      <c r="Y156" s="42">
        <f t="shared" si="64"/>
        <v>4.6184948865768405E-5</v>
      </c>
      <c r="Z156" s="48">
        <f t="shared" si="76"/>
        <v>103.67152714047803</v>
      </c>
      <c r="AA156" s="48">
        <f t="shared" si="77"/>
        <v>104.21779305515922</v>
      </c>
      <c r="AB156" s="48">
        <f t="shared" si="78"/>
        <v>103.50497943645708</v>
      </c>
      <c r="AC156" s="48">
        <f t="shared" si="79"/>
        <v>104.04557015854282</v>
      </c>
      <c r="AD156" s="48"/>
      <c r="AE156" s="45">
        <v>42888</v>
      </c>
      <c r="AF156" s="42">
        <v>62643.839999999997</v>
      </c>
      <c r="AG156" s="47">
        <f t="shared" si="80"/>
        <v>4.1282066064396439E-4</v>
      </c>
      <c r="AH156" s="48">
        <f t="shared" si="81"/>
        <v>103.55194115753847</v>
      </c>
      <c r="AI156" s="48"/>
      <c r="AJ156" s="48"/>
      <c r="AK156" s="45">
        <v>42888</v>
      </c>
      <c r="AL156" s="42">
        <v>40114.44</v>
      </c>
      <c r="AM156" s="47">
        <f t="shared" si="82"/>
        <v>6.1811449635640336E-4</v>
      </c>
      <c r="AN156" s="48">
        <f t="shared" si="83"/>
        <v>102.86439608794421</v>
      </c>
      <c r="AO156" s="48"/>
      <c r="AP156" s="48"/>
      <c r="AQ156" s="42">
        <f t="shared" si="65"/>
        <v>103.54744874276487</v>
      </c>
      <c r="AS156" s="42">
        <f t="shared" si="66"/>
        <v>102.86439608794421</v>
      </c>
      <c r="AT156" s="42">
        <f t="shared" si="67"/>
        <v>103.82227894860644</v>
      </c>
      <c r="AU156" s="48"/>
      <c r="AV156" s="48"/>
      <c r="AW156" s="48"/>
      <c r="AX156" s="48"/>
      <c r="AY156" s="48"/>
      <c r="AZ156" s="45"/>
    </row>
    <row r="157" spans="2:52" x14ac:dyDescent="0.2">
      <c r="B157" s="45">
        <v>42889</v>
      </c>
      <c r="C157" s="42">
        <v>36555.21</v>
      </c>
      <c r="D157" s="47">
        <f t="shared" si="68"/>
        <v>0</v>
      </c>
      <c r="E157" s="48">
        <f t="shared" si="69"/>
        <v>103.66675618643529</v>
      </c>
      <c r="F157" s="48"/>
      <c r="G157" s="45">
        <v>42889</v>
      </c>
      <c r="H157" s="42">
        <v>36404.25</v>
      </c>
      <c r="I157" s="47">
        <f t="shared" si="70"/>
        <v>0</v>
      </c>
      <c r="J157" s="48">
        <f t="shared" si="71"/>
        <v>103.80408980286644</v>
      </c>
      <c r="K157" s="48"/>
      <c r="L157" s="45">
        <v>42889</v>
      </c>
      <c r="M157" s="42">
        <v>40380.15</v>
      </c>
      <c r="N157" s="47">
        <f t="shared" si="72"/>
        <v>0</v>
      </c>
      <c r="O157" s="48">
        <f t="shared" si="73"/>
        <v>103.57523027319847</v>
      </c>
      <c r="P157" s="48"/>
      <c r="Q157" s="45">
        <v>42889</v>
      </c>
      <c r="R157" s="42">
        <v>38133.839999999997</v>
      </c>
      <c r="S157" s="47">
        <f t="shared" si="74"/>
        <v>0</v>
      </c>
      <c r="T157" s="48">
        <f t="shared" si="75"/>
        <v>103.82227894860644</v>
      </c>
      <c r="U157" s="48"/>
      <c r="V157" s="45">
        <v>42889</v>
      </c>
      <c r="W157" s="42">
        <v>1525.2</v>
      </c>
      <c r="X157" s="47">
        <f t="shared" si="84"/>
        <v>9.1799666898317867E-5</v>
      </c>
      <c r="Y157" s="42">
        <f t="shared" si="64"/>
        <v>4.6184948865768405E-5</v>
      </c>
      <c r="Z157" s="48">
        <f t="shared" si="76"/>
        <v>103.68104415213637</v>
      </c>
      <c r="AA157" s="48">
        <f t="shared" si="77"/>
        <v>104.23217350728972</v>
      </c>
      <c r="AB157" s="48">
        <f t="shared" si="78"/>
        <v>103.67152714047803</v>
      </c>
      <c r="AC157" s="48">
        <f t="shared" si="79"/>
        <v>104.21779305515922</v>
      </c>
      <c r="AD157" s="48"/>
      <c r="AE157" s="45">
        <v>42889</v>
      </c>
      <c r="AF157" s="42">
        <v>62643.839999999997</v>
      </c>
      <c r="AG157" s="47">
        <f t="shared" si="80"/>
        <v>0</v>
      </c>
      <c r="AH157" s="48">
        <f t="shared" si="81"/>
        <v>103.55194115753847</v>
      </c>
      <c r="AI157" s="48"/>
      <c r="AJ157" s="48"/>
      <c r="AK157" s="45">
        <v>42889</v>
      </c>
      <c r="AL157" s="42">
        <v>40114.44</v>
      </c>
      <c r="AM157" s="47">
        <f t="shared" si="82"/>
        <v>0</v>
      </c>
      <c r="AN157" s="48">
        <f t="shared" si="83"/>
        <v>102.86439608794421</v>
      </c>
      <c r="AO157" s="48"/>
      <c r="AP157" s="48"/>
      <c r="AQ157" s="42">
        <f t="shared" si="65"/>
        <v>103.54744874276487</v>
      </c>
      <c r="AS157" s="42">
        <f t="shared" si="66"/>
        <v>102.86439608794421</v>
      </c>
      <c r="AT157" s="42">
        <f t="shared" si="67"/>
        <v>103.82227894860644</v>
      </c>
      <c r="AU157" s="48"/>
      <c r="AV157" s="48"/>
      <c r="AW157" s="48"/>
      <c r="AX157" s="48"/>
      <c r="AY157" s="48"/>
      <c r="AZ157" s="45"/>
    </row>
    <row r="158" spans="2:52" x14ac:dyDescent="0.2">
      <c r="B158" s="45">
        <v>42890</v>
      </c>
      <c r="C158" s="42">
        <v>36555.21</v>
      </c>
      <c r="D158" s="47">
        <f t="shared" si="68"/>
        <v>0</v>
      </c>
      <c r="E158" s="48">
        <f t="shared" si="69"/>
        <v>103.66675618643529</v>
      </c>
      <c r="F158" s="48"/>
      <c r="G158" s="45">
        <v>42890</v>
      </c>
      <c r="H158" s="42">
        <v>36404.25</v>
      </c>
      <c r="I158" s="47">
        <f t="shared" si="70"/>
        <v>0</v>
      </c>
      <c r="J158" s="48">
        <f t="shared" si="71"/>
        <v>103.80408980286644</v>
      </c>
      <c r="K158" s="48"/>
      <c r="L158" s="45">
        <v>42890</v>
      </c>
      <c r="M158" s="42">
        <v>40380.15</v>
      </c>
      <c r="N158" s="47">
        <f t="shared" si="72"/>
        <v>0</v>
      </c>
      <c r="O158" s="48">
        <f t="shared" si="73"/>
        <v>103.57523027319847</v>
      </c>
      <c r="P158" s="48"/>
      <c r="Q158" s="45">
        <v>42890</v>
      </c>
      <c r="R158" s="42">
        <v>38133.839999999997</v>
      </c>
      <c r="S158" s="47">
        <f t="shared" si="74"/>
        <v>0</v>
      </c>
      <c r="T158" s="48">
        <f t="shared" si="75"/>
        <v>103.82227894860644</v>
      </c>
      <c r="U158" s="48"/>
      <c r="V158" s="45">
        <v>42890</v>
      </c>
      <c r="W158" s="42">
        <v>1525.33</v>
      </c>
      <c r="X158" s="47">
        <f t="shared" si="84"/>
        <v>8.5234723314897565E-5</v>
      </c>
      <c r="Y158" s="42">
        <f t="shared" si="64"/>
        <v>4.6184948865768405E-5</v>
      </c>
      <c r="Z158" s="48">
        <f t="shared" si="76"/>
        <v>103.68988137724767</v>
      </c>
      <c r="AA158" s="48">
        <f t="shared" si="77"/>
        <v>104.24587166536273</v>
      </c>
      <c r="AB158" s="48">
        <f t="shared" si="78"/>
        <v>103.68104415213637</v>
      </c>
      <c r="AC158" s="48">
        <f t="shared" si="79"/>
        <v>104.23217350728972</v>
      </c>
      <c r="AD158" s="48"/>
      <c r="AE158" s="45">
        <v>42890</v>
      </c>
      <c r="AF158" s="42">
        <v>62643.839999999997</v>
      </c>
      <c r="AG158" s="47">
        <f t="shared" si="80"/>
        <v>0</v>
      </c>
      <c r="AH158" s="48">
        <f t="shared" si="81"/>
        <v>103.55194115753847</v>
      </c>
      <c r="AI158" s="48"/>
      <c r="AJ158" s="48"/>
      <c r="AK158" s="45">
        <v>42890</v>
      </c>
      <c r="AL158" s="42">
        <v>40114.44</v>
      </c>
      <c r="AM158" s="47">
        <f t="shared" si="82"/>
        <v>0</v>
      </c>
      <c r="AN158" s="48">
        <f t="shared" si="83"/>
        <v>102.86439608794421</v>
      </c>
      <c r="AO158" s="48"/>
      <c r="AP158" s="48"/>
      <c r="AQ158" s="42">
        <f t="shared" si="65"/>
        <v>103.54744874276487</v>
      </c>
      <c r="AS158" s="42">
        <f t="shared" si="66"/>
        <v>102.86439608794421</v>
      </c>
      <c r="AT158" s="42">
        <f t="shared" si="67"/>
        <v>103.82227894860644</v>
      </c>
      <c r="AU158" s="48"/>
      <c r="AV158" s="48"/>
      <c r="AW158" s="48"/>
      <c r="AX158" s="48"/>
      <c r="AY158" s="48"/>
      <c r="AZ158" s="45"/>
    </row>
    <row r="159" spans="2:52" x14ac:dyDescent="0.2">
      <c r="B159" s="45">
        <v>42891</v>
      </c>
      <c r="C159" s="42">
        <v>36626.129999999997</v>
      </c>
      <c r="D159" s="47">
        <f t="shared" si="68"/>
        <v>1.9400791296233511E-3</v>
      </c>
      <c r="E159" s="48">
        <f t="shared" si="69"/>
        <v>103.86787789654835</v>
      </c>
      <c r="F159" s="48"/>
      <c r="G159" s="45">
        <v>42891</v>
      </c>
      <c r="H159" s="42">
        <v>36459.39</v>
      </c>
      <c r="I159" s="47">
        <f t="shared" si="70"/>
        <v>1.5146583159932892E-3</v>
      </c>
      <c r="J159" s="48">
        <f t="shared" si="71"/>
        <v>103.96131753072046</v>
      </c>
      <c r="K159" s="48"/>
      <c r="L159" s="45">
        <v>42891</v>
      </c>
      <c r="M159" s="42">
        <v>40454.400000000001</v>
      </c>
      <c r="N159" s="47">
        <f t="shared" si="72"/>
        <v>1.838774744521654E-3</v>
      </c>
      <c r="O159" s="48">
        <f t="shared" si="73"/>
        <v>103.76568179078285</v>
      </c>
      <c r="P159" s="48"/>
      <c r="Q159" s="45">
        <v>42891</v>
      </c>
      <c r="R159" s="42">
        <v>38206.03</v>
      </c>
      <c r="S159" s="47">
        <f t="shared" si="74"/>
        <v>1.8930692529259829E-3</v>
      </c>
      <c r="T159" s="48">
        <f t="shared" si="75"/>
        <v>104.01882171265275</v>
      </c>
      <c r="U159" s="48"/>
      <c r="V159" s="45">
        <v>42891</v>
      </c>
      <c r="W159" s="42">
        <v>1525.62</v>
      </c>
      <c r="X159" s="47">
        <f t="shared" si="84"/>
        <v>1.9012279310048896E-4</v>
      </c>
      <c r="Y159" s="42">
        <f t="shared" si="64"/>
        <v>4.6184948865768405E-5</v>
      </c>
      <c r="Z159" s="48">
        <f t="shared" si="76"/>
        <v>103.70959518711138</v>
      </c>
      <c r="AA159" s="48">
        <f t="shared" si="77"/>
        <v>104.27050577190528</v>
      </c>
      <c r="AB159" s="48">
        <f t="shared" si="78"/>
        <v>103.68988137724767</v>
      </c>
      <c r="AC159" s="48">
        <f t="shared" si="79"/>
        <v>104.24587166536273</v>
      </c>
      <c r="AD159" s="48"/>
      <c r="AE159" s="45">
        <v>42891</v>
      </c>
      <c r="AF159" s="42">
        <v>62750.44</v>
      </c>
      <c r="AG159" s="47">
        <f t="shared" si="80"/>
        <v>1.7016836771182042E-3</v>
      </c>
      <c r="AH159" s="48">
        <f t="shared" si="81"/>
        <v>103.72815380554016</v>
      </c>
      <c r="AI159" s="48"/>
      <c r="AJ159" s="48"/>
      <c r="AK159" s="45">
        <v>42891</v>
      </c>
      <c r="AL159" s="42">
        <v>40164.730000000003</v>
      </c>
      <c r="AM159" s="47">
        <f t="shared" si="82"/>
        <v>1.2536632693862515E-3</v>
      </c>
      <c r="AN159" s="48">
        <f t="shared" si="83"/>
        <v>102.99335340304727</v>
      </c>
      <c r="AO159" s="48"/>
      <c r="AP159" s="48"/>
      <c r="AQ159" s="42">
        <f t="shared" si="65"/>
        <v>103.72253435654864</v>
      </c>
      <c r="AS159" s="42">
        <f t="shared" si="66"/>
        <v>102.99335340304727</v>
      </c>
      <c r="AT159" s="42">
        <f t="shared" si="67"/>
        <v>104.01882171265275</v>
      </c>
      <c r="AU159" s="48"/>
      <c r="AV159" s="48"/>
      <c r="AW159" s="48"/>
      <c r="AX159" s="48"/>
      <c r="AY159" s="48"/>
      <c r="AZ159" s="45"/>
    </row>
    <row r="160" spans="2:52" x14ac:dyDescent="0.2">
      <c r="B160" s="45">
        <v>42892</v>
      </c>
      <c r="C160" s="42">
        <v>36639.550000000003</v>
      </c>
      <c r="D160" s="47">
        <f t="shared" si="68"/>
        <v>3.6640507746810158E-4</v>
      </c>
      <c r="E160" s="48">
        <f t="shared" si="69"/>
        <v>103.90593561439549</v>
      </c>
      <c r="F160" s="48"/>
      <c r="G160" s="45">
        <v>42892</v>
      </c>
      <c r="H160" s="42">
        <v>36482.199999999997</v>
      </c>
      <c r="I160" s="47">
        <f t="shared" si="70"/>
        <v>6.2562758181083922E-4</v>
      </c>
      <c r="J160" s="48">
        <f t="shared" si="71"/>
        <v>104.02635859840908</v>
      </c>
      <c r="K160" s="48"/>
      <c r="L160" s="45">
        <v>42892</v>
      </c>
      <c r="M160" s="42">
        <v>40466.54</v>
      </c>
      <c r="N160" s="47">
        <f t="shared" si="72"/>
        <v>3.0009096661909318E-4</v>
      </c>
      <c r="O160" s="48">
        <f t="shared" si="73"/>
        <v>103.79682093453333</v>
      </c>
      <c r="P160" s="48"/>
      <c r="Q160" s="45">
        <v>42892</v>
      </c>
      <c r="R160" s="42">
        <v>38227.56</v>
      </c>
      <c r="S160" s="47">
        <f t="shared" si="74"/>
        <v>5.635236113252784E-4</v>
      </c>
      <c r="T160" s="48">
        <f t="shared" si="75"/>
        <v>104.07743877471006</v>
      </c>
      <c r="U160" s="48"/>
      <c r="V160" s="45">
        <v>42892</v>
      </c>
      <c r="W160" s="42">
        <v>1526.05</v>
      </c>
      <c r="X160" s="47">
        <f t="shared" si="84"/>
        <v>2.818526238512753E-4</v>
      </c>
      <c r="Y160" s="42">
        <f t="shared" si="64"/>
        <v>4.6184948865768405E-5</v>
      </c>
      <c r="Z160" s="48">
        <f t="shared" si="76"/>
        <v>103.73882600863341</v>
      </c>
      <c r="AA160" s="48">
        <f t="shared" si="77"/>
        <v>104.30471041552467</v>
      </c>
      <c r="AB160" s="48">
        <f t="shared" si="78"/>
        <v>103.70959518711138</v>
      </c>
      <c r="AC160" s="48">
        <f t="shared" si="79"/>
        <v>104.27050577190528</v>
      </c>
      <c r="AD160" s="48"/>
      <c r="AE160" s="45">
        <v>42892</v>
      </c>
      <c r="AF160" s="42">
        <v>62779.28</v>
      </c>
      <c r="AG160" s="47">
        <f t="shared" si="80"/>
        <v>4.5959837094367018E-4</v>
      </c>
      <c r="AH160" s="48">
        <f t="shared" si="81"/>
        <v>103.77582709605018</v>
      </c>
      <c r="AI160" s="48"/>
      <c r="AJ160" s="48"/>
      <c r="AK160" s="45">
        <v>42892</v>
      </c>
      <c r="AL160" s="42">
        <v>40174.449999999997</v>
      </c>
      <c r="AM160" s="47">
        <f t="shared" si="82"/>
        <v>2.4200336962287849E-4</v>
      </c>
      <c r="AN160" s="48">
        <f t="shared" si="83"/>
        <v>103.01827814161956</v>
      </c>
      <c r="AO160" s="48"/>
      <c r="AP160" s="48"/>
      <c r="AQ160" s="42">
        <f t="shared" si="65"/>
        <v>103.76677652661961</v>
      </c>
      <c r="AS160" s="42">
        <f t="shared" si="66"/>
        <v>103.01827814161956</v>
      </c>
      <c r="AT160" s="42">
        <f t="shared" si="67"/>
        <v>104.07743877471006</v>
      </c>
      <c r="AU160" s="48"/>
      <c r="AV160" s="48"/>
      <c r="AW160" s="48"/>
      <c r="AX160" s="48"/>
      <c r="AY160" s="48"/>
      <c r="AZ160" s="45"/>
    </row>
    <row r="161" spans="2:52" x14ac:dyDescent="0.2">
      <c r="B161" s="45">
        <v>42893</v>
      </c>
      <c r="C161" s="42">
        <v>36645.18</v>
      </c>
      <c r="D161" s="47">
        <f t="shared" si="68"/>
        <v>1.5365909242870401E-4</v>
      </c>
      <c r="E161" s="48">
        <f t="shared" si="69"/>
        <v>103.92190170615996</v>
      </c>
      <c r="F161" s="48"/>
      <c r="G161" s="45">
        <v>42893</v>
      </c>
      <c r="H161" s="42">
        <v>36483.589999999997</v>
      </c>
      <c r="I161" s="47">
        <f t="shared" si="70"/>
        <v>3.8100772431493013E-5</v>
      </c>
      <c r="J161" s="48">
        <f t="shared" si="71"/>
        <v>104.03032208302491</v>
      </c>
      <c r="K161" s="48"/>
      <c r="L161" s="45">
        <v>42893</v>
      </c>
      <c r="M161" s="42">
        <v>40475.47</v>
      </c>
      <c r="N161" s="47">
        <f t="shared" si="72"/>
        <v>2.2067614379683853E-4</v>
      </c>
      <c r="O161" s="48">
        <f t="shared" si="73"/>
        <v>103.81972641671554</v>
      </c>
      <c r="P161" s="48"/>
      <c r="Q161" s="45">
        <v>42893</v>
      </c>
      <c r="R161" s="42">
        <v>38235.879999999997</v>
      </c>
      <c r="S161" s="47">
        <f t="shared" si="74"/>
        <v>2.1764402436352803E-4</v>
      </c>
      <c r="T161" s="48">
        <f t="shared" si="75"/>
        <v>104.10009060733044</v>
      </c>
      <c r="U161" s="48"/>
      <c r="V161" s="45">
        <v>42893</v>
      </c>
      <c r="W161" s="42">
        <v>1525.91</v>
      </c>
      <c r="X161" s="47">
        <f t="shared" si="84"/>
        <v>-9.1740113364435771E-5</v>
      </c>
      <c r="Y161" s="42">
        <f t="shared" si="64"/>
        <v>4.6184948865768405E-5</v>
      </c>
      <c r="Z161" s="48">
        <f t="shared" si="76"/>
        <v>103.72930899697508</v>
      </c>
      <c r="AA161" s="48">
        <f t="shared" si="77"/>
        <v>104.29995879728371</v>
      </c>
      <c r="AB161" s="48">
        <f t="shared" si="78"/>
        <v>103.73882600863341</v>
      </c>
      <c r="AC161" s="48">
        <f t="shared" si="79"/>
        <v>104.30471041552467</v>
      </c>
      <c r="AD161" s="48"/>
      <c r="AE161" s="45">
        <v>42893</v>
      </c>
      <c r="AF161" s="42">
        <v>62779.21</v>
      </c>
      <c r="AG161" s="47">
        <f t="shared" si="80"/>
        <v>-1.1150175662777428E-6</v>
      </c>
      <c r="AH161" s="48">
        <f t="shared" si="81"/>
        <v>103.77571138418001</v>
      </c>
      <c r="AI161" s="48"/>
      <c r="AJ161" s="48"/>
      <c r="AK161" s="45">
        <v>42893</v>
      </c>
      <c r="AL161" s="42">
        <v>40180.29</v>
      </c>
      <c r="AM161" s="47">
        <f t="shared" si="82"/>
        <v>1.4536602243464536E-4</v>
      </c>
      <c r="AN161" s="48">
        <f t="shared" si="83"/>
        <v>103.03325349895107</v>
      </c>
      <c r="AO161" s="48"/>
      <c r="AP161" s="48"/>
      <c r="AQ161" s="42">
        <f t="shared" si="65"/>
        <v>103.78016761606033</v>
      </c>
      <c r="AS161" s="42">
        <f t="shared" si="66"/>
        <v>103.03325349895107</v>
      </c>
      <c r="AT161" s="42">
        <f t="shared" si="67"/>
        <v>104.10009060733044</v>
      </c>
      <c r="AU161" s="48"/>
      <c r="AV161" s="48"/>
      <c r="AW161" s="48"/>
      <c r="AX161" s="48"/>
      <c r="AY161" s="48"/>
      <c r="AZ161" s="45"/>
    </row>
    <row r="162" spans="2:52" x14ac:dyDescent="0.2">
      <c r="B162" s="45">
        <v>42894</v>
      </c>
      <c r="C162" s="42">
        <v>36644.51</v>
      </c>
      <c r="D162" s="47">
        <f t="shared" si="68"/>
        <v>-1.8283441369337794E-5</v>
      </c>
      <c r="E162" s="48">
        <f t="shared" si="69"/>
        <v>103.92000165616312</v>
      </c>
      <c r="F162" s="48"/>
      <c r="G162" s="45">
        <v>42894</v>
      </c>
      <c r="H162" s="42">
        <v>36486.400000000001</v>
      </c>
      <c r="I162" s="47">
        <f t="shared" si="70"/>
        <v>7.7020929135640515E-5</v>
      </c>
      <c r="J162" s="48">
        <f t="shared" si="71"/>
        <v>104.03833459509002</v>
      </c>
      <c r="K162" s="48"/>
      <c r="L162" s="45">
        <v>42894</v>
      </c>
      <c r="M162" s="42">
        <v>40475.03</v>
      </c>
      <c r="N162" s="47">
        <f t="shared" si="72"/>
        <v>-1.0870781735228263E-5</v>
      </c>
      <c r="O162" s="48">
        <f t="shared" si="73"/>
        <v>103.81859781512985</v>
      </c>
      <c r="P162" s="48"/>
      <c r="Q162" s="45">
        <v>42894</v>
      </c>
      <c r="R162" s="42">
        <v>38238.699999999997</v>
      </c>
      <c r="S162" s="47">
        <f t="shared" si="74"/>
        <v>7.3752716035269117E-5</v>
      </c>
      <c r="T162" s="48">
        <f t="shared" si="75"/>
        <v>104.10776827175225</v>
      </c>
      <c r="U162" s="48"/>
      <c r="V162" s="45">
        <v>42894</v>
      </c>
      <c r="W162" s="42">
        <v>1524.55</v>
      </c>
      <c r="X162" s="47">
        <f t="shared" si="84"/>
        <v>-8.9127143802725239E-4</v>
      </c>
      <c r="Y162" s="42">
        <f t="shared" si="64"/>
        <v>4.6184948865768405E-5</v>
      </c>
      <c r="Z162" s="48">
        <f t="shared" si="76"/>
        <v>103.63685802657977</v>
      </c>
      <c r="AA162" s="48">
        <f t="shared" si="77"/>
        <v>104.21181631128403</v>
      </c>
      <c r="AB162" s="48">
        <f t="shared" si="78"/>
        <v>103.72930899697508</v>
      </c>
      <c r="AC162" s="48">
        <f t="shared" si="79"/>
        <v>104.29995879728371</v>
      </c>
      <c r="AD162" s="48"/>
      <c r="AE162" s="45">
        <v>42894</v>
      </c>
      <c r="AF162" s="42">
        <v>62778.9</v>
      </c>
      <c r="AG162" s="47">
        <f t="shared" si="80"/>
        <v>-4.9379404423177675E-6</v>
      </c>
      <c r="AH162" s="48">
        <f t="shared" si="81"/>
        <v>103.77519894589784</v>
      </c>
      <c r="AI162" s="48"/>
      <c r="AJ162" s="48"/>
      <c r="AK162" s="45">
        <v>42894</v>
      </c>
      <c r="AL162" s="42">
        <v>40188.230000000003</v>
      </c>
      <c r="AM162" s="47">
        <f t="shared" si="82"/>
        <v>1.9760932536838638E-4</v>
      </c>
      <c r="AN162" s="48">
        <f t="shared" si="83"/>
        <v>103.05361383066551</v>
      </c>
      <c r="AO162" s="48"/>
      <c r="AP162" s="48"/>
      <c r="AQ162" s="42">
        <f t="shared" si="65"/>
        <v>103.78558585244976</v>
      </c>
      <c r="AS162" s="42">
        <f t="shared" si="66"/>
        <v>103.05361383066551</v>
      </c>
      <c r="AT162" s="42">
        <f t="shared" si="67"/>
        <v>104.10776827175225</v>
      </c>
      <c r="AU162" s="48"/>
      <c r="AV162" s="48"/>
      <c r="AW162" s="48"/>
      <c r="AX162" s="48"/>
      <c r="AY162" s="48"/>
      <c r="AZ162" s="45"/>
    </row>
    <row r="163" spans="2:52" x14ac:dyDescent="0.2">
      <c r="B163" s="45">
        <v>42895</v>
      </c>
      <c r="C163" s="42">
        <v>36610.339999999997</v>
      </c>
      <c r="D163" s="47">
        <f t="shared" si="68"/>
        <v>-9.3247255864536971E-4</v>
      </c>
      <c r="E163" s="48">
        <f t="shared" si="69"/>
        <v>103.82309910632436</v>
      </c>
      <c r="F163" s="48"/>
      <c r="G163" s="45">
        <v>42895</v>
      </c>
      <c r="H163" s="42">
        <v>36476.050000000003</v>
      </c>
      <c r="I163" s="47">
        <f t="shared" si="70"/>
        <v>-2.8366733906326491E-4</v>
      </c>
      <c r="J163" s="48">
        <f t="shared" si="71"/>
        <v>104.00882231755486</v>
      </c>
      <c r="K163" s="48"/>
      <c r="L163" s="45">
        <v>42895</v>
      </c>
      <c r="M163" s="42">
        <v>40450.1</v>
      </c>
      <c r="N163" s="47">
        <f t="shared" si="72"/>
        <v>-6.1593530628634152E-4</v>
      </c>
      <c r="O163" s="48">
        <f t="shared" si="73"/>
        <v>103.75465227528636</v>
      </c>
      <c r="P163" s="48"/>
      <c r="Q163" s="45">
        <v>42895</v>
      </c>
      <c r="R163" s="42">
        <v>38220.15</v>
      </c>
      <c r="S163" s="47">
        <f t="shared" si="74"/>
        <v>-4.8511063399114818E-4</v>
      </c>
      <c r="T163" s="48">
        <f t="shared" si="75"/>
        <v>104.05726448628253</v>
      </c>
      <c r="U163" s="48"/>
      <c r="V163" s="45">
        <v>42895</v>
      </c>
      <c r="W163" s="42">
        <v>1524.05</v>
      </c>
      <c r="X163" s="47">
        <f t="shared" si="84"/>
        <v>-3.2796562920200945E-4</v>
      </c>
      <c r="Y163" s="42">
        <f t="shared" si="64"/>
        <v>4.6184948865768405E-5</v>
      </c>
      <c r="Z163" s="48">
        <f t="shared" si="76"/>
        <v>103.60286869922857</v>
      </c>
      <c r="AA163" s="48">
        <f t="shared" si="77"/>
        <v>104.18245143478475</v>
      </c>
      <c r="AB163" s="48">
        <f t="shared" si="78"/>
        <v>103.63685802657977</v>
      </c>
      <c r="AC163" s="48">
        <f t="shared" si="79"/>
        <v>104.21181631128403</v>
      </c>
      <c r="AD163" s="48"/>
      <c r="AE163" s="45">
        <v>42895</v>
      </c>
      <c r="AF163" s="42">
        <v>62734.87</v>
      </c>
      <c r="AG163" s="47">
        <f t="shared" si="80"/>
        <v>-7.0135029444606811E-4</v>
      </c>
      <c r="AH163" s="48">
        <f t="shared" si="81"/>
        <v>103.70241617956094</v>
      </c>
      <c r="AI163" s="48"/>
      <c r="AJ163" s="48"/>
      <c r="AK163" s="45">
        <v>42895</v>
      </c>
      <c r="AL163" s="42">
        <v>40180.25</v>
      </c>
      <c r="AM163" s="47">
        <f t="shared" si="82"/>
        <v>-1.9856559992825762E-4</v>
      </c>
      <c r="AN163" s="48">
        <f t="shared" si="83"/>
        <v>103.03315092801046</v>
      </c>
      <c r="AO163" s="48"/>
      <c r="AP163" s="48"/>
      <c r="AQ163" s="42">
        <f t="shared" ref="AQ163:AQ194" si="85">+AVERAGE(AN163,AH163,T163,O163,J163,E163)</f>
        <v>103.7299008821699</v>
      </c>
      <c r="AS163" s="42">
        <f t="shared" ref="AS163:AS194" si="86">+MIN(AN163,AH163,T163,O163,J163,E163)</f>
        <v>103.03315092801046</v>
      </c>
      <c r="AT163" s="42">
        <f t="shared" ref="AT163:AT194" si="87">+MAX(AN163,AH163,T163,O163,J163,E163)</f>
        <v>104.05726448628253</v>
      </c>
      <c r="AU163" s="48"/>
      <c r="AV163" s="48"/>
      <c r="AW163" s="48"/>
      <c r="AX163" s="48"/>
      <c r="AY163" s="48"/>
      <c r="AZ163" s="45"/>
    </row>
    <row r="164" spans="2:52" x14ac:dyDescent="0.2">
      <c r="B164" s="45">
        <v>42896</v>
      </c>
      <c r="C164" s="42">
        <v>36610.339999999997</v>
      </c>
      <c r="D164" s="47">
        <f t="shared" si="68"/>
        <v>0</v>
      </c>
      <c r="E164" s="48">
        <f t="shared" si="69"/>
        <v>103.82309910632436</v>
      </c>
      <c r="F164" s="48"/>
      <c r="G164" s="45">
        <v>42896</v>
      </c>
      <c r="H164" s="42">
        <v>36476.050000000003</v>
      </c>
      <c r="I164" s="47">
        <f t="shared" si="70"/>
        <v>0</v>
      </c>
      <c r="J164" s="48">
        <f t="shared" si="71"/>
        <v>104.00882231755486</v>
      </c>
      <c r="K164" s="48"/>
      <c r="L164" s="45">
        <v>42896</v>
      </c>
      <c r="M164" s="42">
        <v>40450.1</v>
      </c>
      <c r="N164" s="47">
        <f t="shared" si="72"/>
        <v>0</v>
      </c>
      <c r="O164" s="48">
        <f t="shared" si="73"/>
        <v>103.75465227528636</v>
      </c>
      <c r="P164" s="48"/>
      <c r="Q164" s="45">
        <v>42896</v>
      </c>
      <c r="R164" s="42">
        <v>38220.15</v>
      </c>
      <c r="S164" s="47">
        <f t="shared" si="74"/>
        <v>0</v>
      </c>
      <c r="T164" s="48">
        <f t="shared" si="75"/>
        <v>104.05726448628253</v>
      </c>
      <c r="U164" s="48"/>
      <c r="V164" s="45">
        <v>42896</v>
      </c>
      <c r="W164" s="42">
        <v>1524.17</v>
      </c>
      <c r="X164" s="47">
        <f t="shared" si="84"/>
        <v>7.87375742266061E-5</v>
      </c>
      <c r="Y164" s="42">
        <f t="shared" si="64"/>
        <v>4.6184948865768405E-5</v>
      </c>
      <c r="Z164" s="48">
        <f t="shared" si="76"/>
        <v>103.61102613779286</v>
      </c>
      <c r="AA164" s="48">
        <f t="shared" si="77"/>
        <v>104.19546616947993</v>
      </c>
      <c r="AB164" s="48">
        <f t="shared" si="78"/>
        <v>103.60286869922857</v>
      </c>
      <c r="AC164" s="48">
        <f t="shared" si="79"/>
        <v>104.18245143478475</v>
      </c>
      <c r="AD164" s="48"/>
      <c r="AE164" s="45">
        <v>42896</v>
      </c>
      <c r="AF164" s="42">
        <v>62734.87</v>
      </c>
      <c r="AG164" s="47">
        <f t="shared" si="80"/>
        <v>0</v>
      </c>
      <c r="AH164" s="48">
        <f t="shared" si="81"/>
        <v>103.70241617956094</v>
      </c>
      <c r="AI164" s="48"/>
      <c r="AJ164" s="48"/>
      <c r="AK164" s="45">
        <v>42896</v>
      </c>
      <c r="AL164" s="42">
        <v>40180.25</v>
      </c>
      <c r="AM164" s="47">
        <f t="shared" si="82"/>
        <v>0</v>
      </c>
      <c r="AN164" s="48">
        <f t="shared" si="83"/>
        <v>103.03315092801046</v>
      </c>
      <c r="AO164" s="48"/>
      <c r="AP164" s="48"/>
      <c r="AQ164" s="42">
        <f t="shared" si="85"/>
        <v>103.7299008821699</v>
      </c>
      <c r="AS164" s="42">
        <f t="shared" si="86"/>
        <v>103.03315092801046</v>
      </c>
      <c r="AT164" s="42">
        <f t="shared" si="87"/>
        <v>104.05726448628253</v>
      </c>
      <c r="AU164" s="48"/>
      <c r="AV164" s="48"/>
      <c r="AW164" s="48"/>
      <c r="AX164" s="48"/>
      <c r="AY164" s="48"/>
      <c r="AZ164" s="45"/>
    </row>
    <row r="165" spans="2:52" x14ac:dyDescent="0.2">
      <c r="B165" s="45">
        <v>42897</v>
      </c>
      <c r="C165" s="42">
        <v>36610.339999999997</v>
      </c>
      <c r="D165" s="47">
        <f t="shared" si="68"/>
        <v>0</v>
      </c>
      <c r="E165" s="48">
        <f t="shared" si="69"/>
        <v>103.82309910632436</v>
      </c>
      <c r="F165" s="48"/>
      <c r="G165" s="45">
        <v>42897</v>
      </c>
      <c r="H165" s="42">
        <v>36476.050000000003</v>
      </c>
      <c r="I165" s="47">
        <f t="shared" si="70"/>
        <v>0</v>
      </c>
      <c r="J165" s="48">
        <f t="shared" si="71"/>
        <v>104.00882231755486</v>
      </c>
      <c r="K165" s="48"/>
      <c r="L165" s="45">
        <v>42897</v>
      </c>
      <c r="M165" s="42">
        <v>40450.1</v>
      </c>
      <c r="N165" s="47">
        <f t="shared" si="72"/>
        <v>0</v>
      </c>
      <c r="O165" s="48">
        <f t="shared" si="73"/>
        <v>103.75465227528636</v>
      </c>
      <c r="P165" s="48"/>
      <c r="Q165" s="45">
        <v>42897</v>
      </c>
      <c r="R165" s="42">
        <v>38220.15</v>
      </c>
      <c r="S165" s="47">
        <f t="shared" si="74"/>
        <v>0</v>
      </c>
      <c r="T165" s="48">
        <f t="shared" si="75"/>
        <v>104.05726448628253</v>
      </c>
      <c r="U165" s="48"/>
      <c r="V165" s="45">
        <v>42897</v>
      </c>
      <c r="W165" s="42">
        <v>1524.28</v>
      </c>
      <c r="X165" s="47">
        <f t="shared" si="84"/>
        <v>7.217042718332678E-5</v>
      </c>
      <c r="Y165" s="42">
        <f t="shared" si="64"/>
        <v>4.6184948865768405E-5</v>
      </c>
      <c r="Z165" s="48">
        <f t="shared" si="76"/>
        <v>103.61850378981013</v>
      </c>
      <c r="AA165" s="48">
        <f t="shared" si="77"/>
        <v>104.20779826306102</v>
      </c>
      <c r="AB165" s="48">
        <f t="shared" si="78"/>
        <v>103.61102613779286</v>
      </c>
      <c r="AC165" s="48">
        <f t="shared" si="79"/>
        <v>104.19546616947993</v>
      </c>
      <c r="AD165" s="48"/>
      <c r="AE165" s="45">
        <v>42897</v>
      </c>
      <c r="AF165" s="42">
        <v>62734.87</v>
      </c>
      <c r="AG165" s="47">
        <f t="shared" si="80"/>
        <v>0</v>
      </c>
      <c r="AH165" s="48">
        <f t="shared" si="81"/>
        <v>103.70241617956094</v>
      </c>
      <c r="AI165" s="48"/>
      <c r="AJ165" s="48"/>
      <c r="AK165" s="45">
        <v>42897</v>
      </c>
      <c r="AL165" s="42">
        <v>40180.25</v>
      </c>
      <c r="AM165" s="47">
        <f t="shared" si="82"/>
        <v>0</v>
      </c>
      <c r="AN165" s="48">
        <f t="shared" si="83"/>
        <v>103.03315092801046</v>
      </c>
      <c r="AO165" s="48"/>
      <c r="AP165" s="48"/>
      <c r="AQ165" s="42">
        <f t="shared" si="85"/>
        <v>103.7299008821699</v>
      </c>
      <c r="AS165" s="42">
        <f t="shared" si="86"/>
        <v>103.03315092801046</v>
      </c>
      <c r="AT165" s="42">
        <f t="shared" si="87"/>
        <v>104.05726448628253</v>
      </c>
      <c r="AU165" s="48"/>
      <c r="AV165" s="48"/>
      <c r="AW165" s="48"/>
      <c r="AX165" s="48"/>
      <c r="AY165" s="48"/>
      <c r="AZ165" s="45"/>
    </row>
    <row r="166" spans="2:52" x14ac:dyDescent="0.2">
      <c r="B166" s="45">
        <v>42898</v>
      </c>
      <c r="C166" s="42">
        <v>36591.21</v>
      </c>
      <c r="D166" s="47">
        <f t="shared" si="68"/>
        <v>-5.2252997377233434E-4</v>
      </c>
      <c r="E166" s="48">
        <f t="shared" si="69"/>
        <v>103.76884842507137</v>
      </c>
      <c r="F166" s="48"/>
      <c r="G166" s="45">
        <v>42898</v>
      </c>
      <c r="H166" s="42">
        <v>36460.629999999997</v>
      </c>
      <c r="I166" s="47">
        <f t="shared" si="70"/>
        <v>-4.2274314241830258E-4</v>
      </c>
      <c r="J166" s="48">
        <f t="shared" si="71"/>
        <v>103.96485330116911</v>
      </c>
      <c r="K166" s="48"/>
      <c r="L166" s="45">
        <v>42898</v>
      </c>
      <c r="M166" s="42">
        <v>40425.089999999997</v>
      </c>
      <c r="N166" s="47">
        <f t="shared" si="72"/>
        <v>-6.1829266182289455E-4</v>
      </c>
      <c r="O166" s="48">
        <f t="shared" si="73"/>
        <v>103.69050153515457</v>
      </c>
      <c r="P166" s="48"/>
      <c r="Q166" s="45">
        <v>42898</v>
      </c>
      <c r="R166" s="42">
        <v>38207.660000000003</v>
      </c>
      <c r="S166" s="47">
        <f t="shared" si="74"/>
        <v>-3.2679097282450886E-4</v>
      </c>
      <c r="T166" s="48">
        <f t="shared" si="75"/>
        <v>104.0232595115916</v>
      </c>
      <c r="U166" s="48"/>
      <c r="V166" s="45">
        <v>42898</v>
      </c>
      <c r="W166" s="42">
        <v>1522.75</v>
      </c>
      <c r="X166" s="47">
        <f t="shared" si="84"/>
        <v>-1.0037525913874079E-3</v>
      </c>
      <c r="Y166" s="42">
        <f t="shared" si="64"/>
        <v>4.6184948865768405E-5</v>
      </c>
      <c r="Z166" s="48">
        <f t="shared" si="76"/>
        <v>103.51449644811542</v>
      </c>
      <c r="AA166" s="48">
        <f t="shared" si="77"/>
        <v>104.1080122473459</v>
      </c>
      <c r="AB166" s="48">
        <f t="shared" si="78"/>
        <v>103.61850378981013</v>
      </c>
      <c r="AC166" s="48">
        <f t="shared" si="79"/>
        <v>104.20779826306102</v>
      </c>
      <c r="AD166" s="48"/>
      <c r="AE166" s="45">
        <v>42898</v>
      </c>
      <c r="AF166" s="42">
        <v>62713.95</v>
      </c>
      <c r="AG166" s="47">
        <f t="shared" si="80"/>
        <v>-3.334668582242184E-4</v>
      </c>
      <c r="AH166" s="48">
        <f t="shared" si="81"/>
        <v>103.66783486064729</v>
      </c>
      <c r="AI166" s="48"/>
      <c r="AJ166" s="48"/>
      <c r="AK166" s="45">
        <v>42898</v>
      </c>
      <c r="AL166" s="42">
        <v>40173.17</v>
      </c>
      <c r="AM166" s="47">
        <f t="shared" si="82"/>
        <v>-1.762059718394271E-4</v>
      </c>
      <c r="AN166" s="48">
        <f t="shared" si="83"/>
        <v>103.0149958715195</v>
      </c>
      <c r="AO166" s="48"/>
      <c r="AP166" s="48"/>
      <c r="AQ166" s="42">
        <f t="shared" si="85"/>
        <v>103.68838225085892</v>
      </c>
      <c r="AS166" s="42">
        <f t="shared" si="86"/>
        <v>103.0149958715195</v>
      </c>
      <c r="AT166" s="42">
        <f t="shared" si="87"/>
        <v>104.0232595115916</v>
      </c>
      <c r="AU166" s="48"/>
      <c r="AV166" s="48"/>
      <c r="AW166" s="48"/>
      <c r="AX166" s="48"/>
      <c r="AY166" s="48"/>
      <c r="AZ166" s="45"/>
    </row>
    <row r="167" spans="2:52" x14ac:dyDescent="0.2">
      <c r="B167" s="45">
        <v>42899</v>
      </c>
      <c r="C167" s="42">
        <v>36532.589999999997</v>
      </c>
      <c r="D167" s="47">
        <f t="shared" si="68"/>
        <v>-1.6020240926715168E-3</v>
      </c>
      <c r="E167" s="48">
        <f t="shared" si="69"/>
        <v>103.60260822982562</v>
      </c>
      <c r="F167" s="48"/>
      <c r="G167" s="45">
        <v>42899</v>
      </c>
      <c r="H167" s="42">
        <v>36424.480000000003</v>
      </c>
      <c r="I167" s="47">
        <f t="shared" si="70"/>
        <v>-9.9148039954310985E-4</v>
      </c>
      <c r="J167" s="48">
        <f t="shared" si="71"/>
        <v>103.86177418687963</v>
      </c>
      <c r="K167" s="48"/>
      <c r="L167" s="45">
        <v>42899</v>
      </c>
      <c r="M167" s="42">
        <v>40378.959999999999</v>
      </c>
      <c r="N167" s="47">
        <f t="shared" si="72"/>
        <v>-1.1411230005918815E-3</v>
      </c>
      <c r="O167" s="48">
        <f t="shared" si="73"/>
        <v>103.5721779189099</v>
      </c>
      <c r="P167" s="48"/>
      <c r="Q167" s="45">
        <v>42899</v>
      </c>
      <c r="R167" s="42">
        <v>38169.5</v>
      </c>
      <c r="S167" s="47">
        <f t="shared" si="74"/>
        <v>-9.9875260615289729E-4</v>
      </c>
      <c r="T167" s="48">
        <f t="shared" si="75"/>
        <v>103.91936601005388</v>
      </c>
      <c r="U167" s="48"/>
      <c r="V167" s="45">
        <v>42899</v>
      </c>
      <c r="W167" s="42">
        <v>1523.12</v>
      </c>
      <c r="X167" s="47">
        <f t="shared" si="84"/>
        <v>2.4298144803802657E-4</v>
      </c>
      <c r="Y167" s="42">
        <f t="shared" si="64"/>
        <v>4.6184948865768405E-5</v>
      </c>
      <c r="Z167" s="48">
        <f t="shared" si="76"/>
        <v>103.53964855035531</v>
      </c>
      <c r="AA167" s="48">
        <f t="shared" si="77"/>
        <v>104.13811678613628</v>
      </c>
      <c r="AB167" s="48">
        <f t="shared" si="78"/>
        <v>103.51449644811542</v>
      </c>
      <c r="AC167" s="48">
        <f t="shared" si="79"/>
        <v>104.1080122473459</v>
      </c>
      <c r="AD167" s="48"/>
      <c r="AE167" s="45">
        <v>42899</v>
      </c>
      <c r="AF167" s="42">
        <v>62644.33</v>
      </c>
      <c r="AG167" s="47">
        <f t="shared" si="80"/>
        <v>-1.1101198377713173E-3</v>
      </c>
      <c r="AH167" s="48">
        <f t="shared" si="81"/>
        <v>103.55275114062968</v>
      </c>
      <c r="AI167" s="48"/>
      <c r="AJ167" s="48"/>
      <c r="AK167" s="45">
        <v>42899</v>
      </c>
      <c r="AL167" s="42">
        <v>40147.21</v>
      </c>
      <c r="AM167" s="47">
        <f t="shared" si="82"/>
        <v>-6.4620242813795414E-4</v>
      </c>
      <c r="AN167" s="48">
        <f t="shared" si="83"/>
        <v>102.9484273310527</v>
      </c>
      <c r="AO167" s="48"/>
      <c r="AP167" s="48"/>
      <c r="AQ167" s="42">
        <f t="shared" si="85"/>
        <v>103.57618413622522</v>
      </c>
      <c r="AS167" s="42">
        <f t="shared" si="86"/>
        <v>102.9484273310527</v>
      </c>
      <c r="AT167" s="42">
        <f t="shared" si="87"/>
        <v>103.91936601005388</v>
      </c>
      <c r="AU167" s="48"/>
      <c r="AV167" s="48"/>
      <c r="AW167" s="48"/>
      <c r="AX167" s="48"/>
      <c r="AY167" s="48"/>
      <c r="AZ167" s="45"/>
    </row>
    <row r="168" spans="2:52" x14ac:dyDescent="0.2">
      <c r="B168" s="45">
        <v>42900</v>
      </c>
      <c r="C168" s="42">
        <v>36553.78</v>
      </c>
      <c r="D168" s="47">
        <f t="shared" si="68"/>
        <v>5.8003004988149698E-4</v>
      </c>
      <c r="E168" s="48">
        <f t="shared" si="69"/>
        <v>103.66270085584502</v>
      </c>
      <c r="F168" s="48"/>
      <c r="G168" s="45">
        <v>42900</v>
      </c>
      <c r="H168" s="42">
        <v>36464.43</v>
      </c>
      <c r="I168" s="47">
        <f t="shared" si="70"/>
        <v>1.0967898512208585E-3</v>
      </c>
      <c r="J168" s="48">
        <f t="shared" si="71"/>
        <v>103.97568872673759</v>
      </c>
      <c r="K168" s="48"/>
      <c r="L168" s="45">
        <v>42900</v>
      </c>
      <c r="M168" s="42">
        <v>40419.14</v>
      </c>
      <c r="N168" s="47">
        <f t="shared" si="72"/>
        <v>9.9507268141629801E-4</v>
      </c>
      <c r="O168" s="48">
        <f t="shared" si="73"/>
        <v>103.6752397637118</v>
      </c>
      <c r="P168" s="48"/>
      <c r="Q168" s="45">
        <v>42900</v>
      </c>
      <c r="R168" s="42">
        <v>38209.32</v>
      </c>
      <c r="S168" s="47">
        <f t="shared" si="74"/>
        <v>1.043241331429634E-3</v>
      </c>
      <c r="T168" s="48">
        <f t="shared" si="75"/>
        <v>104.02777898781153</v>
      </c>
      <c r="U168" s="48"/>
      <c r="V168" s="45">
        <v>42900</v>
      </c>
      <c r="W168" s="42">
        <v>1524.39</v>
      </c>
      <c r="X168" s="47">
        <f t="shared" si="84"/>
        <v>8.3381480119770757E-4</v>
      </c>
      <c r="Y168" s="42">
        <f t="shared" si="64"/>
        <v>4.6184948865768405E-5</v>
      </c>
      <c r="Z168" s="48">
        <f t="shared" si="76"/>
        <v>103.62598144182741</v>
      </c>
      <c r="AA168" s="48">
        <f t="shared" si="77"/>
        <v>104.22975830288016</v>
      </c>
      <c r="AB168" s="48">
        <f t="shared" si="78"/>
        <v>103.53964855035531</v>
      </c>
      <c r="AC168" s="48">
        <f t="shared" si="79"/>
        <v>104.13811678613628</v>
      </c>
      <c r="AD168" s="48"/>
      <c r="AE168" s="45">
        <v>42900</v>
      </c>
      <c r="AF168" s="42">
        <v>62702.32</v>
      </c>
      <c r="AG168" s="47">
        <f t="shared" si="80"/>
        <v>9.2570229420596561E-4</v>
      </c>
      <c r="AH168" s="48">
        <f t="shared" si="81"/>
        <v>103.64861015993191</v>
      </c>
      <c r="AI168" s="48"/>
      <c r="AJ168" s="48"/>
      <c r="AK168" s="45">
        <v>42900</v>
      </c>
      <c r="AL168" s="42">
        <v>40172.18</v>
      </c>
      <c r="AM168" s="47">
        <f t="shared" si="82"/>
        <v>6.2196102792699826E-4</v>
      </c>
      <c r="AN168" s="48">
        <f t="shared" si="83"/>
        <v>103.01245724073898</v>
      </c>
      <c r="AO168" s="48"/>
      <c r="AP168" s="48"/>
      <c r="AQ168" s="42">
        <f t="shared" si="85"/>
        <v>103.66707928912949</v>
      </c>
      <c r="AS168" s="42">
        <f t="shared" si="86"/>
        <v>103.01245724073898</v>
      </c>
      <c r="AT168" s="42">
        <f t="shared" si="87"/>
        <v>104.02777898781153</v>
      </c>
      <c r="AU168" s="48"/>
      <c r="AV168" s="48"/>
      <c r="AW168" s="48"/>
      <c r="AX168" s="48"/>
      <c r="AY168" s="48"/>
      <c r="AZ168" s="45"/>
    </row>
    <row r="169" spans="2:52" x14ac:dyDescent="0.2">
      <c r="B169" s="45">
        <v>42901</v>
      </c>
      <c r="C169" s="42">
        <v>36589.86</v>
      </c>
      <c r="D169" s="47">
        <f t="shared" si="68"/>
        <v>9.8703882334461035E-4</v>
      </c>
      <c r="E169" s="48">
        <f t="shared" si="69"/>
        <v>103.76501996612249</v>
      </c>
      <c r="F169" s="48"/>
      <c r="G169" s="45">
        <v>42901</v>
      </c>
      <c r="H169" s="42">
        <v>36479.440000000002</v>
      </c>
      <c r="I169" s="47">
        <f t="shared" si="70"/>
        <v>4.1163402252553105E-4</v>
      </c>
      <c r="J169" s="48">
        <f t="shared" si="71"/>
        <v>104.01848865773303</v>
      </c>
      <c r="K169" s="48"/>
      <c r="L169" s="45">
        <v>42901</v>
      </c>
      <c r="M169" s="42">
        <v>40432.01</v>
      </c>
      <c r="N169" s="47">
        <f t="shared" si="72"/>
        <v>3.1841350409744784E-4</v>
      </c>
      <c r="O169" s="48">
        <f t="shared" si="73"/>
        <v>103.7082513600931</v>
      </c>
      <c r="P169" s="48"/>
      <c r="Q169" s="45">
        <v>42901</v>
      </c>
      <c r="R169" s="42">
        <v>38228.15</v>
      </c>
      <c r="S169" s="47">
        <f t="shared" si="74"/>
        <v>4.9281170143822273E-4</v>
      </c>
      <c r="T169" s="48">
        <f t="shared" si="75"/>
        <v>104.07904509457136</v>
      </c>
      <c r="U169" s="48"/>
      <c r="V169" s="45">
        <v>42901</v>
      </c>
      <c r="W169" s="42">
        <v>1523.23</v>
      </c>
      <c r="X169" s="47">
        <f t="shared" si="84"/>
        <v>-7.6096012175363992E-4</v>
      </c>
      <c r="Y169" s="42">
        <f t="shared" si="64"/>
        <v>4.6184948865768405E-5</v>
      </c>
      <c r="Z169" s="48">
        <f t="shared" si="76"/>
        <v>103.5471262023726</v>
      </c>
      <c r="AA169" s="48">
        <f t="shared" si="77"/>
        <v>104.15525745936915</v>
      </c>
      <c r="AB169" s="48">
        <f t="shared" si="78"/>
        <v>103.62598144182741</v>
      </c>
      <c r="AC169" s="48">
        <f t="shared" si="79"/>
        <v>104.22975830288016</v>
      </c>
      <c r="AD169" s="48"/>
      <c r="AE169" s="45">
        <v>42901</v>
      </c>
      <c r="AF169" s="42">
        <v>62726.38</v>
      </c>
      <c r="AG169" s="47">
        <f t="shared" si="80"/>
        <v>3.8371785924340429E-4</v>
      </c>
      <c r="AH169" s="48">
        <f t="shared" si="81"/>
        <v>103.68838198273603</v>
      </c>
      <c r="AI169" s="48"/>
      <c r="AJ169" s="48"/>
      <c r="AK169" s="45">
        <v>42901</v>
      </c>
      <c r="AL169" s="42">
        <v>40174.870000000003</v>
      </c>
      <c r="AM169" s="47">
        <f t="shared" si="82"/>
        <v>6.6961763090844784E-5</v>
      </c>
      <c r="AN169" s="48">
        <f t="shared" si="83"/>
        <v>103.01935513649615</v>
      </c>
      <c r="AO169" s="48"/>
      <c r="AP169" s="48"/>
      <c r="AQ169" s="42">
        <f t="shared" si="85"/>
        <v>103.71309036629202</v>
      </c>
      <c r="AR169" s="48"/>
      <c r="AS169" s="42">
        <f t="shared" si="86"/>
        <v>103.01935513649615</v>
      </c>
      <c r="AT169" s="42">
        <f t="shared" si="87"/>
        <v>104.07904509457136</v>
      </c>
      <c r="AU169" s="48"/>
      <c r="AV169" s="48"/>
      <c r="AW169" s="48"/>
      <c r="AX169" s="48"/>
      <c r="AY169" s="48"/>
      <c r="AZ169" s="45"/>
    </row>
    <row r="170" spans="2:52" x14ac:dyDescent="0.2">
      <c r="B170" s="45">
        <v>42902</v>
      </c>
      <c r="C170" s="42">
        <v>36590.65</v>
      </c>
      <c r="D170" s="47">
        <f t="shared" si="68"/>
        <v>2.1590681134053824E-5</v>
      </c>
      <c r="E170" s="48">
        <f t="shared" si="69"/>
        <v>103.76726032358145</v>
      </c>
      <c r="F170" s="48"/>
      <c r="G170" s="45">
        <v>42902</v>
      </c>
      <c r="H170" s="42">
        <v>36486.79</v>
      </c>
      <c r="I170" s="47">
        <f t="shared" si="70"/>
        <v>2.0148335610414847E-4</v>
      </c>
      <c r="J170" s="48">
        <f t="shared" si="71"/>
        <v>104.03944665192468</v>
      </c>
      <c r="K170" s="48"/>
      <c r="L170" s="45">
        <v>42902</v>
      </c>
      <c r="M170" s="42">
        <v>40439.699999999997</v>
      </c>
      <c r="N170" s="47">
        <f t="shared" si="72"/>
        <v>1.9019583740687018E-4</v>
      </c>
      <c r="O170" s="48">
        <f t="shared" si="73"/>
        <v>103.72797623780653</v>
      </c>
      <c r="P170" s="48"/>
      <c r="Q170" s="45">
        <v>42902</v>
      </c>
      <c r="R170" s="42">
        <v>38230.85</v>
      </c>
      <c r="S170" s="47">
        <f t="shared" si="74"/>
        <v>7.0628581294140957E-5</v>
      </c>
      <c r="T170" s="48">
        <f t="shared" si="75"/>
        <v>104.08639604986884</v>
      </c>
      <c r="U170" s="48"/>
      <c r="V170" s="45">
        <v>42902</v>
      </c>
      <c r="W170" s="42">
        <v>1521.74</v>
      </c>
      <c r="X170" s="47">
        <f t="shared" si="84"/>
        <v>-9.781845157986746E-4</v>
      </c>
      <c r="Y170" s="42">
        <f t="shared" si="64"/>
        <v>4.6184948865768405E-5</v>
      </c>
      <c r="Z170" s="48">
        <f t="shared" si="76"/>
        <v>103.44583800686598</v>
      </c>
      <c r="AA170" s="48">
        <f t="shared" si="77"/>
        <v>104.05818480452324</v>
      </c>
      <c r="AB170" s="48">
        <f t="shared" si="78"/>
        <v>103.5471262023726</v>
      </c>
      <c r="AC170" s="48">
        <f t="shared" si="79"/>
        <v>104.15525745936915</v>
      </c>
      <c r="AD170" s="48"/>
      <c r="AE170" s="45">
        <v>42902</v>
      </c>
      <c r="AF170" s="42">
        <v>62739.66</v>
      </c>
      <c r="AG170" s="47">
        <f t="shared" si="80"/>
        <v>2.117131580048337E-4</v>
      </c>
      <c r="AH170" s="48">
        <f t="shared" si="81"/>
        <v>103.71033417753401</v>
      </c>
      <c r="AI170" s="48"/>
      <c r="AJ170" s="48"/>
      <c r="AK170" s="45">
        <v>42902</v>
      </c>
      <c r="AL170" s="42">
        <v>40181.08</v>
      </c>
      <c r="AM170" s="47">
        <f t="shared" si="82"/>
        <v>1.5457424006593001E-4</v>
      </c>
      <c r="AN170" s="48">
        <f t="shared" si="83"/>
        <v>103.03527927502846</v>
      </c>
      <c r="AO170" s="48"/>
      <c r="AP170" s="48"/>
      <c r="AQ170" s="60">
        <f t="shared" si="85"/>
        <v>103.72778211929067</v>
      </c>
      <c r="AR170" s="48"/>
      <c r="AS170" s="42">
        <f t="shared" si="86"/>
        <v>103.03527927502846</v>
      </c>
      <c r="AT170" s="42">
        <f t="shared" si="87"/>
        <v>104.08639604986884</v>
      </c>
      <c r="AU170" s="48"/>
      <c r="AV170" s="48"/>
      <c r="AW170" s="48"/>
      <c r="AX170" s="48"/>
      <c r="AY170" s="48"/>
      <c r="AZ170" s="45"/>
    </row>
    <row r="171" spans="2:52" x14ac:dyDescent="0.2">
      <c r="B171" s="45">
        <v>42903</v>
      </c>
      <c r="C171" s="42">
        <v>36590.65</v>
      </c>
      <c r="D171" s="47">
        <f t="shared" si="68"/>
        <v>0</v>
      </c>
      <c r="E171" s="48">
        <f t="shared" si="69"/>
        <v>103.76726032358145</v>
      </c>
      <c r="F171" s="48"/>
      <c r="G171" s="45">
        <v>42903</v>
      </c>
      <c r="H171" s="42">
        <v>36486.79</v>
      </c>
      <c r="I171" s="47">
        <f t="shared" si="70"/>
        <v>0</v>
      </c>
      <c r="J171" s="48">
        <f t="shared" si="71"/>
        <v>104.03944665192468</v>
      </c>
      <c r="K171" s="48"/>
      <c r="L171" s="45">
        <v>42903</v>
      </c>
      <c r="M171" s="42">
        <v>40439.699999999997</v>
      </c>
      <c r="N171" s="47">
        <f t="shared" si="72"/>
        <v>0</v>
      </c>
      <c r="O171" s="48">
        <f t="shared" si="73"/>
        <v>103.72797623780653</v>
      </c>
      <c r="P171" s="48"/>
      <c r="Q171" s="45">
        <v>42903</v>
      </c>
      <c r="R171" s="42">
        <v>38230.85</v>
      </c>
      <c r="S171" s="47">
        <f t="shared" si="74"/>
        <v>0</v>
      </c>
      <c r="T171" s="48">
        <f t="shared" si="75"/>
        <v>104.08639604986884</v>
      </c>
      <c r="U171" s="48"/>
      <c r="V171" s="45">
        <v>42903</v>
      </c>
      <c r="W171" s="42">
        <v>1521.87</v>
      </c>
      <c r="X171" s="47">
        <f t="shared" si="84"/>
        <v>8.5428522612174262E-5</v>
      </c>
      <c r="Y171" s="42">
        <f t="shared" si="64"/>
        <v>4.6184948865768405E-5</v>
      </c>
      <c r="Z171" s="48">
        <f t="shared" si="76"/>
        <v>103.45467523197729</v>
      </c>
      <c r="AA171" s="48">
        <f t="shared" si="77"/>
        <v>104.07188026346105</v>
      </c>
      <c r="AB171" s="48">
        <f t="shared" si="78"/>
        <v>103.44583800686598</v>
      </c>
      <c r="AC171" s="48">
        <f t="shared" si="79"/>
        <v>104.05818480452324</v>
      </c>
      <c r="AD171" s="48"/>
      <c r="AE171" s="45">
        <v>42903</v>
      </c>
      <c r="AF171" s="42">
        <v>62739.66</v>
      </c>
      <c r="AG171" s="47">
        <f t="shared" si="80"/>
        <v>0</v>
      </c>
      <c r="AH171" s="48">
        <f t="shared" si="81"/>
        <v>103.71033417753401</v>
      </c>
      <c r="AI171" s="48"/>
      <c r="AJ171" s="48"/>
      <c r="AK171" s="45">
        <v>42903</v>
      </c>
      <c r="AL171" s="42">
        <v>40181.08</v>
      </c>
      <c r="AM171" s="47">
        <f t="shared" si="82"/>
        <v>0</v>
      </c>
      <c r="AN171" s="48">
        <f t="shared" si="83"/>
        <v>103.03527927502846</v>
      </c>
      <c r="AO171" s="48"/>
      <c r="AP171" s="48"/>
      <c r="AQ171" s="60">
        <f t="shared" si="85"/>
        <v>103.72778211929067</v>
      </c>
      <c r="AR171" s="48"/>
      <c r="AS171" s="42">
        <f t="shared" si="86"/>
        <v>103.03527927502846</v>
      </c>
      <c r="AT171" s="42">
        <f t="shared" si="87"/>
        <v>104.08639604986884</v>
      </c>
      <c r="AU171" s="48"/>
      <c r="AV171" s="48"/>
      <c r="AW171" s="48"/>
      <c r="AX171" s="48"/>
      <c r="AY171" s="48"/>
      <c r="AZ171" s="45"/>
    </row>
    <row r="172" spans="2:52" x14ac:dyDescent="0.2">
      <c r="B172" s="45">
        <v>42904</v>
      </c>
      <c r="C172" s="42">
        <v>36590.65</v>
      </c>
      <c r="D172" s="47">
        <f t="shared" si="68"/>
        <v>0</v>
      </c>
      <c r="E172" s="48">
        <f t="shared" si="69"/>
        <v>103.76726032358145</v>
      </c>
      <c r="F172" s="48"/>
      <c r="G172" s="45">
        <v>42904</v>
      </c>
      <c r="H172" s="42">
        <v>36486.79</v>
      </c>
      <c r="I172" s="47">
        <f t="shared" si="70"/>
        <v>0</v>
      </c>
      <c r="J172" s="48">
        <f t="shared" si="71"/>
        <v>104.03944665192468</v>
      </c>
      <c r="K172" s="48"/>
      <c r="L172" s="45">
        <v>42904</v>
      </c>
      <c r="M172" s="42">
        <v>40439.699999999997</v>
      </c>
      <c r="N172" s="47">
        <f t="shared" si="72"/>
        <v>0</v>
      </c>
      <c r="O172" s="48">
        <f t="shared" si="73"/>
        <v>103.72797623780653</v>
      </c>
      <c r="P172" s="48"/>
      <c r="Q172" s="45">
        <v>42904</v>
      </c>
      <c r="R172" s="42">
        <v>38230.85</v>
      </c>
      <c r="S172" s="47">
        <f t="shared" si="74"/>
        <v>0</v>
      </c>
      <c r="T172" s="48">
        <f t="shared" si="75"/>
        <v>104.08639604986884</v>
      </c>
      <c r="U172" s="48"/>
      <c r="V172" s="45">
        <v>42904</v>
      </c>
      <c r="W172" s="42">
        <v>1521.99</v>
      </c>
      <c r="X172" s="47">
        <f t="shared" si="84"/>
        <v>7.8850361726168217E-5</v>
      </c>
      <c r="Y172" s="42">
        <f t="shared" si="64"/>
        <v>4.6184948865768405E-5</v>
      </c>
      <c r="Z172" s="48">
        <f t="shared" si="76"/>
        <v>103.4628326705416</v>
      </c>
      <c r="AA172" s="48">
        <f t="shared" si="77"/>
        <v>104.08489292333368</v>
      </c>
      <c r="AB172" s="48">
        <f t="shared" si="78"/>
        <v>103.45467523197729</v>
      </c>
      <c r="AC172" s="48">
        <f t="shared" si="79"/>
        <v>104.07188026346105</v>
      </c>
      <c r="AD172" s="48"/>
      <c r="AE172" s="45">
        <v>42904</v>
      </c>
      <c r="AF172" s="42">
        <v>62739.66</v>
      </c>
      <c r="AG172" s="47">
        <f t="shared" si="80"/>
        <v>0</v>
      </c>
      <c r="AH172" s="48">
        <f t="shared" si="81"/>
        <v>103.71033417753401</v>
      </c>
      <c r="AI172" s="48"/>
      <c r="AJ172" s="48"/>
      <c r="AK172" s="45">
        <v>42904</v>
      </c>
      <c r="AL172" s="42">
        <v>40181.08</v>
      </c>
      <c r="AM172" s="47">
        <f t="shared" si="82"/>
        <v>0</v>
      </c>
      <c r="AN172" s="48">
        <f t="shared" si="83"/>
        <v>103.03527927502846</v>
      </c>
      <c r="AO172" s="48"/>
      <c r="AP172" s="48"/>
      <c r="AQ172" s="60">
        <f t="shared" si="85"/>
        <v>103.72778211929067</v>
      </c>
      <c r="AR172" s="48"/>
      <c r="AS172" s="42">
        <f t="shared" si="86"/>
        <v>103.03527927502846</v>
      </c>
      <c r="AT172" s="42">
        <f t="shared" si="87"/>
        <v>104.08639604986884</v>
      </c>
      <c r="AU172" s="48"/>
      <c r="AV172" s="48"/>
      <c r="AW172" s="48"/>
      <c r="AX172" s="48"/>
      <c r="AY172" s="48"/>
      <c r="AZ172" s="45"/>
    </row>
    <row r="173" spans="2:52" x14ac:dyDescent="0.2">
      <c r="B173" s="45">
        <v>42905</v>
      </c>
      <c r="C173" s="42">
        <v>36551.69</v>
      </c>
      <c r="D173" s="47">
        <f t="shared" si="68"/>
        <v>-1.0647528808588325E-3</v>
      </c>
      <c r="E173" s="48">
        <f t="shared" si="69"/>
        <v>103.6567738342131</v>
      </c>
      <c r="F173" s="48"/>
      <c r="G173" s="45">
        <v>42905</v>
      </c>
      <c r="H173" s="42">
        <v>36445.75</v>
      </c>
      <c r="I173" s="47">
        <f t="shared" si="70"/>
        <v>-1.1247906434082022E-3</v>
      </c>
      <c r="J173" s="48">
        <f t="shared" si="71"/>
        <v>103.92242405578523</v>
      </c>
      <c r="K173" s="48"/>
      <c r="L173" s="45">
        <v>42905</v>
      </c>
      <c r="M173" s="42">
        <v>40393.089999999997</v>
      </c>
      <c r="N173" s="47">
        <f t="shared" si="72"/>
        <v>-1.1525802614756886E-3</v>
      </c>
      <c r="O173" s="48">
        <f t="shared" si="73"/>
        <v>103.60842141983201</v>
      </c>
      <c r="P173" s="48"/>
      <c r="Q173" s="45">
        <v>42905</v>
      </c>
      <c r="R173" s="42">
        <v>38189.410000000003</v>
      </c>
      <c r="S173" s="47">
        <f t="shared" si="74"/>
        <v>-1.0839413719546664E-3</v>
      </c>
      <c r="T173" s="48">
        <f t="shared" si="75"/>
        <v>103.97357249893273</v>
      </c>
      <c r="U173" s="48"/>
      <c r="V173" s="45">
        <v>42905</v>
      </c>
      <c r="W173" s="42">
        <v>1522.06</v>
      </c>
      <c r="X173" s="47">
        <f t="shared" si="84"/>
        <v>4.5992417821327791E-5</v>
      </c>
      <c r="Y173" s="42">
        <f t="shared" si="64"/>
        <v>4.6184948865768405E-5</v>
      </c>
      <c r="Z173" s="48">
        <f t="shared" si="76"/>
        <v>103.46759117637076</v>
      </c>
      <c r="AA173" s="48">
        <f t="shared" si="77"/>
        <v>104.09448719467527</v>
      </c>
      <c r="AB173" s="48">
        <f t="shared" si="78"/>
        <v>103.4628326705416</v>
      </c>
      <c r="AC173" s="75">
        <f t="shared" si="79"/>
        <v>104.08489292333368</v>
      </c>
      <c r="AD173" s="48"/>
      <c r="AE173" s="45">
        <v>42905</v>
      </c>
      <c r="AF173" s="42">
        <v>62664.6</v>
      </c>
      <c r="AG173" s="47">
        <f t="shared" si="80"/>
        <v>-1.1963724381037766E-3</v>
      </c>
      <c r="AH173" s="48">
        <f t="shared" si="81"/>
        <v>103.58625799217748</v>
      </c>
      <c r="AI173" s="48"/>
      <c r="AJ173" s="48"/>
      <c r="AK173" s="45">
        <v>42905</v>
      </c>
      <c r="AL173" s="42">
        <v>40164.080000000002</v>
      </c>
      <c r="AM173" s="47">
        <f t="shared" si="82"/>
        <v>-4.2308469558305362E-4</v>
      </c>
      <c r="AN173" s="48">
        <f t="shared" si="83"/>
        <v>102.99168662526206</v>
      </c>
      <c r="AO173" s="48"/>
      <c r="AP173" s="48"/>
      <c r="AQ173" s="60">
        <f t="shared" si="85"/>
        <v>103.6231894043671</v>
      </c>
      <c r="AR173" s="48"/>
      <c r="AS173" s="42">
        <f t="shared" si="86"/>
        <v>102.99168662526206</v>
      </c>
      <c r="AT173" s="42">
        <f t="shared" si="87"/>
        <v>103.97357249893273</v>
      </c>
      <c r="AU173" s="48"/>
      <c r="AV173" s="48"/>
      <c r="AW173" s="48"/>
      <c r="AX173" s="48"/>
      <c r="AY173" s="48"/>
      <c r="AZ173" s="45"/>
    </row>
    <row r="174" spans="2:52" x14ac:dyDescent="0.2">
      <c r="B174" s="45">
        <v>42906</v>
      </c>
      <c r="C174" s="42">
        <v>36554.68</v>
      </c>
      <c r="D174" s="47">
        <f t="shared" si="68"/>
        <v>8.1801963192296157E-5</v>
      </c>
      <c r="E174" s="48">
        <f t="shared" si="69"/>
        <v>103.66525316181091</v>
      </c>
      <c r="F174" s="48"/>
      <c r="G174" s="45">
        <v>42906</v>
      </c>
      <c r="H174" s="42">
        <v>36454.51</v>
      </c>
      <c r="I174" s="47">
        <f t="shared" si="70"/>
        <v>2.4035724330007113E-4</v>
      </c>
      <c r="J174" s="48">
        <f t="shared" si="71"/>
        <v>103.94740256314834</v>
      </c>
      <c r="K174" s="48"/>
      <c r="L174" s="45">
        <v>42906</v>
      </c>
      <c r="M174" s="42">
        <v>40400.26</v>
      </c>
      <c r="N174" s="47">
        <f t="shared" si="72"/>
        <v>1.7750560801377269E-4</v>
      </c>
      <c r="O174" s="48">
        <f t="shared" si="73"/>
        <v>103.62681249567149</v>
      </c>
      <c r="P174" s="48"/>
      <c r="Q174" s="45">
        <v>42906</v>
      </c>
      <c r="R174" s="42">
        <v>38197.17</v>
      </c>
      <c r="S174" s="47">
        <f t="shared" si="74"/>
        <v>2.0319769276344601E-4</v>
      </c>
      <c r="T174" s="48">
        <f t="shared" si="75"/>
        <v>103.99469968897289</v>
      </c>
      <c r="U174" s="48"/>
      <c r="V174" s="45">
        <v>42906</v>
      </c>
      <c r="W174" s="42">
        <v>1520.98</v>
      </c>
      <c r="X174" s="47">
        <f t="shared" si="84"/>
        <v>-7.0956466893545844E-4</v>
      </c>
      <c r="Y174" s="42">
        <f t="shared" si="64"/>
        <v>4.6184948865768405E-5</v>
      </c>
      <c r="Z174" s="48">
        <f t="shared" si="76"/>
        <v>103.39417422929215</v>
      </c>
      <c r="AA174" s="48">
        <f t="shared" si="77"/>
        <v>104.02543302289926</v>
      </c>
      <c r="AB174" s="48">
        <f t="shared" si="78"/>
        <v>103.46759117637076</v>
      </c>
      <c r="AC174" s="48">
        <f t="shared" si="79"/>
        <v>104.09448719467527</v>
      </c>
      <c r="AD174" s="48"/>
      <c r="AE174" s="45">
        <v>42906</v>
      </c>
      <c r="AF174" s="42">
        <v>62680.800000000003</v>
      </c>
      <c r="AG174" s="47">
        <f t="shared" si="80"/>
        <v>2.5851916392993779E-4</v>
      </c>
      <c r="AH174" s="48">
        <f t="shared" si="81"/>
        <v>103.61303702498824</v>
      </c>
      <c r="AI174" s="48"/>
      <c r="AJ174" s="48"/>
      <c r="AK174" s="45">
        <v>42906</v>
      </c>
      <c r="AL174" s="42">
        <v>40174.17</v>
      </c>
      <c r="AM174" s="47">
        <f t="shared" si="82"/>
        <v>2.5121949762074713E-4</v>
      </c>
      <c r="AN174" s="48">
        <f t="shared" si="83"/>
        <v>103.01756014503518</v>
      </c>
      <c r="AO174" s="48"/>
      <c r="AP174" s="48"/>
      <c r="AQ174" s="60">
        <f t="shared" si="85"/>
        <v>103.64412751327119</v>
      </c>
      <c r="AR174" s="48"/>
      <c r="AS174" s="42">
        <f t="shared" si="86"/>
        <v>103.01756014503518</v>
      </c>
      <c r="AT174" s="42">
        <f t="shared" si="87"/>
        <v>103.99469968897289</v>
      </c>
      <c r="AU174" s="48"/>
      <c r="AV174" s="48"/>
      <c r="AW174" s="48"/>
      <c r="AX174" s="48"/>
      <c r="AY174" s="48"/>
      <c r="AZ174" s="45"/>
    </row>
    <row r="175" spans="2:52" x14ac:dyDescent="0.2">
      <c r="B175" s="45">
        <v>42907</v>
      </c>
      <c r="C175" s="42">
        <v>36546.480000000003</v>
      </c>
      <c r="D175" s="47">
        <f t="shared" si="68"/>
        <v>-2.2432148222872872E-4</v>
      </c>
      <c r="E175" s="48">
        <f t="shared" si="69"/>
        <v>103.64199881856604</v>
      </c>
      <c r="F175" s="48"/>
      <c r="G175" s="45">
        <v>42907</v>
      </c>
      <c r="H175" s="42">
        <v>36418.660000000003</v>
      </c>
      <c r="I175" s="47">
        <f t="shared" si="70"/>
        <v>-9.8341741529373028E-4</v>
      </c>
      <c r="J175" s="48">
        <f t="shared" si="71"/>
        <v>103.84517887719319</v>
      </c>
      <c r="K175" s="48"/>
      <c r="L175" s="45">
        <v>42907</v>
      </c>
      <c r="M175" s="42">
        <v>40353.589999999997</v>
      </c>
      <c r="N175" s="47">
        <f t="shared" si="72"/>
        <v>-1.1551905854072508E-3</v>
      </c>
      <c r="O175" s="48">
        <f t="shared" si="73"/>
        <v>103.50710377748072</v>
      </c>
      <c r="P175" s="48"/>
      <c r="Q175" s="45">
        <v>42907</v>
      </c>
      <c r="R175" s="42">
        <v>38155.54</v>
      </c>
      <c r="S175" s="47">
        <f t="shared" si="74"/>
        <v>-1.0898713176917818E-3</v>
      </c>
      <c r="T175" s="48">
        <f t="shared" si="75"/>
        <v>103.8813588485899</v>
      </c>
      <c r="U175" s="48"/>
      <c r="V175" s="76">
        <v>42907</v>
      </c>
      <c r="W175" s="77">
        <v>1518.72</v>
      </c>
      <c r="X175" s="47">
        <f t="shared" si="84"/>
        <v>-1.4858841010401136E-3</v>
      </c>
      <c r="Y175" s="42">
        <f t="shared" si="64"/>
        <v>4.6184948865768405E-5</v>
      </c>
      <c r="Z175" s="48">
        <f t="shared" si="76"/>
        <v>103.24054246966467</v>
      </c>
      <c r="AA175" s="48">
        <f t="shared" si="77"/>
        <v>103.87566769517163</v>
      </c>
      <c r="AB175" s="48">
        <f t="shared" si="78"/>
        <v>103.39417422929215</v>
      </c>
      <c r="AC175" s="48">
        <f t="shared" si="79"/>
        <v>104.02543302289926</v>
      </c>
      <c r="AD175" s="48"/>
      <c r="AE175" s="45">
        <v>42907</v>
      </c>
      <c r="AF175" s="42">
        <v>62629.67</v>
      </c>
      <c r="AG175" s="47">
        <f t="shared" si="80"/>
        <v>-8.1572028436149857E-4</v>
      </c>
      <c r="AH175" s="48">
        <f t="shared" si="81"/>
        <v>103.52851776896266</v>
      </c>
      <c r="AI175" s="48"/>
      <c r="AJ175" s="48"/>
      <c r="AK175" s="45">
        <v>42907</v>
      </c>
      <c r="AL175" s="42">
        <v>40142.58</v>
      </c>
      <c r="AM175" s="47">
        <f t="shared" si="82"/>
        <v>-7.863261394074339E-4</v>
      </c>
      <c r="AN175" s="48">
        <f t="shared" si="83"/>
        <v>102.93655474467516</v>
      </c>
      <c r="AO175" s="48"/>
      <c r="AP175" s="48"/>
      <c r="AQ175" s="60">
        <f t="shared" si="85"/>
        <v>103.55678547257794</v>
      </c>
      <c r="AR175" s="48"/>
      <c r="AS175" s="42">
        <f t="shared" si="86"/>
        <v>102.93655474467516</v>
      </c>
      <c r="AT175" s="42">
        <f t="shared" si="87"/>
        <v>103.8813588485899</v>
      </c>
      <c r="AU175" s="48"/>
      <c r="AV175" s="48"/>
      <c r="AW175" s="48"/>
      <c r="AX175" s="48"/>
      <c r="AY175" s="48"/>
      <c r="AZ175" s="45"/>
    </row>
    <row r="176" spans="2:52" x14ac:dyDescent="0.2">
      <c r="B176" s="45">
        <v>42908</v>
      </c>
      <c r="C176" s="42">
        <v>36475.96</v>
      </c>
      <c r="D176" s="47">
        <f t="shared" si="68"/>
        <v>-1.9295975973611101E-3</v>
      </c>
      <c r="E176" s="48">
        <f t="shared" si="69"/>
        <v>103.44201146666003</v>
      </c>
      <c r="F176" s="48"/>
      <c r="G176" s="45">
        <v>42908</v>
      </c>
      <c r="H176" s="42">
        <v>36379.96</v>
      </c>
      <c r="I176" s="47">
        <f t="shared" si="70"/>
        <v>-1.0626420631622002E-3</v>
      </c>
      <c r="J176" s="48">
        <f t="shared" si="71"/>
        <v>103.73482862206168</v>
      </c>
      <c r="K176" s="48"/>
      <c r="L176" s="45">
        <v>42908</v>
      </c>
      <c r="M176" s="42">
        <v>40312.57</v>
      </c>
      <c r="N176" s="47">
        <f t="shared" si="72"/>
        <v>-1.0165142679994243E-3</v>
      </c>
      <c r="O176" s="48">
        <f t="shared" si="73"/>
        <v>103.40188732965161</v>
      </c>
      <c r="P176" s="48"/>
      <c r="Q176" s="45">
        <v>42908</v>
      </c>
      <c r="R176" s="42">
        <v>38109.56</v>
      </c>
      <c r="S176" s="47">
        <f t="shared" si="74"/>
        <v>-1.2050674685774032E-3</v>
      </c>
      <c r="T176" s="48">
        <f t="shared" si="75"/>
        <v>103.75617480244985</v>
      </c>
      <c r="U176" s="48"/>
      <c r="V176" s="45">
        <v>42908</v>
      </c>
      <c r="W176" s="42">
        <v>1520.84</v>
      </c>
      <c r="X176" s="47">
        <f t="shared" si="84"/>
        <v>1.3959123472397916E-3</v>
      </c>
      <c r="Y176" s="42">
        <f t="shared" si="64"/>
        <v>4.6184948865768405E-5</v>
      </c>
      <c r="Z176" s="48">
        <f t="shared" si="76"/>
        <v>103.38465721763382</v>
      </c>
      <c r="AA176" s="48">
        <f t="shared" si="77"/>
        <v>104.025466514686</v>
      </c>
      <c r="AB176" s="48">
        <f t="shared" si="78"/>
        <v>103.24054246966467</v>
      </c>
      <c r="AC176" s="48">
        <f t="shared" si="79"/>
        <v>103.87566769517163</v>
      </c>
      <c r="AD176" s="48"/>
      <c r="AE176" s="45">
        <v>42908</v>
      </c>
      <c r="AF176" s="42">
        <v>62562.29</v>
      </c>
      <c r="AG176" s="47">
        <f t="shared" si="80"/>
        <v>-1.0758479168100354E-3</v>
      </c>
      <c r="AH176" s="48">
        <f t="shared" si="81"/>
        <v>103.41713682879049</v>
      </c>
      <c r="AI176" s="48"/>
      <c r="AJ176" s="48"/>
      <c r="AK176" s="45">
        <v>42908</v>
      </c>
      <c r="AL176" s="42">
        <v>40124.120000000003</v>
      </c>
      <c r="AM176" s="47">
        <f t="shared" si="82"/>
        <v>-4.5986082608540091E-4</v>
      </c>
      <c r="AN176" s="48">
        <f t="shared" si="83"/>
        <v>102.8892182555759</v>
      </c>
      <c r="AO176" s="48"/>
      <c r="AP176" s="48"/>
      <c r="AQ176" s="60">
        <f t="shared" si="85"/>
        <v>103.44020955086494</v>
      </c>
      <c r="AR176" s="48"/>
      <c r="AS176" s="42">
        <f t="shared" si="86"/>
        <v>102.8892182555759</v>
      </c>
      <c r="AT176" s="42">
        <f t="shared" si="87"/>
        <v>103.75617480244985</v>
      </c>
      <c r="AU176" s="48"/>
      <c r="AV176" s="48"/>
      <c r="AW176" s="48"/>
      <c r="AX176" s="48"/>
      <c r="AY176" s="48"/>
      <c r="AZ176" s="45"/>
    </row>
    <row r="177" spans="2:52" x14ac:dyDescent="0.2">
      <c r="B177" s="45">
        <v>42909</v>
      </c>
      <c r="C177" s="42">
        <v>36497.620000000003</v>
      </c>
      <c r="D177" s="47">
        <f t="shared" si="68"/>
        <v>5.9381576249140089E-4</v>
      </c>
      <c r="E177" s="48">
        <f t="shared" si="69"/>
        <v>103.50343696357275</v>
      </c>
      <c r="F177" s="48"/>
      <c r="G177" s="45">
        <v>42909</v>
      </c>
      <c r="H177" s="42">
        <v>36392.400000000001</v>
      </c>
      <c r="I177" s="47">
        <f t="shared" si="70"/>
        <v>3.4194650021612816E-4</v>
      </c>
      <c r="J177" s="48">
        <f t="shared" si="71"/>
        <v>103.77030038365952</v>
      </c>
      <c r="K177" s="48"/>
      <c r="L177" s="45">
        <v>42909</v>
      </c>
      <c r="M177" s="42">
        <v>40353.01</v>
      </c>
      <c r="N177" s="47">
        <f t="shared" si="72"/>
        <v>1.0031610487746256E-3</v>
      </c>
      <c r="O177" s="48">
        <f t="shared" si="73"/>
        <v>103.50561607539051</v>
      </c>
      <c r="P177" s="48"/>
      <c r="Q177" s="45">
        <v>42909</v>
      </c>
      <c r="R177" s="42">
        <v>38132.559999999998</v>
      </c>
      <c r="S177" s="47">
        <f t="shared" si="74"/>
        <v>6.035231054883905E-4</v>
      </c>
      <c r="T177" s="48">
        <f t="shared" si="75"/>
        <v>103.81879405128022</v>
      </c>
      <c r="U177" s="48"/>
      <c r="V177" s="45">
        <v>42909</v>
      </c>
      <c r="W177" s="42">
        <v>1518.37</v>
      </c>
      <c r="X177" s="47">
        <f t="shared" si="84"/>
        <v>-1.6241024696878048E-3</v>
      </c>
      <c r="Y177" s="42">
        <f t="shared" si="64"/>
        <v>4.6184948865768405E-5</v>
      </c>
      <c r="Z177" s="48">
        <f t="shared" si="76"/>
        <v>103.21674994051882</v>
      </c>
      <c r="AA177" s="48">
        <f t="shared" si="77"/>
        <v>103.86132290846079</v>
      </c>
      <c r="AB177" s="48">
        <f t="shared" si="78"/>
        <v>103.38465721763382</v>
      </c>
      <c r="AC177" s="48">
        <f t="shared" si="79"/>
        <v>104.025466514686</v>
      </c>
      <c r="AD177" s="48"/>
      <c r="AE177" s="45">
        <v>42909</v>
      </c>
      <c r="AF177" s="42">
        <v>62593.86</v>
      </c>
      <c r="AG177" s="47">
        <f t="shared" si="80"/>
        <v>5.046170784348547E-4</v>
      </c>
      <c r="AH177" s="48">
        <f t="shared" si="81"/>
        <v>103.46932288223714</v>
      </c>
      <c r="AI177" s="48"/>
      <c r="AJ177" s="48"/>
      <c r="AK177" s="45">
        <v>42909</v>
      </c>
      <c r="AL177" s="42">
        <v>40144.04</v>
      </c>
      <c r="AM177" s="47">
        <f t="shared" si="82"/>
        <v>4.9645948621424019E-4</v>
      </c>
      <c r="AN177" s="48">
        <f t="shared" si="83"/>
        <v>102.94029858400805</v>
      </c>
      <c r="AO177" s="48"/>
      <c r="AP177" s="48"/>
      <c r="AQ177" s="60">
        <f t="shared" si="85"/>
        <v>103.50129482335804</v>
      </c>
      <c r="AR177" s="48"/>
      <c r="AS177" s="42">
        <f t="shared" si="86"/>
        <v>102.94029858400805</v>
      </c>
      <c r="AT177" s="42">
        <f t="shared" si="87"/>
        <v>103.81879405128022</v>
      </c>
      <c r="AU177" s="48"/>
      <c r="AV177" s="48"/>
      <c r="AW177" s="48"/>
      <c r="AX177" s="48"/>
      <c r="AY177" s="48"/>
      <c r="AZ177" s="45"/>
    </row>
    <row r="178" spans="2:52" x14ac:dyDescent="0.2">
      <c r="B178" s="45">
        <v>42910</v>
      </c>
      <c r="C178" s="42">
        <v>36497.620000000003</v>
      </c>
      <c r="D178" s="47">
        <f t="shared" si="68"/>
        <v>0</v>
      </c>
      <c r="E178" s="48">
        <f t="shared" si="69"/>
        <v>103.50343696357275</v>
      </c>
      <c r="F178" s="48"/>
      <c r="G178" s="45">
        <v>42910</v>
      </c>
      <c r="H178" s="42">
        <v>36392.400000000001</v>
      </c>
      <c r="I178" s="47">
        <f t="shared" si="70"/>
        <v>0</v>
      </c>
      <c r="J178" s="48">
        <f t="shared" si="71"/>
        <v>103.77030038365952</v>
      </c>
      <c r="K178" s="48"/>
      <c r="L178" s="45">
        <v>42910</v>
      </c>
      <c r="M178" s="42">
        <v>40353.01</v>
      </c>
      <c r="N178" s="47">
        <f t="shared" si="72"/>
        <v>0</v>
      </c>
      <c r="O178" s="48">
        <f t="shared" si="73"/>
        <v>103.50561607539051</v>
      </c>
      <c r="P178" s="48"/>
      <c r="Q178" s="45">
        <v>42910</v>
      </c>
      <c r="R178" s="42">
        <v>38132.559999999998</v>
      </c>
      <c r="S178" s="47">
        <f t="shared" si="74"/>
        <v>0</v>
      </c>
      <c r="T178" s="48">
        <f t="shared" si="75"/>
        <v>103.81879405128022</v>
      </c>
      <c r="U178" s="48"/>
      <c r="V178" s="45">
        <v>42910</v>
      </c>
      <c r="W178" s="42">
        <v>1518.5</v>
      </c>
      <c r="X178" s="47">
        <f t="shared" si="84"/>
        <v>8.5618129968434431E-5</v>
      </c>
      <c r="Y178" s="42">
        <f t="shared" si="64"/>
        <v>4.6184948865768405E-5</v>
      </c>
      <c r="Z178" s="48">
        <f t="shared" si="76"/>
        <v>103.22558716563015</v>
      </c>
      <c r="AA178" s="48">
        <f t="shared" si="77"/>
        <v>103.87501215059191</v>
      </c>
      <c r="AB178" s="48">
        <f t="shared" si="78"/>
        <v>103.21674994051882</v>
      </c>
      <c r="AC178" s="48">
        <f t="shared" si="79"/>
        <v>103.86132290846079</v>
      </c>
      <c r="AD178" s="48"/>
      <c r="AE178" s="45">
        <v>42910</v>
      </c>
      <c r="AF178" s="42">
        <v>62593.86</v>
      </c>
      <c r="AG178" s="47">
        <f t="shared" si="80"/>
        <v>0</v>
      </c>
      <c r="AH178" s="48">
        <f t="shared" si="81"/>
        <v>103.46932288223714</v>
      </c>
      <c r="AI178" s="48"/>
      <c r="AJ178" s="48"/>
      <c r="AK178" s="45">
        <v>42910</v>
      </c>
      <c r="AL178" s="42">
        <v>40144.04</v>
      </c>
      <c r="AM178" s="47">
        <f t="shared" si="82"/>
        <v>0</v>
      </c>
      <c r="AN178" s="48">
        <f t="shared" si="83"/>
        <v>102.94029858400805</v>
      </c>
      <c r="AO178" s="48"/>
      <c r="AP178" s="48"/>
      <c r="AQ178" s="60">
        <f t="shared" si="85"/>
        <v>103.50129482335804</v>
      </c>
      <c r="AR178" s="48"/>
      <c r="AS178" s="42">
        <f t="shared" si="86"/>
        <v>102.94029858400805</v>
      </c>
      <c r="AT178" s="42">
        <f t="shared" si="87"/>
        <v>103.81879405128022</v>
      </c>
      <c r="AU178" s="48"/>
      <c r="AV178" s="48"/>
      <c r="AW178" s="48"/>
      <c r="AX178" s="48"/>
      <c r="AY178" s="48"/>
      <c r="AZ178" s="45"/>
    </row>
    <row r="179" spans="2:52" x14ac:dyDescent="0.2">
      <c r="B179" s="45">
        <v>42911</v>
      </c>
      <c r="C179" s="42">
        <v>36497.620000000003</v>
      </c>
      <c r="D179" s="47">
        <f t="shared" si="68"/>
        <v>0</v>
      </c>
      <c r="E179" s="48">
        <f t="shared" si="69"/>
        <v>103.50343696357275</v>
      </c>
      <c r="F179" s="48"/>
      <c r="G179" s="45">
        <v>42911</v>
      </c>
      <c r="H179" s="42">
        <v>36392.400000000001</v>
      </c>
      <c r="I179" s="47">
        <f t="shared" si="70"/>
        <v>0</v>
      </c>
      <c r="J179" s="48">
        <f t="shared" si="71"/>
        <v>103.77030038365952</v>
      </c>
      <c r="K179" s="48"/>
      <c r="L179" s="45">
        <v>42911</v>
      </c>
      <c r="M179" s="42">
        <v>40353.01</v>
      </c>
      <c r="N179" s="47">
        <f t="shared" si="72"/>
        <v>0</v>
      </c>
      <c r="O179" s="48">
        <f t="shared" si="73"/>
        <v>103.50561607539051</v>
      </c>
      <c r="P179" s="48"/>
      <c r="Q179" s="45">
        <v>42911</v>
      </c>
      <c r="R179" s="42">
        <v>38132.559999999998</v>
      </c>
      <c r="S179" s="47">
        <f t="shared" si="74"/>
        <v>0</v>
      </c>
      <c r="T179" s="48">
        <f t="shared" si="75"/>
        <v>103.81879405128022</v>
      </c>
      <c r="U179" s="48"/>
      <c r="V179" s="45">
        <v>42911</v>
      </c>
      <c r="W179" s="42">
        <v>1518.65</v>
      </c>
      <c r="X179" s="47">
        <f t="shared" si="84"/>
        <v>9.8781692459803949E-5</v>
      </c>
      <c r="Y179" s="42">
        <f t="shared" si="64"/>
        <v>4.6184948865768405E-5</v>
      </c>
      <c r="Z179" s="48">
        <f t="shared" si="76"/>
        <v>103.23578396383553</v>
      </c>
      <c r="AA179" s="48">
        <f t="shared" si="77"/>
        <v>103.89007056222104</v>
      </c>
      <c r="AB179" s="48">
        <f t="shared" si="78"/>
        <v>103.22558716563015</v>
      </c>
      <c r="AC179" s="48">
        <f t="shared" si="79"/>
        <v>103.87501215059191</v>
      </c>
      <c r="AD179" s="48"/>
      <c r="AE179" s="45">
        <v>42911</v>
      </c>
      <c r="AF179" s="42">
        <v>62593.86</v>
      </c>
      <c r="AG179" s="47">
        <f t="shared" si="80"/>
        <v>0</v>
      </c>
      <c r="AH179" s="48">
        <f t="shared" si="81"/>
        <v>103.46932288223714</v>
      </c>
      <c r="AI179" s="48"/>
      <c r="AJ179" s="48"/>
      <c r="AK179" s="45">
        <v>42911</v>
      </c>
      <c r="AL179" s="42">
        <v>40144.04</v>
      </c>
      <c r="AM179" s="47">
        <f t="shared" si="82"/>
        <v>0</v>
      </c>
      <c r="AN179" s="48">
        <f t="shared" si="83"/>
        <v>102.94029858400805</v>
      </c>
      <c r="AO179" s="48"/>
      <c r="AP179" s="48"/>
      <c r="AQ179" s="60">
        <f t="shared" si="85"/>
        <v>103.50129482335804</v>
      </c>
      <c r="AR179" s="48"/>
      <c r="AS179" s="42">
        <f t="shared" si="86"/>
        <v>102.94029858400805</v>
      </c>
      <c r="AT179" s="42">
        <f t="shared" si="87"/>
        <v>103.81879405128022</v>
      </c>
      <c r="AU179" s="48"/>
      <c r="AV179" s="48"/>
      <c r="AW179" s="48"/>
      <c r="AX179" s="48"/>
      <c r="AY179" s="48"/>
      <c r="AZ179" s="45"/>
    </row>
    <row r="180" spans="2:52" x14ac:dyDescent="0.2">
      <c r="B180" s="45">
        <v>42912</v>
      </c>
      <c r="C180" s="42">
        <v>36497.620000000003</v>
      </c>
      <c r="D180" s="47">
        <f t="shared" si="68"/>
        <v>0</v>
      </c>
      <c r="E180" s="48">
        <f t="shared" si="69"/>
        <v>103.50343696357275</v>
      </c>
      <c r="F180" s="48"/>
      <c r="G180" s="45">
        <v>42912</v>
      </c>
      <c r="H180" s="42">
        <v>36392.400000000001</v>
      </c>
      <c r="I180" s="47">
        <f t="shared" si="70"/>
        <v>0</v>
      </c>
      <c r="J180" s="48">
        <f t="shared" si="71"/>
        <v>103.77030038365952</v>
      </c>
      <c r="K180" s="48"/>
      <c r="L180" s="45">
        <v>42912</v>
      </c>
      <c r="M180" s="42">
        <v>40353.01</v>
      </c>
      <c r="N180" s="47">
        <f t="shared" si="72"/>
        <v>0</v>
      </c>
      <c r="O180" s="48">
        <f t="shared" si="73"/>
        <v>103.50561607539051</v>
      </c>
      <c r="P180" s="48"/>
      <c r="Q180" s="45">
        <v>42912</v>
      </c>
      <c r="R180" s="42">
        <v>38132.559999999998</v>
      </c>
      <c r="S180" s="47">
        <f t="shared" si="74"/>
        <v>0</v>
      </c>
      <c r="T180" s="48">
        <f t="shared" si="75"/>
        <v>103.81879405128022</v>
      </c>
      <c r="U180" s="48"/>
      <c r="V180" s="45">
        <v>42912</v>
      </c>
      <c r="W180" s="42">
        <v>1518.72</v>
      </c>
      <c r="X180" s="47">
        <f t="shared" si="84"/>
        <v>4.6093569946892288E-5</v>
      </c>
      <c r="Y180" s="42">
        <f t="shared" si="64"/>
        <v>4.6184948865768405E-5</v>
      </c>
      <c r="Z180" s="48">
        <f t="shared" si="76"/>
        <v>103.24054246966469</v>
      </c>
      <c r="AA180" s="48">
        <f t="shared" si="77"/>
        <v>103.89965738405186</v>
      </c>
      <c r="AB180" s="48">
        <f t="shared" si="78"/>
        <v>103.23578396383553</v>
      </c>
      <c r="AC180" s="48">
        <f t="shared" si="79"/>
        <v>103.89007056222104</v>
      </c>
      <c r="AD180" s="48"/>
      <c r="AE180" s="45">
        <v>42912</v>
      </c>
      <c r="AF180" s="42">
        <v>62593.86</v>
      </c>
      <c r="AG180" s="47">
        <f t="shared" si="80"/>
        <v>0</v>
      </c>
      <c r="AH180" s="48">
        <f t="shared" si="81"/>
        <v>103.46932288223714</v>
      </c>
      <c r="AI180" s="48"/>
      <c r="AJ180" s="48"/>
      <c r="AK180" s="45">
        <v>42912</v>
      </c>
      <c r="AL180" s="42">
        <v>40144.04</v>
      </c>
      <c r="AM180" s="47">
        <f t="shared" si="82"/>
        <v>0</v>
      </c>
      <c r="AN180" s="48">
        <f t="shared" si="83"/>
        <v>102.94029858400805</v>
      </c>
      <c r="AO180" s="48"/>
      <c r="AP180" s="48"/>
      <c r="AQ180" s="60">
        <f t="shared" si="85"/>
        <v>103.50129482335804</v>
      </c>
      <c r="AR180" s="48"/>
      <c r="AS180" s="42">
        <f t="shared" si="86"/>
        <v>102.94029858400805</v>
      </c>
      <c r="AT180" s="42">
        <f t="shared" si="87"/>
        <v>103.81879405128022</v>
      </c>
      <c r="AU180" s="48"/>
      <c r="AV180" s="48"/>
      <c r="AW180" s="48"/>
      <c r="AX180" s="48"/>
      <c r="AY180" s="48"/>
      <c r="AZ180" s="45"/>
    </row>
    <row r="181" spans="2:52" x14ac:dyDescent="0.2">
      <c r="B181" s="45">
        <v>42913</v>
      </c>
      <c r="C181" s="42">
        <v>36459.46</v>
      </c>
      <c r="D181" s="47">
        <f t="shared" si="68"/>
        <v>-1.0455476274892073E-3</v>
      </c>
      <c r="E181" s="48">
        <f t="shared" si="69"/>
        <v>103.3952191906185</v>
      </c>
      <c r="F181" s="48"/>
      <c r="G181" s="45">
        <v>42913</v>
      </c>
      <c r="H181" s="42">
        <v>36358.019999999997</v>
      </c>
      <c r="I181" s="47">
        <f t="shared" si="70"/>
        <v>-9.4470274013269684E-4</v>
      </c>
      <c r="J181" s="48">
        <f t="shared" si="71"/>
        <v>103.67226829654268</v>
      </c>
      <c r="K181" s="48"/>
      <c r="L181" s="45">
        <v>42913</v>
      </c>
      <c r="M181" s="42">
        <v>40305.360000000001</v>
      </c>
      <c r="N181" s="47">
        <f t="shared" si="72"/>
        <v>-1.1808288898399466E-3</v>
      </c>
      <c r="O181" s="48">
        <f t="shared" si="73"/>
        <v>103.38339365366801</v>
      </c>
      <c r="P181" s="48"/>
      <c r="Q181" s="45">
        <v>42913</v>
      </c>
      <c r="R181" s="42">
        <v>38097.74</v>
      </c>
      <c r="S181" s="47">
        <f t="shared" si="74"/>
        <v>-9.1313040614104946E-4</v>
      </c>
      <c r="T181" s="48">
        <f t="shared" si="75"/>
        <v>103.7239939537031</v>
      </c>
      <c r="U181" s="48"/>
      <c r="V181" s="45">
        <v>42913</v>
      </c>
      <c r="W181" s="42">
        <v>1516.12</v>
      </c>
      <c r="X181" s="47">
        <f t="shared" si="84"/>
        <v>-1.7119679730299708E-3</v>
      </c>
      <c r="Y181" s="42">
        <f t="shared" si="64"/>
        <v>4.6184948865768405E-5</v>
      </c>
      <c r="Z181" s="48">
        <f t="shared" si="76"/>
        <v>103.06379796743838</v>
      </c>
      <c r="AA181" s="48">
        <f t="shared" si="77"/>
        <v>103.72658309856503</v>
      </c>
      <c r="AB181" s="48">
        <f>+Z180</f>
        <v>103.24054246966469</v>
      </c>
      <c r="AC181" s="48">
        <f t="shared" si="79"/>
        <v>103.89965738405186</v>
      </c>
      <c r="AD181" s="48"/>
      <c r="AE181" s="45">
        <v>42913</v>
      </c>
      <c r="AF181" s="42">
        <v>62530.62</v>
      </c>
      <c r="AG181" s="47">
        <f t="shared" si="80"/>
        <v>-1.0103227377253887E-3</v>
      </c>
      <c r="AH181" s="48">
        <f t="shared" si="81"/>
        <v>103.36478547267217</v>
      </c>
      <c r="AI181" s="48"/>
      <c r="AJ181" s="48"/>
      <c r="AK181" s="45">
        <v>42913</v>
      </c>
      <c r="AL181" s="42">
        <v>40120.699999999997</v>
      </c>
      <c r="AM181" s="47">
        <f t="shared" si="82"/>
        <v>-5.8140635571313215E-4</v>
      </c>
      <c r="AN181" s="48">
        <f t="shared" si="83"/>
        <v>102.88044844015229</v>
      </c>
      <c r="AO181" s="48"/>
      <c r="AP181" s="48"/>
      <c r="AQ181" s="60">
        <f t="shared" si="85"/>
        <v>103.40335150122611</v>
      </c>
      <c r="AR181" s="48"/>
      <c r="AS181" s="42">
        <f t="shared" si="86"/>
        <v>102.88044844015229</v>
      </c>
      <c r="AT181" s="42">
        <f t="shared" si="87"/>
        <v>103.7239939537031</v>
      </c>
      <c r="AU181" s="48"/>
      <c r="AV181" s="48"/>
      <c r="AW181" s="48"/>
      <c r="AX181" s="48"/>
      <c r="AY181" s="48"/>
      <c r="AZ181" s="45"/>
    </row>
    <row r="182" spans="2:52" x14ac:dyDescent="0.2">
      <c r="B182" s="45">
        <v>42914</v>
      </c>
      <c r="C182" s="42">
        <v>36384.870000000003</v>
      </c>
      <c r="D182" s="47">
        <f t="shared" si="68"/>
        <v>-2.0458339207436449E-3</v>
      </c>
      <c r="E182" s="48">
        <f t="shared" si="69"/>
        <v>103.18368974395561</v>
      </c>
      <c r="F182" s="48"/>
      <c r="G182" s="45">
        <v>42914</v>
      </c>
      <c r="H182" s="42">
        <v>36288.199999999997</v>
      </c>
      <c r="I182" s="47">
        <f t="shared" si="70"/>
        <v>-1.92034659753193E-3</v>
      </c>
      <c r="J182" s="48">
        <f t="shared" si="71"/>
        <v>103.473181608861</v>
      </c>
      <c r="K182" s="48"/>
      <c r="L182" s="45">
        <v>42914</v>
      </c>
      <c r="M182" s="42">
        <v>40213.980000000003</v>
      </c>
      <c r="N182" s="47">
        <f t="shared" si="72"/>
        <v>-2.2671922543303635E-3</v>
      </c>
      <c r="O182" s="48">
        <f t="shared" si="73"/>
        <v>103.14900362435003</v>
      </c>
      <c r="P182" s="48"/>
      <c r="Q182" s="45">
        <v>42914</v>
      </c>
      <c r="R182" s="42">
        <v>38022.410000000003</v>
      </c>
      <c r="S182" s="47">
        <f t="shared" si="74"/>
        <v>-1.9772826419623968E-3</v>
      </c>
      <c r="T182" s="48">
        <f t="shared" si="75"/>
        <v>103.51890230090343</v>
      </c>
      <c r="U182" s="48"/>
      <c r="V182" s="45">
        <v>42914</v>
      </c>
      <c r="W182" s="42">
        <v>1515.86</v>
      </c>
      <c r="X182" s="47">
        <f t="shared" si="84"/>
        <v>-1.7149038334696165E-4</v>
      </c>
      <c r="Y182" s="42">
        <f t="shared" si="64"/>
        <v>4.6184948865768405E-5</v>
      </c>
      <c r="Z182" s="48">
        <f t="shared" si="76"/>
        <v>103.04612351721575</v>
      </c>
      <c r="AA182" s="48">
        <f t="shared" si="77"/>
        <v>103.71358559400261</v>
      </c>
      <c r="AB182" s="48">
        <f t="shared" si="78"/>
        <v>103.06379796743838</v>
      </c>
      <c r="AC182" s="48">
        <f t="shared" si="79"/>
        <v>103.72658309856503</v>
      </c>
      <c r="AD182" s="48"/>
      <c r="AE182" s="45">
        <v>42914</v>
      </c>
      <c r="AF182" s="42">
        <v>62411.83</v>
      </c>
      <c r="AG182" s="47">
        <f t="shared" si="80"/>
        <v>-1.8997092944225136E-3</v>
      </c>
      <c r="AH182" s="48">
        <f t="shared" si="81"/>
        <v>103.16842242899374</v>
      </c>
      <c r="AI182" s="48"/>
      <c r="AJ182" s="48"/>
      <c r="AK182" s="45">
        <v>42914</v>
      </c>
      <c r="AL182" s="42">
        <v>40067.129999999997</v>
      </c>
      <c r="AM182" s="47">
        <f t="shared" si="82"/>
        <v>-1.3352209707208074E-3</v>
      </c>
      <c r="AN182" s="48">
        <f t="shared" si="83"/>
        <v>102.74308030791784</v>
      </c>
      <c r="AO182" s="48"/>
      <c r="AP182" s="48"/>
      <c r="AQ182" s="60">
        <f t="shared" si="85"/>
        <v>103.2060466691636</v>
      </c>
      <c r="AR182" s="48"/>
      <c r="AS182" s="42">
        <f t="shared" si="86"/>
        <v>102.74308030791784</v>
      </c>
      <c r="AT182" s="42">
        <f t="shared" si="87"/>
        <v>103.51890230090343</v>
      </c>
      <c r="AU182" s="48"/>
      <c r="AV182" s="48"/>
      <c r="AW182" s="48"/>
      <c r="AX182" s="48"/>
      <c r="AY182" s="48"/>
      <c r="AZ182" s="45"/>
    </row>
    <row r="183" spans="2:52" x14ac:dyDescent="0.2">
      <c r="B183" s="45">
        <v>42915</v>
      </c>
      <c r="C183" s="42">
        <v>36372.85</v>
      </c>
      <c r="D183" s="47">
        <f t="shared" si="68"/>
        <v>-3.3035709623274734E-4</v>
      </c>
      <c r="E183" s="48">
        <f t="shared" ref="E183:E193" si="88">+(1+D183)*E182</f>
        <v>103.14960227983322</v>
      </c>
      <c r="F183" s="48"/>
      <c r="G183" s="45">
        <v>42915</v>
      </c>
      <c r="H183" s="42">
        <v>36291.29</v>
      </c>
      <c r="I183" s="47">
        <f t="shared" si="70"/>
        <v>8.5151647091885607E-5</v>
      </c>
      <c r="J183" s="48">
        <f t="shared" ref="J183:J193" si="89">+(1+I183)*J182</f>
        <v>103.48199252070484</v>
      </c>
      <c r="K183" s="48"/>
      <c r="L183" s="45">
        <v>42915</v>
      </c>
      <c r="M183" s="42">
        <v>40212.57</v>
      </c>
      <c r="N183" s="47">
        <f t="shared" si="72"/>
        <v>-3.5062433512034197E-5</v>
      </c>
      <c r="O183" s="48">
        <f t="shared" ref="O183:O193" si="90">+(1+N183)*O182</f>
        <v>103.14538696926861</v>
      </c>
      <c r="P183" s="48"/>
      <c r="Q183" s="45">
        <v>42915</v>
      </c>
      <c r="R183" s="42">
        <v>38019.39</v>
      </c>
      <c r="S183" s="47">
        <f t="shared" si="74"/>
        <v>-7.9426843274887915E-5</v>
      </c>
      <c r="T183" s="48">
        <f t="shared" ref="T183:T193" si="91">+(1+S183)*T182</f>
        <v>103.51068012127439</v>
      </c>
      <c r="U183" s="48"/>
      <c r="V183" s="45">
        <v>42915</v>
      </c>
      <c r="W183" s="42">
        <v>1514.8</v>
      </c>
      <c r="X183" s="47">
        <f t="shared" si="84"/>
        <v>-6.9927301993588653E-4</v>
      </c>
      <c r="Y183" s="42">
        <f t="shared" si="64"/>
        <v>4.6184948865768405E-5</v>
      </c>
      <c r="Z183" s="48">
        <f t="shared" si="76"/>
        <v>102.97406614323118</v>
      </c>
      <c r="AA183" s="48">
        <f t="shared" si="77"/>
        <v>103.64585148844326</v>
      </c>
      <c r="AB183" s="48">
        <f t="shared" si="78"/>
        <v>103.04612351721575</v>
      </c>
      <c r="AC183" s="48">
        <f t="shared" si="79"/>
        <v>103.71358559400261</v>
      </c>
      <c r="AD183" s="48"/>
      <c r="AE183" s="45">
        <v>42915</v>
      </c>
      <c r="AF183" s="42">
        <v>62412.56</v>
      </c>
      <c r="AG183" s="47">
        <f t="shared" si="80"/>
        <v>1.169650048704618E-5</v>
      </c>
      <c r="AH183" s="48">
        <f t="shared" si="81"/>
        <v>103.16962913849693</v>
      </c>
      <c r="AI183" s="48"/>
      <c r="AJ183" s="48"/>
      <c r="AK183" s="45">
        <v>42915</v>
      </c>
      <c r="AL183" s="42">
        <v>40065.199999999997</v>
      </c>
      <c r="AM183" s="47">
        <f t="shared" si="82"/>
        <v>-4.8169160107081055E-5</v>
      </c>
      <c r="AN183" s="48">
        <f t="shared" si="83"/>
        <v>102.73813126003259</v>
      </c>
      <c r="AO183" s="48"/>
      <c r="AP183" s="48"/>
      <c r="AQ183" s="60">
        <f t="shared" si="85"/>
        <v>103.19923704826842</v>
      </c>
      <c r="AR183" s="48"/>
      <c r="AS183" s="42">
        <f t="shared" si="86"/>
        <v>102.73813126003259</v>
      </c>
      <c r="AT183" s="42">
        <f t="shared" si="87"/>
        <v>103.51068012127439</v>
      </c>
      <c r="AU183" s="48"/>
      <c r="AV183" s="48"/>
      <c r="AW183" s="48"/>
      <c r="AX183" s="48"/>
      <c r="AY183" s="48"/>
      <c r="AZ183" s="45"/>
    </row>
    <row r="184" spans="2:52" x14ac:dyDescent="0.2">
      <c r="B184" s="45">
        <v>42916</v>
      </c>
      <c r="C184" s="42">
        <v>36326.25</v>
      </c>
      <c r="D184" s="47">
        <f t="shared" si="68"/>
        <v>-1.2811753821875271E-3</v>
      </c>
      <c r="E184" s="48">
        <f t="shared" si="88"/>
        <v>103.01744954870986</v>
      </c>
      <c r="F184" s="48"/>
      <c r="G184" s="45">
        <v>42916</v>
      </c>
      <c r="H184" s="42">
        <v>36243.32</v>
      </c>
      <c r="I184" s="47">
        <f t="shared" si="70"/>
        <v>-1.321804763622425E-3</v>
      </c>
      <c r="J184" s="48">
        <f t="shared" si="89"/>
        <v>103.34520953004183</v>
      </c>
      <c r="K184" s="48"/>
      <c r="L184" s="45">
        <v>42916</v>
      </c>
      <c r="M184" s="42">
        <v>40149.550000000003</v>
      </c>
      <c r="N184" s="47">
        <f t="shared" si="72"/>
        <v>-1.567171658016342E-3</v>
      </c>
      <c r="O184" s="48">
        <f t="shared" si="90"/>
        <v>102.98374044215525</v>
      </c>
      <c r="P184" s="48"/>
      <c r="Q184" s="45">
        <v>42916</v>
      </c>
      <c r="R184" s="42">
        <v>37962.300000000003</v>
      </c>
      <c r="S184" s="47">
        <f t="shared" si="74"/>
        <v>-1.5016022087676051E-3</v>
      </c>
      <c r="T184" s="48">
        <f t="shared" si="91"/>
        <v>103.35524825537325</v>
      </c>
      <c r="U184" s="48"/>
      <c r="V184" s="45">
        <v>42916</v>
      </c>
      <c r="W184" s="42">
        <v>1515.13</v>
      </c>
      <c r="X184" s="47">
        <f t="shared" si="84"/>
        <v>2.178505413257259E-4</v>
      </c>
      <c r="Y184" s="42">
        <f t="shared" si="64"/>
        <v>4.6184948865768405E-5</v>
      </c>
      <c r="Z184" s="48">
        <f t="shared" si="76"/>
        <v>102.996499099283</v>
      </c>
      <c r="AA184" s="48">
        <f t="shared" si="77"/>
        <v>103.67321767164732</v>
      </c>
      <c r="AB184" s="48">
        <f t="shared" si="78"/>
        <v>102.97406614323118</v>
      </c>
      <c r="AC184" s="48">
        <f t="shared" si="79"/>
        <v>103.64585148844326</v>
      </c>
      <c r="AD184" s="48"/>
      <c r="AE184" s="45">
        <v>42916</v>
      </c>
      <c r="AF184" s="42">
        <v>62325.08</v>
      </c>
      <c r="AG184" s="47">
        <f t="shared" si="80"/>
        <v>-1.4016409517570994E-3</v>
      </c>
      <c r="AH184" s="48">
        <f t="shared" si="81"/>
        <v>103.02502236131882</v>
      </c>
      <c r="AI184" s="48"/>
      <c r="AJ184" s="48"/>
      <c r="AK184" s="45">
        <v>42916</v>
      </c>
      <c r="AL184" s="42">
        <v>40024.9</v>
      </c>
      <c r="AM184" s="47">
        <f t="shared" si="82"/>
        <v>-1.0058604474705302E-3</v>
      </c>
      <c r="AN184" s="48">
        <f t="shared" si="83"/>
        <v>102.63479103735109</v>
      </c>
      <c r="AO184" s="48"/>
      <c r="AP184" s="48"/>
      <c r="AQ184" s="60">
        <f t="shared" si="85"/>
        <v>103.06024352915836</v>
      </c>
      <c r="AR184" s="48"/>
      <c r="AS184" s="42">
        <f t="shared" si="86"/>
        <v>102.63479103735109</v>
      </c>
      <c r="AT184" s="42">
        <f t="shared" si="87"/>
        <v>103.35524825537325</v>
      </c>
      <c r="AU184" s="48"/>
      <c r="AV184" s="48"/>
      <c r="AW184" s="48"/>
      <c r="AX184" s="48"/>
      <c r="AY184" s="48"/>
      <c r="AZ184" s="45"/>
    </row>
    <row r="185" spans="2:52" x14ac:dyDescent="0.2">
      <c r="B185" s="45">
        <v>42917</v>
      </c>
      <c r="C185" s="42">
        <v>36326.25</v>
      </c>
      <c r="D185" s="47">
        <f t="shared" si="68"/>
        <v>0</v>
      </c>
      <c r="E185" s="48">
        <f t="shared" si="88"/>
        <v>103.01744954870986</v>
      </c>
      <c r="G185" s="45">
        <v>42917</v>
      </c>
      <c r="H185" s="42">
        <v>36243.32</v>
      </c>
      <c r="I185" s="47">
        <f t="shared" si="70"/>
        <v>0</v>
      </c>
      <c r="J185" s="48">
        <f t="shared" si="89"/>
        <v>103.34520953004183</v>
      </c>
      <c r="L185" s="45">
        <v>42917</v>
      </c>
      <c r="M185" s="42">
        <v>40149.550000000003</v>
      </c>
      <c r="N185" s="47">
        <f t="shared" si="72"/>
        <v>0</v>
      </c>
      <c r="O185" s="48">
        <f t="shared" si="90"/>
        <v>102.98374044215525</v>
      </c>
      <c r="Q185" s="45">
        <v>42917</v>
      </c>
      <c r="R185" s="42">
        <v>37962.300000000003</v>
      </c>
      <c r="S185" s="47">
        <f t="shared" si="74"/>
        <v>0</v>
      </c>
      <c r="T185" s="48">
        <f t="shared" si="91"/>
        <v>103.35524825537325</v>
      </c>
      <c r="V185" s="45">
        <v>42917</v>
      </c>
      <c r="W185" s="42">
        <v>1515.26</v>
      </c>
      <c r="X185" s="47">
        <f t="shared" si="84"/>
        <v>8.5801218377312694E-5</v>
      </c>
      <c r="Y185" s="42">
        <f t="shared" si="64"/>
        <v>4.0521603094756387E-5</v>
      </c>
      <c r="Z185" s="48">
        <f t="shared" si="76"/>
        <v>103.00533632439432</v>
      </c>
      <c r="AA185" s="48">
        <f t="shared" si="77"/>
        <v>103.68631396501469</v>
      </c>
      <c r="AB185" s="48">
        <f t="shared" si="78"/>
        <v>102.996499099283</v>
      </c>
      <c r="AC185" s="48">
        <f t="shared" si="79"/>
        <v>103.67321767164732</v>
      </c>
      <c r="AD185" s="48"/>
      <c r="AE185" s="45">
        <v>42917</v>
      </c>
      <c r="AF185" s="42">
        <v>62325.08</v>
      </c>
      <c r="AG185" s="47">
        <f t="shared" si="80"/>
        <v>0</v>
      </c>
      <c r="AH185" s="48">
        <f t="shared" si="81"/>
        <v>103.02502236131882</v>
      </c>
      <c r="AI185" s="48"/>
      <c r="AJ185" s="48"/>
      <c r="AK185" s="45">
        <v>42917</v>
      </c>
      <c r="AL185" s="42">
        <v>40024.9</v>
      </c>
      <c r="AM185" s="47">
        <f t="shared" si="82"/>
        <v>0</v>
      </c>
      <c r="AN185" s="48">
        <f t="shared" si="83"/>
        <v>102.63479103735109</v>
      </c>
      <c r="AO185" s="48"/>
      <c r="AP185" s="48"/>
      <c r="AQ185" s="60">
        <f t="shared" si="85"/>
        <v>103.06024352915836</v>
      </c>
      <c r="AR185" s="48"/>
      <c r="AS185" s="42">
        <f t="shared" si="86"/>
        <v>102.63479103735109</v>
      </c>
      <c r="AT185" s="42">
        <f t="shared" si="87"/>
        <v>103.35524825537325</v>
      </c>
      <c r="AU185" s="48"/>
      <c r="AV185" s="48"/>
      <c r="AW185" s="48"/>
      <c r="AX185" s="48"/>
      <c r="AY185" s="48"/>
      <c r="AZ185" s="45"/>
    </row>
    <row r="186" spans="2:52" x14ac:dyDescent="0.2">
      <c r="B186" s="45">
        <v>42918</v>
      </c>
      <c r="C186" s="42">
        <v>36326.25</v>
      </c>
      <c r="D186" s="47">
        <f t="shared" si="68"/>
        <v>0</v>
      </c>
      <c r="E186" s="48">
        <f t="shared" si="88"/>
        <v>103.01744954870986</v>
      </c>
      <c r="G186" s="45">
        <v>42918</v>
      </c>
      <c r="H186" s="42">
        <v>36243.32</v>
      </c>
      <c r="I186" s="47">
        <f t="shared" si="70"/>
        <v>0</v>
      </c>
      <c r="J186" s="48">
        <f t="shared" si="89"/>
        <v>103.34520953004183</v>
      </c>
      <c r="L186" s="45">
        <v>42918</v>
      </c>
      <c r="M186" s="42">
        <v>40149.550000000003</v>
      </c>
      <c r="N186" s="47">
        <f t="shared" si="72"/>
        <v>0</v>
      </c>
      <c r="O186" s="48">
        <f t="shared" si="90"/>
        <v>102.98374044215525</v>
      </c>
      <c r="Q186" s="45">
        <v>42918</v>
      </c>
      <c r="R186" s="42">
        <v>37962.300000000003</v>
      </c>
      <c r="S186" s="47">
        <f t="shared" si="74"/>
        <v>0</v>
      </c>
      <c r="T186" s="48">
        <f t="shared" si="91"/>
        <v>103.35524825537325</v>
      </c>
      <c r="V186" s="45">
        <v>42918</v>
      </c>
      <c r="W186" s="42">
        <v>1515.37</v>
      </c>
      <c r="X186" s="47">
        <f t="shared" si="84"/>
        <v>7.2594802212000431E-5</v>
      </c>
      <c r="Y186" s="42">
        <f t="shared" si="64"/>
        <v>4.0521603094756387E-5</v>
      </c>
      <c r="Z186" s="48">
        <f t="shared" si="76"/>
        <v>103.01281397641156</v>
      </c>
      <c r="AA186" s="48">
        <f t="shared" si="77"/>
        <v>103.69804258812992</v>
      </c>
      <c r="AB186" s="48">
        <f t="shared" si="78"/>
        <v>103.00533632439432</v>
      </c>
      <c r="AC186" s="48">
        <f t="shared" si="79"/>
        <v>103.68631396501469</v>
      </c>
      <c r="AD186" s="48"/>
      <c r="AE186" s="45">
        <v>42918</v>
      </c>
      <c r="AF186" s="42">
        <v>62325.08</v>
      </c>
      <c r="AG186" s="47">
        <f t="shared" si="80"/>
        <v>0</v>
      </c>
      <c r="AH186" s="48">
        <f t="shared" si="81"/>
        <v>103.02502236131882</v>
      </c>
      <c r="AI186" s="48"/>
      <c r="AJ186" s="48"/>
      <c r="AK186" s="45">
        <v>42918</v>
      </c>
      <c r="AL186" s="42">
        <v>40024.9</v>
      </c>
      <c r="AM186" s="47">
        <f t="shared" si="82"/>
        <v>0</v>
      </c>
      <c r="AN186" s="48">
        <f t="shared" si="83"/>
        <v>102.63479103735109</v>
      </c>
      <c r="AO186" s="48"/>
      <c r="AP186" s="48"/>
      <c r="AQ186" s="60">
        <f t="shared" si="85"/>
        <v>103.06024352915836</v>
      </c>
      <c r="AR186" s="48"/>
      <c r="AS186" s="42">
        <f t="shared" si="86"/>
        <v>102.63479103735109</v>
      </c>
      <c r="AT186" s="42">
        <f t="shared" si="87"/>
        <v>103.35524825537325</v>
      </c>
      <c r="AU186" s="48"/>
      <c r="AV186" s="48"/>
      <c r="AW186" s="48"/>
      <c r="AX186" s="48"/>
      <c r="AY186" s="48"/>
      <c r="AZ186" s="45"/>
    </row>
    <row r="187" spans="2:52" x14ac:dyDescent="0.2">
      <c r="B187" s="45">
        <v>42919</v>
      </c>
      <c r="C187" s="42">
        <v>36324.18</v>
      </c>
      <c r="D187" s="47">
        <f t="shared" si="68"/>
        <v>-5.6983586249614859E-5</v>
      </c>
      <c r="E187" s="48">
        <f t="shared" si="88"/>
        <v>103.01157924498828</v>
      </c>
      <c r="G187" s="45">
        <v>42919</v>
      </c>
      <c r="H187" s="42">
        <v>36252.080000000002</v>
      </c>
      <c r="I187" s="47">
        <f t="shared" si="70"/>
        <v>2.4169971183662931E-4</v>
      </c>
      <c r="J187" s="48">
        <f t="shared" si="89"/>
        <v>103.37018803740493</v>
      </c>
      <c r="L187" s="45">
        <v>42919</v>
      </c>
      <c r="M187" s="42">
        <v>40155.49</v>
      </c>
      <c r="N187" s="47">
        <f t="shared" si="72"/>
        <v>1.4794686366337295E-4</v>
      </c>
      <c r="O187" s="48">
        <f t="shared" si="90"/>
        <v>102.998976563562</v>
      </c>
      <c r="Q187" s="45">
        <v>42919</v>
      </c>
      <c r="R187" s="42">
        <v>37967.120000000003</v>
      </c>
      <c r="S187" s="47">
        <f t="shared" si="74"/>
        <v>1.2696807095458063E-4</v>
      </c>
      <c r="T187" s="48">
        <f t="shared" si="91"/>
        <v>103.36837107186727</v>
      </c>
      <c r="V187" s="45">
        <v>42919</v>
      </c>
      <c r="W187" s="42">
        <v>1514.02</v>
      </c>
      <c r="X187" s="47">
        <f t="shared" si="84"/>
        <v>-8.9087153632438909E-4</v>
      </c>
      <c r="Y187" s="42">
        <f t="shared" si="64"/>
        <v>4.0521603094756387E-5</v>
      </c>
      <c r="Z187" s="48">
        <f t="shared" si="76"/>
        <v>102.9210427925633</v>
      </c>
      <c r="AA187" s="48">
        <f t="shared" si="77"/>
        <v>103.60986296453906</v>
      </c>
      <c r="AB187" s="48">
        <f t="shared" si="78"/>
        <v>103.01281397641156</v>
      </c>
      <c r="AC187" s="48">
        <f t="shared" si="79"/>
        <v>103.69804258812992</v>
      </c>
      <c r="AD187" s="48"/>
      <c r="AE187" s="45">
        <v>42919</v>
      </c>
      <c r="AF187" s="42">
        <v>62343.15</v>
      </c>
      <c r="AG187" s="47">
        <f t="shared" si="80"/>
        <v>2.8993143691113943E-4</v>
      </c>
      <c r="AH187" s="48">
        <f t="shared" si="81"/>
        <v>103.05489255408983</v>
      </c>
      <c r="AI187" s="48"/>
      <c r="AJ187" s="48"/>
      <c r="AK187" s="45">
        <v>42919</v>
      </c>
      <c r="AL187" s="42">
        <v>40037.83</v>
      </c>
      <c r="AM187" s="47">
        <f t="shared" si="82"/>
        <v>3.2304890205847592E-4</v>
      </c>
      <c r="AN187" s="48">
        <f t="shared" si="83"/>
        <v>102.66794709390871</v>
      </c>
      <c r="AO187" s="48"/>
      <c r="AP187" s="48"/>
      <c r="AQ187" s="60">
        <f t="shared" si="85"/>
        <v>103.07865909430349</v>
      </c>
      <c r="AR187" s="48"/>
      <c r="AS187" s="42">
        <f t="shared" si="86"/>
        <v>102.66794709390871</v>
      </c>
      <c r="AT187" s="42">
        <f t="shared" si="87"/>
        <v>103.37018803740493</v>
      </c>
      <c r="AU187" s="48"/>
      <c r="AV187" s="48"/>
      <c r="AW187" s="48"/>
      <c r="AX187" s="48"/>
      <c r="AY187" s="48"/>
      <c r="AZ187" s="45"/>
    </row>
    <row r="188" spans="2:52" x14ac:dyDescent="0.2">
      <c r="B188" s="45">
        <v>42920</v>
      </c>
      <c r="C188" s="42">
        <v>36302.730000000003</v>
      </c>
      <c r="D188" s="47">
        <f t="shared" si="68"/>
        <v>-5.9051573910262611E-4</v>
      </c>
      <c r="E188" s="48">
        <f t="shared" si="88"/>
        <v>102.9507492861343</v>
      </c>
      <c r="G188" s="45">
        <v>42920</v>
      </c>
      <c r="H188" s="42">
        <v>36241.949999999997</v>
      </c>
      <c r="I188" s="47">
        <f t="shared" si="70"/>
        <v>-2.7943224223281327E-4</v>
      </c>
      <c r="J188" s="48">
        <f t="shared" si="89"/>
        <v>103.34130307398161</v>
      </c>
      <c r="L188" s="45">
        <v>42920</v>
      </c>
      <c r="M188" s="42">
        <v>40136.449999999997</v>
      </c>
      <c r="N188" s="47">
        <f t="shared" si="72"/>
        <v>-4.7415683384766094E-4</v>
      </c>
      <c r="O188" s="48">
        <f t="shared" si="90"/>
        <v>102.95013889494507</v>
      </c>
      <c r="Q188" s="45">
        <v>42920</v>
      </c>
      <c r="R188" s="42">
        <v>37946.89</v>
      </c>
      <c r="S188" s="47">
        <f t="shared" si="74"/>
        <v>-5.3282945875277044E-4</v>
      </c>
      <c r="T188" s="48">
        <f t="shared" si="91"/>
        <v>103.31329335865689</v>
      </c>
      <c r="V188" s="45">
        <v>42920</v>
      </c>
      <c r="W188" s="42">
        <v>1512.46</v>
      </c>
      <c r="X188" s="47">
        <f t="shared" si="84"/>
        <v>-1.0303694799276286E-3</v>
      </c>
      <c r="Y188" s="42">
        <f t="shared" si="64"/>
        <v>4.0521603094756387E-5</v>
      </c>
      <c r="Z188" s="48">
        <f t="shared" si="76"/>
        <v>102.81499609122751</v>
      </c>
      <c r="AA188" s="48">
        <f t="shared" si="77"/>
        <v>103.50730496166467</v>
      </c>
      <c r="AB188" s="48">
        <f t="shared" si="78"/>
        <v>102.9210427925633</v>
      </c>
      <c r="AC188" s="48">
        <f t="shared" si="79"/>
        <v>103.60986296453906</v>
      </c>
      <c r="AD188" s="48"/>
      <c r="AE188" s="45">
        <v>42920</v>
      </c>
      <c r="AF188" s="42">
        <v>62303.77</v>
      </c>
      <c r="AG188" s="47">
        <f t="shared" si="80"/>
        <v>-6.3166522705393469E-4</v>
      </c>
      <c r="AH188" s="48">
        <f t="shared" si="81"/>
        <v>102.98979636198564</v>
      </c>
      <c r="AI188" s="48"/>
      <c r="AJ188" s="48"/>
      <c r="AK188" s="45">
        <v>42920</v>
      </c>
      <c r="AL188" s="42">
        <v>40031.79</v>
      </c>
      <c r="AM188" s="47">
        <f t="shared" si="82"/>
        <v>-1.5085732668329577E-4</v>
      </c>
      <c r="AN188" s="48">
        <f t="shared" si="83"/>
        <v>102.65245888187405</v>
      </c>
      <c r="AO188" s="48"/>
      <c r="AP188" s="48"/>
      <c r="AQ188" s="60">
        <f t="shared" si="85"/>
        <v>103.03295664292961</v>
      </c>
      <c r="AR188" s="48"/>
      <c r="AS188" s="42">
        <f t="shared" si="86"/>
        <v>102.65245888187405</v>
      </c>
      <c r="AT188" s="42">
        <f t="shared" si="87"/>
        <v>103.34130307398161</v>
      </c>
      <c r="AU188" s="48"/>
      <c r="AV188" s="48"/>
      <c r="AW188" s="48"/>
      <c r="AX188" s="48"/>
      <c r="AY188" s="48"/>
      <c r="AZ188" s="45"/>
    </row>
    <row r="189" spans="2:52" x14ac:dyDescent="0.2">
      <c r="B189" s="45">
        <v>42921</v>
      </c>
      <c r="C189" s="42">
        <v>36273.32</v>
      </c>
      <c r="D189" s="47">
        <f t="shared" si="68"/>
        <v>-8.1013191018974862E-4</v>
      </c>
      <c r="E189" s="48">
        <f t="shared" si="88"/>
        <v>102.86734559895966</v>
      </c>
      <c r="G189" s="45">
        <v>42921</v>
      </c>
      <c r="H189" s="42">
        <v>36205.949999999997</v>
      </c>
      <c r="I189" s="47">
        <f t="shared" si="70"/>
        <v>-9.9332403471663611E-4</v>
      </c>
      <c r="J189" s="48">
        <f t="shared" si="89"/>
        <v>103.23865167385928</v>
      </c>
      <c r="L189" s="45">
        <v>42921</v>
      </c>
      <c r="M189" s="42">
        <v>40091.69</v>
      </c>
      <c r="N189" s="47">
        <f t="shared" si="72"/>
        <v>-1.1151957883668295E-3</v>
      </c>
      <c r="O189" s="48">
        <f t="shared" si="90"/>
        <v>102.83532933363765</v>
      </c>
      <c r="Q189" s="45">
        <v>42921</v>
      </c>
      <c r="R189" s="42">
        <v>37910.97</v>
      </c>
      <c r="S189" s="47">
        <f t="shared" si="74"/>
        <v>-9.4658613657139234E-4</v>
      </c>
      <c r="T189" s="48">
        <f t="shared" si="91"/>
        <v>103.21549842744005</v>
      </c>
      <c r="V189" s="45">
        <v>42921</v>
      </c>
      <c r="W189" s="42">
        <v>1512.28</v>
      </c>
      <c r="X189" s="47">
        <f t="shared" si="84"/>
        <v>-1.1901141187209419E-4</v>
      </c>
      <c r="Y189" s="42">
        <f t="shared" si="64"/>
        <v>4.0521603094756387E-5</v>
      </c>
      <c r="Z189" s="48">
        <f t="shared" si="76"/>
        <v>102.80275993338107</v>
      </c>
      <c r="AA189" s="48">
        <f t="shared" si="77"/>
        <v>103.49918069309118</v>
      </c>
      <c r="AB189" s="48">
        <f t="shared" si="78"/>
        <v>102.81499609122751</v>
      </c>
      <c r="AC189" s="48">
        <f t="shared" si="79"/>
        <v>103.50730496166467</v>
      </c>
      <c r="AD189" s="48"/>
      <c r="AE189" s="45">
        <v>42921</v>
      </c>
      <c r="AF189" s="42">
        <v>62248.75</v>
      </c>
      <c r="AG189" s="47">
        <f t="shared" si="80"/>
        <v>-8.8309262826302692E-4</v>
      </c>
      <c r="AH189" s="48">
        <f t="shared" si="81"/>
        <v>102.89884683203206</v>
      </c>
      <c r="AI189" s="48"/>
      <c r="AJ189" s="48"/>
      <c r="AK189" s="45">
        <v>42921</v>
      </c>
      <c r="AL189" s="42">
        <v>40003.18</v>
      </c>
      <c r="AM189" s="47">
        <f t="shared" si="82"/>
        <v>-7.1468200647539781E-4</v>
      </c>
      <c r="AN189" s="48">
        <f t="shared" si="83"/>
        <v>102.57909501659073</v>
      </c>
      <c r="AO189" s="48"/>
      <c r="AP189" s="48"/>
      <c r="AQ189" s="60">
        <f t="shared" si="85"/>
        <v>102.93912781375325</v>
      </c>
      <c r="AR189" s="48"/>
      <c r="AS189" s="42">
        <f t="shared" si="86"/>
        <v>102.57909501659073</v>
      </c>
      <c r="AT189" s="42">
        <f t="shared" si="87"/>
        <v>103.23865167385928</v>
      </c>
      <c r="AU189" s="48"/>
      <c r="AV189" s="48"/>
      <c r="AW189" s="48"/>
      <c r="AX189" s="48"/>
      <c r="AY189" s="48"/>
      <c r="AZ189" s="45"/>
    </row>
    <row r="190" spans="2:52" x14ac:dyDescent="0.2">
      <c r="B190" s="45">
        <v>42922</v>
      </c>
      <c r="C190" s="42">
        <v>36275.49</v>
      </c>
      <c r="D190" s="47">
        <f t="shared" si="68"/>
        <v>5.9823583835161287E-5</v>
      </c>
      <c r="E190" s="48">
        <f t="shared" si="88"/>
        <v>102.87349949223299</v>
      </c>
      <c r="G190" s="45">
        <v>42922</v>
      </c>
      <c r="H190" s="42">
        <v>36213.33</v>
      </c>
      <c r="I190" s="47">
        <f t="shared" si="70"/>
        <v>2.0383390022926662E-4</v>
      </c>
      <c r="J190" s="48">
        <f t="shared" si="89"/>
        <v>103.25969521088437</v>
      </c>
      <c r="L190" s="45">
        <v>42922</v>
      </c>
      <c r="M190" s="42">
        <v>40096.589999999997</v>
      </c>
      <c r="N190" s="47">
        <f t="shared" si="72"/>
        <v>1.2221984156801646E-4</v>
      </c>
      <c r="O190" s="48">
        <f t="shared" si="90"/>
        <v>102.84789785129639</v>
      </c>
      <c r="Q190" s="45">
        <v>42922</v>
      </c>
      <c r="R190" s="42">
        <v>37914.660000000003</v>
      </c>
      <c r="S190" s="47">
        <f t="shared" si="74"/>
        <v>9.7333304845514945E-5</v>
      </c>
      <c r="T190" s="48">
        <f t="shared" si="91"/>
        <v>103.22554473301328</v>
      </c>
      <c r="V190" s="45">
        <v>42922</v>
      </c>
      <c r="W190" s="42">
        <v>1509.89</v>
      </c>
      <c r="X190" s="47">
        <f t="shared" si="84"/>
        <v>-1.5803951649164816E-3</v>
      </c>
      <c r="Y190" s="42">
        <f t="shared" si="64"/>
        <v>4.0521603094756387E-5</v>
      </c>
      <c r="Z190" s="48">
        <f t="shared" si="76"/>
        <v>102.64029094864229</v>
      </c>
      <c r="AA190" s="48">
        <f t="shared" si="77"/>
        <v>103.33980504107167</v>
      </c>
      <c r="AB190" s="48">
        <f t="shared" si="78"/>
        <v>102.80275993338107</v>
      </c>
      <c r="AC190" s="48">
        <f t="shared" si="79"/>
        <v>103.49918069309118</v>
      </c>
      <c r="AD190" s="48"/>
      <c r="AE190" s="45">
        <v>42922</v>
      </c>
      <c r="AF190" s="42">
        <v>62262.89</v>
      </c>
      <c r="AG190" s="47">
        <f t="shared" si="80"/>
        <v>2.2715315568588856E-4</v>
      </c>
      <c r="AH190" s="48">
        <f t="shared" si="81"/>
        <v>102.9222206298064</v>
      </c>
      <c r="AI190" s="48"/>
      <c r="AJ190" s="48"/>
      <c r="AK190" s="45">
        <v>42922</v>
      </c>
      <c r="AL190" s="42">
        <v>40017.5</v>
      </c>
      <c r="AM190" s="47">
        <f t="shared" si="82"/>
        <v>3.5797154126249175E-4</v>
      </c>
      <c r="AN190" s="48">
        <f t="shared" si="83"/>
        <v>102.61581541333513</v>
      </c>
      <c r="AO190" s="48"/>
      <c r="AP190" s="48"/>
      <c r="AQ190" s="60">
        <f t="shared" si="85"/>
        <v>102.95744555509476</v>
      </c>
      <c r="AR190" s="48"/>
      <c r="AS190" s="42">
        <f t="shared" si="86"/>
        <v>102.61581541333513</v>
      </c>
      <c r="AT190" s="42">
        <f t="shared" si="87"/>
        <v>103.25969521088437</v>
      </c>
      <c r="AU190" s="48"/>
      <c r="AV190" s="48"/>
      <c r="AW190" s="48"/>
      <c r="AX190" s="48"/>
      <c r="AY190" s="48"/>
      <c r="AZ190" s="45"/>
    </row>
    <row r="191" spans="2:52" x14ac:dyDescent="0.2">
      <c r="B191" s="45">
        <v>42923</v>
      </c>
      <c r="C191" s="42">
        <v>36198.400000000001</v>
      </c>
      <c r="D191" s="47">
        <f t="shared" si="68"/>
        <v>-2.1251263594233016E-3</v>
      </c>
      <c r="E191" s="48">
        <f t="shared" si="88"/>
        <v>102.65488030677594</v>
      </c>
      <c r="G191" s="45">
        <v>42923</v>
      </c>
      <c r="H191" s="42">
        <v>36125.03</v>
      </c>
      <c r="I191" s="47">
        <f t="shared" si="70"/>
        <v>-2.43832864859439E-3</v>
      </c>
      <c r="J191" s="48">
        <f t="shared" si="89"/>
        <v>103.00791413780655</v>
      </c>
      <c r="L191" s="45">
        <v>42923</v>
      </c>
      <c r="M191" s="42">
        <v>39995.980000000003</v>
      </c>
      <c r="N191" s="47">
        <f t="shared" si="72"/>
        <v>-2.5091909311987237E-3</v>
      </c>
      <c r="O191" s="48">
        <f t="shared" si="90"/>
        <v>102.58983283871507</v>
      </c>
      <c r="Q191" s="45">
        <v>42923</v>
      </c>
      <c r="R191" s="42">
        <v>37826.730000000003</v>
      </c>
      <c r="S191" s="47">
        <f t="shared" si="74"/>
        <v>-2.3191557038887423E-3</v>
      </c>
      <c r="T191" s="48">
        <f t="shared" si="91"/>
        <v>102.98614862215869</v>
      </c>
      <c r="V191" s="45">
        <v>42923</v>
      </c>
      <c r="W191" s="42">
        <v>1509.31</v>
      </c>
      <c r="X191" s="47">
        <f t="shared" si="84"/>
        <v>-3.8413394353242758E-4</v>
      </c>
      <c r="Y191" s="42">
        <f t="shared" si="64"/>
        <v>4.0521603094756387E-5</v>
      </c>
      <c r="Z191" s="48">
        <f t="shared" si="76"/>
        <v>102.60086332891487</v>
      </c>
      <c r="AA191" s="48">
        <f t="shared" si="77"/>
        <v>103.30429620880113</v>
      </c>
      <c r="AB191" s="48">
        <f t="shared" si="78"/>
        <v>102.64029094864229</v>
      </c>
      <c r="AC191" s="48">
        <f t="shared" si="79"/>
        <v>103.33980504107167</v>
      </c>
      <c r="AD191" s="48"/>
      <c r="AE191" s="45">
        <v>42923</v>
      </c>
      <c r="AF191" s="42">
        <v>62136.76</v>
      </c>
      <c r="AG191" s="47">
        <f t="shared" si="80"/>
        <v>-2.0257652672401871E-3</v>
      </c>
      <c r="AH191" s="48">
        <f t="shared" si="81"/>
        <v>102.71372437002731</v>
      </c>
      <c r="AI191" s="48"/>
      <c r="AJ191" s="48"/>
      <c r="AK191" s="45">
        <v>42923</v>
      </c>
      <c r="AL191" s="42">
        <v>39953.14</v>
      </c>
      <c r="AM191" s="47">
        <f t="shared" si="82"/>
        <v>-1.6082963703379916E-3</v>
      </c>
      <c r="AN191" s="48">
        <f t="shared" si="83"/>
        <v>102.45077876986659</v>
      </c>
      <c r="AO191" s="48"/>
      <c r="AP191" s="48"/>
      <c r="AQ191" s="60">
        <f t="shared" si="85"/>
        <v>102.73387984089169</v>
      </c>
      <c r="AR191" s="48"/>
      <c r="AS191" s="42">
        <f t="shared" si="86"/>
        <v>102.45077876986659</v>
      </c>
      <c r="AT191" s="42">
        <f t="shared" si="87"/>
        <v>103.00791413780655</v>
      </c>
      <c r="AU191" s="48"/>
      <c r="AV191" s="48"/>
      <c r="AW191" s="48"/>
      <c r="AX191" s="48"/>
      <c r="AY191" s="48"/>
      <c r="AZ191" s="45"/>
    </row>
    <row r="192" spans="2:52" x14ac:dyDescent="0.2">
      <c r="B192" s="45">
        <v>42924</v>
      </c>
      <c r="C192" s="42">
        <v>36198.400000000001</v>
      </c>
      <c r="D192" s="47">
        <f t="shared" si="68"/>
        <v>0</v>
      </c>
      <c r="E192" s="48">
        <f t="shared" si="88"/>
        <v>102.65488030677594</v>
      </c>
      <c r="G192" s="45">
        <v>42924</v>
      </c>
      <c r="H192" s="42">
        <v>36125.03</v>
      </c>
      <c r="I192" s="47">
        <f t="shared" si="70"/>
        <v>0</v>
      </c>
      <c r="J192" s="48">
        <f t="shared" si="89"/>
        <v>103.00791413780655</v>
      </c>
      <c r="L192" s="45">
        <v>42924</v>
      </c>
      <c r="M192" s="42">
        <v>39995.980000000003</v>
      </c>
      <c r="N192" s="47">
        <f t="shared" si="72"/>
        <v>0</v>
      </c>
      <c r="O192" s="48">
        <f t="shared" si="90"/>
        <v>102.58983283871507</v>
      </c>
      <c r="Q192" s="45">
        <v>42924</v>
      </c>
      <c r="R192" s="42">
        <v>37826.730000000003</v>
      </c>
      <c r="S192" s="47">
        <f t="shared" si="74"/>
        <v>0</v>
      </c>
      <c r="T192" s="48">
        <f t="shared" si="91"/>
        <v>102.98614862215869</v>
      </c>
      <c r="V192" s="45">
        <v>42924</v>
      </c>
      <c r="W192" s="42">
        <v>1509.41</v>
      </c>
      <c r="X192" s="47">
        <f t="shared" si="84"/>
        <v>6.625544122829119E-5</v>
      </c>
      <c r="Y192" s="42">
        <f t="shared" si="64"/>
        <v>4.0521603094756387E-5</v>
      </c>
      <c r="Z192" s="48">
        <f t="shared" si="76"/>
        <v>102.60766119438513</v>
      </c>
      <c r="AA192" s="48">
        <f t="shared" si="77"/>
        <v>103.31532673621618</v>
      </c>
      <c r="AB192" s="48">
        <f t="shared" si="78"/>
        <v>102.60086332891487</v>
      </c>
      <c r="AC192" s="48">
        <f t="shared" si="79"/>
        <v>103.30429620880113</v>
      </c>
      <c r="AD192" s="48"/>
      <c r="AE192" s="45">
        <v>42924</v>
      </c>
      <c r="AF192" s="42">
        <v>62136.76</v>
      </c>
      <c r="AG192" s="47">
        <f t="shared" si="80"/>
        <v>0</v>
      </c>
      <c r="AH192" s="48">
        <f t="shared" si="81"/>
        <v>102.71372437002731</v>
      </c>
      <c r="AI192" s="48"/>
      <c r="AJ192" s="48"/>
      <c r="AK192" s="45">
        <v>42924</v>
      </c>
      <c r="AL192" s="42">
        <v>39953.14</v>
      </c>
      <c r="AM192" s="47">
        <f t="shared" si="82"/>
        <v>0</v>
      </c>
      <c r="AN192" s="48">
        <f t="shared" si="83"/>
        <v>102.45077876986659</v>
      </c>
      <c r="AO192" s="48"/>
      <c r="AP192" s="48"/>
      <c r="AQ192" s="60">
        <f t="shared" si="85"/>
        <v>102.73387984089169</v>
      </c>
      <c r="AR192" s="48"/>
      <c r="AS192" s="42">
        <f t="shared" si="86"/>
        <v>102.45077876986659</v>
      </c>
      <c r="AT192" s="42">
        <f t="shared" si="87"/>
        <v>103.00791413780655</v>
      </c>
      <c r="AU192" s="48"/>
      <c r="AV192" s="48"/>
      <c r="AW192" s="48"/>
      <c r="AX192" s="48"/>
      <c r="AY192" s="48"/>
      <c r="AZ192" s="45"/>
    </row>
    <row r="193" spans="2:52" x14ac:dyDescent="0.2">
      <c r="B193" s="45">
        <v>42925</v>
      </c>
      <c r="C193" s="42">
        <v>36198.400000000001</v>
      </c>
      <c r="D193" s="47">
        <f t="shared" si="68"/>
        <v>0</v>
      </c>
      <c r="E193" s="48">
        <f t="shared" si="88"/>
        <v>102.65488030677594</v>
      </c>
      <c r="G193" s="45">
        <v>42925</v>
      </c>
      <c r="H193" s="42">
        <v>36125.03</v>
      </c>
      <c r="I193" s="47">
        <f t="shared" si="70"/>
        <v>0</v>
      </c>
      <c r="J193" s="48">
        <f t="shared" si="89"/>
        <v>103.00791413780655</v>
      </c>
      <c r="L193" s="45">
        <v>42925</v>
      </c>
      <c r="M193" s="42">
        <v>39995.980000000003</v>
      </c>
      <c r="N193" s="47">
        <f t="shared" si="72"/>
        <v>0</v>
      </c>
      <c r="O193" s="48">
        <f t="shared" si="90"/>
        <v>102.58983283871507</v>
      </c>
      <c r="Q193" s="45">
        <v>42925</v>
      </c>
      <c r="R193" s="42">
        <v>37826.730000000003</v>
      </c>
      <c r="S193" s="47">
        <f t="shared" si="74"/>
        <v>0</v>
      </c>
      <c r="T193" s="48">
        <f t="shared" si="91"/>
        <v>102.98614862215869</v>
      </c>
      <c r="V193" s="45">
        <v>42925</v>
      </c>
      <c r="W193" s="42">
        <v>1509.53</v>
      </c>
      <c r="X193" s="47">
        <f t="shared" si="84"/>
        <v>7.9501262082448676E-5</v>
      </c>
      <c r="Y193" s="42">
        <f t="shared" si="64"/>
        <v>4.0521603094756387E-5</v>
      </c>
      <c r="Z193" s="48">
        <f t="shared" si="76"/>
        <v>102.61581863294941</v>
      </c>
      <c r="AA193" s="48">
        <f t="shared" si="77"/>
        <v>103.32772693774778</v>
      </c>
      <c r="AB193" s="48">
        <f t="shared" si="78"/>
        <v>102.60766119438513</v>
      </c>
      <c r="AC193" s="48">
        <f t="shared" si="79"/>
        <v>103.31532673621618</v>
      </c>
      <c r="AD193" s="48"/>
      <c r="AE193" s="45">
        <v>42925</v>
      </c>
      <c r="AF193" s="42">
        <v>62136.76</v>
      </c>
      <c r="AG193" s="47">
        <f t="shared" si="80"/>
        <v>0</v>
      </c>
      <c r="AH193" s="48">
        <f t="shared" si="81"/>
        <v>102.71372437002731</v>
      </c>
      <c r="AI193" s="48"/>
      <c r="AJ193" s="48"/>
      <c r="AK193" s="45">
        <v>42925</v>
      </c>
      <c r="AL193" s="42">
        <v>39953.14</v>
      </c>
      <c r="AM193" s="47">
        <f t="shared" si="82"/>
        <v>0</v>
      </c>
      <c r="AN193" s="48">
        <f t="shared" si="83"/>
        <v>102.45077876986659</v>
      </c>
      <c r="AO193" s="48"/>
      <c r="AP193" s="48"/>
      <c r="AQ193" s="60">
        <f t="shared" si="85"/>
        <v>102.73387984089169</v>
      </c>
      <c r="AR193" s="48"/>
      <c r="AS193" s="42">
        <f t="shared" si="86"/>
        <v>102.45077876986659</v>
      </c>
      <c r="AT193" s="42">
        <f t="shared" si="87"/>
        <v>103.00791413780655</v>
      </c>
      <c r="AU193" s="48"/>
      <c r="AV193" s="48"/>
      <c r="AW193" s="48"/>
      <c r="AX193" s="48"/>
      <c r="AY193" s="48"/>
      <c r="AZ193" s="45"/>
    </row>
    <row r="194" spans="2:52" x14ac:dyDescent="0.2">
      <c r="B194" s="45">
        <v>42926</v>
      </c>
      <c r="C194" s="42">
        <v>36168.54</v>
      </c>
      <c r="D194" s="47">
        <f t="shared" ref="D194:D200" si="92">+C194/C193-1</f>
        <v>-8.2489833804810786E-4</v>
      </c>
      <c r="E194" s="48">
        <f t="shared" ref="E194:E200" si="93">+(1+D194)*E193</f>
        <v>102.57020046661835</v>
      </c>
      <c r="G194" s="45">
        <v>42926</v>
      </c>
      <c r="H194" s="42">
        <v>36101.040000000001</v>
      </c>
      <c r="I194" s="47">
        <f t="shared" ref="I194:I200" si="94">+H194/H193-1</f>
        <v>-6.6408249349547699E-4</v>
      </c>
      <c r="J194" s="48">
        <f t="shared" ref="J194:J200" si="95">+(1+I194)*J193</f>
        <v>102.93950838533615</v>
      </c>
      <c r="L194" s="45">
        <v>42926</v>
      </c>
      <c r="M194" s="42">
        <v>39974.410000000003</v>
      </c>
      <c r="N194" s="47">
        <f t="shared" ref="N194:N200" si="96">+M194/M193-1</f>
        <v>-5.3930420007208824E-4</v>
      </c>
      <c r="O194" s="48">
        <f t="shared" ref="O194:O200" si="97">+(1+N194)*O193</f>
        <v>102.53450571098045</v>
      </c>
      <c r="Q194" s="45">
        <v>42926</v>
      </c>
      <c r="R194" s="42">
        <v>37796.71</v>
      </c>
      <c r="S194" s="47">
        <f t="shared" ref="S194:S200" si="98">+R194/R193-1</f>
        <v>-7.936186923903632E-4</v>
      </c>
      <c r="T194" s="48">
        <f t="shared" ref="T194:T200" si="99">+(1+S194)*T193</f>
        <v>102.90441688955485</v>
      </c>
      <c r="V194" s="45">
        <v>42926</v>
      </c>
      <c r="W194" s="42">
        <v>1510.51</v>
      </c>
      <c r="X194" s="47">
        <f t="shared" si="84"/>
        <v>6.4920869409679227E-4</v>
      </c>
      <c r="Y194" s="42">
        <f t="shared" si="64"/>
        <v>4.0521603094756387E-5</v>
      </c>
      <c r="Z194" s="48">
        <f t="shared" si="76"/>
        <v>102.68243771455778</v>
      </c>
      <c r="AA194" s="48">
        <f t="shared" si="77"/>
        <v>103.39899520155669</v>
      </c>
      <c r="AB194" s="48">
        <f t="shared" si="78"/>
        <v>102.61581863294941</v>
      </c>
      <c r="AC194" s="48">
        <f t="shared" si="79"/>
        <v>103.32772693774778</v>
      </c>
      <c r="AD194" s="48"/>
      <c r="AE194" s="45">
        <v>42926</v>
      </c>
      <c r="AF194" s="42">
        <v>62088.06</v>
      </c>
      <c r="AG194" s="47">
        <f t="shared" si="80"/>
        <v>-7.8375505900218911E-4</v>
      </c>
      <c r="AH194" s="48">
        <f t="shared" si="81"/>
        <v>102.63322196892334</v>
      </c>
      <c r="AI194" s="48"/>
      <c r="AJ194" s="48"/>
      <c r="AK194" s="45">
        <v>42926</v>
      </c>
      <c r="AL194" s="42">
        <v>39931.410000000003</v>
      </c>
      <c r="AM194" s="47">
        <f t="shared" si="82"/>
        <v>-5.4388716381226221E-4</v>
      </c>
      <c r="AN194" s="48">
        <f t="shared" si="83"/>
        <v>102.39505710637108</v>
      </c>
      <c r="AO194" s="48"/>
      <c r="AP194" s="48"/>
      <c r="AQ194" s="60">
        <f t="shared" si="85"/>
        <v>102.66281842129736</v>
      </c>
      <c r="AR194" s="48"/>
      <c r="AS194" s="42">
        <f t="shared" si="86"/>
        <v>102.39505710637108</v>
      </c>
      <c r="AT194" s="42">
        <f t="shared" si="87"/>
        <v>102.93950838533615</v>
      </c>
      <c r="AU194" s="48"/>
      <c r="AV194" s="48"/>
      <c r="AW194" s="48"/>
      <c r="AX194" s="48"/>
      <c r="AY194" s="48"/>
      <c r="AZ194" s="45"/>
    </row>
    <row r="195" spans="2:52" x14ac:dyDescent="0.2">
      <c r="B195" s="45">
        <v>42927</v>
      </c>
      <c r="C195" s="42">
        <v>36172.769999999997</v>
      </c>
      <c r="D195" s="47">
        <f t="shared" si="92"/>
        <v>1.1695246753107291E-4</v>
      </c>
      <c r="E195" s="48">
        <f t="shared" si="93"/>
        <v>102.58219630465807</v>
      </c>
      <c r="G195" s="45">
        <v>42927</v>
      </c>
      <c r="H195" s="42">
        <v>36097</v>
      </c>
      <c r="I195" s="47">
        <f t="shared" si="94"/>
        <v>-1.1190813339456707E-4</v>
      </c>
      <c r="J195" s="48">
        <f t="shared" si="95"/>
        <v>102.9279886171002</v>
      </c>
      <c r="L195" s="45">
        <v>42927</v>
      </c>
      <c r="M195" s="42">
        <v>39992.400000000001</v>
      </c>
      <c r="N195" s="47">
        <f t="shared" si="96"/>
        <v>4.5003791175401986E-4</v>
      </c>
      <c r="O195" s="48">
        <f t="shared" si="97"/>
        <v>102.58065012581335</v>
      </c>
      <c r="Q195" s="45">
        <v>42927</v>
      </c>
      <c r="R195" s="42">
        <v>37803.68</v>
      </c>
      <c r="S195" s="47">
        <f t="shared" si="98"/>
        <v>1.8440758468130092E-4</v>
      </c>
      <c r="T195" s="48">
        <f t="shared" si="99"/>
        <v>102.92339324452649</v>
      </c>
      <c r="V195" s="45">
        <v>42927</v>
      </c>
      <c r="W195" s="42">
        <v>1512.42</v>
      </c>
      <c r="X195" s="47">
        <f t="shared" si="84"/>
        <v>1.2644735883906577E-3</v>
      </c>
      <c r="Y195" s="42">
        <f t="shared" ref="Y195:Y258" si="100">+(1+VLOOKUP(MONTH(V195),$BO$4:$BP$15,2,0)/100)^(1/365)-1</f>
        <v>4.0521603094756387E-5</v>
      </c>
      <c r="Z195" s="48">
        <f t="shared" si="76"/>
        <v>102.8122769450394</v>
      </c>
      <c r="AA195" s="48">
        <f t="shared" si="77"/>
        <v>103.53393039309914</v>
      </c>
      <c r="AB195" s="48">
        <f t="shared" si="78"/>
        <v>102.68243771455778</v>
      </c>
      <c r="AC195" s="48">
        <f t="shared" si="79"/>
        <v>103.39899520155669</v>
      </c>
      <c r="AD195" s="48"/>
      <c r="AE195" s="45">
        <v>42927</v>
      </c>
      <c r="AF195" s="42">
        <v>62098.49</v>
      </c>
      <c r="AG195" s="47">
        <f t="shared" si="80"/>
        <v>1.6798721042343701E-4</v>
      </c>
      <c r="AH195" s="48">
        <f t="shared" si="81"/>
        <v>102.65046303757866</v>
      </c>
      <c r="AI195" s="48"/>
      <c r="AJ195" s="48"/>
      <c r="AK195" s="45">
        <v>42927</v>
      </c>
      <c r="AL195" s="42">
        <v>39939.81</v>
      </c>
      <c r="AM195" s="47">
        <f t="shared" si="82"/>
        <v>2.1036071603774964E-4</v>
      </c>
      <c r="AN195" s="48">
        <f t="shared" si="83"/>
        <v>102.41659700390271</v>
      </c>
      <c r="AO195" s="48"/>
      <c r="AP195" s="48"/>
      <c r="AQ195" s="60">
        <f t="shared" ref="AQ195:AQ201" si="101">+AVERAGE(AN195,AH195,T195,O195,J195,E195)</f>
        <v>102.68021472226326</v>
      </c>
      <c r="AR195" s="48"/>
      <c r="AS195" s="42">
        <f t="shared" ref="AS195:AS201" si="102">+MIN(AN195,AH195,T195,O195,J195,E195)</f>
        <v>102.41659700390271</v>
      </c>
      <c r="AT195" s="42">
        <f t="shared" ref="AT195:AT201" si="103">+MAX(AN195,AH195,T195,O195,J195,E195)</f>
        <v>102.9279886171002</v>
      </c>
      <c r="AU195" s="48"/>
      <c r="AV195" s="48"/>
      <c r="AW195" s="48"/>
      <c r="AX195" s="48"/>
      <c r="AY195" s="48"/>
      <c r="AZ195" s="45"/>
    </row>
    <row r="196" spans="2:52" x14ac:dyDescent="0.2">
      <c r="B196" s="45">
        <v>42928</v>
      </c>
      <c r="C196" s="42">
        <v>36241.230000000003</v>
      </c>
      <c r="D196" s="47">
        <f t="shared" si="92"/>
        <v>1.8925838413814677E-3</v>
      </c>
      <c r="E196" s="48">
        <f t="shared" si="93"/>
        <v>102.77634171179768</v>
      </c>
      <c r="G196" s="45">
        <v>42928</v>
      </c>
      <c r="H196" s="42">
        <v>36163.31</v>
      </c>
      <c r="I196" s="47">
        <f t="shared" si="94"/>
        <v>1.8369947641077022E-3</v>
      </c>
      <c r="J196" s="48">
        <f t="shared" si="95"/>
        <v>103.11706679326994</v>
      </c>
      <c r="L196" s="45">
        <v>42928</v>
      </c>
      <c r="M196" s="42">
        <v>40062.629999999997</v>
      </c>
      <c r="N196" s="47">
        <f t="shared" si="96"/>
        <v>1.7560836558945248E-3</v>
      </c>
      <c r="O196" s="48">
        <f t="shared" si="97"/>
        <v>102.76079032891033</v>
      </c>
      <c r="Q196" s="45">
        <v>42928</v>
      </c>
      <c r="R196" s="42">
        <v>37867.81</v>
      </c>
      <c r="S196" s="47">
        <f t="shared" si="98"/>
        <v>1.6963956948106151E-3</v>
      </c>
      <c r="T196" s="48">
        <f t="shared" si="99"/>
        <v>103.09799204572181</v>
      </c>
      <c r="V196" s="45">
        <v>42928</v>
      </c>
      <c r="W196" s="42">
        <v>1513.74</v>
      </c>
      <c r="X196" s="47">
        <f t="shared" si="84"/>
        <v>8.7277343595038026E-4</v>
      </c>
      <c r="Y196" s="42">
        <f t="shared" si="100"/>
        <v>4.0521603094756387E-5</v>
      </c>
      <c r="Z196" s="48">
        <f t="shared" si="76"/>
        <v>102.90200876924661</v>
      </c>
      <c r="AA196" s="48">
        <f t="shared" si="77"/>
        <v>103.62848741810001</v>
      </c>
      <c r="AB196" s="48">
        <f t="shared" si="78"/>
        <v>102.8122769450394</v>
      </c>
      <c r="AC196" s="48">
        <f t="shared" si="79"/>
        <v>103.53393039309914</v>
      </c>
      <c r="AD196" s="48"/>
      <c r="AE196" s="45">
        <v>42928</v>
      </c>
      <c r="AF196" s="42">
        <v>62199.82</v>
      </c>
      <c r="AG196" s="47">
        <f t="shared" si="80"/>
        <v>1.631762704697115E-3</v>
      </c>
      <c r="AH196" s="48">
        <f t="shared" si="81"/>
        <v>102.81796423478328</v>
      </c>
      <c r="AI196" s="48"/>
      <c r="AJ196" s="48"/>
      <c r="AK196" s="45">
        <v>42928</v>
      </c>
      <c r="AL196" s="42">
        <v>39984.379999999997</v>
      </c>
      <c r="AM196" s="47">
        <f t="shared" si="82"/>
        <v>1.1159291944553562E-3</v>
      </c>
      <c r="AN196" s="48">
        <f t="shared" si="83"/>
        <v>102.53088667449613</v>
      </c>
      <c r="AO196" s="48"/>
      <c r="AP196" s="48"/>
      <c r="AQ196" s="60">
        <f t="shared" si="101"/>
        <v>102.85017363149653</v>
      </c>
      <c r="AR196" s="48"/>
      <c r="AS196" s="42">
        <f t="shared" si="102"/>
        <v>102.53088667449613</v>
      </c>
      <c r="AT196" s="42">
        <f t="shared" si="103"/>
        <v>103.11706679326994</v>
      </c>
      <c r="AU196" s="48"/>
      <c r="AV196" s="48"/>
      <c r="AW196" s="48"/>
      <c r="AX196" s="48"/>
      <c r="AY196" s="48"/>
    </row>
    <row r="197" spans="2:52" x14ac:dyDescent="0.2">
      <c r="B197" s="45">
        <v>42929</v>
      </c>
      <c r="C197" s="42">
        <v>36278.11</v>
      </c>
      <c r="D197" s="47">
        <f t="shared" si="92"/>
        <v>1.0176255055360794E-3</v>
      </c>
      <c r="E197" s="48">
        <f t="shared" si="93"/>
        <v>102.8809295384893</v>
      </c>
      <c r="G197" s="45">
        <v>42929</v>
      </c>
      <c r="H197" s="42">
        <v>36202.53</v>
      </c>
      <c r="I197" s="47">
        <f t="shared" si="94"/>
        <v>1.0845246190129831E-3</v>
      </c>
      <c r="J197" s="48">
        <f t="shared" si="95"/>
        <v>103.22889979084765</v>
      </c>
      <c r="L197" s="45">
        <v>42929</v>
      </c>
      <c r="M197" s="42">
        <v>40116.480000000003</v>
      </c>
      <c r="N197" s="47">
        <f t="shared" si="96"/>
        <v>1.3441454043332524E-3</v>
      </c>
      <c r="O197" s="48">
        <f t="shared" si="97"/>
        <v>102.89891577297659</v>
      </c>
      <c r="Q197" s="45">
        <v>42929</v>
      </c>
      <c r="R197" s="42">
        <v>37911.760000000002</v>
      </c>
      <c r="S197" s="47">
        <f t="shared" si="98"/>
        <v>1.1606163651927126E-3</v>
      </c>
      <c r="T197" s="48">
        <f t="shared" si="99"/>
        <v>103.21764926250859</v>
      </c>
      <c r="V197" s="45">
        <v>42929</v>
      </c>
      <c r="W197" s="42">
        <v>1508.73</v>
      </c>
      <c r="X197" s="47">
        <f t="shared" si="84"/>
        <v>-3.309683300963151E-3</v>
      </c>
      <c r="Y197" s="42">
        <f t="shared" si="100"/>
        <v>4.0521603094756387E-5</v>
      </c>
      <c r="Z197" s="48">
        <f t="shared" ref="Z197:Z260" si="104">+(1+X197)*Z196</f>
        <v>102.56143570918746</v>
      </c>
      <c r="AA197" s="48">
        <f t="shared" ref="AA197:AA260" si="105">+(1+X197+Y197)*AA196</f>
        <v>103.28970913622472</v>
      </c>
      <c r="AB197" s="48">
        <f t="shared" ref="AB197:AB260" si="106">+Z196</f>
        <v>102.90200876924661</v>
      </c>
      <c r="AC197" s="48">
        <f t="shared" ref="AC197:AC260" si="107">+AA196</f>
        <v>103.62848741810001</v>
      </c>
      <c r="AD197" s="48"/>
      <c r="AE197" s="45">
        <v>42929</v>
      </c>
      <c r="AF197" s="42">
        <v>62258.27</v>
      </c>
      <c r="AG197" s="47">
        <f t="shared" ref="AG197:AG260" si="108">+AF197/AF196-1</f>
        <v>9.3971333036013682E-4</v>
      </c>
      <c r="AH197" s="48">
        <f t="shared" ref="AH197:AH260" si="109">+(1+AG197)*AH196</f>
        <v>102.91458364637519</v>
      </c>
      <c r="AI197" s="48"/>
      <c r="AJ197" s="48"/>
      <c r="AK197" s="45">
        <v>42929</v>
      </c>
      <c r="AL197" s="42">
        <v>40025.49</v>
      </c>
      <c r="AM197" s="47">
        <f t="shared" ref="AM197:AM260" si="110">+AL197/AL196-1</f>
        <v>1.0281514931580471E-3</v>
      </c>
      <c r="AN197" s="48">
        <f t="shared" ref="AN197:AN260" si="111">+(1+AM197)*AN196</f>
        <v>102.63630395872534</v>
      </c>
      <c r="AO197" s="48"/>
      <c r="AP197" s="48"/>
      <c r="AQ197" s="60">
        <f t="shared" si="101"/>
        <v>102.96288032832045</v>
      </c>
      <c r="AR197" s="48"/>
      <c r="AS197" s="42">
        <f t="shared" si="102"/>
        <v>102.63630395872534</v>
      </c>
      <c r="AT197" s="42">
        <f t="shared" si="103"/>
        <v>103.22889979084765</v>
      </c>
      <c r="AU197" s="48"/>
      <c r="AV197" s="48"/>
      <c r="AW197" s="48"/>
      <c r="AX197" s="48"/>
      <c r="AY197" s="48"/>
    </row>
    <row r="198" spans="2:52" x14ac:dyDescent="0.2">
      <c r="B198" s="45">
        <v>42930</v>
      </c>
      <c r="C198" s="42">
        <v>36193.78</v>
      </c>
      <c r="D198" s="47">
        <f t="shared" si="92"/>
        <v>-2.3245422652944381E-3</v>
      </c>
      <c r="E198" s="48">
        <f t="shared" si="93"/>
        <v>102.64177846948429</v>
      </c>
      <c r="G198" s="45">
        <v>42930</v>
      </c>
      <c r="H198" s="42">
        <v>36096.67</v>
      </c>
      <c r="I198" s="47">
        <f t="shared" si="94"/>
        <v>-2.9241050280187642E-3</v>
      </c>
      <c r="J198" s="48">
        <f t="shared" si="95"/>
        <v>102.92704764593239</v>
      </c>
      <c r="L198" s="45">
        <v>42930</v>
      </c>
      <c r="M198" s="42">
        <v>39978.9</v>
      </c>
      <c r="N198" s="47">
        <f t="shared" si="96"/>
        <v>-3.4295132573944898E-3</v>
      </c>
      <c r="O198" s="48">
        <f t="shared" si="97"/>
        <v>102.54602257716165</v>
      </c>
      <c r="Q198" s="45">
        <v>42930</v>
      </c>
      <c r="R198" s="42">
        <v>37803.129999999997</v>
      </c>
      <c r="S198" s="47">
        <f t="shared" si="98"/>
        <v>-2.8653378265742768E-3</v>
      </c>
      <c r="T198" s="48">
        <f t="shared" si="99"/>
        <v>102.92189582770665</v>
      </c>
      <c r="V198" s="45">
        <v>42930</v>
      </c>
      <c r="W198" s="42">
        <v>1504.38</v>
      </c>
      <c r="X198" s="47">
        <f t="shared" si="84"/>
        <v>-2.8832196615695693E-3</v>
      </c>
      <c r="Y198" s="42">
        <f t="shared" si="100"/>
        <v>4.0521603094756387E-5</v>
      </c>
      <c r="Z198" s="48">
        <f t="shared" si="104"/>
        <v>102.26572856123192</v>
      </c>
      <c r="AA198" s="48">
        <f t="shared" si="105"/>
        <v>102.99608768060274</v>
      </c>
      <c r="AB198" s="48">
        <f t="shared" si="106"/>
        <v>102.56143570918746</v>
      </c>
      <c r="AC198" s="48">
        <f t="shared" si="107"/>
        <v>103.28970913622472</v>
      </c>
      <c r="AD198" s="48"/>
      <c r="AE198" s="45">
        <v>42930</v>
      </c>
      <c r="AF198" s="42">
        <v>62057.95</v>
      </c>
      <c r="AG198" s="47">
        <f t="shared" si="108"/>
        <v>-3.2175645099036254E-3</v>
      </c>
      <c r="AH198" s="48">
        <f t="shared" si="109"/>
        <v>102.58344933448311</v>
      </c>
      <c r="AI198" s="48"/>
      <c r="AJ198" s="48"/>
      <c r="AK198" s="45">
        <v>42930</v>
      </c>
      <c r="AL198" s="42">
        <v>39938.629999999997</v>
      </c>
      <c r="AM198" s="47">
        <f t="shared" si="110"/>
        <v>-2.1701170928826174E-3</v>
      </c>
      <c r="AN198" s="48">
        <f t="shared" si="111"/>
        <v>102.41357116115421</v>
      </c>
      <c r="AO198" s="48"/>
      <c r="AP198" s="48"/>
      <c r="AQ198" s="60">
        <f t="shared" si="101"/>
        <v>102.67229416932038</v>
      </c>
      <c r="AR198" s="48"/>
      <c r="AS198" s="42">
        <f t="shared" si="102"/>
        <v>102.41357116115421</v>
      </c>
      <c r="AT198" s="42">
        <f t="shared" si="103"/>
        <v>102.92704764593239</v>
      </c>
      <c r="AU198" s="48"/>
      <c r="AV198" s="48"/>
      <c r="AW198" s="48"/>
      <c r="AX198" s="48"/>
      <c r="AY198" s="48"/>
    </row>
    <row r="199" spans="2:52" x14ac:dyDescent="0.2">
      <c r="B199" s="45">
        <v>42931</v>
      </c>
      <c r="C199" s="42">
        <v>36193.78</v>
      </c>
      <c r="D199" s="47">
        <f t="shared" si="92"/>
        <v>0</v>
      </c>
      <c r="E199" s="48">
        <f t="shared" si="93"/>
        <v>102.64177846948429</v>
      </c>
      <c r="G199" s="45">
        <v>42931</v>
      </c>
      <c r="H199" s="42">
        <v>36096.67</v>
      </c>
      <c r="I199" s="47">
        <f t="shared" si="94"/>
        <v>0</v>
      </c>
      <c r="J199" s="48">
        <f t="shared" si="95"/>
        <v>102.92704764593239</v>
      </c>
      <c r="L199" s="45">
        <v>42931</v>
      </c>
      <c r="M199" s="42">
        <v>39978.9</v>
      </c>
      <c r="N199" s="47">
        <f t="shared" si="96"/>
        <v>0</v>
      </c>
      <c r="O199" s="48">
        <f t="shared" si="97"/>
        <v>102.54602257716165</v>
      </c>
      <c r="Q199" s="45">
        <v>42931</v>
      </c>
      <c r="R199" s="42">
        <v>37803.129999999997</v>
      </c>
      <c r="S199" s="47">
        <f t="shared" si="98"/>
        <v>0</v>
      </c>
      <c r="T199" s="48">
        <f t="shared" si="99"/>
        <v>102.92189582770665</v>
      </c>
      <c r="V199" s="45">
        <v>42931</v>
      </c>
      <c r="W199" s="42">
        <v>1504.3</v>
      </c>
      <c r="X199" s="47">
        <f t="shared" ref="X199:X262" si="112">+W199/W198-1</f>
        <v>-5.3178053417424209E-5</v>
      </c>
      <c r="Y199" s="42">
        <f t="shared" si="100"/>
        <v>4.0521603094756387E-5</v>
      </c>
      <c r="Z199" s="48">
        <f t="shared" si="104"/>
        <v>102.26029026885573</v>
      </c>
      <c r="AA199" s="48">
        <f t="shared" si="105"/>
        <v>102.99478411573558</v>
      </c>
      <c r="AB199" s="48">
        <f t="shared" si="106"/>
        <v>102.26572856123192</v>
      </c>
      <c r="AC199" s="48">
        <f t="shared" si="107"/>
        <v>102.99608768060274</v>
      </c>
      <c r="AD199" s="48"/>
      <c r="AE199" s="45">
        <v>42931</v>
      </c>
      <c r="AF199" s="42">
        <v>62057.95</v>
      </c>
      <c r="AG199" s="47">
        <f t="shared" si="108"/>
        <v>0</v>
      </c>
      <c r="AH199" s="48">
        <f t="shared" si="109"/>
        <v>102.58344933448311</v>
      </c>
      <c r="AI199" s="48"/>
      <c r="AJ199" s="48"/>
      <c r="AK199" s="45">
        <v>42931</v>
      </c>
      <c r="AL199" s="42">
        <v>39938.629999999997</v>
      </c>
      <c r="AM199" s="47">
        <f t="shared" si="110"/>
        <v>0</v>
      </c>
      <c r="AN199" s="48">
        <f t="shared" si="111"/>
        <v>102.41357116115421</v>
      </c>
      <c r="AO199" s="48"/>
      <c r="AP199" s="48"/>
      <c r="AQ199" s="60">
        <f t="shared" si="101"/>
        <v>102.67229416932038</v>
      </c>
      <c r="AR199" s="48"/>
      <c r="AS199" s="42">
        <f t="shared" si="102"/>
        <v>102.41357116115421</v>
      </c>
      <c r="AT199" s="42">
        <f t="shared" si="103"/>
        <v>102.92704764593239</v>
      </c>
      <c r="AU199" s="48"/>
      <c r="AV199" s="48"/>
      <c r="AW199" s="48"/>
      <c r="AX199" s="48"/>
      <c r="AY199" s="48"/>
    </row>
    <row r="200" spans="2:52" x14ac:dyDescent="0.2">
      <c r="B200" s="45">
        <v>42932</v>
      </c>
      <c r="C200" s="42">
        <v>36193.78</v>
      </c>
      <c r="D200" s="47">
        <f t="shared" si="92"/>
        <v>0</v>
      </c>
      <c r="E200" s="48">
        <f t="shared" si="93"/>
        <v>102.64177846948429</v>
      </c>
      <c r="G200" s="45">
        <v>42932</v>
      </c>
      <c r="H200" s="42">
        <v>36096.67</v>
      </c>
      <c r="I200" s="47">
        <f t="shared" si="94"/>
        <v>0</v>
      </c>
      <c r="J200" s="48">
        <f t="shared" si="95"/>
        <v>102.92704764593239</v>
      </c>
      <c r="L200" s="45">
        <v>42932</v>
      </c>
      <c r="M200" s="42">
        <v>39978.9</v>
      </c>
      <c r="N200" s="47">
        <f t="shared" si="96"/>
        <v>0</v>
      </c>
      <c r="O200" s="48">
        <f t="shared" si="97"/>
        <v>102.54602257716165</v>
      </c>
      <c r="Q200" s="45">
        <v>42932</v>
      </c>
      <c r="R200" s="42">
        <v>37803.129999999997</v>
      </c>
      <c r="S200" s="47">
        <f t="shared" si="98"/>
        <v>0</v>
      </c>
      <c r="T200" s="48">
        <f t="shared" si="99"/>
        <v>102.92189582770665</v>
      </c>
      <c r="V200" s="45">
        <v>42932</v>
      </c>
      <c r="W200" s="42">
        <v>1504.22</v>
      </c>
      <c r="X200" s="47">
        <f t="shared" si="112"/>
        <v>-5.3180881473102737E-5</v>
      </c>
      <c r="Y200" s="42">
        <f t="shared" si="100"/>
        <v>4.0521603094756387E-5</v>
      </c>
      <c r="Z200" s="48">
        <f t="shared" si="104"/>
        <v>102.25485197647953</v>
      </c>
      <c r="AA200" s="48">
        <f t="shared" si="105"/>
        <v>102.99348027609194</v>
      </c>
      <c r="AB200" s="48">
        <f t="shared" si="106"/>
        <v>102.26029026885573</v>
      </c>
      <c r="AC200" s="48">
        <f t="shared" si="107"/>
        <v>102.99478411573558</v>
      </c>
      <c r="AD200" s="48"/>
      <c r="AE200" s="45">
        <v>42932</v>
      </c>
      <c r="AF200" s="42">
        <v>62057.95</v>
      </c>
      <c r="AG200" s="47">
        <f t="shared" si="108"/>
        <v>0</v>
      </c>
      <c r="AH200" s="48">
        <f t="shared" si="109"/>
        <v>102.58344933448311</v>
      </c>
      <c r="AI200" s="48"/>
      <c r="AJ200" s="48"/>
      <c r="AK200" s="45">
        <v>42932</v>
      </c>
      <c r="AL200" s="42">
        <v>39938.629999999997</v>
      </c>
      <c r="AM200" s="47">
        <f t="shared" si="110"/>
        <v>0</v>
      </c>
      <c r="AN200" s="48">
        <f t="shared" si="111"/>
        <v>102.41357116115421</v>
      </c>
      <c r="AO200" s="48"/>
      <c r="AP200" s="48"/>
      <c r="AQ200" s="60">
        <f t="shared" si="101"/>
        <v>102.67229416932038</v>
      </c>
      <c r="AR200" s="48"/>
      <c r="AS200" s="42">
        <f t="shared" si="102"/>
        <v>102.41357116115421</v>
      </c>
      <c r="AT200" s="42">
        <f t="shared" si="103"/>
        <v>102.92704764593239</v>
      </c>
      <c r="AU200" s="48"/>
      <c r="AV200" s="48"/>
      <c r="AW200" s="48"/>
      <c r="AX200" s="48"/>
      <c r="AY200" s="48"/>
    </row>
    <row r="201" spans="2:52" x14ac:dyDescent="0.2">
      <c r="B201" s="45">
        <v>42933</v>
      </c>
      <c r="C201" s="42">
        <v>36104.050000000003</v>
      </c>
      <c r="D201" s="47">
        <f t="shared" ref="D201:D207" si="113">+C201/C200-1</f>
        <v>-2.4791552581685528E-3</v>
      </c>
      <c r="E201" s="48">
        <f t="shared" ref="E201:E207" si="114">+(1+D201)*E200</f>
        <v>102.38731356468389</v>
      </c>
      <c r="G201" s="45">
        <v>42933</v>
      </c>
      <c r="H201" s="42">
        <v>36022.400000000001</v>
      </c>
      <c r="I201" s="47">
        <f t="shared" ref="I201:I207" si="115">+H201/H200-1</f>
        <v>-2.0575305145875689E-3</v>
      </c>
      <c r="J201" s="48">
        <f t="shared" ref="J201:J207" si="116">+(1+I201)*J200</f>
        <v>102.71527210462447</v>
      </c>
      <c r="L201" s="45">
        <v>42933</v>
      </c>
      <c r="M201" s="42">
        <v>39883.01</v>
      </c>
      <c r="N201" s="47">
        <f t="shared" ref="N201:N207" si="117">+M201/M200-1</f>
        <v>-2.3985152167768087E-3</v>
      </c>
      <c r="O201" s="48">
        <f t="shared" ref="O201:O207" si="118">+(1+N201)*O200</f>
        <v>102.30006438159039</v>
      </c>
      <c r="Q201" s="45">
        <v>42933</v>
      </c>
      <c r="R201" s="42">
        <v>37725.22</v>
      </c>
      <c r="S201" s="47">
        <f t="shared" ref="S201:S207" si="119">+R201/R200-1</f>
        <v>-2.0609404565176126E-3</v>
      </c>
      <c r="T201" s="48">
        <f t="shared" ref="T201:T207" si="120">+(1+S201)*T200</f>
        <v>102.70977992873384</v>
      </c>
      <c r="V201" s="45">
        <v>42933</v>
      </c>
      <c r="W201" s="42">
        <v>1501.54</v>
      </c>
      <c r="X201" s="47">
        <f t="shared" si="112"/>
        <v>-1.7816542792943313E-3</v>
      </c>
      <c r="Y201" s="42">
        <f t="shared" si="100"/>
        <v>4.0521603094756387E-5</v>
      </c>
      <c r="Z201" s="48">
        <f t="shared" si="104"/>
        <v>102.07266918187703</v>
      </c>
      <c r="AA201" s="48">
        <f t="shared" si="105"/>
        <v>102.81415496214773</v>
      </c>
      <c r="AB201" s="48">
        <f t="shared" si="106"/>
        <v>102.25485197647953</v>
      </c>
      <c r="AC201" s="48">
        <f t="shared" si="107"/>
        <v>102.99348027609194</v>
      </c>
      <c r="AD201" s="48"/>
      <c r="AE201" s="45">
        <v>42933</v>
      </c>
      <c r="AF201" s="42">
        <v>61926.77</v>
      </c>
      <c r="AG201" s="47">
        <f t="shared" si="108"/>
        <v>-2.1138307017876112E-3</v>
      </c>
      <c r="AH201" s="48">
        <f t="shared" si="109"/>
        <v>102.3666052897846</v>
      </c>
      <c r="AI201" s="48"/>
      <c r="AJ201" s="48"/>
      <c r="AK201" s="45">
        <v>42933</v>
      </c>
      <c r="AL201" s="42">
        <v>39886.25</v>
      </c>
      <c r="AM201" s="47">
        <f t="shared" si="110"/>
        <v>-1.311512187573749E-3</v>
      </c>
      <c r="AN201" s="48">
        <f t="shared" si="111"/>
        <v>102.27925451440341</v>
      </c>
      <c r="AO201" s="48"/>
      <c r="AP201" s="48"/>
      <c r="AQ201" s="60">
        <f t="shared" si="101"/>
        <v>102.4597149639701</v>
      </c>
      <c r="AR201" s="48"/>
      <c r="AS201" s="42">
        <f t="shared" si="102"/>
        <v>102.27925451440341</v>
      </c>
      <c r="AT201" s="42">
        <f t="shared" si="103"/>
        <v>102.71527210462447</v>
      </c>
      <c r="AU201" s="48"/>
      <c r="AV201" s="48"/>
      <c r="AW201" s="48"/>
      <c r="AX201" s="48"/>
      <c r="AY201" s="48"/>
    </row>
    <row r="202" spans="2:52" x14ac:dyDescent="0.2">
      <c r="B202" s="45">
        <v>42934</v>
      </c>
      <c r="C202" s="42">
        <v>36050.36</v>
      </c>
      <c r="D202" s="47">
        <f t="shared" si="113"/>
        <v>-1.4870907834440006E-3</v>
      </c>
      <c r="E202" s="48">
        <f t="shared" si="114"/>
        <v>102.23505433434026</v>
      </c>
      <c r="G202" s="45">
        <v>42934</v>
      </c>
      <c r="H202" s="42">
        <v>35974.25</v>
      </c>
      <c r="I202" s="47">
        <f t="shared" si="115"/>
        <v>-1.3366682952830056E-3</v>
      </c>
      <c r="J202" s="48">
        <f t="shared" si="116"/>
        <v>102.57797585696086</v>
      </c>
      <c r="L202" s="45">
        <v>42934</v>
      </c>
      <c r="M202" s="42">
        <v>39834.46</v>
      </c>
      <c r="N202" s="47">
        <f t="shared" si="117"/>
        <v>-1.2173103283830145E-3</v>
      </c>
      <c r="O202" s="48">
        <f t="shared" si="118"/>
        <v>102.17553345662444</v>
      </c>
      <c r="Q202" s="45">
        <v>42934</v>
      </c>
      <c r="R202" s="42">
        <v>37676.519999999997</v>
      </c>
      <c r="S202" s="47">
        <f t="shared" si="119"/>
        <v>-1.2909136116371345E-3</v>
      </c>
      <c r="T202" s="48">
        <f t="shared" si="120"/>
        <v>102.57719047577558</v>
      </c>
      <c r="V202" s="45">
        <v>42934</v>
      </c>
      <c r="W202" s="42">
        <v>1500.27</v>
      </c>
      <c r="X202" s="47">
        <f t="shared" si="112"/>
        <v>-8.4579831373121639E-4</v>
      </c>
      <c r="Y202" s="42">
        <f t="shared" si="100"/>
        <v>4.0521603094756387E-5</v>
      </c>
      <c r="Z202" s="48">
        <f t="shared" si="104"/>
        <v>101.98633629040495</v>
      </c>
      <c r="AA202" s="48">
        <f t="shared" si="105"/>
        <v>102.73136111763294</v>
      </c>
      <c r="AB202" s="48">
        <f t="shared" si="106"/>
        <v>102.07266918187703</v>
      </c>
      <c r="AC202" s="48">
        <f t="shared" si="107"/>
        <v>102.81415496214773</v>
      </c>
      <c r="AD202" s="48"/>
      <c r="AE202" s="45">
        <v>42934</v>
      </c>
      <c r="AF202" s="42">
        <v>61850.83</v>
      </c>
      <c r="AG202" s="47">
        <f t="shared" si="108"/>
        <v>-1.2262871129883335E-3</v>
      </c>
      <c r="AH202" s="48">
        <f t="shared" si="109"/>
        <v>102.24107444091737</v>
      </c>
      <c r="AI202" s="48"/>
      <c r="AJ202" s="48"/>
      <c r="AK202" s="45">
        <v>42934</v>
      </c>
      <c r="AL202" s="42">
        <v>39866.76</v>
      </c>
      <c r="AM202" s="47">
        <f t="shared" si="110"/>
        <v>-4.8863956877365222E-4</v>
      </c>
      <c r="AN202" s="48">
        <f t="shared" si="111"/>
        <v>102.22927682358299</v>
      </c>
      <c r="AO202" s="48"/>
      <c r="AP202" s="48"/>
      <c r="AQ202" s="60">
        <f t="shared" ref="AQ202:AQ267" si="121">+AVERAGE(AN202,AH202,T202,O202,J202,E202)</f>
        <v>102.33935089803357</v>
      </c>
      <c r="AR202" s="48"/>
      <c r="AS202" s="42">
        <f t="shared" ref="AS202:AS265" si="122">+MIN(AN202,AH202,T202,O202,J202,E202)</f>
        <v>102.17553345662444</v>
      </c>
      <c r="AT202" s="42">
        <f t="shared" ref="AT202:AT265" si="123">+MAX(AN202,AH202,T202,O202,J202,E202)</f>
        <v>102.57797585696086</v>
      </c>
      <c r="AU202" s="48"/>
      <c r="AV202" s="48"/>
      <c r="AW202" s="48"/>
      <c r="AX202" s="48"/>
      <c r="AY202" s="48"/>
    </row>
    <row r="203" spans="2:52" x14ac:dyDescent="0.2">
      <c r="B203" s="45">
        <v>42935</v>
      </c>
      <c r="C203" s="42">
        <v>36028.17</v>
      </c>
      <c r="D203" s="47">
        <f t="shared" si="113"/>
        <v>-6.1552783384144494E-4</v>
      </c>
      <c r="E203" s="48">
        <f t="shared" si="114"/>
        <v>102.17212581280319</v>
      </c>
      <c r="G203" s="45">
        <v>42935</v>
      </c>
      <c r="H203" s="42">
        <v>35960.94</v>
      </c>
      <c r="I203" s="47">
        <f t="shared" si="115"/>
        <v>-3.6998686560518745E-4</v>
      </c>
      <c r="J203" s="48">
        <f t="shared" si="116"/>
        <v>102.54002335319342</v>
      </c>
      <c r="L203" s="45">
        <v>42935</v>
      </c>
      <c r="M203" s="42">
        <v>39811.919999999998</v>
      </c>
      <c r="N203" s="47">
        <f t="shared" si="117"/>
        <v>-5.6584173602458598E-4</v>
      </c>
      <c r="O203" s="48">
        <f t="shared" si="118"/>
        <v>102.1177182753941</v>
      </c>
      <c r="Q203" s="45">
        <v>42935</v>
      </c>
      <c r="R203" s="42">
        <v>37654.769999999997</v>
      </c>
      <c r="S203" s="47">
        <f t="shared" si="119"/>
        <v>-5.7728261527334457E-4</v>
      </c>
      <c r="T203" s="48">
        <f t="shared" si="120"/>
        <v>102.51797444699034</v>
      </c>
      <c r="V203" s="45">
        <v>42935</v>
      </c>
      <c r="W203" s="42">
        <v>1499.22</v>
      </c>
      <c r="X203" s="47">
        <f t="shared" si="112"/>
        <v>-6.9987402267590593E-4</v>
      </c>
      <c r="Y203" s="42">
        <f t="shared" si="100"/>
        <v>4.0521603094756387E-5</v>
      </c>
      <c r="Z203" s="48">
        <f t="shared" si="104"/>
        <v>101.91495870296741</v>
      </c>
      <c r="AA203" s="48">
        <f t="shared" si="105"/>
        <v>102.66362494611317</v>
      </c>
      <c r="AB203" s="48">
        <f t="shared" si="106"/>
        <v>101.98633629040495</v>
      </c>
      <c r="AC203" s="48">
        <f t="shared" si="107"/>
        <v>102.73136111763294</v>
      </c>
      <c r="AD203" s="48"/>
      <c r="AE203" s="45">
        <v>42935</v>
      </c>
      <c r="AF203" s="42">
        <v>61822.400000000001</v>
      </c>
      <c r="AG203" s="47">
        <f t="shared" si="108"/>
        <v>-4.5965430051631007E-4</v>
      </c>
      <c r="AH203" s="48">
        <f t="shared" si="109"/>
        <v>102.1940788913612</v>
      </c>
      <c r="AI203" s="48"/>
      <c r="AJ203" s="48"/>
      <c r="AK203" s="45">
        <v>42935</v>
      </c>
      <c r="AL203" s="42">
        <v>39857.49</v>
      </c>
      <c r="AM203" s="47">
        <f t="shared" si="110"/>
        <v>-2.3252453924027527E-4</v>
      </c>
      <c r="AN203" s="48">
        <f t="shared" si="111"/>
        <v>102.20550600809273</v>
      </c>
      <c r="AO203" s="48"/>
      <c r="AP203" s="48"/>
      <c r="AQ203" s="60">
        <f t="shared" si="121"/>
        <v>102.29123779797249</v>
      </c>
      <c r="AR203" s="48"/>
      <c r="AS203" s="42">
        <f t="shared" si="122"/>
        <v>102.1177182753941</v>
      </c>
      <c r="AT203" s="42">
        <f t="shared" si="123"/>
        <v>102.54002335319342</v>
      </c>
      <c r="AU203" s="48"/>
      <c r="AV203" s="48"/>
      <c r="AW203" s="48"/>
      <c r="AX203" s="48"/>
      <c r="AY203" s="48"/>
    </row>
    <row r="204" spans="2:52" x14ac:dyDescent="0.2">
      <c r="B204" s="45">
        <v>42936</v>
      </c>
      <c r="C204" s="42">
        <v>36004.480000000003</v>
      </c>
      <c r="D204" s="47">
        <f t="shared" si="113"/>
        <v>-6.5754102969972639E-4</v>
      </c>
      <c r="E204" s="48">
        <f t="shared" si="114"/>
        <v>102.10494344798963</v>
      </c>
      <c r="G204" s="45">
        <v>42936</v>
      </c>
      <c r="H204" s="42">
        <v>35932.120000000003</v>
      </c>
      <c r="I204" s="47">
        <f t="shared" si="115"/>
        <v>-8.0142510179104232E-4</v>
      </c>
      <c r="J204" s="48">
        <f t="shared" si="116"/>
        <v>102.45784520453994</v>
      </c>
      <c r="L204" s="45">
        <v>42936</v>
      </c>
      <c r="M204" s="42">
        <v>39775.760000000002</v>
      </c>
      <c r="N204" s="47">
        <f t="shared" si="117"/>
        <v>-9.0827068877852302E-4</v>
      </c>
      <c r="O204" s="48">
        <f t="shared" si="118"/>
        <v>102.02496774507961</v>
      </c>
      <c r="Q204" s="45">
        <v>42936</v>
      </c>
      <c r="R204" s="42">
        <v>37625.97</v>
      </c>
      <c r="S204" s="47">
        <f t="shared" si="119"/>
        <v>-7.6484333857296249E-4</v>
      </c>
      <c r="T204" s="48">
        <f t="shared" si="120"/>
        <v>102.43956425715056</v>
      </c>
      <c r="V204" s="45">
        <v>42936</v>
      </c>
      <c r="W204" s="42">
        <v>1499.29</v>
      </c>
      <c r="X204" s="47">
        <f t="shared" si="112"/>
        <v>4.669094595843859E-5</v>
      </c>
      <c r="Y204" s="42">
        <f t="shared" si="100"/>
        <v>4.0521603094756387E-5</v>
      </c>
      <c r="Z204" s="48">
        <f t="shared" si="104"/>
        <v>101.91971720879657</v>
      </c>
      <c r="AA204" s="48">
        <f t="shared" si="105"/>
        <v>102.67257850253976</v>
      </c>
      <c r="AB204" s="48">
        <f t="shared" si="106"/>
        <v>101.91495870296741</v>
      </c>
      <c r="AC204" s="48">
        <f t="shared" si="107"/>
        <v>102.66362494611317</v>
      </c>
      <c r="AD204" s="48"/>
      <c r="AE204" s="45">
        <v>42936</v>
      </c>
      <c r="AF204" s="42">
        <v>61777.29</v>
      </c>
      <c r="AG204" s="47">
        <f t="shared" si="108"/>
        <v>-7.2967079893371256E-4</v>
      </c>
      <c r="AH204" s="48">
        <f t="shared" si="109"/>
        <v>102.11951085617025</v>
      </c>
      <c r="AI204" s="48"/>
      <c r="AJ204" s="48"/>
      <c r="AK204" s="45">
        <v>42936</v>
      </c>
      <c r="AL204" s="42">
        <v>39861.120000000003</v>
      </c>
      <c r="AM204" s="47">
        <f t="shared" si="110"/>
        <v>9.1074475587982207E-5</v>
      </c>
      <c r="AN204" s="48">
        <f t="shared" si="111"/>
        <v>102.21481432095462</v>
      </c>
      <c r="AO204" s="48"/>
      <c r="AP204" s="48"/>
      <c r="AQ204" s="60">
        <f t="shared" si="121"/>
        <v>102.22694097198075</v>
      </c>
      <c r="AR204" s="48"/>
      <c r="AS204" s="42">
        <f t="shared" si="122"/>
        <v>102.02496774507961</v>
      </c>
      <c r="AT204" s="42">
        <f t="shared" si="123"/>
        <v>102.45784520453994</v>
      </c>
      <c r="AU204" s="48"/>
      <c r="AV204" s="48"/>
      <c r="AW204" s="48"/>
      <c r="AX204" s="48"/>
      <c r="AY204" s="48"/>
    </row>
    <row r="205" spans="2:52" x14ac:dyDescent="0.2">
      <c r="B205" s="45">
        <v>42937</v>
      </c>
      <c r="C205" s="42">
        <v>36012.230000000003</v>
      </c>
      <c r="D205" s="47">
        <f t="shared" si="113"/>
        <v>2.152509909878475E-4</v>
      </c>
      <c r="E205" s="48">
        <f t="shared" si="114"/>
        <v>102.12692163825156</v>
      </c>
      <c r="G205" s="45">
        <v>42937</v>
      </c>
      <c r="H205" s="42">
        <v>35941.53</v>
      </c>
      <c r="I205" s="47">
        <f t="shared" si="115"/>
        <v>2.6188268323701358E-4</v>
      </c>
      <c r="J205" s="48">
        <f t="shared" si="116"/>
        <v>102.48467713996078</v>
      </c>
      <c r="L205" s="45">
        <v>42937</v>
      </c>
      <c r="M205" s="42">
        <v>39783.050000000003</v>
      </c>
      <c r="N205" s="47">
        <f t="shared" si="117"/>
        <v>1.8327745340385171E-4</v>
      </c>
      <c r="O205" s="48">
        <f t="shared" si="118"/>
        <v>102.04366662135153</v>
      </c>
      <c r="Q205" s="45">
        <v>42937</v>
      </c>
      <c r="R205" s="42">
        <v>37637.839999999997</v>
      </c>
      <c r="S205" s="47">
        <f t="shared" si="119"/>
        <v>3.1547359443484524E-4</v>
      </c>
      <c r="T205" s="48">
        <f t="shared" si="120"/>
        <v>102.47188123469911</v>
      </c>
      <c r="V205" s="45">
        <v>42937</v>
      </c>
      <c r="W205" s="42">
        <v>1501.52</v>
      </c>
      <c r="X205" s="47">
        <f t="shared" si="112"/>
        <v>1.4873706887927884E-3</v>
      </c>
      <c r="Y205" s="42">
        <f t="shared" si="100"/>
        <v>4.0521603094756387E-5</v>
      </c>
      <c r="Z205" s="48">
        <f t="shared" si="104"/>
        <v>102.07130960878298</v>
      </c>
      <c r="AA205" s="48">
        <f t="shared" si="105"/>
        <v>102.82945114382201</v>
      </c>
      <c r="AB205" s="48">
        <f t="shared" si="106"/>
        <v>101.91971720879657</v>
      </c>
      <c r="AC205" s="48">
        <f t="shared" si="107"/>
        <v>102.67257850253976</v>
      </c>
      <c r="AD205" s="48"/>
      <c r="AE205" s="45">
        <v>42937</v>
      </c>
      <c r="AF205" s="42">
        <v>61791.42</v>
      </c>
      <c r="AG205" s="47">
        <f t="shared" si="108"/>
        <v>2.2872482752145373E-4</v>
      </c>
      <c r="AH205" s="48">
        <f t="shared" si="109"/>
        <v>102.1428681236774</v>
      </c>
      <c r="AI205" s="48"/>
      <c r="AJ205" s="48"/>
      <c r="AK205" s="45">
        <v>42937</v>
      </c>
      <c r="AL205" s="42">
        <v>39870.120000000003</v>
      </c>
      <c r="AM205" s="47">
        <f t="shared" si="110"/>
        <v>2.2578392177630136E-4</v>
      </c>
      <c r="AN205" s="48">
        <f t="shared" si="111"/>
        <v>102.23789278259564</v>
      </c>
      <c r="AO205" s="48"/>
      <c r="AP205" s="48"/>
      <c r="AQ205" s="60">
        <f t="shared" si="121"/>
        <v>102.25131792342268</v>
      </c>
      <c r="AR205" s="48"/>
      <c r="AS205" s="42">
        <f t="shared" si="122"/>
        <v>102.04366662135153</v>
      </c>
      <c r="AT205" s="42">
        <f t="shared" si="123"/>
        <v>102.48467713996078</v>
      </c>
      <c r="AU205" s="48"/>
      <c r="AV205" s="48"/>
      <c r="AW205" s="48"/>
      <c r="AX205" s="48"/>
      <c r="AY205" s="48"/>
    </row>
    <row r="206" spans="2:52" x14ac:dyDescent="0.2">
      <c r="B206" s="45">
        <v>42938</v>
      </c>
      <c r="C206" s="42">
        <v>36012.230000000003</v>
      </c>
      <c r="D206" s="47">
        <f t="shared" si="113"/>
        <v>0</v>
      </c>
      <c r="E206" s="48">
        <f t="shared" si="114"/>
        <v>102.12692163825156</v>
      </c>
      <c r="G206" s="45">
        <v>42938</v>
      </c>
      <c r="H206" s="42">
        <v>35941.53</v>
      </c>
      <c r="I206" s="47">
        <f t="shared" si="115"/>
        <v>0</v>
      </c>
      <c r="J206" s="48">
        <f t="shared" si="116"/>
        <v>102.48467713996078</v>
      </c>
      <c r="L206" s="45">
        <v>42938</v>
      </c>
      <c r="M206" s="42">
        <v>39783.050000000003</v>
      </c>
      <c r="N206" s="47">
        <f t="shared" si="117"/>
        <v>0</v>
      </c>
      <c r="O206" s="48">
        <f t="shared" si="118"/>
        <v>102.04366662135153</v>
      </c>
      <c r="Q206" s="45">
        <v>42938</v>
      </c>
      <c r="R206" s="42">
        <v>37637.839999999997</v>
      </c>
      <c r="S206" s="47">
        <f t="shared" si="119"/>
        <v>0</v>
      </c>
      <c r="T206" s="48">
        <f t="shared" si="120"/>
        <v>102.47188123469911</v>
      </c>
      <c r="V206" s="45">
        <v>42938</v>
      </c>
      <c r="W206" s="42">
        <v>1501.44</v>
      </c>
      <c r="X206" s="47">
        <f t="shared" si="112"/>
        <v>-5.3279343598444662E-5</v>
      </c>
      <c r="Y206" s="42">
        <f t="shared" si="100"/>
        <v>4.0521603094756387E-5</v>
      </c>
      <c r="Z206" s="48">
        <f t="shared" si="104"/>
        <v>102.0658713164068</v>
      </c>
      <c r="AA206" s="48">
        <f t="shared" si="105"/>
        <v>102.82813927236818</v>
      </c>
      <c r="AB206" s="48">
        <f t="shared" si="106"/>
        <v>102.07130960878298</v>
      </c>
      <c r="AC206" s="48">
        <f t="shared" si="107"/>
        <v>102.82945114382201</v>
      </c>
      <c r="AD206" s="48"/>
      <c r="AE206" s="45">
        <v>42938</v>
      </c>
      <c r="AF206" s="42">
        <v>61791.42</v>
      </c>
      <c r="AG206" s="47">
        <f t="shared" si="108"/>
        <v>0</v>
      </c>
      <c r="AH206" s="48">
        <f t="shared" si="109"/>
        <v>102.1428681236774</v>
      </c>
      <c r="AI206" s="48"/>
      <c r="AJ206" s="48"/>
      <c r="AK206" s="45">
        <v>42938</v>
      </c>
      <c r="AL206" s="42">
        <v>39870.120000000003</v>
      </c>
      <c r="AM206" s="47">
        <f t="shared" si="110"/>
        <v>0</v>
      </c>
      <c r="AN206" s="48">
        <f t="shared" si="111"/>
        <v>102.23789278259564</v>
      </c>
      <c r="AO206" s="48"/>
      <c r="AP206" s="48"/>
      <c r="AQ206" s="60">
        <f t="shared" si="121"/>
        <v>102.25131792342268</v>
      </c>
      <c r="AR206" s="48"/>
      <c r="AS206" s="42">
        <f t="shared" si="122"/>
        <v>102.04366662135153</v>
      </c>
      <c r="AT206" s="42">
        <f t="shared" si="123"/>
        <v>102.48467713996078</v>
      </c>
      <c r="AU206" s="48"/>
      <c r="AV206" s="48"/>
      <c r="AW206" s="48"/>
      <c r="AX206" s="48"/>
      <c r="AY206" s="48"/>
    </row>
    <row r="207" spans="2:52" x14ac:dyDescent="0.2">
      <c r="B207" s="45">
        <v>42939</v>
      </c>
      <c r="C207" s="42">
        <v>36012.230000000003</v>
      </c>
      <c r="D207" s="47">
        <f t="shared" si="113"/>
        <v>0</v>
      </c>
      <c r="E207" s="48">
        <f t="shared" si="114"/>
        <v>102.12692163825156</v>
      </c>
      <c r="G207" s="45">
        <v>42939</v>
      </c>
      <c r="H207" s="42">
        <v>35941.53</v>
      </c>
      <c r="I207" s="47">
        <f t="shared" si="115"/>
        <v>0</v>
      </c>
      <c r="J207" s="48">
        <f t="shared" si="116"/>
        <v>102.48467713996078</v>
      </c>
      <c r="L207" s="45">
        <v>42939</v>
      </c>
      <c r="M207" s="42">
        <v>39783.050000000003</v>
      </c>
      <c r="N207" s="47">
        <f t="shared" si="117"/>
        <v>0</v>
      </c>
      <c r="O207" s="48">
        <f t="shared" si="118"/>
        <v>102.04366662135153</v>
      </c>
      <c r="Q207" s="45">
        <v>42939</v>
      </c>
      <c r="R207" s="42">
        <v>37637.839999999997</v>
      </c>
      <c r="S207" s="47">
        <f t="shared" si="119"/>
        <v>0</v>
      </c>
      <c r="T207" s="48">
        <f t="shared" si="120"/>
        <v>102.47188123469911</v>
      </c>
      <c r="V207" s="45">
        <v>42939</v>
      </c>
      <c r="W207" s="42">
        <v>1501.38</v>
      </c>
      <c r="X207" s="47">
        <f t="shared" si="112"/>
        <v>-3.9961636828622638E-5</v>
      </c>
      <c r="Y207" s="42">
        <f t="shared" si="100"/>
        <v>4.0521603094756387E-5</v>
      </c>
      <c r="Z207" s="48">
        <f t="shared" si="104"/>
        <v>102.06179259712465</v>
      </c>
      <c r="AA207" s="48">
        <f t="shared" si="105"/>
        <v>102.82819685265738</v>
      </c>
      <c r="AB207" s="48">
        <f t="shared" si="106"/>
        <v>102.0658713164068</v>
      </c>
      <c r="AC207" s="48">
        <f t="shared" si="107"/>
        <v>102.82813927236818</v>
      </c>
      <c r="AD207" s="48"/>
      <c r="AE207" s="45">
        <v>42939</v>
      </c>
      <c r="AF207" s="42">
        <v>61791.42</v>
      </c>
      <c r="AG207" s="47">
        <f t="shared" si="108"/>
        <v>0</v>
      </c>
      <c r="AH207" s="48">
        <f t="shared" si="109"/>
        <v>102.1428681236774</v>
      </c>
      <c r="AI207" s="48"/>
      <c r="AJ207" s="48"/>
      <c r="AK207" s="45">
        <v>42939</v>
      </c>
      <c r="AL207" s="42">
        <v>39870.120000000003</v>
      </c>
      <c r="AM207" s="47">
        <f t="shared" si="110"/>
        <v>0</v>
      </c>
      <c r="AN207" s="48">
        <f t="shared" si="111"/>
        <v>102.23789278259564</v>
      </c>
      <c r="AO207" s="48"/>
      <c r="AP207" s="48"/>
      <c r="AQ207" s="60">
        <f t="shared" si="121"/>
        <v>102.25131792342268</v>
      </c>
      <c r="AR207" s="48"/>
      <c r="AS207" s="42">
        <f t="shared" si="122"/>
        <v>102.04366662135153</v>
      </c>
      <c r="AT207" s="42">
        <f t="shared" si="123"/>
        <v>102.48467713996078</v>
      </c>
      <c r="AU207" s="48"/>
      <c r="AV207" s="48"/>
      <c r="AW207" s="48"/>
      <c r="AX207" s="48"/>
      <c r="AY207" s="48"/>
    </row>
    <row r="208" spans="2:52" x14ac:dyDescent="0.2">
      <c r="B208" s="45">
        <v>42940</v>
      </c>
      <c r="C208" s="42">
        <v>36063.29</v>
      </c>
      <c r="D208" s="47">
        <f t="shared" ref="D208:D214" si="124">+C208/C207-1</f>
        <v>1.4178516576173195E-3</v>
      </c>
      <c r="E208" s="48">
        <f t="shared" ref="E208:E214" si="125">+(1+D208)*E207</f>
        <v>102.27172246338371</v>
      </c>
      <c r="G208" s="45">
        <v>42940</v>
      </c>
      <c r="H208" s="42">
        <v>35997.89</v>
      </c>
      <c r="I208" s="47">
        <f t="shared" ref="I208:I214" si="126">+H208/H207-1</f>
        <v>1.5681024152283118E-3</v>
      </c>
      <c r="J208" s="48">
        <f t="shared" ref="J208:J214" si="127">+(1+I208)*J207</f>
        <v>102.64538360970785</v>
      </c>
      <c r="L208" s="45">
        <v>42940</v>
      </c>
      <c r="M208" s="42">
        <v>39854.11</v>
      </c>
      <c r="N208" s="47">
        <f t="shared" ref="N208:N214" si="128">+M208/M207-1</f>
        <v>1.7861878362770423E-3</v>
      </c>
      <c r="O208" s="48">
        <f t="shared" ref="O208:O214" si="129">+(1+N208)*O207</f>
        <v>102.2259357774397</v>
      </c>
      <c r="Q208" s="45">
        <v>42940</v>
      </c>
      <c r="R208" s="42">
        <v>37699.019999999997</v>
      </c>
      <c r="S208" s="47">
        <f t="shared" ref="S208:S214" si="130">+R208/R207-1</f>
        <v>1.6254917923026468E-3</v>
      </c>
      <c r="T208" s="48">
        <f t="shared" ref="T208:T214" si="131">+(1+S208)*T207</f>
        <v>102.63844843658792</v>
      </c>
      <c r="V208" s="45">
        <v>42940</v>
      </c>
      <c r="W208" s="42">
        <v>1503.65</v>
      </c>
      <c r="X208" s="47">
        <f t="shared" si="112"/>
        <v>1.5119423463747506E-3</v>
      </c>
      <c r="Y208" s="42">
        <f t="shared" si="100"/>
        <v>4.0521603094756387E-5</v>
      </c>
      <c r="Z208" s="48">
        <f t="shared" si="104"/>
        <v>102.21610414329916</v>
      </c>
      <c r="AA208" s="48">
        <f t="shared" si="105"/>
        <v>102.98783392126009</v>
      </c>
      <c r="AB208" s="48">
        <f t="shared" si="106"/>
        <v>102.06179259712465</v>
      </c>
      <c r="AC208" s="48">
        <f t="shared" si="107"/>
        <v>102.82819685265738</v>
      </c>
      <c r="AD208" s="48"/>
      <c r="AE208" s="45">
        <v>42940</v>
      </c>
      <c r="AF208" s="42">
        <v>61891.13</v>
      </c>
      <c r="AG208" s="47">
        <f t="shared" si="108"/>
        <v>1.6136544523495111E-3</v>
      </c>
      <c r="AH208" s="48">
        <f t="shared" si="109"/>
        <v>102.30769141760092</v>
      </c>
      <c r="AI208" s="48"/>
      <c r="AJ208" s="48"/>
      <c r="AK208" s="45">
        <v>42940</v>
      </c>
      <c r="AL208" s="42">
        <v>39927.279999999999</v>
      </c>
      <c r="AM208" s="47">
        <f t="shared" si="110"/>
        <v>1.4336550780382762E-3</v>
      </c>
      <c r="AN208" s="48">
        <f t="shared" si="111"/>
        <v>102.38446665675134</v>
      </c>
      <c r="AO208" s="48"/>
      <c r="AP208" s="48"/>
      <c r="AQ208" s="60">
        <f>+AVERAGE(AN208,AH208,T208,O208,J208,E208)</f>
        <v>102.41227472691192</v>
      </c>
      <c r="AR208" s="48"/>
      <c r="AS208" s="42">
        <f t="shared" si="122"/>
        <v>102.2259357774397</v>
      </c>
      <c r="AT208" s="42">
        <f t="shared" si="123"/>
        <v>102.64538360970785</v>
      </c>
      <c r="AU208" s="48"/>
      <c r="AV208" s="48"/>
      <c r="AW208" s="48"/>
      <c r="AX208" s="48"/>
      <c r="AY208" s="48"/>
    </row>
    <row r="209" spans="2:51" x14ac:dyDescent="0.2">
      <c r="B209" s="45">
        <v>42941</v>
      </c>
      <c r="C209" s="42">
        <v>36120.14</v>
      </c>
      <c r="D209" s="47">
        <f t="shared" si="124"/>
        <v>1.5763952761935762E-3</v>
      </c>
      <c r="E209" s="48">
        <f t="shared" si="125"/>
        <v>102.43294312356316</v>
      </c>
      <c r="G209" s="45">
        <v>42941</v>
      </c>
      <c r="H209" s="42">
        <v>36049.14</v>
      </c>
      <c r="I209" s="47">
        <f t="shared" si="126"/>
        <v>1.4236945554308988E-3</v>
      </c>
      <c r="J209" s="48">
        <f t="shared" si="127"/>
        <v>102.7915192834931</v>
      </c>
      <c r="L209" s="45">
        <v>42941</v>
      </c>
      <c r="M209" s="42">
        <v>39916.31</v>
      </c>
      <c r="N209" s="47">
        <f t="shared" si="128"/>
        <v>1.5606922347530805E-3</v>
      </c>
      <c r="O209" s="48">
        <f t="shared" si="129"/>
        <v>102.38547900159791</v>
      </c>
      <c r="Q209" s="45">
        <v>42941</v>
      </c>
      <c r="R209" s="42">
        <v>37753.18</v>
      </c>
      <c r="S209" s="47">
        <f t="shared" si="130"/>
        <v>1.436642119609477E-3</v>
      </c>
      <c r="T209" s="48">
        <f t="shared" si="131"/>
        <v>102.78590315470329</v>
      </c>
      <c r="V209" s="45">
        <v>42941</v>
      </c>
      <c r="W209" s="42">
        <v>1502.1</v>
      </c>
      <c r="X209" s="47">
        <f t="shared" si="112"/>
        <v>-1.0308249925182755E-3</v>
      </c>
      <c r="Y209" s="42">
        <f t="shared" si="100"/>
        <v>4.0521603094756387E-5</v>
      </c>
      <c r="Z209" s="48">
        <f t="shared" si="104"/>
        <v>102.1107372285104</v>
      </c>
      <c r="AA209" s="48">
        <f t="shared" si="105"/>
        <v>102.88584472025848</v>
      </c>
      <c r="AB209" s="48">
        <f t="shared" si="106"/>
        <v>102.21610414329916</v>
      </c>
      <c r="AC209" s="48">
        <f t="shared" si="107"/>
        <v>102.98783392126009</v>
      </c>
      <c r="AD209" s="48"/>
      <c r="AE209" s="45">
        <v>42941</v>
      </c>
      <c r="AF209" s="42">
        <v>61979.58</v>
      </c>
      <c r="AG209" s="47">
        <f t="shared" si="108"/>
        <v>1.429122396052529E-3</v>
      </c>
      <c r="AH209" s="48">
        <f t="shared" si="109"/>
        <v>102.45390163069425</v>
      </c>
      <c r="AI209" s="48"/>
      <c r="AJ209" s="48"/>
      <c r="AK209" s="45">
        <v>42941</v>
      </c>
      <c r="AL209" s="42">
        <v>39976.94</v>
      </c>
      <c r="AM209" s="47">
        <f t="shared" si="110"/>
        <v>1.2437611577849061E-3</v>
      </c>
      <c r="AN209" s="48">
        <f t="shared" si="111"/>
        <v>102.51180847953954</v>
      </c>
      <c r="AO209" s="48"/>
      <c r="AP209" s="48"/>
      <c r="AQ209" s="60">
        <f t="shared" si="121"/>
        <v>102.56025911226521</v>
      </c>
      <c r="AR209" s="48"/>
      <c r="AS209" s="42">
        <f t="shared" si="122"/>
        <v>102.38547900159791</v>
      </c>
      <c r="AT209" s="42">
        <f t="shared" si="123"/>
        <v>102.7915192834931</v>
      </c>
      <c r="AU209" s="48"/>
      <c r="AV209" s="48"/>
      <c r="AW209" s="48"/>
      <c r="AX209" s="48"/>
      <c r="AY209" s="48"/>
    </row>
    <row r="210" spans="2:51" x14ac:dyDescent="0.2">
      <c r="B210" s="45">
        <v>42942</v>
      </c>
      <c r="C210" s="42">
        <v>36083.339999999997</v>
      </c>
      <c r="D210" s="47">
        <f t="shared" si="124"/>
        <v>-1.0188221861821001E-3</v>
      </c>
      <c r="E210" s="48">
        <f t="shared" si="125"/>
        <v>102.32858216851295</v>
      </c>
      <c r="G210" s="45">
        <v>42942</v>
      </c>
      <c r="H210" s="42">
        <v>36022.519999999997</v>
      </c>
      <c r="I210" s="47">
        <f t="shared" si="126"/>
        <v>-7.3843647865112771E-4</v>
      </c>
      <c r="J210" s="48">
        <f t="shared" si="127"/>
        <v>102.7156142759582</v>
      </c>
      <c r="L210" s="45">
        <v>42942</v>
      </c>
      <c r="M210" s="42">
        <v>39875.769999999997</v>
      </c>
      <c r="N210" s="47">
        <f t="shared" si="128"/>
        <v>-1.0156249412833773E-3</v>
      </c>
      <c r="O210" s="48">
        <f t="shared" si="129"/>
        <v>102.28149375549864</v>
      </c>
      <c r="Q210" s="45">
        <v>42942</v>
      </c>
      <c r="R210" s="42">
        <v>37721.9</v>
      </c>
      <c r="S210" s="47">
        <f t="shared" si="130"/>
        <v>-8.2853947667449468E-4</v>
      </c>
      <c r="T210" s="48">
        <f t="shared" si="131"/>
        <v>102.70074097629397</v>
      </c>
      <c r="V210" s="45">
        <v>42942</v>
      </c>
      <c r="W210" s="42">
        <v>1503.89</v>
      </c>
      <c r="X210" s="47">
        <f t="shared" si="112"/>
        <v>1.1916650023302555E-3</v>
      </c>
      <c r="Y210" s="42">
        <f t="shared" si="100"/>
        <v>4.0521603094756387E-5</v>
      </c>
      <c r="Z210" s="48">
        <f t="shared" si="104"/>
        <v>102.23241902042776</v>
      </c>
      <c r="AA210" s="48">
        <f t="shared" si="105"/>
        <v>103.01261928001061</v>
      </c>
      <c r="AB210" s="48">
        <f t="shared" si="106"/>
        <v>102.1107372285104</v>
      </c>
      <c r="AC210" s="48">
        <f t="shared" si="107"/>
        <v>102.88584472025848</v>
      </c>
      <c r="AD210" s="48"/>
      <c r="AE210" s="45">
        <v>42942</v>
      </c>
      <c r="AF210" s="42">
        <v>61929.46</v>
      </c>
      <c r="AG210" s="47">
        <f t="shared" si="108"/>
        <v>-8.086534306944726E-4</v>
      </c>
      <c r="AH210" s="48">
        <f t="shared" si="109"/>
        <v>102.37105193165256</v>
      </c>
      <c r="AI210" s="48"/>
      <c r="AJ210" s="48"/>
      <c r="AK210" s="45">
        <v>42942</v>
      </c>
      <c r="AL210" s="42">
        <v>39953.949999999997</v>
      </c>
      <c r="AM210" s="47">
        <f t="shared" si="110"/>
        <v>-5.7508153450480659E-4</v>
      </c>
      <c r="AN210" s="48">
        <f t="shared" si="111"/>
        <v>102.45285583141427</v>
      </c>
      <c r="AO210" s="48"/>
      <c r="AP210" s="48"/>
      <c r="AQ210" s="60">
        <f t="shared" si="121"/>
        <v>102.47505648988842</v>
      </c>
      <c r="AR210" s="48"/>
      <c r="AS210" s="42">
        <f t="shared" si="122"/>
        <v>102.28149375549864</v>
      </c>
      <c r="AT210" s="42">
        <f t="shared" si="123"/>
        <v>102.7156142759582</v>
      </c>
      <c r="AU210" s="48"/>
      <c r="AV210" s="48"/>
      <c r="AW210" s="48"/>
      <c r="AX210" s="48"/>
      <c r="AY210" s="48"/>
    </row>
    <row r="211" spans="2:51" x14ac:dyDescent="0.2">
      <c r="B211" s="45">
        <v>42943</v>
      </c>
      <c r="C211" s="42">
        <v>36129.26</v>
      </c>
      <c r="D211" s="47">
        <f t="shared" si="124"/>
        <v>1.2726094646451358E-3</v>
      </c>
      <c r="E211" s="48">
        <f t="shared" si="125"/>
        <v>102.45880649068432</v>
      </c>
      <c r="G211" s="45">
        <v>42943</v>
      </c>
      <c r="H211" s="42">
        <v>36063.65</v>
      </c>
      <c r="I211" s="47">
        <f t="shared" si="126"/>
        <v>1.1417857495812367E-3</v>
      </c>
      <c r="J211" s="48">
        <f t="shared" si="127"/>
        <v>102.83289350059798</v>
      </c>
      <c r="L211" s="45">
        <v>42943</v>
      </c>
      <c r="M211" s="42">
        <v>39923.370000000003</v>
      </c>
      <c r="N211" s="47">
        <f t="shared" si="128"/>
        <v>1.1937073566230527E-3</v>
      </c>
      <c r="O211" s="48">
        <f t="shared" si="129"/>
        <v>102.40358792704097</v>
      </c>
      <c r="Q211" s="45">
        <v>42943</v>
      </c>
      <c r="R211" s="42">
        <v>37771.47</v>
      </c>
      <c r="S211" s="47">
        <f t="shared" si="130"/>
        <v>1.3140907536470792E-3</v>
      </c>
      <c r="T211" s="48">
        <f t="shared" si="131"/>
        <v>102.83569907040362</v>
      </c>
      <c r="V211" s="45">
        <v>42943</v>
      </c>
      <c r="W211" s="42">
        <v>1504.45</v>
      </c>
      <c r="X211" s="47">
        <f t="shared" si="112"/>
        <v>3.7236765986881082E-4</v>
      </c>
      <c r="Y211" s="42">
        <f t="shared" si="100"/>
        <v>4.0521603094756387E-5</v>
      </c>
      <c r="Z211" s="48">
        <f t="shared" si="104"/>
        <v>102.27048706706113</v>
      </c>
      <c r="AA211" s="48">
        <f t="shared" si="105"/>
        <v>103.05515208446108</v>
      </c>
      <c r="AB211" s="48">
        <f t="shared" si="106"/>
        <v>102.23241902042776</v>
      </c>
      <c r="AC211" s="48">
        <f t="shared" si="107"/>
        <v>103.01261928001061</v>
      </c>
      <c r="AD211" s="48"/>
      <c r="AE211" s="45">
        <v>42943</v>
      </c>
      <c r="AF211" s="42">
        <v>62014.05</v>
      </c>
      <c r="AG211" s="47">
        <f t="shared" si="108"/>
        <v>1.3659088905344507E-3</v>
      </c>
      <c r="AH211" s="48">
        <f t="shared" si="109"/>
        <v>102.51088146161936</v>
      </c>
      <c r="AI211" s="48"/>
      <c r="AJ211" s="48"/>
      <c r="AK211" s="45">
        <v>42943</v>
      </c>
      <c r="AL211" s="42">
        <v>39986.559999999998</v>
      </c>
      <c r="AM211" s="47">
        <f t="shared" si="110"/>
        <v>8.161896383211964E-4</v>
      </c>
      <c r="AN211" s="48">
        <f t="shared" si="111"/>
        <v>102.53647679076029</v>
      </c>
      <c r="AO211" s="48"/>
      <c r="AP211" s="48"/>
      <c r="AQ211" s="60">
        <f>+AVERAGE(AN211,AH211,T211,O211,J211,E211)</f>
        <v>102.59639087351775</v>
      </c>
      <c r="AR211" s="48"/>
      <c r="AS211" s="42">
        <f t="shared" si="122"/>
        <v>102.40358792704097</v>
      </c>
      <c r="AT211" s="42">
        <f t="shared" si="123"/>
        <v>102.83569907040362</v>
      </c>
      <c r="AU211" s="48"/>
      <c r="AV211" s="48"/>
      <c r="AW211" s="48"/>
      <c r="AX211" s="48"/>
      <c r="AY211" s="48"/>
    </row>
    <row r="212" spans="2:51" x14ac:dyDescent="0.2">
      <c r="B212" s="45">
        <v>42944</v>
      </c>
      <c r="C212" s="42">
        <v>36154.58</v>
      </c>
      <c r="D212" s="47">
        <f t="shared" si="124"/>
        <v>7.0081701092128412E-4</v>
      </c>
      <c r="E212" s="48">
        <f t="shared" si="125"/>
        <v>102.53061136519169</v>
      </c>
      <c r="G212" s="45">
        <v>42944</v>
      </c>
      <c r="H212" s="42">
        <v>36074.199999999997</v>
      </c>
      <c r="I212" s="47">
        <f t="shared" si="126"/>
        <v>2.9253833153308761E-4</v>
      </c>
      <c r="J212" s="48">
        <f t="shared" si="127"/>
        <v>102.86297606368936</v>
      </c>
      <c r="L212" s="45">
        <v>42944</v>
      </c>
      <c r="M212" s="42">
        <v>39933.47</v>
      </c>
      <c r="N212" s="47">
        <f t="shared" si="128"/>
        <v>2.5298465535339432E-4</v>
      </c>
      <c r="O212" s="48">
        <f t="shared" si="129"/>
        <v>102.42949446343965</v>
      </c>
      <c r="Q212" s="45">
        <v>42944</v>
      </c>
      <c r="R212" s="42">
        <v>37784.04</v>
      </c>
      <c r="S212" s="47">
        <f t="shared" si="130"/>
        <v>3.327908604033869E-4</v>
      </c>
      <c r="T212" s="48">
        <f t="shared" si="131"/>
        <v>102.86992185117744</v>
      </c>
      <c r="V212" s="45">
        <v>42944</v>
      </c>
      <c r="W212" s="42">
        <v>1506.96</v>
      </c>
      <c r="X212" s="47">
        <f t="shared" si="112"/>
        <v>1.668383794742212E-3</v>
      </c>
      <c r="Y212" s="42">
        <f t="shared" si="100"/>
        <v>4.0521603094756387E-5</v>
      </c>
      <c r="Z212" s="48">
        <f t="shared" si="104"/>
        <v>102.4411134903642</v>
      </c>
      <c r="AA212" s="48">
        <f t="shared" si="105"/>
        <v>103.23126359013312</v>
      </c>
      <c r="AB212" s="48">
        <f t="shared" si="106"/>
        <v>102.27048706706113</v>
      </c>
      <c r="AC212" s="48">
        <f t="shared" si="107"/>
        <v>103.05515208446108</v>
      </c>
      <c r="AD212" s="48"/>
      <c r="AE212" s="45">
        <v>42944</v>
      </c>
      <c r="AF212" s="42">
        <v>62031.94</v>
      </c>
      <c r="AG212" s="47">
        <f t="shared" si="108"/>
        <v>2.8848301312356384E-4</v>
      </c>
      <c r="AH212" s="48">
        <f t="shared" si="109"/>
        <v>102.54045410958136</v>
      </c>
      <c r="AI212" s="48"/>
      <c r="AJ212" s="48"/>
      <c r="AK212" s="45">
        <v>42944</v>
      </c>
      <c r="AL212" s="42">
        <v>39991.870000000003</v>
      </c>
      <c r="AM212" s="47">
        <f t="shared" si="110"/>
        <v>1.3279461899218248E-4</v>
      </c>
      <c r="AN212" s="48">
        <f t="shared" si="111"/>
        <v>102.55009308312852</v>
      </c>
      <c r="AO212" s="48"/>
      <c r="AP212" s="48"/>
      <c r="AQ212" s="60">
        <f t="shared" si="121"/>
        <v>102.63059182270133</v>
      </c>
      <c r="AR212" s="48"/>
      <c r="AS212" s="42">
        <f t="shared" si="122"/>
        <v>102.42949446343965</v>
      </c>
      <c r="AT212" s="42">
        <f t="shared" si="123"/>
        <v>102.86992185117744</v>
      </c>
      <c r="AU212" s="48"/>
      <c r="AV212" s="48"/>
      <c r="AW212" s="48"/>
      <c r="AX212" s="48"/>
      <c r="AY212" s="48"/>
    </row>
    <row r="213" spans="2:51" x14ac:dyDescent="0.2">
      <c r="B213" s="45">
        <v>42945</v>
      </c>
      <c r="C213" s="42">
        <v>36154.58</v>
      </c>
      <c r="D213" s="47">
        <f t="shared" si="124"/>
        <v>0</v>
      </c>
      <c r="E213" s="48">
        <f t="shared" si="125"/>
        <v>102.53061136519169</v>
      </c>
      <c r="G213" s="45">
        <v>42945</v>
      </c>
      <c r="H213" s="42">
        <v>36074.199999999997</v>
      </c>
      <c r="I213" s="47">
        <f t="shared" si="126"/>
        <v>0</v>
      </c>
      <c r="J213" s="48">
        <f t="shared" si="127"/>
        <v>102.86297606368936</v>
      </c>
      <c r="L213" s="45">
        <v>42945</v>
      </c>
      <c r="M213" s="42">
        <v>39933.47</v>
      </c>
      <c r="N213" s="47">
        <f t="shared" si="128"/>
        <v>0</v>
      </c>
      <c r="O213" s="48">
        <f t="shared" si="129"/>
        <v>102.42949446343965</v>
      </c>
      <c r="Q213" s="45">
        <v>42945</v>
      </c>
      <c r="R213" s="42">
        <v>37784.04</v>
      </c>
      <c r="S213" s="47">
        <f t="shared" si="130"/>
        <v>0</v>
      </c>
      <c r="T213" s="48">
        <f t="shared" si="131"/>
        <v>102.86992185117744</v>
      </c>
      <c r="V213" s="45">
        <v>42945</v>
      </c>
      <c r="W213" s="42">
        <v>1506.89</v>
      </c>
      <c r="X213" s="47">
        <f t="shared" si="112"/>
        <v>-4.6451133407621192E-5</v>
      </c>
      <c r="Y213" s="42">
        <f t="shared" si="100"/>
        <v>4.0521603094756387E-5</v>
      </c>
      <c r="Z213" s="48">
        <f t="shared" si="104"/>
        <v>102.43635498453503</v>
      </c>
      <c r="AA213" s="48">
        <f t="shared" si="105"/>
        <v>103.23065147722643</v>
      </c>
      <c r="AB213" s="48">
        <f t="shared" si="106"/>
        <v>102.4411134903642</v>
      </c>
      <c r="AC213" s="48">
        <f t="shared" si="107"/>
        <v>103.23126359013312</v>
      </c>
      <c r="AD213" s="48"/>
      <c r="AE213" s="45">
        <v>42945</v>
      </c>
      <c r="AF213" s="42">
        <v>62031.94</v>
      </c>
      <c r="AG213" s="47">
        <f t="shared" si="108"/>
        <v>0</v>
      </c>
      <c r="AH213" s="48">
        <f t="shared" si="109"/>
        <v>102.54045410958136</v>
      </c>
      <c r="AI213" s="48"/>
      <c r="AJ213" s="48"/>
      <c r="AK213" s="45">
        <v>42945</v>
      </c>
      <c r="AL213" s="42">
        <v>39991.870000000003</v>
      </c>
      <c r="AM213" s="47">
        <f t="shared" si="110"/>
        <v>0</v>
      </c>
      <c r="AN213" s="48">
        <f t="shared" si="111"/>
        <v>102.55009308312852</v>
      </c>
      <c r="AO213" s="48"/>
      <c r="AP213" s="48"/>
      <c r="AQ213" s="60">
        <f t="shared" si="121"/>
        <v>102.63059182270133</v>
      </c>
      <c r="AR213" s="48"/>
      <c r="AS213" s="42">
        <f t="shared" si="122"/>
        <v>102.42949446343965</v>
      </c>
      <c r="AT213" s="42">
        <f t="shared" si="123"/>
        <v>102.86992185117744</v>
      </c>
      <c r="AU213" s="48"/>
      <c r="AV213" s="48"/>
      <c r="AW213" s="48"/>
      <c r="AX213" s="48"/>
      <c r="AY213" s="48"/>
    </row>
    <row r="214" spans="2:51" x14ac:dyDescent="0.2">
      <c r="B214" s="45">
        <v>42946</v>
      </c>
      <c r="C214" s="42">
        <v>36154.58</v>
      </c>
      <c r="D214" s="47">
        <f t="shared" si="124"/>
        <v>0</v>
      </c>
      <c r="E214" s="48">
        <f t="shared" si="125"/>
        <v>102.53061136519169</v>
      </c>
      <c r="G214" s="45">
        <v>42946</v>
      </c>
      <c r="H214" s="42">
        <v>36074.199999999997</v>
      </c>
      <c r="I214" s="47">
        <f t="shared" si="126"/>
        <v>0</v>
      </c>
      <c r="J214" s="48">
        <f t="shared" si="127"/>
        <v>102.86297606368936</v>
      </c>
      <c r="L214" s="45">
        <v>42946</v>
      </c>
      <c r="M214" s="42">
        <v>39933.47</v>
      </c>
      <c r="N214" s="47">
        <f t="shared" si="128"/>
        <v>0</v>
      </c>
      <c r="O214" s="48">
        <f t="shared" si="129"/>
        <v>102.42949446343965</v>
      </c>
      <c r="Q214" s="45">
        <v>42946</v>
      </c>
      <c r="R214" s="42">
        <v>37784.04</v>
      </c>
      <c r="S214" s="47">
        <f t="shared" si="130"/>
        <v>0</v>
      </c>
      <c r="T214" s="48">
        <f t="shared" si="131"/>
        <v>102.86992185117744</v>
      </c>
      <c r="V214" s="45">
        <v>42946</v>
      </c>
      <c r="W214" s="42">
        <v>1506.8</v>
      </c>
      <c r="X214" s="47">
        <f t="shared" si="112"/>
        <v>-5.9725660134568592E-5</v>
      </c>
      <c r="Y214" s="42">
        <f t="shared" si="100"/>
        <v>4.0521603094756387E-5</v>
      </c>
      <c r="Z214" s="48">
        <f t="shared" si="104"/>
        <v>102.43023690561179</v>
      </c>
      <c r="AA214" s="48">
        <f t="shared" si="105"/>
        <v>103.22866902990721</v>
      </c>
      <c r="AB214" s="48">
        <f t="shared" si="106"/>
        <v>102.43635498453503</v>
      </c>
      <c r="AC214" s="48">
        <f t="shared" si="107"/>
        <v>103.23065147722643</v>
      </c>
      <c r="AD214" s="48"/>
      <c r="AE214" s="45">
        <v>42946</v>
      </c>
      <c r="AF214" s="42">
        <v>62031.94</v>
      </c>
      <c r="AG214" s="47">
        <f t="shared" si="108"/>
        <v>0</v>
      </c>
      <c r="AH214" s="48">
        <f t="shared" si="109"/>
        <v>102.54045410958136</v>
      </c>
      <c r="AI214" s="48"/>
      <c r="AJ214" s="48"/>
      <c r="AK214" s="45">
        <v>42946</v>
      </c>
      <c r="AL214" s="42">
        <v>39991.870000000003</v>
      </c>
      <c r="AM214" s="47">
        <f t="shared" si="110"/>
        <v>0</v>
      </c>
      <c r="AN214" s="48">
        <f t="shared" si="111"/>
        <v>102.55009308312852</v>
      </c>
      <c r="AO214" s="48"/>
      <c r="AP214" s="48"/>
      <c r="AQ214" s="60">
        <f t="shared" si="121"/>
        <v>102.63059182270133</v>
      </c>
      <c r="AR214" s="48"/>
      <c r="AS214" s="42">
        <f t="shared" si="122"/>
        <v>102.42949446343965</v>
      </c>
      <c r="AT214" s="42">
        <f t="shared" si="123"/>
        <v>102.86992185117744</v>
      </c>
      <c r="AU214" s="48"/>
      <c r="AV214" s="48"/>
      <c r="AW214" s="48"/>
      <c r="AX214" s="48"/>
      <c r="AY214" s="48"/>
    </row>
    <row r="215" spans="2:51" x14ac:dyDescent="0.2">
      <c r="B215" s="45">
        <v>42947</v>
      </c>
      <c r="C215" s="42">
        <v>36207.69</v>
      </c>
      <c r="D215" s="47">
        <f t="shared" ref="D215:D225" si="132">+C215/C214-1</f>
        <v>1.4689701830308266E-3</v>
      </c>
      <c r="E215" s="48">
        <f t="shared" ref="E215:E225" si="133">+(1+D215)*E214</f>
        <v>102.68122577613508</v>
      </c>
      <c r="G215" s="45">
        <v>42947</v>
      </c>
      <c r="H215" s="42">
        <v>36142.82</v>
      </c>
      <c r="I215" s="47">
        <f t="shared" ref="I215:I225" si="134">+H215/H214-1</f>
        <v>1.9021904851668214E-3</v>
      </c>
      <c r="J215" s="48">
        <f t="shared" ref="J215:J225" si="135">+(1+I215)*J214</f>
        <v>103.05864103803366</v>
      </c>
      <c r="L215" s="45">
        <v>42947</v>
      </c>
      <c r="M215" s="42">
        <v>39997.79</v>
      </c>
      <c r="N215" s="47">
        <f t="shared" ref="N215:N225" si="136">+M215/M214-1</f>
        <v>1.6106789617831296E-3</v>
      </c>
      <c r="O215" s="48">
        <f t="shared" ref="O215:O225" si="137">+(1+N215)*O214</f>
        <v>102.594475495238</v>
      </c>
      <c r="Q215" s="45">
        <v>42947</v>
      </c>
      <c r="R215" s="42">
        <v>37847.67</v>
      </c>
      <c r="S215" s="47">
        <f t="shared" ref="S215:S225" si="138">+R215/R214-1</f>
        <v>1.6840443742913713E-3</v>
      </c>
      <c r="T215" s="48">
        <f t="shared" ref="T215:T225" si="139">+(1+S215)*T214</f>
        <v>103.04315936435471</v>
      </c>
      <c r="V215" s="45">
        <v>42947</v>
      </c>
      <c r="W215" s="42">
        <v>1508.23</v>
      </c>
      <c r="X215" s="47">
        <f t="shared" si="112"/>
        <v>9.4903105919841302E-4</v>
      </c>
      <c r="Y215" s="42">
        <f t="shared" si="100"/>
        <v>4.0521603094756387E-5</v>
      </c>
      <c r="Z215" s="48">
        <f t="shared" si="104"/>
        <v>102.52744638183627</v>
      </c>
      <c r="AA215" s="48">
        <f t="shared" si="105"/>
        <v>103.33081923417073</v>
      </c>
      <c r="AB215" s="48">
        <f t="shared" si="106"/>
        <v>102.43023690561179</v>
      </c>
      <c r="AC215" s="48">
        <f t="shared" si="107"/>
        <v>103.22866902990721</v>
      </c>
      <c r="AD215" s="48"/>
      <c r="AE215" s="45">
        <v>42947</v>
      </c>
      <c r="AF215" s="42">
        <v>62139.72</v>
      </c>
      <c r="AG215" s="47">
        <f t="shared" si="108"/>
        <v>1.7374920081494327E-3</v>
      </c>
      <c r="AH215" s="48">
        <f t="shared" si="109"/>
        <v>102.71861732910877</v>
      </c>
      <c r="AI215" s="48"/>
      <c r="AJ215" s="48"/>
      <c r="AK215" s="45">
        <v>42947</v>
      </c>
      <c r="AL215" s="42">
        <v>40033.339999999997</v>
      </c>
      <c r="AM215" s="47">
        <f t="shared" si="110"/>
        <v>1.0369607622748855E-3</v>
      </c>
      <c r="AN215" s="48">
        <f t="shared" si="111"/>
        <v>102.65643350582336</v>
      </c>
      <c r="AO215" s="48"/>
      <c r="AP215" s="48"/>
      <c r="AQ215" s="60">
        <f t="shared" si="121"/>
        <v>102.79209208478225</v>
      </c>
      <c r="AR215" s="48"/>
      <c r="AS215" s="42">
        <f t="shared" si="122"/>
        <v>102.594475495238</v>
      </c>
      <c r="AT215" s="42">
        <f t="shared" si="123"/>
        <v>103.05864103803366</v>
      </c>
      <c r="AU215" s="48"/>
      <c r="AV215" s="48"/>
      <c r="AW215" s="48"/>
      <c r="AX215" s="48"/>
      <c r="AY215" s="48"/>
    </row>
    <row r="216" spans="2:51" x14ac:dyDescent="0.2">
      <c r="B216" s="45">
        <v>42948</v>
      </c>
      <c r="C216" s="42">
        <v>36227.97</v>
      </c>
      <c r="D216" s="47">
        <f t="shared" si="132"/>
        <v>5.6010201147871364E-4</v>
      </c>
      <c r="E216" s="48">
        <f t="shared" si="133"/>
        <v>102.73873773723339</v>
      </c>
      <c r="G216" s="45">
        <v>42948</v>
      </c>
      <c r="H216" s="42">
        <v>36163.54</v>
      </c>
      <c r="I216" s="47">
        <f t="shared" si="134"/>
        <v>5.7328122155375638E-4</v>
      </c>
      <c r="J216" s="48">
        <f t="shared" si="135"/>
        <v>103.11772262165961</v>
      </c>
      <c r="L216" s="45">
        <v>42948</v>
      </c>
      <c r="M216" s="42">
        <v>40025.18</v>
      </c>
      <c r="N216" s="47">
        <f t="shared" si="136"/>
        <v>6.8478783452774472E-4</v>
      </c>
      <c r="O216" s="48">
        <f t="shared" si="137"/>
        <v>102.66473094394689</v>
      </c>
      <c r="Q216" s="45">
        <v>42948</v>
      </c>
      <c r="R216" s="42">
        <v>37879.58</v>
      </c>
      <c r="S216" s="47">
        <f t="shared" si="138"/>
        <v>8.431166304294635E-4</v>
      </c>
      <c r="T216" s="48">
        <f t="shared" si="139"/>
        <v>103.13003676566679</v>
      </c>
      <c r="V216" s="45">
        <v>42948</v>
      </c>
      <c r="W216" s="42">
        <v>1508.51</v>
      </c>
      <c r="X216" s="47">
        <f t="shared" si="112"/>
        <v>1.8564807754772872E-4</v>
      </c>
      <c r="Y216" s="42">
        <f t="shared" si="100"/>
        <v>3.5657997587534851E-5</v>
      </c>
      <c r="Z216" s="48">
        <f t="shared" si="104"/>
        <v>102.54648040515293</v>
      </c>
      <c r="AA216" s="48">
        <f t="shared" si="105"/>
        <v>103.35368697221595</v>
      </c>
      <c r="AB216" s="48">
        <f t="shared" si="106"/>
        <v>102.52744638183627</v>
      </c>
      <c r="AC216" s="48">
        <f t="shared" si="107"/>
        <v>103.33081923417073</v>
      </c>
      <c r="AD216" s="48"/>
      <c r="AE216" s="45">
        <v>42948</v>
      </c>
      <c r="AF216" s="42">
        <v>62188.5</v>
      </c>
      <c r="AG216" s="47">
        <f t="shared" si="108"/>
        <v>7.8500514646662189E-4</v>
      </c>
      <c r="AH216" s="48">
        <f t="shared" si="109"/>
        <v>102.79925197235005</v>
      </c>
      <c r="AI216" s="48"/>
      <c r="AJ216" s="48"/>
      <c r="AK216" s="45">
        <v>42948</v>
      </c>
      <c r="AL216" s="42">
        <v>40049.97</v>
      </c>
      <c r="AM216" s="47">
        <f t="shared" si="110"/>
        <v>4.1540376096538267E-4</v>
      </c>
      <c r="AN216" s="48">
        <f t="shared" si="111"/>
        <v>102.69907737438896</v>
      </c>
      <c r="AO216" s="48"/>
      <c r="AP216" s="48"/>
      <c r="AQ216" s="60">
        <f t="shared" si="121"/>
        <v>102.85825956920762</v>
      </c>
      <c r="AR216" s="48"/>
      <c r="AS216" s="42">
        <f t="shared" si="122"/>
        <v>102.66473094394689</v>
      </c>
      <c r="AT216" s="42">
        <f t="shared" si="123"/>
        <v>103.13003676566679</v>
      </c>
      <c r="AU216" s="48"/>
      <c r="AV216" s="48"/>
      <c r="AW216" s="48"/>
      <c r="AX216" s="48"/>
      <c r="AY216" s="48"/>
    </row>
    <row r="217" spans="2:51" x14ac:dyDescent="0.2">
      <c r="B217" s="45">
        <v>42949</v>
      </c>
      <c r="C217" s="42">
        <v>36255.71</v>
      </c>
      <c r="D217" s="47">
        <f t="shared" si="132"/>
        <v>7.6570671776532429E-4</v>
      </c>
      <c r="E217" s="48">
        <f t="shared" si="133"/>
        <v>102.81740547889352</v>
      </c>
      <c r="G217" s="45">
        <v>42949</v>
      </c>
      <c r="H217" s="42">
        <v>36191.71</v>
      </c>
      <c r="I217" s="47">
        <f t="shared" si="134"/>
        <v>7.7896135168176173E-4</v>
      </c>
      <c r="J217" s="48">
        <f t="shared" si="135"/>
        <v>103.19804734225532</v>
      </c>
      <c r="L217" s="45">
        <v>42949</v>
      </c>
      <c r="M217" s="42">
        <v>40054.32</v>
      </c>
      <c r="N217" s="47">
        <f t="shared" si="136"/>
        <v>7.2804169775131378E-4</v>
      </c>
      <c r="O217" s="48">
        <f t="shared" si="137"/>
        <v>102.73947514896251</v>
      </c>
      <c r="Q217" s="45">
        <v>42949</v>
      </c>
      <c r="R217" s="42">
        <v>37905.96</v>
      </c>
      <c r="S217" s="47">
        <f t="shared" si="138"/>
        <v>6.9641743651849275E-4</v>
      </c>
      <c r="T217" s="48">
        <f t="shared" si="139"/>
        <v>103.20185832149919</v>
      </c>
      <c r="V217" s="45">
        <v>42949</v>
      </c>
      <c r="W217" s="42">
        <v>1509.45</v>
      </c>
      <c r="X217" s="47">
        <f t="shared" si="112"/>
        <v>6.2313143432923823E-4</v>
      </c>
      <c r="Y217" s="42">
        <f t="shared" si="100"/>
        <v>3.5657997587534851E-5</v>
      </c>
      <c r="Z217" s="48">
        <f t="shared" si="104"/>
        <v>102.61038034057322</v>
      </c>
      <c r="AA217" s="48">
        <f t="shared" si="105"/>
        <v>103.42177528894288</v>
      </c>
      <c r="AB217" s="48">
        <f t="shared" si="106"/>
        <v>102.54648040515293</v>
      </c>
      <c r="AC217" s="48">
        <f t="shared" si="107"/>
        <v>103.35368697221595</v>
      </c>
      <c r="AD217" s="48"/>
      <c r="AE217" s="45">
        <v>42949</v>
      </c>
      <c r="AF217" s="42">
        <v>62220.87</v>
      </c>
      <c r="AG217" s="47">
        <f t="shared" si="108"/>
        <v>5.2051424298715787E-4</v>
      </c>
      <c r="AH217" s="48">
        <f t="shared" si="109"/>
        <v>102.85276044717008</v>
      </c>
      <c r="AI217" s="48"/>
      <c r="AJ217" s="48"/>
      <c r="AK217" s="45">
        <v>42949</v>
      </c>
      <c r="AL217" s="42">
        <v>40066.86</v>
      </c>
      <c r="AM217" s="47">
        <f t="shared" si="110"/>
        <v>4.2172316233934914E-4</v>
      </c>
      <c r="AN217" s="48">
        <f t="shared" si="111"/>
        <v>102.74238795406862</v>
      </c>
      <c r="AO217" s="48"/>
      <c r="AP217" s="48"/>
      <c r="AQ217" s="60">
        <f t="shared" si="121"/>
        <v>102.92532244880822</v>
      </c>
      <c r="AR217" s="48"/>
      <c r="AS217" s="42">
        <f t="shared" si="122"/>
        <v>102.73947514896251</v>
      </c>
      <c r="AT217" s="42">
        <f t="shared" si="123"/>
        <v>103.20185832149919</v>
      </c>
      <c r="AU217" s="48"/>
      <c r="AV217" s="48"/>
      <c r="AW217" s="48"/>
      <c r="AX217" s="48"/>
      <c r="AY217" s="48"/>
    </row>
    <row r="218" spans="2:51" x14ac:dyDescent="0.2">
      <c r="B218" s="45">
        <v>42950</v>
      </c>
      <c r="C218" s="42">
        <v>36280.160000000003</v>
      </c>
      <c r="D218" s="47">
        <f t="shared" si="132"/>
        <v>6.7437653268975772E-4</v>
      </c>
      <c r="E218" s="48">
        <f t="shared" si="133"/>
        <v>102.88674312430054</v>
      </c>
      <c r="G218" s="45">
        <v>42950</v>
      </c>
      <c r="H218" s="42">
        <v>36205.22</v>
      </c>
      <c r="I218" s="47">
        <f t="shared" si="134"/>
        <v>3.7328990534035711E-4</v>
      </c>
      <c r="J218" s="48">
        <f t="shared" si="135"/>
        <v>103.23657013157903</v>
      </c>
      <c r="L218" s="45">
        <v>42950</v>
      </c>
      <c r="M218" s="42">
        <v>40066.36</v>
      </c>
      <c r="N218" s="47">
        <f t="shared" si="136"/>
        <v>3.0059179634056576E-4</v>
      </c>
      <c r="O218" s="48">
        <f t="shared" si="137"/>
        <v>102.77035779235263</v>
      </c>
      <c r="Q218" s="45">
        <v>42950</v>
      </c>
      <c r="R218" s="42">
        <v>37923.879999999997</v>
      </c>
      <c r="S218" s="47">
        <f t="shared" si="138"/>
        <v>4.7274887643000696E-4</v>
      </c>
      <c r="T218" s="48">
        <f t="shared" si="139"/>
        <v>103.25064688406617</v>
      </c>
      <c r="V218" s="45">
        <v>42950</v>
      </c>
      <c r="W218" s="42">
        <v>1507.08</v>
      </c>
      <c r="X218" s="47">
        <f t="shared" si="112"/>
        <v>-1.5701083175991837E-3</v>
      </c>
      <c r="Y218" s="42">
        <f t="shared" si="100"/>
        <v>3.5657997587534851E-5</v>
      </c>
      <c r="Z218" s="48">
        <f t="shared" si="104"/>
        <v>102.44927092892847</v>
      </c>
      <c r="AA218" s="48">
        <f t="shared" si="105"/>
        <v>103.26307971275459</v>
      </c>
      <c r="AB218" s="48">
        <f t="shared" si="106"/>
        <v>102.61038034057322</v>
      </c>
      <c r="AC218" s="48">
        <f t="shared" si="107"/>
        <v>103.42177528894288</v>
      </c>
      <c r="AD218" s="48"/>
      <c r="AE218" s="45">
        <v>42950</v>
      </c>
      <c r="AF218" s="42">
        <v>62243.64</v>
      </c>
      <c r="AG218" s="47">
        <f t="shared" si="108"/>
        <v>3.659543815441868E-4</v>
      </c>
      <c r="AH218" s="48">
        <f t="shared" si="109"/>
        <v>102.89039986550964</v>
      </c>
      <c r="AI218" s="48"/>
      <c r="AJ218" s="48"/>
      <c r="AK218" s="45">
        <v>42950</v>
      </c>
      <c r="AL218" s="42">
        <v>40080.86</v>
      </c>
      <c r="AM218" s="47">
        <f t="shared" si="110"/>
        <v>3.4941595123760827E-4</v>
      </c>
      <c r="AN218" s="48">
        <f t="shared" si="111"/>
        <v>102.77828778328801</v>
      </c>
      <c r="AO218" s="48"/>
      <c r="AP218" s="48"/>
      <c r="AQ218" s="60">
        <f t="shared" si="121"/>
        <v>102.968834263516</v>
      </c>
      <c r="AR218" s="48"/>
      <c r="AS218" s="42">
        <f t="shared" si="122"/>
        <v>102.77035779235263</v>
      </c>
      <c r="AT218" s="42">
        <f t="shared" si="123"/>
        <v>103.25064688406617</v>
      </c>
      <c r="AU218" s="48"/>
      <c r="AV218" s="48"/>
      <c r="AW218" s="48"/>
      <c r="AX218" s="48"/>
      <c r="AY218" s="48"/>
    </row>
    <row r="219" spans="2:51" x14ac:dyDescent="0.2">
      <c r="B219" s="45">
        <v>42951</v>
      </c>
      <c r="C219" s="42">
        <v>36211.440000000002</v>
      </c>
      <c r="D219" s="47">
        <f t="shared" si="132"/>
        <v>-1.8941482066231474E-3</v>
      </c>
      <c r="E219" s="48">
        <f t="shared" si="133"/>
        <v>102.69186038432635</v>
      </c>
      <c r="G219" s="45">
        <v>42951</v>
      </c>
      <c r="H219" s="42">
        <v>36136.949999999997</v>
      </c>
      <c r="I219" s="47">
        <f t="shared" si="134"/>
        <v>-1.8856396950496235E-3</v>
      </c>
      <c r="J219" s="48">
        <f t="shared" si="135"/>
        <v>103.04190315695816</v>
      </c>
      <c r="L219" s="45">
        <v>42951</v>
      </c>
      <c r="M219" s="42">
        <v>39989.35</v>
      </c>
      <c r="N219" s="47">
        <f t="shared" si="136"/>
        <v>-1.9220613003028131E-3</v>
      </c>
      <c r="O219" s="48">
        <f t="shared" si="137"/>
        <v>102.57282686482168</v>
      </c>
      <c r="Q219" s="45">
        <v>42951</v>
      </c>
      <c r="R219" s="42">
        <v>37858.07</v>
      </c>
      <c r="S219" s="47">
        <f t="shared" si="138"/>
        <v>-1.7353182216587326E-3</v>
      </c>
      <c r="T219" s="48">
        <f t="shared" si="139"/>
        <v>103.0714741551302</v>
      </c>
      <c r="V219" s="45">
        <v>42951</v>
      </c>
      <c r="W219" s="42">
        <v>1504.85</v>
      </c>
      <c r="X219" s="47">
        <f t="shared" si="112"/>
        <v>-1.4796825649601164E-3</v>
      </c>
      <c r="Y219" s="42">
        <f t="shared" si="100"/>
        <v>3.5657997587534851E-5</v>
      </c>
      <c r="Z219" s="48">
        <f t="shared" si="104"/>
        <v>102.29767852894206</v>
      </c>
      <c r="AA219" s="48">
        <f t="shared" si="105"/>
        <v>103.11396528874681</v>
      </c>
      <c r="AB219" s="48">
        <f t="shared" si="106"/>
        <v>102.44927092892847</v>
      </c>
      <c r="AC219" s="48">
        <f t="shared" si="107"/>
        <v>103.26307971275459</v>
      </c>
      <c r="AD219" s="48"/>
      <c r="AE219" s="45">
        <v>42951</v>
      </c>
      <c r="AF219" s="42">
        <v>62134.58</v>
      </c>
      <c r="AG219" s="47">
        <f t="shared" si="108"/>
        <v>-1.7521468860111078E-3</v>
      </c>
      <c r="AH219" s="48">
        <f t="shared" si="109"/>
        <v>102.71012077178484</v>
      </c>
      <c r="AI219" s="48"/>
      <c r="AJ219" s="48"/>
      <c r="AK219" s="45">
        <v>42951</v>
      </c>
      <c r="AL219" s="42">
        <v>40022.400000000001</v>
      </c>
      <c r="AM219" s="47">
        <f t="shared" si="110"/>
        <v>-1.4585515380657332E-3</v>
      </c>
      <c r="AN219" s="48">
        <f t="shared" si="111"/>
        <v>102.62838035356194</v>
      </c>
      <c r="AO219" s="48"/>
      <c r="AP219" s="48"/>
      <c r="AQ219" s="60">
        <f t="shared" si="121"/>
        <v>102.78609428109719</v>
      </c>
      <c r="AR219" s="48"/>
      <c r="AS219" s="42">
        <f t="shared" si="122"/>
        <v>102.57282686482168</v>
      </c>
      <c r="AT219" s="42">
        <f t="shared" si="123"/>
        <v>103.0714741551302</v>
      </c>
      <c r="AU219" s="48"/>
      <c r="AV219" s="48"/>
      <c r="AW219" s="48"/>
      <c r="AX219" s="48"/>
      <c r="AY219" s="48"/>
    </row>
    <row r="220" spans="2:51" x14ac:dyDescent="0.2">
      <c r="B220" s="45">
        <v>42952</v>
      </c>
      <c r="C220" s="42">
        <v>36211.440000000002</v>
      </c>
      <c r="D220" s="47">
        <f t="shared" si="132"/>
        <v>0</v>
      </c>
      <c r="E220" s="48">
        <f t="shared" si="133"/>
        <v>102.69186038432635</v>
      </c>
      <c r="G220" s="45">
        <v>42952</v>
      </c>
      <c r="H220" s="42">
        <v>36136.949999999997</v>
      </c>
      <c r="I220" s="47">
        <f t="shared" si="134"/>
        <v>0</v>
      </c>
      <c r="J220" s="48">
        <f t="shared" si="135"/>
        <v>103.04190315695816</v>
      </c>
      <c r="L220" s="45">
        <v>42952</v>
      </c>
      <c r="M220" s="42">
        <v>39989.35</v>
      </c>
      <c r="N220" s="47">
        <f t="shared" si="136"/>
        <v>0</v>
      </c>
      <c r="O220" s="48">
        <f t="shared" si="137"/>
        <v>102.57282686482168</v>
      </c>
      <c r="Q220" s="45">
        <v>42952</v>
      </c>
      <c r="R220" s="42">
        <v>37858.07</v>
      </c>
      <c r="S220" s="47">
        <f t="shared" si="138"/>
        <v>0</v>
      </c>
      <c r="T220" s="48">
        <f t="shared" si="139"/>
        <v>103.0714741551302</v>
      </c>
      <c r="V220" s="45">
        <v>42952</v>
      </c>
      <c r="W220" s="42">
        <v>1504.77</v>
      </c>
      <c r="X220" s="47">
        <f t="shared" si="112"/>
        <v>-5.3161444662164214E-5</v>
      </c>
      <c r="Y220" s="42">
        <f t="shared" si="100"/>
        <v>3.5657997587534851E-5</v>
      </c>
      <c r="Z220" s="48">
        <f t="shared" si="104"/>
        <v>102.29224023656587</v>
      </c>
      <c r="AA220" s="48">
        <f t="shared" si="105"/>
        <v>103.11216043891272</v>
      </c>
      <c r="AB220" s="48">
        <f t="shared" si="106"/>
        <v>102.29767852894206</v>
      </c>
      <c r="AC220" s="48">
        <f t="shared" si="107"/>
        <v>103.11396528874681</v>
      </c>
      <c r="AD220" s="48"/>
      <c r="AE220" s="45">
        <v>42952</v>
      </c>
      <c r="AF220" s="42">
        <v>62134.58</v>
      </c>
      <c r="AG220" s="47">
        <f t="shared" si="108"/>
        <v>0</v>
      </c>
      <c r="AH220" s="48">
        <f t="shared" si="109"/>
        <v>102.71012077178484</v>
      </c>
      <c r="AI220" s="48"/>
      <c r="AJ220" s="48"/>
      <c r="AK220" s="45">
        <v>42952</v>
      </c>
      <c r="AL220" s="42">
        <v>40022.400000000001</v>
      </c>
      <c r="AM220" s="47">
        <f t="shared" si="110"/>
        <v>0</v>
      </c>
      <c r="AN220" s="48">
        <f t="shared" si="111"/>
        <v>102.62838035356194</v>
      </c>
      <c r="AO220" s="48"/>
      <c r="AP220" s="48"/>
      <c r="AQ220" s="60">
        <f t="shared" si="121"/>
        <v>102.78609428109719</v>
      </c>
      <c r="AR220" s="48"/>
      <c r="AS220" s="42">
        <f t="shared" si="122"/>
        <v>102.57282686482168</v>
      </c>
      <c r="AT220" s="42">
        <f t="shared" si="123"/>
        <v>103.0714741551302</v>
      </c>
      <c r="AU220" s="48"/>
      <c r="AV220" s="48"/>
      <c r="AW220" s="48"/>
      <c r="AX220" s="48"/>
      <c r="AY220" s="48"/>
    </row>
    <row r="221" spans="2:51" x14ac:dyDescent="0.2">
      <c r="B221" s="45">
        <v>42953</v>
      </c>
      <c r="C221" s="42">
        <v>36211.440000000002</v>
      </c>
      <c r="D221" s="47">
        <f t="shared" si="132"/>
        <v>0</v>
      </c>
      <c r="E221" s="48">
        <f t="shared" si="133"/>
        <v>102.69186038432635</v>
      </c>
      <c r="G221" s="45">
        <v>42953</v>
      </c>
      <c r="H221" s="42">
        <v>36136.949999999997</v>
      </c>
      <c r="I221" s="47">
        <f t="shared" si="134"/>
        <v>0</v>
      </c>
      <c r="J221" s="48">
        <f t="shared" si="135"/>
        <v>103.04190315695816</v>
      </c>
      <c r="L221" s="45">
        <v>42953</v>
      </c>
      <c r="M221" s="42">
        <v>39989.35</v>
      </c>
      <c r="N221" s="47">
        <f t="shared" si="136"/>
        <v>0</v>
      </c>
      <c r="O221" s="48">
        <f t="shared" si="137"/>
        <v>102.57282686482168</v>
      </c>
      <c r="Q221" s="45">
        <v>42953</v>
      </c>
      <c r="R221" s="42">
        <v>37858.07</v>
      </c>
      <c r="S221" s="47">
        <f t="shared" si="138"/>
        <v>0</v>
      </c>
      <c r="T221" s="48">
        <f t="shared" si="139"/>
        <v>103.0714741551302</v>
      </c>
      <c r="V221" s="45">
        <v>42953</v>
      </c>
      <c r="W221" s="42">
        <v>1504.7</v>
      </c>
      <c r="X221" s="47">
        <f t="shared" si="112"/>
        <v>-4.6518737082723582E-5</v>
      </c>
      <c r="Y221" s="42">
        <f t="shared" si="100"/>
        <v>3.5657997587534851E-5</v>
      </c>
      <c r="Z221" s="48">
        <f t="shared" si="104"/>
        <v>102.2874817307367</v>
      </c>
      <c r="AA221" s="48">
        <f t="shared" si="105"/>
        <v>103.11104056459941</v>
      </c>
      <c r="AB221" s="48">
        <f t="shared" si="106"/>
        <v>102.29224023656587</v>
      </c>
      <c r="AC221" s="48">
        <f t="shared" si="107"/>
        <v>103.11216043891272</v>
      </c>
      <c r="AD221" s="48"/>
      <c r="AE221" s="45">
        <v>42953</v>
      </c>
      <c r="AF221" s="42">
        <v>62134.58</v>
      </c>
      <c r="AG221" s="47">
        <f t="shared" si="108"/>
        <v>0</v>
      </c>
      <c r="AH221" s="48">
        <f t="shared" si="109"/>
        <v>102.71012077178484</v>
      </c>
      <c r="AI221" s="48"/>
      <c r="AJ221" s="48"/>
      <c r="AK221" s="45">
        <v>42953</v>
      </c>
      <c r="AL221" s="42">
        <v>40022.400000000001</v>
      </c>
      <c r="AM221" s="47">
        <f t="shared" si="110"/>
        <v>0</v>
      </c>
      <c r="AN221" s="48">
        <f t="shared" si="111"/>
        <v>102.62838035356194</v>
      </c>
      <c r="AO221" s="48"/>
      <c r="AP221" s="48"/>
      <c r="AQ221" s="60">
        <f t="shared" si="121"/>
        <v>102.78609428109719</v>
      </c>
      <c r="AR221" s="48"/>
      <c r="AS221" s="42">
        <f t="shared" si="122"/>
        <v>102.57282686482168</v>
      </c>
      <c r="AT221" s="42">
        <f t="shared" si="123"/>
        <v>103.0714741551302</v>
      </c>
      <c r="AU221" s="48"/>
      <c r="AV221" s="48"/>
      <c r="AW221" s="48"/>
      <c r="AX221" s="48"/>
      <c r="AY221" s="48"/>
    </row>
    <row r="222" spans="2:51" x14ac:dyDescent="0.2">
      <c r="B222" s="45">
        <v>42954</v>
      </c>
      <c r="C222" s="42">
        <v>36176.89</v>
      </c>
      <c r="D222" s="47">
        <f t="shared" si="132"/>
        <v>-9.5411836701342345E-4</v>
      </c>
      <c r="E222" s="48">
        <f t="shared" si="133"/>
        <v>102.59388019419089</v>
      </c>
      <c r="G222" s="45">
        <v>42954</v>
      </c>
      <c r="H222" s="42">
        <v>36092.5</v>
      </c>
      <c r="I222" s="47">
        <f t="shared" si="134"/>
        <v>-1.230042933894504E-3</v>
      </c>
      <c r="J222" s="48">
        <f t="shared" si="135"/>
        <v>102.91515719208491</v>
      </c>
      <c r="L222" s="45">
        <v>42954</v>
      </c>
      <c r="M222" s="42">
        <v>39937.29</v>
      </c>
      <c r="N222" s="47">
        <f t="shared" si="136"/>
        <v>-1.3018466166616616E-3</v>
      </c>
      <c r="O222" s="48">
        <f t="shared" si="137"/>
        <v>102.43929277720629</v>
      </c>
      <c r="Q222" s="45">
        <v>42954</v>
      </c>
      <c r="R222" s="42">
        <v>37809.22</v>
      </c>
      <c r="S222" s="47">
        <f t="shared" si="138"/>
        <v>-1.290345757192557E-3</v>
      </c>
      <c r="T222" s="48">
        <f t="shared" si="139"/>
        <v>102.93847631576655</v>
      </c>
      <c r="V222" s="45">
        <v>42954</v>
      </c>
      <c r="W222" s="42">
        <v>1502.37</v>
      </c>
      <c r="X222" s="47">
        <f t="shared" si="112"/>
        <v>-1.5484814248688528E-3</v>
      </c>
      <c r="Y222" s="42">
        <f t="shared" si="100"/>
        <v>3.5657997587534851E-5</v>
      </c>
      <c r="Z222" s="48">
        <f t="shared" si="104"/>
        <v>102.12909146528004</v>
      </c>
      <c r="AA222" s="48">
        <f t="shared" si="105"/>
        <v>102.95505176682192</v>
      </c>
      <c r="AB222" s="48">
        <f t="shared" si="106"/>
        <v>102.2874817307367</v>
      </c>
      <c r="AC222" s="48">
        <f t="shared" si="107"/>
        <v>103.11104056459941</v>
      </c>
      <c r="AD222" s="48"/>
      <c r="AE222" s="45">
        <v>42954</v>
      </c>
      <c r="AF222" s="42">
        <v>62055.28</v>
      </c>
      <c r="AG222" s="47">
        <f t="shared" si="108"/>
        <v>-1.2762619462464153E-3</v>
      </c>
      <c r="AH222" s="48">
        <f t="shared" si="109"/>
        <v>102.57903575314944</v>
      </c>
      <c r="AI222" s="48"/>
      <c r="AJ222" s="48"/>
      <c r="AK222" s="45">
        <v>42954</v>
      </c>
      <c r="AL222" s="42">
        <v>39975.65</v>
      </c>
      <c r="AM222" s="47">
        <f t="shared" si="110"/>
        <v>-1.1680958663148333E-3</v>
      </c>
      <c r="AN222" s="48">
        <f t="shared" si="111"/>
        <v>102.50850056670436</v>
      </c>
      <c r="AO222" s="48"/>
      <c r="AP222" s="48"/>
      <c r="AQ222" s="60">
        <f t="shared" si="121"/>
        <v>102.66239046651708</v>
      </c>
      <c r="AR222" s="48"/>
      <c r="AS222" s="42">
        <f t="shared" si="122"/>
        <v>102.43929277720629</v>
      </c>
      <c r="AT222" s="42">
        <f t="shared" si="123"/>
        <v>102.93847631576655</v>
      </c>
      <c r="AU222" s="48"/>
      <c r="AV222" s="48"/>
      <c r="AW222" s="48"/>
      <c r="AX222" s="48"/>
      <c r="AY222" s="48"/>
    </row>
    <row r="223" spans="2:51" x14ac:dyDescent="0.2">
      <c r="B223" s="45">
        <v>42955</v>
      </c>
      <c r="C223" s="42">
        <v>36135.269999999997</v>
      </c>
      <c r="D223" s="47">
        <f t="shared" si="132"/>
        <v>-1.1504582068829761E-3</v>
      </c>
      <c r="E223" s="48">
        <f t="shared" si="133"/>
        <v>102.47585022274551</v>
      </c>
      <c r="G223" s="45">
        <v>42955</v>
      </c>
      <c r="H223" s="42">
        <v>36066.300000000003</v>
      </c>
      <c r="I223" s="47">
        <f t="shared" si="134"/>
        <v>-7.2591258571719219E-4</v>
      </c>
      <c r="J223" s="48">
        <f t="shared" si="135"/>
        <v>102.84044978421811</v>
      </c>
      <c r="L223" s="45">
        <v>42955</v>
      </c>
      <c r="M223" s="42">
        <v>39897.97</v>
      </c>
      <c r="N223" s="47">
        <f t="shared" si="136"/>
        <v>-9.8454351810051133E-4</v>
      </c>
      <c r="O223" s="48">
        <f t="shared" si="137"/>
        <v>102.33843683550369</v>
      </c>
      <c r="Q223" s="45">
        <v>42955</v>
      </c>
      <c r="R223" s="42">
        <v>37775.43</v>
      </c>
      <c r="S223" s="47">
        <f t="shared" si="138"/>
        <v>-8.9369735741706702E-4</v>
      </c>
      <c r="T223" s="48">
        <f t="shared" si="139"/>
        <v>102.84648047150661</v>
      </c>
      <c r="V223" s="45">
        <v>42955</v>
      </c>
      <c r="W223" s="42">
        <v>1502.6</v>
      </c>
      <c r="X223" s="47">
        <f t="shared" si="112"/>
        <v>1.5309144884412262E-4</v>
      </c>
      <c r="Y223" s="42">
        <f t="shared" si="100"/>
        <v>3.5657997587534851E-5</v>
      </c>
      <c r="Z223" s="48">
        <f t="shared" si="104"/>
        <v>102.1447265558616</v>
      </c>
      <c r="AA223" s="48">
        <f t="shared" si="105"/>
        <v>102.97448447585026</v>
      </c>
      <c r="AB223" s="48">
        <f t="shared" si="106"/>
        <v>102.12909146528004</v>
      </c>
      <c r="AC223" s="48">
        <f t="shared" si="107"/>
        <v>102.95505176682192</v>
      </c>
      <c r="AD223" s="48"/>
      <c r="AE223" s="45">
        <v>42955</v>
      </c>
      <c r="AF223" s="42">
        <v>61993.17</v>
      </c>
      <c r="AG223" s="47">
        <f t="shared" si="108"/>
        <v>-1.000881794425923E-3</v>
      </c>
      <c r="AH223" s="48">
        <f t="shared" si="109"/>
        <v>102.47636626377435</v>
      </c>
      <c r="AI223" s="48"/>
      <c r="AJ223" s="48"/>
      <c r="AK223" s="45">
        <v>42955</v>
      </c>
      <c r="AL223" s="42">
        <v>39953.67</v>
      </c>
      <c r="AM223" s="47">
        <f t="shared" si="110"/>
        <v>-5.4983471188096988E-4</v>
      </c>
      <c r="AN223" s="48">
        <f t="shared" si="111"/>
        <v>102.45213783482991</v>
      </c>
      <c r="AO223" s="48"/>
      <c r="AP223" s="48"/>
      <c r="AQ223" s="60">
        <f t="shared" si="121"/>
        <v>102.57162023542969</v>
      </c>
      <c r="AR223" s="48"/>
      <c r="AS223" s="42">
        <f t="shared" si="122"/>
        <v>102.33843683550369</v>
      </c>
      <c r="AT223" s="42">
        <f t="shared" si="123"/>
        <v>102.84648047150661</v>
      </c>
      <c r="AU223" s="48"/>
      <c r="AV223" s="48"/>
      <c r="AW223" s="48"/>
      <c r="AX223" s="48"/>
      <c r="AY223" s="48"/>
    </row>
    <row r="224" spans="2:51" x14ac:dyDescent="0.2">
      <c r="B224" s="45">
        <v>42956</v>
      </c>
      <c r="C224" s="42">
        <v>36150.339999999997</v>
      </c>
      <c r="D224" s="47">
        <f t="shared" si="132"/>
        <v>4.1704406802556271E-4</v>
      </c>
      <c r="E224" s="48">
        <f t="shared" si="133"/>
        <v>102.51858716819677</v>
      </c>
      <c r="G224" s="45">
        <v>42956</v>
      </c>
      <c r="H224" s="42">
        <v>36093.75</v>
      </c>
      <c r="I224" s="47">
        <f t="shared" si="134"/>
        <v>7.6109831061121902E-4</v>
      </c>
      <c r="J224" s="48">
        <f t="shared" si="135"/>
        <v>102.91872147681137</v>
      </c>
      <c r="L224" s="45">
        <v>42956</v>
      </c>
      <c r="M224" s="42">
        <v>39936.99</v>
      </c>
      <c r="N224" s="47">
        <f t="shared" si="136"/>
        <v>9.779946197763234E-4</v>
      </c>
      <c r="O224" s="48">
        <f t="shared" si="137"/>
        <v>102.43852327612512</v>
      </c>
      <c r="Q224" s="45">
        <v>42956</v>
      </c>
      <c r="R224" s="42">
        <v>37812.089999999997</v>
      </c>
      <c r="S224" s="47">
        <f t="shared" si="138"/>
        <v>9.704720766909869E-4</v>
      </c>
      <c r="T224" s="48">
        <f t="shared" si="139"/>
        <v>102.94629010899015</v>
      </c>
      <c r="V224" s="45">
        <v>42956</v>
      </c>
      <c r="W224" s="42">
        <v>1501.59</v>
      </c>
      <c r="X224" s="47">
        <f t="shared" si="112"/>
        <v>-6.7216824171434375E-4</v>
      </c>
      <c r="Y224" s="42">
        <f t="shared" si="100"/>
        <v>3.5657997587534851E-5</v>
      </c>
      <c r="Z224" s="48">
        <f t="shared" si="104"/>
        <v>102.07606811461216</v>
      </c>
      <c r="AA224" s="48">
        <f t="shared" si="105"/>
        <v>102.9089401615977</v>
      </c>
      <c r="AB224" s="48">
        <f t="shared" si="106"/>
        <v>102.1447265558616</v>
      </c>
      <c r="AC224" s="48">
        <f t="shared" si="107"/>
        <v>102.97448447585026</v>
      </c>
      <c r="AD224" s="48"/>
      <c r="AE224" s="45">
        <v>42956</v>
      </c>
      <c r="AF224" s="42">
        <v>62035.82</v>
      </c>
      <c r="AG224" s="47">
        <f t="shared" si="108"/>
        <v>6.8797901446249199E-4</v>
      </c>
      <c r="AH224" s="48">
        <f t="shared" si="109"/>
        <v>102.5468678532422</v>
      </c>
      <c r="AI224" s="48"/>
      <c r="AJ224" s="48"/>
      <c r="AK224" s="45">
        <v>42956</v>
      </c>
      <c r="AL224" s="42">
        <v>40000.22</v>
      </c>
      <c r="AM224" s="47">
        <f t="shared" si="110"/>
        <v>1.1650994764687006E-3</v>
      </c>
      <c r="AN224" s="48">
        <f t="shared" si="111"/>
        <v>102.57150476698438</v>
      </c>
      <c r="AO224" s="48"/>
      <c r="AP224" s="48"/>
      <c r="AQ224" s="60">
        <f t="shared" si="121"/>
        <v>102.65674910839165</v>
      </c>
      <c r="AR224" s="48"/>
      <c r="AS224" s="42">
        <f t="shared" si="122"/>
        <v>102.43852327612512</v>
      </c>
      <c r="AT224" s="42">
        <f t="shared" si="123"/>
        <v>102.94629010899015</v>
      </c>
      <c r="AU224" s="48"/>
      <c r="AV224" s="48"/>
      <c r="AW224" s="48"/>
      <c r="AX224" s="48"/>
      <c r="AY224" s="48"/>
    </row>
    <row r="225" spans="2:51" x14ac:dyDescent="0.2">
      <c r="B225" s="45">
        <v>42957</v>
      </c>
      <c r="C225" s="42">
        <v>36119.199999999997</v>
      </c>
      <c r="D225" s="47">
        <f t="shared" si="132"/>
        <v>-8.6140268666901054E-4</v>
      </c>
      <c r="E225" s="48">
        <f t="shared" si="133"/>
        <v>102.43027738177658</v>
      </c>
      <c r="G225" s="45">
        <v>42957</v>
      </c>
      <c r="H225" s="42">
        <v>36065.699999999997</v>
      </c>
      <c r="I225" s="47">
        <f t="shared" si="134"/>
        <v>-7.7714285714292064E-4</v>
      </c>
      <c r="J225" s="48">
        <f t="shared" si="135"/>
        <v>102.83873892754939</v>
      </c>
      <c r="L225" s="45">
        <v>42957</v>
      </c>
      <c r="M225" s="42">
        <v>39893.550000000003</v>
      </c>
      <c r="N225" s="47">
        <f t="shared" si="136"/>
        <v>-1.0877134205655725E-3</v>
      </c>
      <c r="O225" s="48">
        <f t="shared" si="137"/>
        <v>102.32709951957476</v>
      </c>
      <c r="Q225" s="45">
        <v>42957</v>
      </c>
      <c r="R225" s="42">
        <v>37781.51</v>
      </c>
      <c r="S225" s="47">
        <f t="shared" si="138"/>
        <v>-8.0873604183195891E-4</v>
      </c>
      <c r="T225" s="48">
        <f t="shared" si="139"/>
        <v>102.86303373380612</v>
      </c>
      <c r="V225" s="45">
        <v>42957</v>
      </c>
      <c r="W225" s="42">
        <v>1501.3</v>
      </c>
      <c r="X225" s="47">
        <f t="shared" si="112"/>
        <v>-1.9312861699927186E-4</v>
      </c>
      <c r="Y225" s="42">
        <f t="shared" si="100"/>
        <v>3.5657997587534851E-5</v>
      </c>
      <c r="Z225" s="48">
        <f t="shared" si="104"/>
        <v>102.05635430474845</v>
      </c>
      <c r="AA225" s="48">
        <f t="shared" si="105"/>
        <v>102.89273502704745</v>
      </c>
      <c r="AB225" s="48">
        <f t="shared" si="106"/>
        <v>102.07606811461216</v>
      </c>
      <c r="AC225" s="48">
        <f t="shared" si="107"/>
        <v>102.9089401615977</v>
      </c>
      <c r="AD225" s="48"/>
      <c r="AE225" s="45">
        <v>42957</v>
      </c>
      <c r="AF225" s="42">
        <v>61995.47</v>
      </c>
      <c r="AG225" s="47">
        <f t="shared" si="108"/>
        <v>-6.5043067053838222E-4</v>
      </c>
      <c r="AH225" s="48">
        <f t="shared" si="109"/>
        <v>102.48016822522281</v>
      </c>
      <c r="AI225" s="48"/>
      <c r="AJ225" s="48"/>
      <c r="AK225" s="45">
        <v>42957</v>
      </c>
      <c r="AL225" s="42">
        <v>39974.21</v>
      </c>
      <c r="AM225" s="47">
        <f t="shared" si="110"/>
        <v>-6.5024642364475138E-4</v>
      </c>
      <c r="AN225" s="48">
        <f t="shared" si="111"/>
        <v>102.50480801284178</v>
      </c>
      <c r="AO225" s="48"/>
      <c r="AP225" s="48"/>
      <c r="AQ225" s="60">
        <f t="shared" si="121"/>
        <v>102.57402096679523</v>
      </c>
      <c r="AR225" s="48"/>
      <c r="AS225" s="42">
        <f t="shared" si="122"/>
        <v>102.32709951957476</v>
      </c>
      <c r="AT225" s="42">
        <f t="shared" si="123"/>
        <v>102.86303373380612</v>
      </c>
      <c r="AU225" s="48"/>
      <c r="AV225" s="48"/>
      <c r="AW225" s="48"/>
      <c r="AX225" s="48"/>
      <c r="AY225" s="48"/>
    </row>
    <row r="226" spans="2:51" x14ac:dyDescent="0.2">
      <c r="B226" s="45">
        <v>42958</v>
      </c>
      <c r="C226" s="42">
        <v>36100.379999999997</v>
      </c>
      <c r="D226" s="47">
        <f t="shared" ref="D226:D227" si="140">+C226/C225-1</f>
        <v>-5.2105251500589311E-4</v>
      </c>
      <c r="E226" s="48">
        <f t="shared" ref="E226:E227" si="141">+(1+D226)*E225</f>
        <v>102.37690582813406</v>
      </c>
      <c r="G226" s="45">
        <v>42958</v>
      </c>
      <c r="H226" s="42">
        <v>36040.04</v>
      </c>
      <c r="I226" s="47">
        <f t="shared" ref="I226:I227" si="142">+H226/H225-1</f>
        <v>-7.114793280040832E-4</v>
      </c>
      <c r="J226" s="48">
        <f t="shared" ref="J226:J227" si="143">+(1+I226)*J225</f>
        <v>102.76557129068442</v>
      </c>
      <c r="L226" s="45">
        <v>42958</v>
      </c>
      <c r="M226" s="42">
        <v>39864.39</v>
      </c>
      <c r="N226" s="47">
        <f t="shared" ref="N226:N227" si="144">+M226/M225-1</f>
        <v>-7.3094522798811123E-4</v>
      </c>
      <c r="O226" s="48">
        <f t="shared" ref="O226:O227" si="145">+(1+N226)*O225</f>
        <v>102.25230401448707</v>
      </c>
      <c r="Q226" s="45">
        <v>42958</v>
      </c>
      <c r="R226" s="42">
        <v>37763.32</v>
      </c>
      <c r="S226" s="47">
        <f t="shared" ref="S226:S227" si="146">+R226/R225-1</f>
        <v>-4.8145243533148641E-4</v>
      </c>
      <c r="T226" s="48">
        <f t="shared" ref="T226:T227" si="147">+(1+S226)*T225</f>
        <v>102.81351007570939</v>
      </c>
      <c r="V226" s="45">
        <v>42958</v>
      </c>
      <c r="W226" s="42">
        <v>1503.75</v>
      </c>
      <c r="X226" s="47">
        <f t="shared" si="112"/>
        <v>1.6319190035303244E-3</v>
      </c>
      <c r="Y226" s="42">
        <f t="shared" si="100"/>
        <v>3.5657997587534851E-5</v>
      </c>
      <c r="Z226" s="48">
        <f t="shared" si="104"/>
        <v>102.2229020087694</v>
      </c>
      <c r="AA226" s="48">
        <f t="shared" si="105"/>
        <v>103.06431658556068</v>
      </c>
      <c r="AB226" s="48">
        <f t="shared" si="106"/>
        <v>102.05635430474845</v>
      </c>
      <c r="AC226" s="48">
        <f t="shared" si="107"/>
        <v>102.89273502704745</v>
      </c>
      <c r="AD226" s="48"/>
      <c r="AE226" s="45">
        <v>42958</v>
      </c>
      <c r="AF226" s="42">
        <v>61960.15</v>
      </c>
      <c r="AG226" s="47">
        <f t="shared" si="108"/>
        <v>-5.6971904560121356E-4</v>
      </c>
      <c r="AH226" s="48">
        <f t="shared" si="109"/>
        <v>102.42178332158849</v>
      </c>
      <c r="AI226" s="48"/>
      <c r="AJ226" s="48"/>
      <c r="AK226" s="45">
        <v>42958</v>
      </c>
      <c r="AL226" s="42">
        <v>39945.410000000003</v>
      </c>
      <c r="AM226" s="47">
        <f t="shared" si="110"/>
        <v>-7.2046451949880908E-4</v>
      </c>
      <c r="AN226" s="48">
        <f t="shared" si="111"/>
        <v>102.43095693559049</v>
      </c>
      <c r="AO226" s="48"/>
      <c r="AP226" s="48"/>
      <c r="AQ226" s="60">
        <f t="shared" si="121"/>
        <v>102.51017191103233</v>
      </c>
      <c r="AR226" s="48"/>
      <c r="AS226" s="42">
        <f t="shared" si="122"/>
        <v>102.25230401448707</v>
      </c>
      <c r="AT226" s="42">
        <f t="shared" si="123"/>
        <v>102.81351007570939</v>
      </c>
      <c r="AU226" s="48"/>
      <c r="AV226" s="48"/>
      <c r="AW226" s="48"/>
      <c r="AX226" s="48"/>
      <c r="AY226" s="48"/>
    </row>
    <row r="227" spans="2:51" x14ac:dyDescent="0.2">
      <c r="B227" s="45">
        <v>42959</v>
      </c>
      <c r="C227" s="42">
        <v>36100.379999999997</v>
      </c>
      <c r="D227" s="47">
        <f t="shared" si="140"/>
        <v>0</v>
      </c>
      <c r="E227" s="48">
        <f t="shared" si="141"/>
        <v>102.37690582813406</v>
      </c>
      <c r="G227" s="45">
        <v>42959</v>
      </c>
      <c r="H227" s="42">
        <v>36040.04</v>
      </c>
      <c r="I227" s="47">
        <f t="shared" si="142"/>
        <v>0</v>
      </c>
      <c r="J227" s="48">
        <f t="shared" si="143"/>
        <v>102.76557129068442</v>
      </c>
      <c r="L227" s="45">
        <v>42959</v>
      </c>
      <c r="M227" s="42">
        <v>39864.39</v>
      </c>
      <c r="N227" s="47">
        <f t="shared" si="144"/>
        <v>0</v>
      </c>
      <c r="O227" s="48">
        <f t="shared" si="145"/>
        <v>102.25230401448707</v>
      </c>
      <c r="Q227" s="45">
        <v>42959</v>
      </c>
      <c r="R227" s="42">
        <v>37763.32</v>
      </c>
      <c r="S227" s="47">
        <f t="shared" si="146"/>
        <v>0</v>
      </c>
      <c r="T227" s="48">
        <f t="shared" si="147"/>
        <v>102.81351007570939</v>
      </c>
      <c r="V227" s="45">
        <v>42959</v>
      </c>
      <c r="W227" s="42">
        <v>1503.87</v>
      </c>
      <c r="X227" s="47">
        <f t="shared" si="112"/>
        <v>7.9800498753002103E-5</v>
      </c>
      <c r="Y227" s="42">
        <f t="shared" si="100"/>
        <v>3.5657997587534851E-5</v>
      </c>
      <c r="Z227" s="48">
        <f t="shared" si="104"/>
        <v>102.23105944733368</v>
      </c>
      <c r="AA227" s="48">
        <f t="shared" si="105"/>
        <v>103.07621623658001</v>
      </c>
      <c r="AB227" s="48">
        <f t="shared" si="106"/>
        <v>102.2229020087694</v>
      </c>
      <c r="AC227" s="48">
        <f t="shared" si="107"/>
        <v>103.06431658556068</v>
      </c>
      <c r="AD227" s="48"/>
      <c r="AE227" s="45">
        <v>42959</v>
      </c>
      <c r="AF227" s="42">
        <v>61960.15</v>
      </c>
      <c r="AG227" s="47">
        <f t="shared" si="108"/>
        <v>0</v>
      </c>
      <c r="AH227" s="48">
        <f t="shared" si="109"/>
        <v>102.42178332158849</v>
      </c>
      <c r="AI227" s="48"/>
      <c r="AJ227" s="48"/>
      <c r="AK227" s="45">
        <v>42959</v>
      </c>
      <c r="AL227" s="42">
        <v>39945.410000000003</v>
      </c>
      <c r="AM227" s="47">
        <f t="shared" si="110"/>
        <v>0</v>
      </c>
      <c r="AN227" s="48">
        <f t="shared" si="111"/>
        <v>102.43095693559049</v>
      </c>
      <c r="AO227" s="48"/>
      <c r="AP227" s="48"/>
      <c r="AQ227" s="60">
        <f t="shared" si="121"/>
        <v>102.51017191103233</v>
      </c>
      <c r="AR227" s="48"/>
      <c r="AS227" s="42">
        <f t="shared" si="122"/>
        <v>102.25230401448707</v>
      </c>
      <c r="AT227" s="42">
        <f t="shared" si="123"/>
        <v>102.81351007570939</v>
      </c>
      <c r="AU227" s="48"/>
      <c r="AV227" s="48"/>
      <c r="AW227" s="48"/>
      <c r="AX227" s="48"/>
      <c r="AY227" s="48"/>
    </row>
    <row r="228" spans="2:51" x14ac:dyDescent="0.2">
      <c r="B228" s="45">
        <v>42960</v>
      </c>
      <c r="C228" s="42">
        <v>36100.379999999997</v>
      </c>
      <c r="D228" s="47">
        <f t="shared" ref="D228:D245" si="148">+C228/C227-1</f>
        <v>0</v>
      </c>
      <c r="E228" s="48">
        <f t="shared" ref="E228:E245" si="149">+(1+D228)*E227</f>
        <v>102.37690582813406</v>
      </c>
      <c r="G228" s="45">
        <v>42960</v>
      </c>
      <c r="H228" s="42">
        <v>36040.04</v>
      </c>
      <c r="I228" s="47">
        <f t="shared" ref="I228:I245" si="150">+H228/H227-1</f>
        <v>0</v>
      </c>
      <c r="J228" s="48">
        <f t="shared" ref="J228:J245" si="151">+(1+I228)*J227</f>
        <v>102.76557129068442</v>
      </c>
      <c r="L228" s="45">
        <v>42960</v>
      </c>
      <c r="M228" s="42">
        <v>39864.39</v>
      </c>
      <c r="N228" s="47">
        <f t="shared" ref="N228:N245" si="152">+M228/M227-1</f>
        <v>0</v>
      </c>
      <c r="O228" s="48">
        <f t="shared" ref="O228:O245" si="153">+(1+N228)*O227</f>
        <v>102.25230401448707</v>
      </c>
      <c r="Q228" s="45">
        <v>42960</v>
      </c>
      <c r="R228" s="42">
        <v>37763.32</v>
      </c>
      <c r="S228" s="47">
        <f t="shared" ref="S228:S245" si="154">+R228/R227-1</f>
        <v>0</v>
      </c>
      <c r="T228" s="48">
        <f t="shared" ref="T228:T245" si="155">+(1+S228)*T227</f>
        <v>102.81351007570939</v>
      </c>
      <c r="V228" s="45">
        <v>42960</v>
      </c>
      <c r="W228" s="42">
        <v>1504.02</v>
      </c>
      <c r="X228" s="47">
        <f t="shared" si="112"/>
        <v>9.9742663927093744E-5</v>
      </c>
      <c r="Y228" s="42">
        <f t="shared" si="100"/>
        <v>3.5657997587534851E-5</v>
      </c>
      <c r="Z228" s="48">
        <f t="shared" si="104"/>
        <v>102.24125624553905</v>
      </c>
      <c r="AA228" s="48">
        <f t="shared" si="105"/>
        <v>103.09017282444486</v>
      </c>
      <c r="AB228" s="48">
        <f t="shared" si="106"/>
        <v>102.23105944733368</v>
      </c>
      <c r="AC228" s="48">
        <f t="shared" si="107"/>
        <v>103.07621623658001</v>
      </c>
      <c r="AD228" s="48"/>
      <c r="AE228" s="45">
        <v>42960</v>
      </c>
      <c r="AF228" s="42">
        <v>61960.15</v>
      </c>
      <c r="AG228" s="47">
        <f t="shared" si="108"/>
        <v>0</v>
      </c>
      <c r="AH228" s="48">
        <f t="shared" si="109"/>
        <v>102.42178332158849</v>
      </c>
      <c r="AI228" s="48"/>
      <c r="AJ228" s="48"/>
      <c r="AK228" s="45">
        <v>42960</v>
      </c>
      <c r="AL228" s="42">
        <v>39945.410000000003</v>
      </c>
      <c r="AM228" s="47">
        <f t="shared" si="110"/>
        <v>0</v>
      </c>
      <c r="AN228" s="48">
        <f t="shared" si="111"/>
        <v>102.43095693559049</v>
      </c>
      <c r="AO228" s="48"/>
      <c r="AP228" s="48"/>
      <c r="AQ228" s="60">
        <f t="shared" si="121"/>
        <v>102.51017191103233</v>
      </c>
      <c r="AR228" s="48"/>
      <c r="AS228" s="42">
        <f t="shared" si="122"/>
        <v>102.25230401448707</v>
      </c>
      <c r="AT228" s="42">
        <f t="shared" si="123"/>
        <v>102.81351007570939</v>
      </c>
      <c r="AU228" s="48"/>
      <c r="AV228" s="48"/>
      <c r="AW228" s="48"/>
      <c r="AX228" s="48"/>
      <c r="AY228" s="48"/>
    </row>
    <row r="229" spans="2:51" x14ac:dyDescent="0.2">
      <c r="B229" s="45">
        <v>42961</v>
      </c>
      <c r="C229" s="42">
        <v>36100.379999999997</v>
      </c>
      <c r="D229" s="47">
        <f t="shared" si="148"/>
        <v>0</v>
      </c>
      <c r="E229" s="48">
        <f t="shared" si="149"/>
        <v>102.37690582813406</v>
      </c>
      <c r="G229" s="45">
        <v>42961</v>
      </c>
      <c r="H229" s="42">
        <v>36040.04</v>
      </c>
      <c r="I229" s="47">
        <f t="shared" si="150"/>
        <v>0</v>
      </c>
      <c r="J229" s="48">
        <f t="shared" si="151"/>
        <v>102.76557129068442</v>
      </c>
      <c r="L229" s="45">
        <v>42961</v>
      </c>
      <c r="M229" s="42">
        <v>39864.39</v>
      </c>
      <c r="N229" s="47">
        <f t="shared" si="152"/>
        <v>0</v>
      </c>
      <c r="O229" s="48">
        <f t="shared" si="153"/>
        <v>102.25230401448707</v>
      </c>
      <c r="Q229" s="45">
        <v>42961</v>
      </c>
      <c r="R229" s="42">
        <v>37763.32</v>
      </c>
      <c r="S229" s="47">
        <f t="shared" si="154"/>
        <v>0</v>
      </c>
      <c r="T229" s="48">
        <f t="shared" si="155"/>
        <v>102.81351007570939</v>
      </c>
      <c r="V229" s="45">
        <v>42961</v>
      </c>
      <c r="W229" s="42">
        <v>1504.42</v>
      </c>
      <c r="X229" s="47">
        <f t="shared" si="112"/>
        <v>2.6595391018746639E-4</v>
      </c>
      <c r="Y229" s="42">
        <f t="shared" si="100"/>
        <v>3.5657997587534851E-5</v>
      </c>
      <c r="Z229" s="48">
        <f t="shared" si="104"/>
        <v>102.26844770742002</v>
      </c>
      <c r="AA229" s="48">
        <f t="shared" si="105"/>
        <v>103.1212660481433</v>
      </c>
      <c r="AB229" s="48">
        <f t="shared" si="106"/>
        <v>102.24125624553905</v>
      </c>
      <c r="AC229" s="48">
        <f t="shared" si="107"/>
        <v>103.09017282444486</v>
      </c>
      <c r="AD229" s="48"/>
      <c r="AE229" s="45">
        <v>42961</v>
      </c>
      <c r="AF229" s="42">
        <v>61960.15</v>
      </c>
      <c r="AG229" s="47">
        <f t="shared" si="108"/>
        <v>0</v>
      </c>
      <c r="AH229" s="48">
        <f t="shared" si="109"/>
        <v>102.42178332158849</v>
      </c>
      <c r="AI229" s="48"/>
      <c r="AJ229" s="48"/>
      <c r="AK229" s="45">
        <v>42961</v>
      </c>
      <c r="AL229" s="42">
        <v>39945.410000000003</v>
      </c>
      <c r="AM229" s="47">
        <f t="shared" si="110"/>
        <v>0</v>
      </c>
      <c r="AN229" s="48">
        <f t="shared" si="111"/>
        <v>102.43095693559049</v>
      </c>
      <c r="AO229" s="48"/>
      <c r="AP229" s="48"/>
      <c r="AQ229" s="60">
        <f t="shared" si="121"/>
        <v>102.51017191103233</v>
      </c>
      <c r="AR229" s="48"/>
      <c r="AS229" s="42">
        <f t="shared" si="122"/>
        <v>102.25230401448707</v>
      </c>
      <c r="AT229" s="42">
        <f t="shared" si="123"/>
        <v>102.81351007570939</v>
      </c>
      <c r="AU229" s="48"/>
      <c r="AV229" s="48"/>
      <c r="AW229" s="48"/>
      <c r="AX229" s="48"/>
      <c r="AY229" s="48"/>
    </row>
    <row r="230" spans="2:51" x14ac:dyDescent="0.2">
      <c r="B230" s="45">
        <v>42962</v>
      </c>
      <c r="C230" s="42">
        <v>36172.14</v>
      </c>
      <c r="D230" s="47">
        <f t="shared" si="148"/>
        <v>1.987790710236359E-3</v>
      </c>
      <c r="E230" s="48">
        <f t="shared" si="149"/>
        <v>102.58040969048196</v>
      </c>
      <c r="G230" s="45">
        <v>42962</v>
      </c>
      <c r="H230" s="42">
        <v>36111.279999999999</v>
      </c>
      <c r="I230" s="47">
        <f t="shared" si="150"/>
        <v>1.9766903699329763E-3</v>
      </c>
      <c r="J230" s="48">
        <f t="shared" si="151"/>
        <v>102.96870700581538</v>
      </c>
      <c r="L230" s="45">
        <v>42962</v>
      </c>
      <c r="M230" s="42">
        <v>39944.54</v>
      </c>
      <c r="N230" s="47">
        <f t="shared" si="152"/>
        <v>2.0105663224747605E-3</v>
      </c>
      <c r="O230" s="48">
        <f t="shared" si="153"/>
        <v>102.45788905333404</v>
      </c>
      <c r="Q230" s="45">
        <v>42962</v>
      </c>
      <c r="R230" s="42">
        <v>37837.08</v>
      </c>
      <c r="S230" s="47">
        <f t="shared" si="154"/>
        <v>1.9532180962902324E-3</v>
      </c>
      <c r="T230" s="48">
        <f t="shared" si="155"/>
        <v>103.01432728413238</v>
      </c>
      <c r="V230" s="45">
        <v>42962</v>
      </c>
      <c r="W230" s="42">
        <v>1504.55</v>
      </c>
      <c r="X230" s="47">
        <f t="shared" si="112"/>
        <v>8.6412039191019474E-5</v>
      </c>
      <c r="Y230" s="42">
        <f t="shared" si="100"/>
        <v>3.5657997587534851E-5</v>
      </c>
      <c r="Z230" s="48">
        <f t="shared" si="104"/>
        <v>102.27728493253132</v>
      </c>
      <c r="AA230" s="48">
        <f t="shared" si="105"/>
        <v>103.13385406488244</v>
      </c>
      <c r="AB230" s="48">
        <f t="shared" si="106"/>
        <v>102.26844770742002</v>
      </c>
      <c r="AC230" s="48">
        <f t="shared" si="107"/>
        <v>103.1212660481433</v>
      </c>
      <c r="AD230" s="48"/>
      <c r="AE230" s="45">
        <v>42962</v>
      </c>
      <c r="AF230" s="42">
        <v>62079.93</v>
      </c>
      <c r="AG230" s="47">
        <f t="shared" si="108"/>
        <v>1.9331780184521641E-3</v>
      </c>
      <c r="AH230" s="48">
        <f t="shared" si="109"/>
        <v>102.61978286171646</v>
      </c>
      <c r="AI230" s="48"/>
      <c r="AJ230" s="48"/>
      <c r="AK230" s="45">
        <v>42962</v>
      </c>
      <c r="AL230" s="42">
        <v>40020.71</v>
      </c>
      <c r="AM230" s="47">
        <f t="shared" si="110"/>
        <v>1.8850726529029416E-3</v>
      </c>
      <c r="AN230" s="48">
        <f t="shared" si="111"/>
        <v>102.62404673132045</v>
      </c>
      <c r="AO230" s="48"/>
      <c r="AP230" s="48"/>
      <c r="AQ230" s="60">
        <f t="shared" si="121"/>
        <v>102.71086043780012</v>
      </c>
      <c r="AR230" s="48"/>
      <c r="AS230" s="42">
        <f t="shared" si="122"/>
        <v>102.45788905333404</v>
      </c>
      <c r="AT230" s="42">
        <f t="shared" si="123"/>
        <v>103.01432728413238</v>
      </c>
      <c r="AU230" s="48"/>
      <c r="AV230" s="48"/>
      <c r="AW230" s="48"/>
      <c r="AX230" s="48"/>
      <c r="AY230" s="48"/>
    </row>
    <row r="231" spans="2:51" x14ac:dyDescent="0.2">
      <c r="B231" s="45">
        <v>42963</v>
      </c>
      <c r="C231" s="42">
        <v>36195.19</v>
      </c>
      <c r="D231" s="47">
        <f t="shared" si="148"/>
        <v>6.3723075272847929E-4</v>
      </c>
      <c r="E231" s="48">
        <f t="shared" si="149"/>
        <v>102.64577708216422</v>
      </c>
      <c r="G231" s="45">
        <v>42963</v>
      </c>
      <c r="H231" s="42">
        <v>36111.279999999999</v>
      </c>
      <c r="I231" s="47">
        <f t="shared" si="150"/>
        <v>0</v>
      </c>
      <c r="J231" s="48">
        <f t="shared" si="151"/>
        <v>102.96870700581538</v>
      </c>
      <c r="L231" s="45">
        <v>42963</v>
      </c>
      <c r="M231" s="42">
        <v>39973.56</v>
      </c>
      <c r="N231" s="47">
        <f t="shared" si="152"/>
        <v>7.2650730237455718E-4</v>
      </c>
      <c r="O231" s="48">
        <f t="shared" si="153"/>
        <v>102.53232545791717</v>
      </c>
      <c r="Q231" s="45">
        <v>42963</v>
      </c>
      <c r="R231" s="42">
        <v>37870.949999999997</v>
      </c>
      <c r="S231" s="47">
        <f t="shared" si="154"/>
        <v>8.9515364293424327E-4</v>
      </c>
      <c r="T231" s="48">
        <f t="shared" si="155"/>
        <v>103.10654093447519</v>
      </c>
      <c r="V231" s="45">
        <v>42963</v>
      </c>
      <c r="W231" s="42">
        <v>1504.25</v>
      </c>
      <c r="X231" s="47">
        <f t="shared" si="112"/>
        <v>-1.9939516799039048E-4</v>
      </c>
      <c r="Y231" s="42">
        <f t="shared" si="100"/>
        <v>3.5657997587534851E-5</v>
      </c>
      <c r="Z231" s="48">
        <f t="shared" si="104"/>
        <v>102.25689133612059</v>
      </c>
      <c r="AA231" s="48">
        <f t="shared" si="105"/>
        <v>103.11696721944512</v>
      </c>
      <c r="AB231" s="48">
        <f t="shared" si="106"/>
        <v>102.27728493253132</v>
      </c>
      <c r="AC231" s="48">
        <f t="shared" si="107"/>
        <v>103.13385406488244</v>
      </c>
      <c r="AD231" s="48"/>
      <c r="AE231" s="45">
        <v>42963</v>
      </c>
      <c r="AF231" s="42">
        <v>62123.58</v>
      </c>
      <c r="AG231" s="47">
        <f t="shared" si="108"/>
        <v>7.0312579282871823E-4</v>
      </c>
      <c r="AH231" s="48">
        <f t="shared" si="109"/>
        <v>102.69193747790102</v>
      </c>
      <c r="AI231" s="48"/>
      <c r="AJ231" s="48"/>
      <c r="AK231" s="45">
        <v>42963</v>
      </c>
      <c r="AL231" s="42">
        <v>40050.67</v>
      </c>
      <c r="AM231" s="47">
        <f t="shared" si="110"/>
        <v>7.4861240592682954E-4</v>
      </c>
      <c r="AN231" s="48">
        <f t="shared" si="111"/>
        <v>102.70087236584993</v>
      </c>
      <c r="AO231" s="48"/>
      <c r="AP231" s="48"/>
      <c r="AQ231" s="60">
        <f t="shared" si="121"/>
        <v>102.77436005402051</v>
      </c>
      <c r="AR231" s="48"/>
      <c r="AS231" s="42">
        <f t="shared" si="122"/>
        <v>102.53232545791717</v>
      </c>
      <c r="AT231" s="42">
        <f t="shared" si="123"/>
        <v>103.10654093447519</v>
      </c>
      <c r="AU231" s="48"/>
      <c r="AV231" s="48"/>
      <c r="AW231" s="48"/>
      <c r="AX231" s="48"/>
      <c r="AY231" s="48"/>
    </row>
    <row r="232" spans="2:51" x14ac:dyDescent="0.2">
      <c r="B232" s="45">
        <v>42964</v>
      </c>
      <c r="C232" s="42">
        <v>36199.33</v>
      </c>
      <c r="D232" s="47">
        <f t="shared" si="148"/>
        <v>1.1437983886808389E-4</v>
      </c>
      <c r="E232" s="48">
        <f t="shared" si="149"/>
        <v>102.65751768960736</v>
      </c>
      <c r="G232" s="45">
        <v>42964</v>
      </c>
      <c r="H232" s="42">
        <v>36111.279999999999</v>
      </c>
      <c r="I232" s="47">
        <f t="shared" si="150"/>
        <v>0</v>
      </c>
      <c r="J232" s="48">
        <f t="shared" si="151"/>
        <v>102.96870700581538</v>
      </c>
      <c r="L232" s="45">
        <v>42964</v>
      </c>
      <c r="M232" s="42">
        <v>39985.49</v>
      </c>
      <c r="N232" s="47">
        <f t="shared" si="152"/>
        <v>2.984472736478061E-4</v>
      </c>
      <c r="O232" s="48">
        <f t="shared" si="153"/>
        <v>102.56292595091085</v>
      </c>
      <c r="Q232" s="45">
        <v>42964</v>
      </c>
      <c r="R232" s="42">
        <v>37878.5</v>
      </c>
      <c r="S232" s="47">
        <f t="shared" si="154"/>
        <v>1.9936125183028786E-4</v>
      </c>
      <c r="T232" s="48">
        <f t="shared" si="155"/>
        <v>103.12709638354778</v>
      </c>
      <c r="V232" s="45">
        <v>42964</v>
      </c>
      <c r="W232" s="42">
        <v>1505.12</v>
      </c>
      <c r="X232" s="47">
        <f t="shared" si="112"/>
        <v>5.7836130962263255E-4</v>
      </c>
      <c r="Y232" s="42">
        <f t="shared" si="100"/>
        <v>3.5657997587534851E-5</v>
      </c>
      <c r="Z232" s="48">
        <f t="shared" si="104"/>
        <v>102.31603276571168</v>
      </c>
      <c r="AA232" s="48">
        <f t="shared" si="105"/>
        <v>103.18028302821881</v>
      </c>
      <c r="AB232" s="48">
        <f t="shared" si="106"/>
        <v>102.25689133612059</v>
      </c>
      <c r="AC232" s="48">
        <f t="shared" si="107"/>
        <v>103.11696721944512</v>
      </c>
      <c r="AD232" s="48"/>
      <c r="AE232" s="45">
        <v>42964</v>
      </c>
      <c r="AF232" s="42">
        <v>62127.28</v>
      </c>
      <c r="AG232" s="47">
        <f t="shared" si="108"/>
        <v>5.9558705406193013E-5</v>
      </c>
      <c r="AH232" s="48">
        <f t="shared" si="109"/>
        <v>102.69805367675286</v>
      </c>
      <c r="AI232" s="48"/>
      <c r="AJ232" s="48"/>
      <c r="AK232" s="45">
        <v>42964</v>
      </c>
      <c r="AL232" s="42">
        <v>40066.92</v>
      </c>
      <c r="AM232" s="47">
        <f t="shared" si="110"/>
        <v>4.0573603387916712E-4</v>
      </c>
      <c r="AN232" s="48">
        <f t="shared" si="111"/>
        <v>102.74254181047958</v>
      </c>
      <c r="AO232" s="48"/>
      <c r="AP232" s="48"/>
      <c r="AQ232" s="60">
        <f t="shared" si="121"/>
        <v>102.79280708618565</v>
      </c>
      <c r="AR232" s="48"/>
      <c r="AS232" s="42">
        <f t="shared" si="122"/>
        <v>102.56292595091085</v>
      </c>
      <c r="AT232" s="42">
        <f t="shared" si="123"/>
        <v>103.12709638354778</v>
      </c>
      <c r="AU232" s="48"/>
      <c r="AV232" s="48"/>
      <c r="AW232" s="48"/>
      <c r="AX232" s="48"/>
      <c r="AY232" s="48"/>
    </row>
    <row r="233" spans="2:51" x14ac:dyDescent="0.2">
      <c r="B233" s="45">
        <v>42965</v>
      </c>
      <c r="C233" s="42">
        <v>36201.050000000003</v>
      </c>
      <c r="D233" s="47">
        <f t="shared" si="148"/>
        <v>4.7514691570382794E-5</v>
      </c>
      <c r="E233" s="48">
        <f t="shared" si="149"/>
        <v>102.66239542989776</v>
      </c>
      <c r="G233" s="45">
        <v>42965</v>
      </c>
      <c r="H233" s="42">
        <v>36161.919999999998</v>
      </c>
      <c r="I233" s="47">
        <f t="shared" si="150"/>
        <v>1.4023319029399239E-3</v>
      </c>
      <c r="J233" s="48">
        <f t="shared" si="151"/>
        <v>103.1131033086541</v>
      </c>
      <c r="L233" s="45">
        <v>42965</v>
      </c>
      <c r="M233" s="42">
        <v>39989.01</v>
      </c>
      <c r="N233" s="47">
        <f t="shared" si="152"/>
        <v>8.8031933584087341E-5</v>
      </c>
      <c r="O233" s="48">
        <f t="shared" si="153"/>
        <v>102.57195476359635</v>
      </c>
      <c r="Q233" s="45">
        <v>42965</v>
      </c>
      <c r="R233" s="42">
        <v>37882.559999999998</v>
      </c>
      <c r="S233" s="47">
        <f t="shared" si="154"/>
        <v>1.071848146045884E-4</v>
      </c>
      <c r="T233" s="48">
        <f t="shared" si="155"/>
        <v>103.13815004225437</v>
      </c>
      <c r="V233" s="45">
        <v>42965</v>
      </c>
      <c r="W233" s="42">
        <v>1506.05</v>
      </c>
      <c r="X233" s="47">
        <f t="shared" si="112"/>
        <v>6.1789093228448166E-4</v>
      </c>
      <c r="Y233" s="42">
        <f t="shared" si="100"/>
        <v>3.5657997587534851E-5</v>
      </c>
      <c r="Z233" s="48">
        <f t="shared" si="104"/>
        <v>102.37925291458494</v>
      </c>
      <c r="AA233" s="48">
        <f t="shared" si="105"/>
        <v>103.2477163917758</v>
      </c>
      <c r="AB233" s="48">
        <f t="shared" si="106"/>
        <v>102.31603276571168</v>
      </c>
      <c r="AC233" s="48">
        <f t="shared" si="107"/>
        <v>103.18028302821881</v>
      </c>
      <c r="AD233" s="48"/>
      <c r="AE233" s="45">
        <v>42965</v>
      </c>
      <c r="AF233" s="42">
        <v>62141.08</v>
      </c>
      <c r="AG233" s="47">
        <f t="shared" si="108"/>
        <v>2.2212464476156768E-4</v>
      </c>
      <c r="AH233" s="48">
        <f t="shared" si="109"/>
        <v>102.72086544544352</v>
      </c>
      <c r="AI233" s="48"/>
      <c r="AJ233" s="48"/>
      <c r="AK233" s="45">
        <v>42965</v>
      </c>
      <c r="AL233" s="42">
        <v>40054.660000000003</v>
      </c>
      <c r="AM233" s="47">
        <f t="shared" si="110"/>
        <v>-3.0598808193882387E-4</v>
      </c>
      <c r="AN233" s="48">
        <f t="shared" si="111"/>
        <v>102.71110381717747</v>
      </c>
      <c r="AO233" s="48"/>
      <c r="AP233" s="48"/>
      <c r="AQ233" s="60">
        <f t="shared" si="121"/>
        <v>102.81959546783726</v>
      </c>
      <c r="AR233" s="48"/>
      <c r="AS233" s="42">
        <f t="shared" si="122"/>
        <v>102.57195476359635</v>
      </c>
      <c r="AT233" s="42">
        <f t="shared" si="123"/>
        <v>103.13815004225437</v>
      </c>
      <c r="AU233" s="48"/>
      <c r="AV233" s="48"/>
      <c r="AW233" s="48"/>
      <c r="AX233" s="48"/>
      <c r="AY233" s="48"/>
    </row>
    <row r="234" spans="2:51" x14ac:dyDescent="0.2">
      <c r="B234" s="45">
        <v>42966</v>
      </c>
      <c r="C234" s="42">
        <v>36201.050000000003</v>
      </c>
      <c r="D234" s="47">
        <f t="shared" si="148"/>
        <v>0</v>
      </c>
      <c r="E234" s="48">
        <f t="shared" si="149"/>
        <v>102.66239542989776</v>
      </c>
      <c r="G234" s="45">
        <v>42966</v>
      </c>
      <c r="H234" s="42">
        <v>36161.919999999998</v>
      </c>
      <c r="I234" s="47">
        <f t="shared" si="150"/>
        <v>0</v>
      </c>
      <c r="J234" s="48">
        <f t="shared" si="151"/>
        <v>103.1131033086541</v>
      </c>
      <c r="L234" s="45">
        <v>42966</v>
      </c>
      <c r="M234" s="42">
        <v>39989.01</v>
      </c>
      <c r="N234" s="47">
        <f t="shared" si="152"/>
        <v>0</v>
      </c>
      <c r="O234" s="48">
        <f t="shared" si="153"/>
        <v>102.57195476359635</v>
      </c>
      <c r="Q234" s="45">
        <v>42966</v>
      </c>
      <c r="R234" s="42">
        <v>37882.559999999998</v>
      </c>
      <c r="S234" s="47">
        <f t="shared" si="154"/>
        <v>0</v>
      </c>
      <c r="T234" s="48">
        <f t="shared" si="155"/>
        <v>103.13815004225437</v>
      </c>
      <c r="V234" s="45">
        <v>42966</v>
      </c>
      <c r="W234" s="42">
        <v>1506.19</v>
      </c>
      <c r="X234" s="47">
        <f t="shared" si="112"/>
        <v>9.2958401115561529E-5</v>
      </c>
      <c r="Y234" s="42">
        <f t="shared" si="100"/>
        <v>3.5657997587534851E-5</v>
      </c>
      <c r="Z234" s="48">
        <f t="shared" si="104"/>
        <v>102.38876992624328</v>
      </c>
      <c r="AA234" s="48">
        <f t="shared" si="105"/>
        <v>103.26099574123242</v>
      </c>
      <c r="AB234" s="48">
        <f t="shared" si="106"/>
        <v>102.37925291458494</v>
      </c>
      <c r="AC234" s="48">
        <f t="shared" si="107"/>
        <v>103.2477163917758</v>
      </c>
      <c r="AD234" s="48"/>
      <c r="AE234" s="45">
        <v>42966</v>
      </c>
      <c r="AF234" s="42">
        <v>62141.08</v>
      </c>
      <c r="AG234" s="47">
        <f t="shared" si="108"/>
        <v>0</v>
      </c>
      <c r="AH234" s="48">
        <f t="shared" si="109"/>
        <v>102.72086544544352</v>
      </c>
      <c r="AI234" s="48"/>
      <c r="AJ234" s="48"/>
      <c r="AK234" s="45">
        <v>42966</v>
      </c>
      <c r="AL234" s="42">
        <v>40054.660000000003</v>
      </c>
      <c r="AM234" s="47">
        <f t="shared" si="110"/>
        <v>0</v>
      </c>
      <c r="AN234" s="48">
        <f t="shared" si="111"/>
        <v>102.71110381717747</v>
      </c>
      <c r="AO234" s="48"/>
      <c r="AP234" s="48"/>
      <c r="AQ234" s="60">
        <f t="shared" si="121"/>
        <v>102.81959546783726</v>
      </c>
      <c r="AR234" s="48"/>
      <c r="AS234" s="42">
        <f t="shared" si="122"/>
        <v>102.57195476359635</v>
      </c>
      <c r="AT234" s="42">
        <f t="shared" si="123"/>
        <v>103.13815004225437</v>
      </c>
      <c r="AU234" s="48"/>
      <c r="AV234" s="48"/>
      <c r="AW234" s="48"/>
      <c r="AX234" s="48"/>
      <c r="AY234" s="48"/>
    </row>
    <row r="235" spans="2:51" x14ac:dyDescent="0.2">
      <c r="B235" s="45">
        <v>42967</v>
      </c>
      <c r="C235" s="42">
        <v>36201.050000000003</v>
      </c>
      <c r="D235" s="47">
        <f t="shared" si="148"/>
        <v>0</v>
      </c>
      <c r="E235" s="48">
        <f t="shared" si="149"/>
        <v>102.66239542989776</v>
      </c>
      <c r="G235" s="45">
        <v>42967</v>
      </c>
      <c r="H235" s="42">
        <v>36161.919999999998</v>
      </c>
      <c r="I235" s="47">
        <f t="shared" si="150"/>
        <v>0</v>
      </c>
      <c r="J235" s="48">
        <f t="shared" si="151"/>
        <v>103.1131033086541</v>
      </c>
      <c r="L235" s="45">
        <v>42967</v>
      </c>
      <c r="M235" s="42">
        <v>39989.01</v>
      </c>
      <c r="N235" s="47">
        <f t="shared" si="152"/>
        <v>0</v>
      </c>
      <c r="O235" s="48">
        <f t="shared" si="153"/>
        <v>102.57195476359635</v>
      </c>
      <c r="Q235" s="45">
        <v>42967</v>
      </c>
      <c r="R235" s="42">
        <v>37882.559999999998</v>
      </c>
      <c r="S235" s="47">
        <f t="shared" si="154"/>
        <v>0</v>
      </c>
      <c r="T235" s="48">
        <f t="shared" si="155"/>
        <v>103.13815004225437</v>
      </c>
      <c r="V235" s="45">
        <v>42967</v>
      </c>
      <c r="W235" s="42">
        <v>1506.32</v>
      </c>
      <c r="X235" s="47">
        <f t="shared" si="112"/>
        <v>8.6310492036112407E-5</v>
      </c>
      <c r="Y235" s="42">
        <f t="shared" si="100"/>
        <v>3.5657997587534851E-5</v>
      </c>
      <c r="Z235" s="48">
        <f t="shared" si="104"/>
        <v>102.39760715135459</v>
      </c>
      <c r="AA235" s="48">
        <f t="shared" si="105"/>
        <v>103.27359032892001</v>
      </c>
      <c r="AB235" s="48">
        <f t="shared" si="106"/>
        <v>102.38876992624328</v>
      </c>
      <c r="AC235" s="48">
        <f t="shared" si="107"/>
        <v>103.26099574123242</v>
      </c>
      <c r="AD235" s="48"/>
      <c r="AE235" s="45">
        <v>42967</v>
      </c>
      <c r="AF235" s="42">
        <v>62141.08</v>
      </c>
      <c r="AG235" s="47">
        <f t="shared" si="108"/>
        <v>0</v>
      </c>
      <c r="AH235" s="48">
        <f t="shared" si="109"/>
        <v>102.72086544544352</v>
      </c>
      <c r="AI235" s="48"/>
      <c r="AJ235" s="48"/>
      <c r="AK235" s="45">
        <v>42967</v>
      </c>
      <c r="AL235" s="42">
        <v>40054.660000000003</v>
      </c>
      <c r="AM235" s="47">
        <f t="shared" si="110"/>
        <v>0</v>
      </c>
      <c r="AN235" s="48">
        <f t="shared" si="111"/>
        <v>102.71110381717747</v>
      </c>
      <c r="AO235" s="48"/>
      <c r="AP235" s="48"/>
      <c r="AQ235" s="60">
        <f t="shared" si="121"/>
        <v>102.81959546783726</v>
      </c>
      <c r="AR235" s="48"/>
      <c r="AS235" s="42">
        <f t="shared" si="122"/>
        <v>102.57195476359635</v>
      </c>
      <c r="AT235" s="42">
        <f t="shared" si="123"/>
        <v>103.13815004225437</v>
      </c>
      <c r="AU235" s="48"/>
      <c r="AV235" s="48"/>
      <c r="AW235" s="48"/>
      <c r="AX235" s="48"/>
      <c r="AY235" s="48"/>
    </row>
    <row r="236" spans="2:51" x14ac:dyDescent="0.2">
      <c r="B236" s="45">
        <v>42968</v>
      </c>
      <c r="C236" s="42">
        <v>36211.93</v>
      </c>
      <c r="D236" s="47">
        <f t="shared" si="148"/>
        <v>3.0054376875798816E-4</v>
      </c>
      <c r="E236" s="48">
        <f t="shared" si="149"/>
        <v>102.69324997312998</v>
      </c>
      <c r="G236" s="45">
        <v>42968</v>
      </c>
      <c r="H236" s="42">
        <v>36179.9</v>
      </c>
      <c r="I236" s="47">
        <f t="shared" si="150"/>
        <v>4.9720811284359456E-4</v>
      </c>
      <c r="J236" s="48">
        <f t="shared" si="151"/>
        <v>103.16437198015964</v>
      </c>
      <c r="L236" s="45">
        <v>42968</v>
      </c>
      <c r="M236" s="42">
        <v>40014.53</v>
      </c>
      <c r="N236" s="47">
        <f t="shared" si="152"/>
        <v>6.3817533867416287E-4</v>
      </c>
      <c r="O236" s="48">
        <f t="shared" si="153"/>
        <v>102.63741365556608</v>
      </c>
      <c r="Q236" s="45">
        <v>42968</v>
      </c>
      <c r="R236" s="42">
        <v>37906.44</v>
      </c>
      <c r="S236" s="47">
        <f t="shared" si="154"/>
        <v>6.3036922531112261E-4</v>
      </c>
      <c r="T236" s="48">
        <f t="shared" si="155"/>
        <v>103.20316515799652</v>
      </c>
      <c r="V236" s="45">
        <v>42968</v>
      </c>
      <c r="W236" s="42">
        <v>1508.26</v>
      </c>
      <c r="X236" s="47">
        <f t="shared" si="112"/>
        <v>1.2879069520421726E-3</v>
      </c>
      <c r="Y236" s="42">
        <f t="shared" si="100"/>
        <v>3.5657997587534851E-5</v>
      </c>
      <c r="Z236" s="48">
        <f t="shared" si="104"/>
        <v>102.5294857414773</v>
      </c>
      <c r="AA236" s="48">
        <f t="shared" si="105"/>
        <v>103.41027963330178</v>
      </c>
      <c r="AB236" s="48">
        <f t="shared" si="106"/>
        <v>102.39760715135459</v>
      </c>
      <c r="AC236" s="48">
        <f t="shared" si="107"/>
        <v>103.27359032892001</v>
      </c>
      <c r="AD236" s="48"/>
      <c r="AE236" s="45">
        <v>42968</v>
      </c>
      <c r="AF236" s="42">
        <v>62184.89</v>
      </c>
      <c r="AG236" s="47">
        <f t="shared" si="108"/>
        <v>7.0500866737432943E-4</v>
      </c>
      <c r="AH236" s="48">
        <f t="shared" si="109"/>
        <v>102.79328454590275</v>
      </c>
      <c r="AI236" s="48"/>
      <c r="AJ236" s="48"/>
      <c r="AK236" s="45">
        <v>42968</v>
      </c>
      <c r="AL236" s="42">
        <v>40067.49</v>
      </c>
      <c r="AM236" s="47">
        <f t="shared" si="110"/>
        <v>3.2031229325113486E-4</v>
      </c>
      <c r="AN236" s="48">
        <f t="shared" si="111"/>
        <v>102.74400344638352</v>
      </c>
      <c r="AO236" s="48"/>
      <c r="AP236" s="48"/>
      <c r="AQ236" s="60">
        <f t="shared" si="121"/>
        <v>102.87258145985641</v>
      </c>
      <c r="AR236" s="48"/>
      <c r="AS236" s="42">
        <f t="shared" si="122"/>
        <v>102.63741365556608</v>
      </c>
      <c r="AT236" s="42">
        <f t="shared" si="123"/>
        <v>103.20316515799652</v>
      </c>
      <c r="AU236" s="48"/>
      <c r="AV236" s="48"/>
      <c r="AW236" s="48"/>
      <c r="AX236" s="48"/>
      <c r="AY236" s="48"/>
    </row>
    <row r="237" spans="2:51" x14ac:dyDescent="0.2">
      <c r="B237" s="45">
        <v>42969</v>
      </c>
      <c r="C237" s="42">
        <v>36243.35</v>
      </c>
      <c r="D237" s="47">
        <f t="shared" si="148"/>
        <v>8.6766985355368753E-4</v>
      </c>
      <c r="E237" s="48">
        <f t="shared" si="149"/>
        <v>102.78235381029512</v>
      </c>
      <c r="G237" s="45">
        <v>42969</v>
      </c>
      <c r="H237" s="42">
        <v>36179.9</v>
      </c>
      <c r="I237" s="47">
        <f t="shared" si="150"/>
        <v>0</v>
      </c>
      <c r="J237" s="48">
        <f t="shared" si="151"/>
        <v>103.16437198015964</v>
      </c>
      <c r="L237" s="45">
        <v>42969</v>
      </c>
      <c r="M237" s="42">
        <v>40030.07</v>
      </c>
      <c r="N237" s="47">
        <f t="shared" si="152"/>
        <v>3.8835892861910359E-4</v>
      </c>
      <c r="O237" s="48">
        <f t="shared" si="153"/>
        <v>102.67727381156959</v>
      </c>
      <c r="Q237" s="45">
        <v>42969</v>
      </c>
      <c r="R237" s="42">
        <v>37922.870000000003</v>
      </c>
      <c r="S237" s="47">
        <f t="shared" si="154"/>
        <v>4.3343558508790458E-4</v>
      </c>
      <c r="T237" s="48">
        <f t="shared" si="155"/>
        <v>103.2478970822697</v>
      </c>
      <c r="V237" s="45">
        <v>42969</v>
      </c>
      <c r="W237" s="42">
        <v>1507.46</v>
      </c>
      <c r="X237" s="47">
        <f t="shared" si="112"/>
        <v>-5.3041252834384878E-4</v>
      </c>
      <c r="Y237" s="42">
        <f t="shared" si="100"/>
        <v>3.5657997587534851E-5</v>
      </c>
      <c r="Z237" s="48">
        <f t="shared" si="104"/>
        <v>102.47510281771537</v>
      </c>
      <c r="AA237" s="48">
        <f t="shared" si="105"/>
        <v>103.35911692892643</v>
      </c>
      <c r="AB237" s="48">
        <f t="shared" si="106"/>
        <v>102.5294857414773</v>
      </c>
      <c r="AC237" s="48">
        <f t="shared" si="107"/>
        <v>103.41027963330178</v>
      </c>
      <c r="AD237" s="48"/>
      <c r="AE237" s="45">
        <v>42969</v>
      </c>
      <c r="AF237" s="42">
        <v>62221.31</v>
      </c>
      <c r="AG237" s="47">
        <f t="shared" si="108"/>
        <v>5.8567282180610469E-4</v>
      </c>
      <c r="AH237" s="48">
        <f t="shared" si="109"/>
        <v>102.85348777892547</v>
      </c>
      <c r="AI237" s="48"/>
      <c r="AJ237" s="48"/>
      <c r="AK237" s="45">
        <v>42969</v>
      </c>
      <c r="AL237" s="42">
        <v>40079.03</v>
      </c>
      <c r="AM237" s="47">
        <f t="shared" si="110"/>
        <v>2.8801404829703614E-4</v>
      </c>
      <c r="AN237" s="48">
        <f t="shared" si="111"/>
        <v>102.77359516275435</v>
      </c>
      <c r="AO237" s="48"/>
      <c r="AP237" s="48"/>
      <c r="AQ237" s="60">
        <f t="shared" si="121"/>
        <v>102.91649660432898</v>
      </c>
      <c r="AR237" s="48"/>
      <c r="AS237" s="42">
        <f t="shared" si="122"/>
        <v>102.67727381156959</v>
      </c>
      <c r="AT237" s="42">
        <f t="shared" si="123"/>
        <v>103.2478970822697</v>
      </c>
      <c r="AU237" s="48"/>
      <c r="AV237" s="48"/>
      <c r="AW237" s="48"/>
      <c r="AX237" s="48"/>
      <c r="AY237" s="48"/>
    </row>
    <row r="238" spans="2:51" x14ac:dyDescent="0.2">
      <c r="B238" s="45">
        <v>42970</v>
      </c>
      <c r="C238" s="42">
        <v>36233.35</v>
      </c>
      <c r="D238" s="47">
        <f t="shared" si="148"/>
        <v>-2.7591268467186403E-4</v>
      </c>
      <c r="E238" s="48">
        <f t="shared" si="149"/>
        <v>102.75399485511844</v>
      </c>
      <c r="G238" s="45">
        <v>42970</v>
      </c>
      <c r="H238" s="42">
        <v>36193.47</v>
      </c>
      <c r="I238" s="47">
        <f t="shared" si="150"/>
        <v>3.7507013562776415E-4</v>
      </c>
      <c r="J238" s="48">
        <f t="shared" si="151"/>
        <v>103.2030658551502</v>
      </c>
      <c r="L238" s="45">
        <v>42970</v>
      </c>
      <c r="M238" s="42">
        <v>40028.080000000002</v>
      </c>
      <c r="N238" s="47">
        <f t="shared" si="152"/>
        <v>-4.9712628531484171E-5</v>
      </c>
      <c r="O238" s="48">
        <f t="shared" si="153"/>
        <v>102.67216945439797</v>
      </c>
      <c r="Q238" s="45">
        <v>42970</v>
      </c>
      <c r="R238" s="42">
        <v>37924.46</v>
      </c>
      <c r="S238" s="47">
        <f t="shared" si="154"/>
        <v>4.1927206458680644E-5</v>
      </c>
      <c r="T238" s="48">
        <f t="shared" si="155"/>
        <v>103.25222597816709</v>
      </c>
      <c r="V238" s="45">
        <v>42970</v>
      </c>
      <c r="W238" s="42">
        <v>1505.17</v>
      </c>
      <c r="X238" s="47">
        <f t="shared" si="112"/>
        <v>-1.5191116182187159E-3</v>
      </c>
      <c r="Y238" s="42">
        <f t="shared" si="100"/>
        <v>3.5657997587534851E-5</v>
      </c>
      <c r="Z238" s="48">
        <f t="shared" si="104"/>
        <v>102.31943169844682</v>
      </c>
      <c r="AA238" s="48">
        <f t="shared" si="105"/>
        <v>103.20578847269297</v>
      </c>
      <c r="AB238" s="48">
        <f t="shared" si="106"/>
        <v>102.47510281771537</v>
      </c>
      <c r="AC238" s="48">
        <f t="shared" si="107"/>
        <v>103.35911692892643</v>
      </c>
      <c r="AD238" s="48"/>
      <c r="AE238" s="45">
        <v>42970</v>
      </c>
      <c r="AF238" s="42">
        <v>62207.57</v>
      </c>
      <c r="AG238" s="47">
        <f t="shared" si="108"/>
        <v>-2.2082466601869299E-4</v>
      </c>
      <c r="AH238" s="48">
        <f t="shared" si="109"/>
        <v>102.83077519183783</v>
      </c>
      <c r="AI238" s="48"/>
      <c r="AJ238" s="48"/>
      <c r="AK238" s="45">
        <v>42970</v>
      </c>
      <c r="AL238" s="42">
        <v>40083.089999999997</v>
      </c>
      <c r="AM238" s="47">
        <f t="shared" si="110"/>
        <v>1.0129985680795706E-4</v>
      </c>
      <c r="AN238" s="48">
        <f t="shared" si="111"/>
        <v>102.78400611322797</v>
      </c>
      <c r="AO238" s="48"/>
      <c r="AP238" s="48"/>
      <c r="AQ238" s="60">
        <f t="shared" si="121"/>
        <v>102.91603957464991</v>
      </c>
      <c r="AR238" s="48"/>
      <c r="AS238" s="42">
        <f t="shared" si="122"/>
        <v>102.67216945439797</v>
      </c>
      <c r="AT238" s="42">
        <f t="shared" si="123"/>
        <v>103.25222597816709</v>
      </c>
      <c r="AU238" s="48"/>
      <c r="AV238" s="48"/>
      <c r="AW238" s="48"/>
      <c r="AX238" s="48"/>
      <c r="AY238" s="48"/>
    </row>
    <row r="239" spans="2:51" x14ac:dyDescent="0.2">
      <c r="B239" s="45">
        <v>42971</v>
      </c>
      <c r="C239" s="42">
        <v>36192.870000000003</v>
      </c>
      <c r="D239" s="47">
        <f t="shared" si="148"/>
        <v>-1.1172027979746701E-3</v>
      </c>
      <c r="E239" s="48">
        <f t="shared" si="149"/>
        <v>102.63919780456322</v>
      </c>
      <c r="G239" s="45">
        <v>42971</v>
      </c>
      <c r="H239" s="42">
        <v>36131.629999999997</v>
      </c>
      <c r="I239" s="47">
        <f t="shared" si="150"/>
        <v>-1.7085955007907216E-3</v>
      </c>
      <c r="J239" s="48">
        <f t="shared" si="151"/>
        <v>103.02673356116229</v>
      </c>
      <c r="L239" s="45">
        <v>42971</v>
      </c>
      <c r="M239" s="42">
        <v>39957.71</v>
      </c>
      <c r="N239" s="47">
        <f t="shared" si="152"/>
        <v>-1.7580158728572881E-3</v>
      </c>
      <c r="O239" s="48">
        <f t="shared" si="153"/>
        <v>102.49167015079645</v>
      </c>
      <c r="Q239" s="45">
        <v>42971</v>
      </c>
      <c r="R239" s="42">
        <v>37865.25</v>
      </c>
      <c r="S239" s="47">
        <f t="shared" si="154"/>
        <v>-1.5612615182918343E-3</v>
      </c>
      <c r="T239" s="48">
        <f t="shared" si="155"/>
        <v>103.0910222510694</v>
      </c>
      <c r="V239" s="45">
        <v>42971</v>
      </c>
      <c r="W239" s="42">
        <v>1502.66</v>
      </c>
      <c r="X239" s="47">
        <f t="shared" si="112"/>
        <v>-1.6675857212141709E-3</v>
      </c>
      <c r="Y239" s="42">
        <f t="shared" si="100"/>
        <v>3.5657997587534851E-5</v>
      </c>
      <c r="Z239" s="48">
        <f t="shared" si="104"/>
        <v>102.14880527514374</v>
      </c>
      <c r="AA239" s="48">
        <f t="shared" si="105"/>
        <v>103.03736408524564</v>
      </c>
      <c r="AB239" s="48">
        <f t="shared" si="106"/>
        <v>102.31943169844682</v>
      </c>
      <c r="AC239" s="48">
        <f t="shared" si="107"/>
        <v>103.20578847269297</v>
      </c>
      <c r="AD239" s="48"/>
      <c r="AE239" s="45">
        <v>42971</v>
      </c>
      <c r="AF239" s="42">
        <v>62096.35</v>
      </c>
      <c r="AG239" s="47">
        <f t="shared" si="108"/>
        <v>-1.7878853007761153E-3</v>
      </c>
      <c r="AH239" s="48">
        <f t="shared" si="109"/>
        <v>102.64692556040492</v>
      </c>
      <c r="AI239" s="48"/>
      <c r="AJ239" s="48"/>
      <c r="AK239" s="45">
        <v>42971</v>
      </c>
      <c r="AL239" s="42">
        <v>40036.99</v>
      </c>
      <c r="AM239" s="47">
        <f t="shared" si="110"/>
        <v>-1.150110932066295E-3</v>
      </c>
      <c r="AN239" s="48">
        <f t="shared" si="111"/>
        <v>102.66579310415558</v>
      </c>
      <c r="AO239" s="48"/>
      <c r="AP239" s="48"/>
      <c r="AQ239" s="60">
        <f t="shared" si="121"/>
        <v>102.76022373869198</v>
      </c>
      <c r="AR239" s="48"/>
      <c r="AS239" s="42">
        <f t="shared" si="122"/>
        <v>102.49167015079645</v>
      </c>
      <c r="AT239" s="42">
        <f t="shared" si="123"/>
        <v>103.0910222510694</v>
      </c>
      <c r="AU239" s="48"/>
      <c r="AV239" s="48"/>
      <c r="AW239" s="48"/>
      <c r="AX239" s="48"/>
      <c r="AY239" s="48"/>
    </row>
    <row r="240" spans="2:51" x14ac:dyDescent="0.2">
      <c r="B240" s="45">
        <v>42972</v>
      </c>
      <c r="C240" s="42">
        <v>36133.980000000003</v>
      </c>
      <c r="D240" s="47">
        <f t="shared" si="148"/>
        <v>-1.6271160590469735E-3</v>
      </c>
      <c r="E240" s="48">
        <f t="shared" si="149"/>
        <v>102.47219191752772</v>
      </c>
      <c r="G240" s="45">
        <v>42972</v>
      </c>
      <c r="H240" s="42">
        <v>36087.08</v>
      </c>
      <c r="I240" s="47">
        <f t="shared" si="150"/>
        <v>-1.232991702837527E-3</v>
      </c>
      <c r="J240" s="48">
        <f t="shared" si="151"/>
        <v>102.89970245351093</v>
      </c>
      <c r="L240" s="45">
        <v>42972</v>
      </c>
      <c r="M240" s="42">
        <v>39904.089999999997</v>
      </c>
      <c r="N240" s="47">
        <f t="shared" si="152"/>
        <v>-1.3419187435916857E-3</v>
      </c>
      <c r="O240" s="48">
        <f t="shared" si="153"/>
        <v>102.35413465755909</v>
      </c>
      <c r="Q240" s="45">
        <v>42972</v>
      </c>
      <c r="R240" s="42">
        <v>37824.39</v>
      </c>
      <c r="S240" s="47">
        <f t="shared" si="154"/>
        <v>-1.0790896666468264E-3</v>
      </c>
      <c r="T240" s="48">
        <f t="shared" si="155"/>
        <v>102.97977779423422</v>
      </c>
      <c r="V240" s="45">
        <v>42972</v>
      </c>
      <c r="W240" s="42">
        <v>1502.19</v>
      </c>
      <c r="X240" s="47">
        <f t="shared" si="112"/>
        <v>-3.1277867248746816E-4</v>
      </c>
      <c r="Y240" s="42">
        <f t="shared" si="100"/>
        <v>3.5657997587534851E-5</v>
      </c>
      <c r="Z240" s="48">
        <f t="shared" si="104"/>
        <v>102.11685530743361</v>
      </c>
      <c r="AA240" s="48">
        <f t="shared" si="105"/>
        <v>103.00881030137043</v>
      </c>
      <c r="AB240" s="48">
        <f t="shared" si="106"/>
        <v>102.14880527514374</v>
      </c>
      <c r="AC240" s="48">
        <f t="shared" si="107"/>
        <v>103.03736408524564</v>
      </c>
      <c r="AD240" s="48"/>
      <c r="AE240" s="45">
        <v>42972</v>
      </c>
      <c r="AF240" s="42">
        <v>62023.24</v>
      </c>
      <c r="AG240" s="47">
        <f t="shared" si="108"/>
        <v>-1.1773638869273517E-3</v>
      </c>
      <c r="AH240" s="48">
        <f t="shared" si="109"/>
        <v>102.52607277714598</v>
      </c>
      <c r="AI240" s="48"/>
      <c r="AJ240" s="48"/>
      <c r="AK240" s="45">
        <v>42972</v>
      </c>
      <c r="AL240" s="42">
        <v>40001.800000000003</v>
      </c>
      <c r="AM240" s="47">
        <f t="shared" si="110"/>
        <v>-8.7893720282161691E-4</v>
      </c>
      <c r="AN240" s="48">
        <f t="shared" si="111"/>
        <v>102.57555631913915</v>
      </c>
      <c r="AO240" s="48"/>
      <c r="AP240" s="48"/>
      <c r="AQ240" s="60">
        <f t="shared" si="121"/>
        <v>102.63457265318618</v>
      </c>
      <c r="AR240" s="48"/>
      <c r="AS240" s="42">
        <f t="shared" si="122"/>
        <v>102.35413465755909</v>
      </c>
      <c r="AT240" s="42">
        <f t="shared" si="123"/>
        <v>102.97977779423422</v>
      </c>
      <c r="AU240" s="48"/>
      <c r="AV240" s="48"/>
      <c r="AW240" s="48"/>
      <c r="AX240" s="48"/>
      <c r="AY240" s="48"/>
    </row>
    <row r="241" spans="2:51" x14ac:dyDescent="0.2">
      <c r="B241" s="45">
        <v>42973</v>
      </c>
      <c r="C241" s="42">
        <v>36133.980000000003</v>
      </c>
      <c r="D241" s="47">
        <f t="shared" si="148"/>
        <v>0</v>
      </c>
      <c r="E241" s="48">
        <f t="shared" si="149"/>
        <v>102.47219191752772</v>
      </c>
      <c r="G241" s="45">
        <v>42973</v>
      </c>
      <c r="H241" s="42">
        <v>36087.08</v>
      </c>
      <c r="I241" s="47">
        <f t="shared" si="150"/>
        <v>0</v>
      </c>
      <c r="J241" s="48">
        <f t="shared" si="151"/>
        <v>102.89970245351093</v>
      </c>
      <c r="L241" s="45">
        <v>42973</v>
      </c>
      <c r="M241" s="42">
        <v>39904.089999999997</v>
      </c>
      <c r="N241" s="47">
        <f t="shared" si="152"/>
        <v>0</v>
      </c>
      <c r="O241" s="48">
        <f t="shared" si="153"/>
        <v>102.35413465755909</v>
      </c>
      <c r="Q241" s="45">
        <v>42973</v>
      </c>
      <c r="R241" s="42">
        <v>37824.39</v>
      </c>
      <c r="S241" s="47">
        <f t="shared" si="154"/>
        <v>0</v>
      </c>
      <c r="T241" s="48">
        <f t="shared" si="155"/>
        <v>102.97977779423422</v>
      </c>
      <c r="V241" s="45">
        <v>42973</v>
      </c>
      <c r="W241" s="42">
        <v>1502.34</v>
      </c>
      <c r="X241" s="47">
        <f t="shared" si="112"/>
        <v>9.9854212849193047E-5</v>
      </c>
      <c r="Y241" s="42">
        <f t="shared" si="100"/>
        <v>3.5657997587534851E-5</v>
      </c>
      <c r="Z241" s="48">
        <f t="shared" si="104"/>
        <v>102.12705210563897</v>
      </c>
      <c r="AA241" s="48">
        <f t="shared" si="105"/>
        <v>103.02276925294883</v>
      </c>
      <c r="AB241" s="48">
        <f t="shared" si="106"/>
        <v>102.11685530743361</v>
      </c>
      <c r="AC241" s="48">
        <f t="shared" si="107"/>
        <v>103.00881030137043</v>
      </c>
      <c r="AD241" s="48"/>
      <c r="AE241" s="45">
        <v>42973</v>
      </c>
      <c r="AF241" s="42">
        <v>62023.24</v>
      </c>
      <c r="AG241" s="47">
        <f t="shared" si="108"/>
        <v>0</v>
      </c>
      <c r="AH241" s="48">
        <f t="shared" si="109"/>
        <v>102.52607277714598</v>
      </c>
      <c r="AI241" s="48"/>
      <c r="AJ241" s="48"/>
      <c r="AK241" s="45">
        <v>42973</v>
      </c>
      <c r="AL241" s="42">
        <v>40001.800000000003</v>
      </c>
      <c r="AM241" s="47">
        <f t="shared" si="110"/>
        <v>0</v>
      </c>
      <c r="AN241" s="48">
        <f t="shared" si="111"/>
        <v>102.57555631913915</v>
      </c>
      <c r="AO241" s="48"/>
      <c r="AP241" s="48"/>
      <c r="AQ241" s="60">
        <f t="shared" si="121"/>
        <v>102.63457265318618</v>
      </c>
      <c r="AR241" s="48"/>
      <c r="AS241" s="42">
        <f t="shared" si="122"/>
        <v>102.35413465755909</v>
      </c>
      <c r="AT241" s="42">
        <f t="shared" si="123"/>
        <v>102.97977779423422</v>
      </c>
      <c r="AU241" s="48"/>
      <c r="AV241" s="48"/>
      <c r="AW241" s="48"/>
      <c r="AX241" s="48"/>
      <c r="AY241" s="48"/>
    </row>
    <row r="242" spans="2:51" x14ac:dyDescent="0.2">
      <c r="B242" s="45">
        <v>42974</v>
      </c>
      <c r="C242" s="42">
        <v>36133.980000000003</v>
      </c>
      <c r="D242" s="47">
        <f t="shared" si="148"/>
        <v>0</v>
      </c>
      <c r="E242" s="48">
        <f t="shared" si="149"/>
        <v>102.47219191752772</v>
      </c>
      <c r="G242" s="45">
        <v>42974</v>
      </c>
      <c r="H242" s="42">
        <v>36087.08</v>
      </c>
      <c r="I242" s="47">
        <f t="shared" si="150"/>
        <v>0</v>
      </c>
      <c r="J242" s="48">
        <f t="shared" si="151"/>
        <v>102.89970245351093</v>
      </c>
      <c r="L242" s="45">
        <v>42974</v>
      </c>
      <c r="M242" s="42">
        <v>39904.089999999997</v>
      </c>
      <c r="N242" s="47">
        <f t="shared" si="152"/>
        <v>0</v>
      </c>
      <c r="O242" s="48">
        <f t="shared" si="153"/>
        <v>102.35413465755909</v>
      </c>
      <c r="Q242" s="45">
        <v>42974</v>
      </c>
      <c r="R242" s="42">
        <v>37824.39</v>
      </c>
      <c r="S242" s="47">
        <f t="shared" si="154"/>
        <v>0</v>
      </c>
      <c r="T242" s="48">
        <f t="shared" si="155"/>
        <v>102.97977779423422</v>
      </c>
      <c r="V242" s="45">
        <v>42974</v>
      </c>
      <c r="W242" s="42">
        <v>1502.49</v>
      </c>
      <c r="X242" s="47">
        <f t="shared" si="112"/>
        <v>9.9844242980928755E-5</v>
      </c>
      <c r="Y242" s="42">
        <f t="shared" si="100"/>
        <v>3.5657997587534851E-5</v>
      </c>
      <c r="Z242" s="48">
        <f t="shared" si="104"/>
        <v>102.13724890384432</v>
      </c>
      <c r="AA242" s="48">
        <f t="shared" si="105"/>
        <v>103.03672906901218</v>
      </c>
      <c r="AB242" s="48">
        <f t="shared" si="106"/>
        <v>102.12705210563897</v>
      </c>
      <c r="AC242" s="48">
        <f t="shared" si="107"/>
        <v>103.02276925294883</v>
      </c>
      <c r="AD242" s="48"/>
      <c r="AE242" s="45">
        <v>42974</v>
      </c>
      <c r="AF242" s="42">
        <v>62023.24</v>
      </c>
      <c r="AG242" s="47">
        <f t="shared" si="108"/>
        <v>0</v>
      </c>
      <c r="AH242" s="48">
        <f t="shared" si="109"/>
        <v>102.52607277714598</v>
      </c>
      <c r="AI242" s="48"/>
      <c r="AJ242" s="48"/>
      <c r="AK242" s="45">
        <v>42974</v>
      </c>
      <c r="AL242" s="42">
        <v>40001.800000000003</v>
      </c>
      <c r="AM242" s="47">
        <f t="shared" si="110"/>
        <v>0</v>
      </c>
      <c r="AN242" s="48">
        <f t="shared" si="111"/>
        <v>102.57555631913915</v>
      </c>
      <c r="AO242" s="48"/>
      <c r="AP242" s="48"/>
      <c r="AQ242" s="60">
        <f t="shared" si="121"/>
        <v>102.63457265318618</v>
      </c>
      <c r="AR242" s="48"/>
      <c r="AS242" s="42">
        <f t="shared" si="122"/>
        <v>102.35413465755909</v>
      </c>
      <c r="AT242" s="42">
        <f t="shared" si="123"/>
        <v>102.97977779423422</v>
      </c>
      <c r="AU242" s="48"/>
      <c r="AV242" s="48"/>
      <c r="AW242" s="48"/>
      <c r="AX242" s="48"/>
      <c r="AY242" s="48"/>
    </row>
    <row r="243" spans="2:51" x14ac:dyDescent="0.2">
      <c r="B243" s="45">
        <v>42975</v>
      </c>
      <c r="C243" s="42">
        <v>36126.410000000003</v>
      </c>
      <c r="D243" s="47">
        <f t="shared" si="148"/>
        <v>-2.0949809569825728E-4</v>
      </c>
      <c r="E243" s="48">
        <f t="shared" si="149"/>
        <v>102.45072418845898</v>
      </c>
      <c r="G243" s="45">
        <v>42975</v>
      </c>
      <c r="H243" s="42">
        <v>36094.26</v>
      </c>
      <c r="I243" s="47">
        <f t="shared" si="150"/>
        <v>1.98963174631972E-4</v>
      </c>
      <c r="J243" s="48">
        <f t="shared" si="151"/>
        <v>102.92017570497975</v>
      </c>
      <c r="L243" s="45">
        <v>42975</v>
      </c>
      <c r="M243" s="42">
        <v>39908.76</v>
      </c>
      <c r="N243" s="47">
        <f t="shared" si="152"/>
        <v>1.1703061014567417E-4</v>
      </c>
      <c r="O243" s="48">
        <f t="shared" si="153"/>
        <v>102.366113224389</v>
      </c>
      <c r="Q243" s="45">
        <v>42975</v>
      </c>
      <c r="R243" s="42">
        <v>37831.57</v>
      </c>
      <c r="S243" s="47">
        <f t="shared" si="154"/>
        <v>1.8982460787864142E-4</v>
      </c>
      <c r="T243" s="48">
        <f t="shared" si="155"/>
        <v>102.99932589017344</v>
      </c>
      <c r="V243" s="45">
        <v>42975</v>
      </c>
      <c r="W243" s="42">
        <v>1500.41</v>
      </c>
      <c r="X243" s="47">
        <f t="shared" si="112"/>
        <v>-1.3843686147660961E-3</v>
      </c>
      <c r="Y243" s="42">
        <f t="shared" si="100"/>
        <v>3.5657997587534851E-5</v>
      </c>
      <c r="Z243" s="48">
        <f t="shared" si="104"/>
        <v>101.9958533020633</v>
      </c>
      <c r="AA243" s="48">
        <f t="shared" si="105"/>
        <v>102.89776233855746</v>
      </c>
      <c r="AB243" s="48">
        <f t="shared" si="106"/>
        <v>102.13724890384432</v>
      </c>
      <c r="AC243" s="48">
        <f t="shared" si="107"/>
        <v>103.03672906901218</v>
      </c>
      <c r="AD243" s="48"/>
      <c r="AE243" s="45">
        <v>42975</v>
      </c>
      <c r="AF243" s="42">
        <v>62023.72</v>
      </c>
      <c r="AG243" s="47">
        <f t="shared" si="108"/>
        <v>7.7390345942784933E-6</v>
      </c>
      <c r="AH243" s="48">
        <f t="shared" si="109"/>
        <v>102.52686622997003</v>
      </c>
      <c r="AI243" s="48"/>
      <c r="AJ243" s="48"/>
      <c r="AK243" s="45">
        <v>42975</v>
      </c>
      <c r="AL243" s="42">
        <v>40013.050000000003</v>
      </c>
      <c r="AM243" s="47">
        <f t="shared" si="110"/>
        <v>2.8123734431950709E-4</v>
      </c>
      <c r="AN243" s="48">
        <f t="shared" si="111"/>
        <v>102.60440439619045</v>
      </c>
      <c r="AO243" s="48"/>
      <c r="AP243" s="48"/>
      <c r="AQ243" s="60">
        <f t="shared" si="121"/>
        <v>102.64460160569359</v>
      </c>
      <c r="AR243" s="48"/>
      <c r="AS243" s="42">
        <f t="shared" si="122"/>
        <v>102.366113224389</v>
      </c>
      <c r="AT243" s="42">
        <f t="shared" si="123"/>
        <v>102.99932589017344</v>
      </c>
      <c r="AU243" s="48"/>
      <c r="AV243" s="48"/>
      <c r="AW243" s="48"/>
      <c r="AX243" s="48"/>
      <c r="AY243" s="48"/>
    </row>
    <row r="244" spans="2:51" x14ac:dyDescent="0.2">
      <c r="B244" s="45">
        <v>42976</v>
      </c>
      <c r="C244" s="42">
        <v>36080.46</v>
      </c>
      <c r="D244" s="47">
        <f t="shared" si="148"/>
        <v>-1.2719226737448741E-3</v>
      </c>
      <c r="E244" s="48">
        <f t="shared" si="149"/>
        <v>102.32041478942209</v>
      </c>
      <c r="G244" s="45">
        <v>42976</v>
      </c>
      <c r="H244" s="42">
        <v>36061.64</v>
      </c>
      <c r="I244" s="47">
        <f t="shared" si="150"/>
        <v>-9.0374480596089324E-4</v>
      </c>
      <c r="J244" s="48">
        <f t="shared" si="151"/>
        <v>102.8271621307578</v>
      </c>
      <c r="L244" s="45">
        <v>42976</v>
      </c>
      <c r="M244" s="42">
        <v>39850.58</v>
      </c>
      <c r="N244" s="47">
        <f t="shared" si="152"/>
        <v>-1.4578252995082197E-3</v>
      </c>
      <c r="O244" s="48">
        <f t="shared" si="153"/>
        <v>102.21688131471817</v>
      </c>
      <c r="Q244" s="45">
        <v>42976</v>
      </c>
      <c r="R244" s="42">
        <v>37793.550000000003</v>
      </c>
      <c r="S244" s="47">
        <f t="shared" si="154"/>
        <v>-1.0049807607772632E-3</v>
      </c>
      <c r="T244" s="48">
        <f t="shared" si="155"/>
        <v>102.89581354928079</v>
      </c>
      <c r="V244" s="45">
        <v>42976</v>
      </c>
      <c r="W244" s="42">
        <v>1501.71</v>
      </c>
      <c r="X244" s="47">
        <f t="shared" si="112"/>
        <v>8.6642984250961952E-4</v>
      </c>
      <c r="Y244" s="42">
        <f t="shared" si="100"/>
        <v>3.5657997587534851E-5</v>
      </c>
      <c r="Z244" s="48">
        <f t="shared" si="104"/>
        <v>102.08422555317644</v>
      </c>
      <c r="AA244" s="48">
        <f t="shared" si="105"/>
        <v>102.99058515873628</v>
      </c>
      <c r="AB244" s="48">
        <f t="shared" si="106"/>
        <v>101.9958533020633</v>
      </c>
      <c r="AC244" s="48">
        <f t="shared" si="107"/>
        <v>102.89776233855746</v>
      </c>
      <c r="AD244" s="48"/>
      <c r="AE244" s="45">
        <v>42976</v>
      </c>
      <c r="AF244" s="42">
        <v>61969.75</v>
      </c>
      <c r="AG244" s="47">
        <f t="shared" si="108"/>
        <v>-8.7015096804898828E-4</v>
      </c>
      <c r="AH244" s="48">
        <f t="shared" si="109"/>
        <v>102.43765237806899</v>
      </c>
      <c r="AI244" s="48"/>
      <c r="AJ244" s="48"/>
      <c r="AK244" s="45">
        <v>42976</v>
      </c>
      <c r="AL244" s="42">
        <v>39996.53</v>
      </c>
      <c r="AM244" s="47">
        <f t="shared" si="110"/>
        <v>-4.1286530269513122E-4</v>
      </c>
      <c r="AN244" s="48">
        <f t="shared" si="111"/>
        <v>102.56204259771155</v>
      </c>
      <c r="AO244" s="48"/>
      <c r="AP244" s="48"/>
      <c r="AQ244" s="60">
        <f t="shared" si="121"/>
        <v>102.54332779332655</v>
      </c>
      <c r="AR244" s="48"/>
      <c r="AS244" s="42">
        <f t="shared" si="122"/>
        <v>102.21688131471817</v>
      </c>
      <c r="AT244" s="42">
        <f t="shared" si="123"/>
        <v>102.89581354928079</v>
      </c>
      <c r="AU244" s="48"/>
      <c r="AV244" s="48"/>
      <c r="AW244" s="48"/>
      <c r="AX244" s="48"/>
      <c r="AY244" s="48"/>
    </row>
    <row r="245" spans="2:51" x14ac:dyDescent="0.2">
      <c r="B245" s="45">
        <v>42977</v>
      </c>
      <c r="C245" s="42">
        <v>36107.9</v>
      </c>
      <c r="D245" s="47">
        <f t="shared" si="148"/>
        <v>7.6052245453639422E-4</v>
      </c>
      <c r="E245" s="48">
        <f t="shared" si="149"/>
        <v>102.39823176242692</v>
      </c>
      <c r="G245" s="45">
        <v>42977</v>
      </c>
      <c r="H245" s="42">
        <v>36080.519999999997</v>
      </c>
      <c r="I245" s="47">
        <f t="shared" si="150"/>
        <v>5.2354801390053218E-4</v>
      </c>
      <c r="J245" s="48">
        <f t="shared" si="151"/>
        <v>102.88099708726638</v>
      </c>
      <c r="L245" s="45">
        <v>42977</v>
      </c>
      <c r="M245" s="42">
        <v>39863.82</v>
      </c>
      <c r="N245" s="47">
        <f t="shared" si="152"/>
        <v>3.322410865789216E-4</v>
      </c>
      <c r="O245" s="48">
        <f t="shared" si="153"/>
        <v>102.25084196243287</v>
      </c>
      <c r="Q245" s="45">
        <v>42977</v>
      </c>
      <c r="R245" s="42">
        <v>37805.01</v>
      </c>
      <c r="S245" s="47">
        <f t="shared" si="154"/>
        <v>3.0322634417778715E-4</v>
      </c>
      <c r="T245" s="48">
        <f t="shared" si="155"/>
        <v>102.92701427065454</v>
      </c>
      <c r="V245" s="45">
        <v>42977</v>
      </c>
      <c r="W245" s="42">
        <v>1502.83</v>
      </c>
      <c r="X245" s="47">
        <f t="shared" si="112"/>
        <v>7.4581643592952496E-4</v>
      </c>
      <c r="Y245" s="42">
        <f t="shared" si="100"/>
        <v>3.5657997587534851E-5</v>
      </c>
      <c r="Z245" s="48">
        <f t="shared" si="104"/>
        <v>102.16036164644314</v>
      </c>
      <c r="AA245" s="48">
        <f t="shared" si="105"/>
        <v>103.0710696679308</v>
      </c>
      <c r="AB245" s="48">
        <f t="shared" si="106"/>
        <v>102.08422555317644</v>
      </c>
      <c r="AC245" s="48">
        <f t="shared" si="107"/>
        <v>102.99058515873628</v>
      </c>
      <c r="AD245" s="48"/>
      <c r="AE245" s="45">
        <v>42977</v>
      </c>
      <c r="AF245" s="42">
        <v>62002.65</v>
      </c>
      <c r="AG245" s="47">
        <f t="shared" si="108"/>
        <v>5.3090419115786602E-4</v>
      </c>
      <c r="AH245" s="48">
        <f t="shared" si="109"/>
        <v>102.49203695704888</v>
      </c>
      <c r="AI245" s="48"/>
      <c r="AJ245" s="48"/>
      <c r="AK245" s="45">
        <v>42977</v>
      </c>
      <c r="AL245" s="42">
        <v>40007.699999999997</v>
      </c>
      <c r="AM245" s="47">
        <f t="shared" si="110"/>
        <v>2.7927422703921678E-4</v>
      </c>
      <c r="AN245" s="48">
        <f t="shared" si="111"/>
        <v>102.59068553288159</v>
      </c>
      <c r="AO245" s="48"/>
      <c r="AP245" s="48"/>
      <c r="AQ245" s="60">
        <f t="shared" si="121"/>
        <v>102.58996792878519</v>
      </c>
      <c r="AR245" s="48"/>
      <c r="AS245" s="42">
        <f t="shared" si="122"/>
        <v>102.25084196243287</v>
      </c>
      <c r="AT245" s="42">
        <f t="shared" si="123"/>
        <v>102.92701427065454</v>
      </c>
      <c r="AU245" s="48"/>
      <c r="AV245" s="48"/>
      <c r="AW245" s="48"/>
      <c r="AX245" s="48"/>
      <c r="AY245" s="48"/>
    </row>
    <row r="246" spans="2:51" x14ac:dyDescent="0.2">
      <c r="B246" s="45">
        <v>42978</v>
      </c>
      <c r="C246" s="42">
        <v>36136.839999999997</v>
      </c>
      <c r="D246" s="47">
        <f t="shared" ref="D246:D268" si="156">+C246/C245-1</f>
        <v>8.0148665527479679E-4</v>
      </c>
      <c r="E246" s="48">
        <f t="shared" ref="E246:E268" si="157">+(1+D246)*E245</f>
        <v>102.48030257870823</v>
      </c>
      <c r="G246" s="45">
        <v>42978</v>
      </c>
      <c r="H246" s="42">
        <v>36099.89</v>
      </c>
      <c r="I246" s="47">
        <f t="shared" ref="I246:I268" si="158">+H246/H245-1</f>
        <v>5.3685479034126793E-4</v>
      </c>
      <c r="J246" s="48">
        <f t="shared" ref="J246:J268" si="159">+(1+I246)*J245</f>
        <v>102.93622924338777</v>
      </c>
      <c r="L246" s="45">
        <v>42978</v>
      </c>
      <c r="M246" s="42">
        <v>39897.410000000003</v>
      </c>
      <c r="N246" s="47">
        <f t="shared" ref="N246:N268" si="160">+M246/M245-1</f>
        <v>8.4261869534851819E-4</v>
      </c>
      <c r="O246" s="48">
        <f t="shared" ref="O246:O268" si="161">+(1+N246)*O245</f>
        <v>102.33700043348554</v>
      </c>
      <c r="Q246" s="45">
        <v>42978</v>
      </c>
      <c r="R246" s="42">
        <v>37838.46</v>
      </c>
      <c r="S246" s="47">
        <f t="shared" ref="S246:S268" si="162">+R246/R245-1</f>
        <v>8.8480336336371757E-4</v>
      </c>
      <c r="T246" s="48">
        <f t="shared" ref="T246:T268" si="163">+(1+S246)*T245</f>
        <v>103.01808443906219</v>
      </c>
      <c r="V246" s="45">
        <v>42978</v>
      </c>
      <c r="W246" s="42">
        <v>1503.06</v>
      </c>
      <c r="X246" s="47">
        <f t="shared" si="112"/>
        <v>1.5304458920839537E-4</v>
      </c>
      <c r="Y246" s="42">
        <f t="shared" si="100"/>
        <v>3.5657997587534851E-5</v>
      </c>
      <c r="Z246" s="48">
        <f t="shared" si="104"/>
        <v>102.17599673702469</v>
      </c>
      <c r="AA246" s="48">
        <f t="shared" si="105"/>
        <v>103.09051944540096</v>
      </c>
      <c r="AB246" s="48">
        <f t="shared" si="106"/>
        <v>102.16036164644314</v>
      </c>
      <c r="AC246" s="48">
        <f t="shared" si="107"/>
        <v>103.0710696679308</v>
      </c>
      <c r="AD246" s="48"/>
      <c r="AE246" s="45">
        <v>42978</v>
      </c>
      <c r="AF246" s="42">
        <v>62038.52</v>
      </c>
      <c r="AG246" s="47">
        <f t="shared" si="108"/>
        <v>5.7852365987565157E-4</v>
      </c>
      <c r="AH246" s="48">
        <f t="shared" si="109"/>
        <v>102.55133102537738</v>
      </c>
      <c r="AI246" s="48"/>
      <c r="AJ246" s="48"/>
      <c r="AK246" s="45">
        <v>42978</v>
      </c>
      <c r="AL246" s="42">
        <v>40021.589999999997</v>
      </c>
      <c r="AM246" s="47">
        <f t="shared" si="110"/>
        <v>3.4718316724036136E-4</v>
      </c>
      <c r="AN246" s="48">
        <f t="shared" si="111"/>
        <v>102.62630329201426</v>
      </c>
      <c r="AO246" s="48"/>
      <c r="AP246" s="48"/>
      <c r="AQ246" s="60">
        <f t="shared" si="121"/>
        <v>102.65820850200589</v>
      </c>
      <c r="AR246" s="48"/>
      <c r="AS246" s="42">
        <f t="shared" si="122"/>
        <v>102.33700043348554</v>
      </c>
      <c r="AT246" s="42">
        <f t="shared" si="123"/>
        <v>103.01808443906219</v>
      </c>
      <c r="AU246" s="48"/>
      <c r="AV246" s="48"/>
      <c r="AW246" s="48"/>
      <c r="AX246" s="48"/>
      <c r="AY246" s="48"/>
    </row>
    <row r="247" spans="2:51" x14ac:dyDescent="0.2">
      <c r="B247" s="45">
        <v>42979</v>
      </c>
      <c r="C247" s="42">
        <v>36135.629999999997</v>
      </c>
      <c r="D247" s="47">
        <f t="shared" si="156"/>
        <v>-3.3483835332526191E-5</v>
      </c>
      <c r="E247" s="48">
        <f t="shared" si="157"/>
        <v>102.47687114513187</v>
      </c>
      <c r="G247" s="45">
        <v>42979</v>
      </c>
      <c r="H247" s="42">
        <v>36111.879999999997</v>
      </c>
      <c r="I247" s="47">
        <f t="shared" si="158"/>
        <v>3.3213397603137906E-4</v>
      </c>
      <c r="J247" s="48">
        <f t="shared" si="159"/>
        <v>102.97041786248406</v>
      </c>
      <c r="L247" s="45">
        <v>42979</v>
      </c>
      <c r="M247" s="42">
        <v>39910.92</v>
      </c>
      <c r="N247" s="47">
        <f t="shared" si="160"/>
        <v>3.3861847172511617E-4</v>
      </c>
      <c r="O247" s="48">
        <f t="shared" si="161"/>
        <v>102.37165363217326</v>
      </c>
      <c r="Q247" s="45">
        <v>42979</v>
      </c>
      <c r="R247" s="42">
        <v>37847.46</v>
      </c>
      <c r="S247" s="47">
        <f t="shared" si="162"/>
        <v>2.3785323187053287E-4</v>
      </c>
      <c r="T247" s="48">
        <f t="shared" si="163"/>
        <v>103.04258762338713</v>
      </c>
      <c r="V247" s="45">
        <v>42979</v>
      </c>
      <c r="W247" s="42">
        <v>1504.59</v>
      </c>
      <c r="X247" s="47">
        <f t="shared" si="112"/>
        <v>1.0179234361902267E-3</v>
      </c>
      <c r="Y247" s="42">
        <f t="shared" si="100"/>
        <v>3.5117065111833767E-5</v>
      </c>
      <c r="Z247" s="48">
        <f t="shared" si="104"/>
        <v>102.2800040787194</v>
      </c>
      <c r="AA247" s="48">
        <f t="shared" si="105"/>
        <v>103.19907793767723</v>
      </c>
      <c r="AB247" s="48">
        <f t="shared" si="106"/>
        <v>102.17599673702469</v>
      </c>
      <c r="AC247" s="48">
        <f t="shared" si="107"/>
        <v>103.09051944540096</v>
      </c>
      <c r="AD247" s="48"/>
      <c r="AE247" s="45">
        <v>42979</v>
      </c>
      <c r="AF247" s="42">
        <v>62058.54</v>
      </c>
      <c r="AG247" s="47">
        <f t="shared" si="108"/>
        <v>3.2270273372092539E-4</v>
      </c>
      <c r="AH247" s="48">
        <f t="shared" si="109"/>
        <v>102.58442462024598</v>
      </c>
      <c r="AI247" s="48"/>
      <c r="AJ247" s="48"/>
      <c r="AK247" s="45">
        <v>42979</v>
      </c>
      <c r="AL247" s="42">
        <v>40035.08</v>
      </c>
      <c r="AM247" s="47">
        <f t="shared" si="110"/>
        <v>3.3706806751077067E-4</v>
      </c>
      <c r="AN247" s="48">
        <f t="shared" si="111"/>
        <v>102.66089534174067</v>
      </c>
      <c r="AO247" s="48"/>
      <c r="AP247" s="48"/>
      <c r="AQ247" s="60">
        <f t="shared" si="121"/>
        <v>102.68447503752715</v>
      </c>
      <c r="AR247" s="48"/>
      <c r="AS247" s="42">
        <f t="shared" si="122"/>
        <v>102.37165363217326</v>
      </c>
      <c r="AT247" s="42">
        <f t="shared" si="123"/>
        <v>103.04258762338713</v>
      </c>
      <c r="AU247" s="48"/>
      <c r="AV247" s="48"/>
      <c r="AW247" s="48"/>
      <c r="AX247" s="48"/>
      <c r="AY247" s="48"/>
    </row>
    <row r="248" spans="2:51" x14ac:dyDescent="0.2">
      <c r="B248" s="45">
        <v>42980</v>
      </c>
      <c r="C248" s="42">
        <v>36135.629999999997</v>
      </c>
      <c r="D248" s="47">
        <f t="shared" si="156"/>
        <v>0</v>
      </c>
      <c r="E248" s="48">
        <f t="shared" si="157"/>
        <v>102.47687114513187</v>
      </c>
      <c r="G248" s="45">
        <v>42980</v>
      </c>
      <c r="H248" s="42">
        <v>36111.879999999997</v>
      </c>
      <c r="I248" s="47">
        <f t="shared" si="158"/>
        <v>0</v>
      </c>
      <c r="J248" s="48">
        <f t="shared" si="159"/>
        <v>102.97041786248406</v>
      </c>
      <c r="L248" s="45">
        <v>42980</v>
      </c>
      <c r="M248" s="42">
        <v>39910.92</v>
      </c>
      <c r="N248" s="47">
        <f t="shared" si="160"/>
        <v>0</v>
      </c>
      <c r="O248" s="48">
        <f t="shared" si="161"/>
        <v>102.37165363217326</v>
      </c>
      <c r="Q248" s="45">
        <v>42980</v>
      </c>
      <c r="R248" s="42">
        <v>37847.46</v>
      </c>
      <c r="S248" s="47">
        <f t="shared" si="162"/>
        <v>0</v>
      </c>
      <c r="T248" s="48">
        <f t="shared" si="163"/>
        <v>103.04258762338713</v>
      </c>
      <c r="V248" s="45">
        <v>42980</v>
      </c>
      <c r="W248" s="42">
        <v>1504.72</v>
      </c>
      <c r="X248" s="47">
        <f t="shared" si="112"/>
        <v>8.6402275703001408E-5</v>
      </c>
      <c r="Y248" s="42">
        <f t="shared" si="100"/>
        <v>3.5117065111833767E-5</v>
      </c>
      <c r="Z248" s="48">
        <f t="shared" si="104"/>
        <v>102.28884130383071</v>
      </c>
      <c r="AA248" s="48">
        <f t="shared" si="105"/>
        <v>103.21161862160092</v>
      </c>
      <c r="AB248" s="48">
        <f t="shared" si="106"/>
        <v>102.2800040787194</v>
      </c>
      <c r="AC248" s="48">
        <f t="shared" si="107"/>
        <v>103.19907793767723</v>
      </c>
      <c r="AD248" s="48"/>
      <c r="AE248" s="45">
        <v>42980</v>
      </c>
      <c r="AF248" s="42">
        <v>62058.54</v>
      </c>
      <c r="AG248" s="47">
        <f t="shared" si="108"/>
        <v>0</v>
      </c>
      <c r="AH248" s="48">
        <f t="shared" si="109"/>
        <v>102.58442462024598</v>
      </c>
      <c r="AI248" s="48"/>
      <c r="AJ248" s="48"/>
      <c r="AK248" s="45">
        <v>42980</v>
      </c>
      <c r="AL248" s="42">
        <v>40035.08</v>
      </c>
      <c r="AM248" s="47">
        <f t="shared" si="110"/>
        <v>0</v>
      </c>
      <c r="AN248" s="48">
        <f t="shared" si="111"/>
        <v>102.66089534174067</v>
      </c>
      <c r="AO248" s="48"/>
      <c r="AP248" s="48"/>
      <c r="AQ248" s="60">
        <f t="shared" si="121"/>
        <v>102.68447503752715</v>
      </c>
      <c r="AR248" s="48"/>
      <c r="AS248" s="42">
        <f t="shared" si="122"/>
        <v>102.37165363217326</v>
      </c>
      <c r="AT248" s="42">
        <f t="shared" si="123"/>
        <v>103.04258762338713</v>
      </c>
      <c r="AU248" s="48"/>
      <c r="AV248" s="48"/>
      <c r="AW248" s="48"/>
      <c r="AX248" s="48"/>
      <c r="AY248" s="48"/>
    </row>
    <row r="249" spans="2:51" x14ac:dyDescent="0.2">
      <c r="B249" s="45">
        <v>42981</v>
      </c>
      <c r="C249" s="42">
        <v>36135.629999999997</v>
      </c>
      <c r="D249" s="47">
        <f t="shared" si="156"/>
        <v>0</v>
      </c>
      <c r="E249" s="48">
        <f t="shared" si="157"/>
        <v>102.47687114513187</v>
      </c>
      <c r="G249" s="45">
        <v>42981</v>
      </c>
      <c r="H249" s="42">
        <v>36111.879999999997</v>
      </c>
      <c r="I249" s="47">
        <f t="shared" si="158"/>
        <v>0</v>
      </c>
      <c r="J249" s="48">
        <f t="shared" si="159"/>
        <v>102.97041786248406</v>
      </c>
      <c r="L249" s="45">
        <v>42981</v>
      </c>
      <c r="M249" s="42">
        <v>39910.92</v>
      </c>
      <c r="N249" s="47">
        <f t="shared" si="160"/>
        <v>0</v>
      </c>
      <c r="O249" s="48">
        <f t="shared" si="161"/>
        <v>102.37165363217326</v>
      </c>
      <c r="Q249" s="45">
        <v>42981</v>
      </c>
      <c r="R249" s="42">
        <v>37847.46</v>
      </c>
      <c r="S249" s="47">
        <f t="shared" si="162"/>
        <v>0</v>
      </c>
      <c r="T249" s="48">
        <f t="shared" si="163"/>
        <v>103.04258762338713</v>
      </c>
      <c r="V249" s="45">
        <v>42981</v>
      </c>
      <c r="W249" s="42">
        <v>1504.87</v>
      </c>
      <c r="X249" s="47">
        <f t="shared" si="112"/>
        <v>9.9686320378378213E-5</v>
      </c>
      <c r="Y249" s="42">
        <f t="shared" si="100"/>
        <v>3.5117065111833767E-5</v>
      </c>
      <c r="Z249" s="48">
        <f t="shared" si="104"/>
        <v>102.29903810203605</v>
      </c>
      <c r="AA249" s="48">
        <f t="shared" si="105"/>
        <v>103.22553189721303</v>
      </c>
      <c r="AB249" s="48">
        <f t="shared" si="106"/>
        <v>102.28884130383071</v>
      </c>
      <c r="AC249" s="48">
        <f t="shared" si="107"/>
        <v>103.21161862160092</v>
      </c>
      <c r="AD249" s="48"/>
      <c r="AE249" s="45">
        <v>42981</v>
      </c>
      <c r="AF249" s="42">
        <v>62058.54</v>
      </c>
      <c r="AG249" s="47">
        <f t="shared" si="108"/>
        <v>0</v>
      </c>
      <c r="AH249" s="48">
        <f t="shared" si="109"/>
        <v>102.58442462024598</v>
      </c>
      <c r="AI249" s="48"/>
      <c r="AJ249" s="48"/>
      <c r="AK249" s="45">
        <v>42981</v>
      </c>
      <c r="AL249" s="42">
        <v>40035.08</v>
      </c>
      <c r="AM249" s="47">
        <f t="shared" si="110"/>
        <v>0</v>
      </c>
      <c r="AN249" s="48">
        <f t="shared" si="111"/>
        <v>102.66089534174067</v>
      </c>
      <c r="AO249" s="48"/>
      <c r="AP249" s="48"/>
      <c r="AQ249" s="60">
        <f t="shared" si="121"/>
        <v>102.68447503752715</v>
      </c>
      <c r="AR249" s="48"/>
      <c r="AS249" s="42">
        <f t="shared" si="122"/>
        <v>102.37165363217326</v>
      </c>
      <c r="AT249" s="42">
        <f t="shared" si="123"/>
        <v>103.04258762338713</v>
      </c>
      <c r="AU249" s="48"/>
      <c r="AV249" s="48"/>
      <c r="AW249" s="48"/>
      <c r="AX249" s="48"/>
      <c r="AY249" s="48"/>
    </row>
    <row r="250" spans="2:51" x14ac:dyDescent="0.2">
      <c r="B250" s="45">
        <v>42982</v>
      </c>
      <c r="C250" s="42">
        <v>36167.660000000003</v>
      </c>
      <c r="D250" s="47">
        <f t="shared" si="156"/>
        <v>8.8638277511710051E-4</v>
      </c>
      <c r="E250" s="48">
        <f t="shared" si="157"/>
        <v>102.56770487856281</v>
      </c>
      <c r="G250" s="45">
        <v>42982</v>
      </c>
      <c r="H250" s="42">
        <v>36146.800000000003</v>
      </c>
      <c r="I250" s="47">
        <f t="shared" si="158"/>
        <v>9.6699479506479058E-4</v>
      </c>
      <c r="J250" s="48">
        <f t="shared" si="159"/>
        <v>103.06998972060272</v>
      </c>
      <c r="L250" s="45">
        <v>42982</v>
      </c>
      <c r="M250" s="42">
        <v>39946.22</v>
      </c>
      <c r="N250" s="47">
        <f t="shared" si="160"/>
        <v>8.8446971405331531E-4</v>
      </c>
      <c r="O250" s="48">
        <f t="shared" si="161"/>
        <v>102.46219825938847</v>
      </c>
      <c r="Q250" s="45">
        <v>42982</v>
      </c>
      <c r="R250" s="42">
        <v>37888.81</v>
      </c>
      <c r="S250" s="47">
        <f t="shared" si="162"/>
        <v>1.0925435947353179E-3</v>
      </c>
      <c r="T250" s="48">
        <f t="shared" si="163"/>
        <v>103.15516614248001</v>
      </c>
      <c r="V250" s="45">
        <v>42982</v>
      </c>
      <c r="W250" s="42">
        <v>1505.35</v>
      </c>
      <c r="X250" s="47">
        <f t="shared" si="112"/>
        <v>3.189644288210669E-4</v>
      </c>
      <c r="Y250" s="42">
        <f t="shared" si="100"/>
        <v>3.5117065111833767E-5</v>
      </c>
      <c r="Z250" s="48">
        <f t="shared" si="104"/>
        <v>102.33166785629321</v>
      </c>
      <c r="AA250" s="48">
        <f t="shared" si="105"/>
        <v>103.26208214775922</v>
      </c>
      <c r="AB250" s="48">
        <f t="shared" si="106"/>
        <v>102.29903810203605</v>
      </c>
      <c r="AC250" s="48">
        <f t="shared" si="107"/>
        <v>103.22553189721303</v>
      </c>
      <c r="AD250" s="48"/>
      <c r="AE250" s="45">
        <v>42982</v>
      </c>
      <c r="AF250" s="42">
        <v>62117.54</v>
      </c>
      <c r="AG250" s="47">
        <f t="shared" si="108"/>
        <v>9.5071524402601248E-4</v>
      </c>
      <c r="AH250" s="48">
        <f t="shared" si="109"/>
        <v>102.68195319653209</v>
      </c>
      <c r="AI250" s="48"/>
      <c r="AJ250" s="48"/>
      <c r="AK250" s="45">
        <v>42982</v>
      </c>
      <c r="AL250" s="42">
        <v>40066.28</v>
      </c>
      <c r="AM250" s="47">
        <f t="shared" si="110"/>
        <v>7.7931653939478096E-4</v>
      </c>
      <c r="AN250" s="48">
        <f t="shared" si="111"/>
        <v>102.74090067542957</v>
      </c>
      <c r="AO250" s="48"/>
      <c r="AP250" s="48"/>
      <c r="AQ250" s="60">
        <f t="shared" si="121"/>
        <v>102.77965214549927</v>
      </c>
      <c r="AR250" s="48"/>
      <c r="AS250" s="42">
        <f t="shared" si="122"/>
        <v>102.46219825938847</v>
      </c>
      <c r="AT250" s="42">
        <f t="shared" si="123"/>
        <v>103.15516614248001</v>
      </c>
      <c r="AU250" s="48"/>
      <c r="AV250" s="48"/>
      <c r="AW250" s="48"/>
      <c r="AX250" s="48"/>
      <c r="AY250" s="48"/>
    </row>
    <row r="251" spans="2:51" x14ac:dyDescent="0.2">
      <c r="B251" s="45">
        <v>42983</v>
      </c>
      <c r="C251" s="42">
        <v>36175.51</v>
      </c>
      <c r="D251" s="47">
        <f t="shared" si="156"/>
        <v>2.1704473001560309E-4</v>
      </c>
      <c r="E251" s="48">
        <f t="shared" si="157"/>
        <v>102.5899666583765</v>
      </c>
      <c r="G251" s="45">
        <v>42983</v>
      </c>
      <c r="H251" s="42">
        <v>36149.08</v>
      </c>
      <c r="I251" s="47">
        <f t="shared" si="158"/>
        <v>6.3076122921001954E-5</v>
      </c>
      <c r="J251" s="48">
        <f t="shared" si="159"/>
        <v>103.0764909759438</v>
      </c>
      <c r="L251" s="45">
        <v>42983</v>
      </c>
      <c r="M251" s="42">
        <v>39949.11</v>
      </c>
      <c r="N251" s="47">
        <f t="shared" si="160"/>
        <v>7.23472709056594E-5</v>
      </c>
      <c r="O251" s="48">
        <f t="shared" si="161"/>
        <v>102.46961111980353</v>
      </c>
      <c r="Q251" s="45">
        <v>42983</v>
      </c>
      <c r="R251" s="42">
        <v>37889.410000000003</v>
      </c>
      <c r="S251" s="47">
        <f t="shared" si="162"/>
        <v>1.5835810098119296E-5</v>
      </c>
      <c r="T251" s="48">
        <f t="shared" si="163"/>
        <v>103.15679968810169</v>
      </c>
      <c r="V251" s="45">
        <v>42983</v>
      </c>
      <c r="W251" s="42">
        <v>1506.07</v>
      </c>
      <c r="X251" s="47">
        <f t="shared" si="112"/>
        <v>4.7829408443211818E-4</v>
      </c>
      <c r="Y251" s="42">
        <f t="shared" si="100"/>
        <v>3.5117065111833767E-5</v>
      </c>
      <c r="Z251" s="48">
        <f t="shared" si="104"/>
        <v>102.38061248767895</v>
      </c>
      <c r="AA251" s="48">
        <f t="shared" si="105"/>
        <v>103.315098052059</v>
      </c>
      <c r="AB251" s="48">
        <f t="shared" si="106"/>
        <v>102.33166785629321</v>
      </c>
      <c r="AC251" s="48">
        <f t="shared" si="107"/>
        <v>103.26208214775922</v>
      </c>
      <c r="AD251" s="48"/>
      <c r="AE251" s="45">
        <v>42983</v>
      </c>
      <c r="AF251" s="42">
        <v>62115.13</v>
      </c>
      <c r="AG251" s="47">
        <f t="shared" si="108"/>
        <v>-3.8797415351621289E-5</v>
      </c>
      <c r="AH251" s="48">
        <f t="shared" si="109"/>
        <v>102.67796940214481</v>
      </c>
      <c r="AI251" s="48"/>
      <c r="AJ251" s="48"/>
      <c r="AK251" s="45">
        <v>42983</v>
      </c>
      <c r="AL251" s="42">
        <v>40074.49</v>
      </c>
      <c r="AM251" s="47">
        <f t="shared" si="110"/>
        <v>2.0491046336212904E-4</v>
      </c>
      <c r="AN251" s="48">
        <f t="shared" si="111"/>
        <v>102.76195336099322</v>
      </c>
      <c r="AO251" s="48"/>
      <c r="AP251" s="48"/>
      <c r="AQ251" s="60">
        <f t="shared" si="121"/>
        <v>102.78879853422727</v>
      </c>
      <c r="AR251" s="48"/>
      <c r="AS251" s="42">
        <f t="shared" si="122"/>
        <v>102.46961111980353</v>
      </c>
      <c r="AT251" s="42">
        <f t="shared" si="123"/>
        <v>103.15679968810169</v>
      </c>
      <c r="AU251" s="48"/>
      <c r="AV251" s="48"/>
      <c r="AW251" s="48"/>
      <c r="AX251" s="48"/>
      <c r="AY251" s="48"/>
    </row>
    <row r="252" spans="2:51" x14ac:dyDescent="0.2">
      <c r="B252" s="45">
        <v>42984</v>
      </c>
      <c r="C252" s="42">
        <v>36181.730000000003</v>
      </c>
      <c r="D252" s="47">
        <f t="shared" si="156"/>
        <v>1.7193952483318675E-4</v>
      </c>
      <c r="E252" s="48">
        <f t="shared" si="157"/>
        <v>102.6076059284964</v>
      </c>
      <c r="G252" s="45">
        <v>42984</v>
      </c>
      <c r="H252" s="42">
        <v>36137.57</v>
      </c>
      <c r="I252" s="47">
        <f t="shared" si="158"/>
        <v>-3.1840367721669427E-4</v>
      </c>
      <c r="J252" s="48">
        <f t="shared" si="159"/>
        <v>103.04367104218247</v>
      </c>
      <c r="L252" s="45">
        <v>42984</v>
      </c>
      <c r="M252" s="42">
        <v>39948.26</v>
      </c>
      <c r="N252" s="47">
        <f t="shared" si="160"/>
        <v>-2.1277069751968192E-5</v>
      </c>
      <c r="O252" s="48">
        <f t="shared" si="161"/>
        <v>102.46743086674027</v>
      </c>
      <c r="Q252" s="45">
        <v>42984</v>
      </c>
      <c r="R252" s="42">
        <v>37884.019999999997</v>
      </c>
      <c r="S252" s="47">
        <f t="shared" si="162"/>
        <v>-1.4225610797335975E-4</v>
      </c>
      <c r="T252" s="48">
        <f t="shared" si="163"/>
        <v>103.14212500326707</v>
      </c>
      <c r="V252" s="45">
        <v>42984</v>
      </c>
      <c r="W252" s="42">
        <v>1506.33</v>
      </c>
      <c r="X252" s="47">
        <f t="shared" si="112"/>
        <v>1.7263473809325802E-4</v>
      </c>
      <c r="Y252" s="42">
        <f t="shared" si="100"/>
        <v>3.5117065111833767E-5</v>
      </c>
      <c r="Z252" s="48">
        <f t="shared" si="104"/>
        <v>102.39828693790159</v>
      </c>
      <c r="AA252" s="48">
        <f t="shared" si="105"/>
        <v>103.33656194997762</v>
      </c>
      <c r="AB252" s="48">
        <f t="shared" si="106"/>
        <v>102.38061248767895</v>
      </c>
      <c r="AC252" s="48">
        <f t="shared" si="107"/>
        <v>103.315098052059</v>
      </c>
      <c r="AD252" s="48"/>
      <c r="AE252" s="45">
        <v>42984</v>
      </c>
      <c r="AF252" s="42">
        <v>62122.64</v>
      </c>
      <c r="AG252" s="47">
        <f t="shared" si="108"/>
        <v>1.2090452036406241E-4</v>
      </c>
      <c r="AH252" s="48">
        <f t="shared" si="109"/>
        <v>102.69038363278733</v>
      </c>
      <c r="AI252" s="48"/>
      <c r="AJ252" s="48"/>
      <c r="AK252" s="45">
        <v>42984</v>
      </c>
      <c r="AL252" s="42">
        <v>40070.14</v>
      </c>
      <c r="AM252" s="47">
        <f t="shared" si="110"/>
        <v>-1.085478567537379E-4</v>
      </c>
      <c r="AN252" s="48">
        <f t="shared" si="111"/>
        <v>102.75079877120005</v>
      </c>
      <c r="AO252" s="48"/>
      <c r="AP252" s="48"/>
      <c r="AQ252" s="60">
        <f t="shared" si="121"/>
        <v>102.7836692074456</v>
      </c>
      <c r="AR252" s="48"/>
      <c r="AS252" s="42">
        <f t="shared" si="122"/>
        <v>102.46743086674027</v>
      </c>
      <c r="AT252" s="42">
        <f t="shared" si="123"/>
        <v>103.14212500326707</v>
      </c>
      <c r="AU252" s="48"/>
      <c r="AV252" s="48"/>
      <c r="AW252" s="48"/>
      <c r="AX252" s="48"/>
      <c r="AY252" s="48"/>
    </row>
    <row r="253" spans="2:51" x14ac:dyDescent="0.2">
      <c r="B253" s="45">
        <v>42985</v>
      </c>
      <c r="C253" s="42">
        <v>36188.76</v>
      </c>
      <c r="D253" s="47">
        <f t="shared" si="156"/>
        <v>1.9429695594985752E-4</v>
      </c>
      <c r="E253" s="48">
        <f t="shared" si="157"/>
        <v>102.62754227398561</v>
      </c>
      <c r="G253" s="45">
        <v>42985</v>
      </c>
      <c r="H253" s="42">
        <v>36137.99</v>
      </c>
      <c r="I253" s="47">
        <f t="shared" si="158"/>
        <v>1.1622253516252457E-5</v>
      </c>
      <c r="J253" s="48">
        <f t="shared" si="159"/>
        <v>103.04486864185057</v>
      </c>
      <c r="L253" s="45">
        <v>42985</v>
      </c>
      <c r="M253" s="42">
        <v>39949.769999999997</v>
      </c>
      <c r="N253" s="47">
        <f t="shared" si="160"/>
        <v>3.7798892867701994E-5</v>
      </c>
      <c r="O253" s="48">
        <f t="shared" si="161"/>
        <v>102.47130402218204</v>
      </c>
      <c r="Q253" s="45">
        <v>42985</v>
      </c>
      <c r="R253" s="42">
        <v>37898.92</v>
      </c>
      <c r="S253" s="47">
        <f t="shared" si="162"/>
        <v>3.9330567347395373E-4</v>
      </c>
      <c r="T253" s="48">
        <f t="shared" si="163"/>
        <v>103.18269138620501</v>
      </c>
      <c r="V253" s="45">
        <v>42985</v>
      </c>
      <c r="W253" s="42">
        <v>1505.99</v>
      </c>
      <c r="X253" s="47">
        <f t="shared" si="112"/>
        <v>-2.2571415294114772E-4</v>
      </c>
      <c r="Y253" s="42">
        <f t="shared" si="100"/>
        <v>3.5117065111833767E-5</v>
      </c>
      <c r="Z253" s="48">
        <f t="shared" si="104"/>
        <v>102.37517419530278</v>
      </c>
      <c r="AA253" s="48">
        <f t="shared" si="105"/>
        <v>103.31686630220366</v>
      </c>
      <c r="AB253" s="48">
        <f t="shared" si="106"/>
        <v>102.39828693790159</v>
      </c>
      <c r="AC253" s="48">
        <f t="shared" si="107"/>
        <v>103.33656194997762</v>
      </c>
      <c r="AD253" s="48"/>
      <c r="AE253" s="45">
        <v>42985</v>
      </c>
      <c r="AF253" s="42">
        <v>62131.86</v>
      </c>
      <c r="AG253" s="47">
        <f t="shared" si="108"/>
        <v>1.4841610079674439E-4</v>
      </c>
      <c r="AH253" s="48">
        <f t="shared" si="109"/>
        <v>102.70562453911543</v>
      </c>
      <c r="AI253" s="48"/>
      <c r="AJ253" s="48"/>
      <c r="AK253" s="45">
        <v>42985</v>
      </c>
      <c r="AL253" s="42">
        <v>40067.040000000001</v>
      </c>
      <c r="AM253" s="47">
        <f t="shared" si="110"/>
        <v>-7.7364341626973143E-5</v>
      </c>
      <c r="AN253" s="48">
        <f t="shared" si="111"/>
        <v>102.74284952330147</v>
      </c>
      <c r="AO253" s="48"/>
      <c r="AP253" s="48"/>
      <c r="AQ253" s="60">
        <f t="shared" si="121"/>
        <v>102.79581339777336</v>
      </c>
      <c r="AR253" s="48"/>
      <c r="AS253" s="42">
        <f t="shared" si="122"/>
        <v>102.47130402218204</v>
      </c>
      <c r="AT253" s="42">
        <f t="shared" si="123"/>
        <v>103.18269138620501</v>
      </c>
      <c r="AU253" s="48"/>
      <c r="AV253" s="48"/>
      <c r="AW253" s="48"/>
      <c r="AX253" s="48"/>
      <c r="AY253" s="48"/>
    </row>
    <row r="254" spans="2:51" x14ac:dyDescent="0.2">
      <c r="B254" s="45">
        <v>42986</v>
      </c>
      <c r="C254" s="42">
        <v>36170.17</v>
      </c>
      <c r="D254" s="47">
        <f t="shared" si="156"/>
        <v>-5.136954126089277E-4</v>
      </c>
      <c r="E254" s="48">
        <f t="shared" si="157"/>
        <v>102.57482297631213</v>
      </c>
      <c r="G254" s="45">
        <v>42986</v>
      </c>
      <c r="H254" s="42">
        <v>36123.019999999997</v>
      </c>
      <c r="I254" s="47">
        <f t="shared" si="158"/>
        <v>-4.1424550729030063E-4</v>
      </c>
      <c r="J254" s="48">
        <f t="shared" si="159"/>
        <v>103.00218276796636</v>
      </c>
      <c r="L254" s="45">
        <v>42986</v>
      </c>
      <c r="M254" s="42">
        <v>39938.1</v>
      </c>
      <c r="N254" s="47">
        <f t="shared" si="160"/>
        <v>-2.9211682570384756E-4</v>
      </c>
      <c r="O254" s="48">
        <f t="shared" si="161"/>
        <v>102.44137043012535</v>
      </c>
      <c r="Q254" s="45">
        <v>42986</v>
      </c>
      <c r="R254" s="42">
        <v>37881.040000000001</v>
      </c>
      <c r="S254" s="47">
        <f t="shared" si="162"/>
        <v>-4.7178125392488557E-4</v>
      </c>
      <c r="T254" s="48">
        <f t="shared" si="163"/>
        <v>103.13401172667947</v>
      </c>
      <c r="V254" s="45">
        <v>42986</v>
      </c>
      <c r="W254" s="42">
        <v>1508.19</v>
      </c>
      <c r="X254" s="47">
        <f t="shared" si="112"/>
        <v>1.4608330732608366E-3</v>
      </c>
      <c r="Y254" s="42">
        <f t="shared" si="100"/>
        <v>3.5117065111833767E-5</v>
      </c>
      <c r="Z254" s="48">
        <f t="shared" si="104"/>
        <v>102.52472723564811</v>
      </c>
      <c r="AA254" s="48">
        <f t="shared" si="105"/>
        <v>103.47142318264467</v>
      </c>
      <c r="AB254" s="48">
        <f t="shared" si="106"/>
        <v>102.37517419530278</v>
      </c>
      <c r="AC254" s="48">
        <f t="shared" si="107"/>
        <v>103.31686630220366</v>
      </c>
      <c r="AD254" s="48"/>
      <c r="AE254" s="45">
        <v>42986</v>
      </c>
      <c r="AF254" s="42">
        <v>62099.22</v>
      </c>
      <c r="AG254" s="47">
        <f t="shared" si="108"/>
        <v>-5.2533434537449519E-4</v>
      </c>
      <c r="AH254" s="48">
        <f t="shared" si="109"/>
        <v>102.6516697470819</v>
      </c>
      <c r="AI254" s="48"/>
      <c r="AJ254" s="48"/>
      <c r="AK254" s="45">
        <v>42986</v>
      </c>
      <c r="AL254" s="42">
        <v>40054.720000000001</v>
      </c>
      <c r="AM254" s="47">
        <f t="shared" si="110"/>
        <v>-3.0748465571706074E-4</v>
      </c>
      <c r="AN254" s="48">
        <f t="shared" si="111"/>
        <v>102.71125767358841</v>
      </c>
      <c r="AO254" s="48"/>
      <c r="AP254" s="48"/>
      <c r="AQ254" s="60">
        <f t="shared" si="121"/>
        <v>102.75255255362561</v>
      </c>
      <c r="AR254" s="48"/>
      <c r="AS254" s="42">
        <f t="shared" si="122"/>
        <v>102.44137043012535</v>
      </c>
      <c r="AT254" s="42">
        <f t="shared" si="123"/>
        <v>103.13401172667947</v>
      </c>
      <c r="AU254" s="48"/>
      <c r="AV254" s="48"/>
      <c r="AW254" s="48"/>
      <c r="AX254" s="48"/>
      <c r="AY254" s="48"/>
    </row>
    <row r="255" spans="2:51" x14ac:dyDescent="0.2">
      <c r="B255" s="45">
        <v>42987</v>
      </c>
      <c r="C255" s="42">
        <v>36170.17</v>
      </c>
      <c r="D255" s="47">
        <f t="shared" si="156"/>
        <v>0</v>
      </c>
      <c r="E255" s="48">
        <f t="shared" si="157"/>
        <v>102.57482297631213</v>
      </c>
      <c r="G255" s="45">
        <v>42987</v>
      </c>
      <c r="H255" s="42">
        <v>36123.019999999997</v>
      </c>
      <c r="I255" s="47">
        <f t="shared" si="158"/>
        <v>0</v>
      </c>
      <c r="J255" s="48">
        <f t="shared" si="159"/>
        <v>103.00218276796636</v>
      </c>
      <c r="L255" s="45">
        <v>42987</v>
      </c>
      <c r="M255" s="42">
        <v>39938.1</v>
      </c>
      <c r="N255" s="47">
        <f t="shared" si="160"/>
        <v>0</v>
      </c>
      <c r="O255" s="48">
        <f t="shared" si="161"/>
        <v>102.44137043012535</v>
      </c>
      <c r="Q255" s="45">
        <v>42987</v>
      </c>
      <c r="R255" s="42">
        <v>37881.040000000001</v>
      </c>
      <c r="S255" s="47">
        <f t="shared" si="162"/>
        <v>0</v>
      </c>
      <c r="T255" s="48">
        <f t="shared" si="163"/>
        <v>103.13401172667947</v>
      </c>
      <c r="V255" s="45">
        <v>42987</v>
      </c>
      <c r="W255" s="42">
        <v>1508.32</v>
      </c>
      <c r="X255" s="47">
        <f t="shared" si="112"/>
        <v>8.6196036308328061E-5</v>
      </c>
      <c r="Y255" s="42">
        <f t="shared" si="100"/>
        <v>3.5117065111833767E-5</v>
      </c>
      <c r="Z255" s="48">
        <f t="shared" si="104"/>
        <v>102.53356446075942</v>
      </c>
      <c r="AA255" s="48">
        <f t="shared" si="105"/>
        <v>103.48397562189932</v>
      </c>
      <c r="AB255" s="48">
        <f t="shared" si="106"/>
        <v>102.52472723564811</v>
      </c>
      <c r="AC255" s="48">
        <f t="shared" si="107"/>
        <v>103.47142318264467</v>
      </c>
      <c r="AD255" s="48"/>
      <c r="AE255" s="45">
        <v>42987</v>
      </c>
      <c r="AF255" s="42">
        <v>62099.22</v>
      </c>
      <c r="AG255" s="47">
        <f t="shared" si="108"/>
        <v>0</v>
      </c>
      <c r="AH255" s="48">
        <f t="shared" si="109"/>
        <v>102.6516697470819</v>
      </c>
      <c r="AI255" s="48"/>
      <c r="AJ255" s="48"/>
      <c r="AK255" s="45">
        <v>42987</v>
      </c>
      <c r="AL255" s="42">
        <v>40054.720000000001</v>
      </c>
      <c r="AM255" s="47">
        <f t="shared" si="110"/>
        <v>0</v>
      </c>
      <c r="AN255" s="48">
        <f t="shared" si="111"/>
        <v>102.71125767358841</v>
      </c>
      <c r="AO255" s="48"/>
      <c r="AP255" s="48"/>
      <c r="AQ255" s="60">
        <f t="shared" si="121"/>
        <v>102.75255255362561</v>
      </c>
      <c r="AR255" s="48"/>
      <c r="AS255" s="42">
        <f t="shared" si="122"/>
        <v>102.44137043012535</v>
      </c>
      <c r="AT255" s="42">
        <f t="shared" si="123"/>
        <v>103.13401172667947</v>
      </c>
      <c r="AU255" s="48"/>
      <c r="AV255" s="48"/>
      <c r="AW255" s="48"/>
      <c r="AX255" s="48"/>
      <c r="AY255" s="48"/>
    </row>
    <row r="256" spans="2:51" x14ac:dyDescent="0.2">
      <c r="B256" s="45">
        <v>42988</v>
      </c>
      <c r="C256" s="42">
        <v>36170.17</v>
      </c>
      <c r="D256" s="47">
        <f t="shared" si="156"/>
        <v>0</v>
      </c>
      <c r="E256" s="48">
        <f t="shared" si="157"/>
        <v>102.57482297631213</v>
      </c>
      <c r="G256" s="45">
        <v>42988</v>
      </c>
      <c r="H256" s="42">
        <v>36123.019999999997</v>
      </c>
      <c r="I256" s="47">
        <f t="shared" si="158"/>
        <v>0</v>
      </c>
      <c r="J256" s="48">
        <f t="shared" si="159"/>
        <v>103.00218276796636</v>
      </c>
      <c r="L256" s="45">
        <v>42988</v>
      </c>
      <c r="M256" s="42">
        <v>39938.1</v>
      </c>
      <c r="N256" s="47">
        <f t="shared" si="160"/>
        <v>0</v>
      </c>
      <c r="O256" s="48">
        <f t="shared" si="161"/>
        <v>102.44137043012535</v>
      </c>
      <c r="Q256" s="45">
        <v>42988</v>
      </c>
      <c r="R256" s="42">
        <v>37881.040000000001</v>
      </c>
      <c r="S256" s="47">
        <f t="shared" si="162"/>
        <v>0</v>
      </c>
      <c r="T256" s="48">
        <f t="shared" si="163"/>
        <v>103.13401172667947</v>
      </c>
      <c r="V256" s="45">
        <v>42988</v>
      </c>
      <c r="W256" s="42">
        <v>1508.47</v>
      </c>
      <c r="X256" s="47">
        <f t="shared" si="112"/>
        <v>9.944839291398111E-5</v>
      </c>
      <c r="Y256" s="42">
        <f t="shared" si="100"/>
        <v>3.5117065111833767E-5</v>
      </c>
      <c r="Z256" s="48">
        <f t="shared" si="104"/>
        <v>102.54376125896479</v>
      </c>
      <c r="AA256" s="48">
        <f t="shared" si="105"/>
        <v>103.49790099047721</v>
      </c>
      <c r="AB256" s="48">
        <f t="shared" si="106"/>
        <v>102.53356446075942</v>
      </c>
      <c r="AC256" s="48">
        <f t="shared" si="107"/>
        <v>103.48397562189932</v>
      </c>
      <c r="AD256" s="48"/>
      <c r="AE256" s="45">
        <v>42988</v>
      </c>
      <c r="AF256" s="42">
        <v>62099.22</v>
      </c>
      <c r="AG256" s="47">
        <f t="shared" si="108"/>
        <v>0</v>
      </c>
      <c r="AH256" s="48">
        <f t="shared" si="109"/>
        <v>102.6516697470819</v>
      </c>
      <c r="AI256" s="48"/>
      <c r="AJ256" s="48"/>
      <c r="AK256" s="45">
        <v>42988</v>
      </c>
      <c r="AL256" s="42">
        <v>40054.720000000001</v>
      </c>
      <c r="AM256" s="47">
        <f t="shared" si="110"/>
        <v>0</v>
      </c>
      <c r="AN256" s="48">
        <f t="shared" si="111"/>
        <v>102.71125767358841</v>
      </c>
      <c r="AO256" s="48"/>
      <c r="AP256" s="48"/>
      <c r="AQ256" s="60">
        <f t="shared" si="121"/>
        <v>102.75255255362561</v>
      </c>
      <c r="AR256" s="48"/>
      <c r="AS256" s="42">
        <f t="shared" si="122"/>
        <v>102.44137043012535</v>
      </c>
      <c r="AT256" s="42">
        <f t="shared" si="123"/>
        <v>103.13401172667947</v>
      </c>
      <c r="AU256" s="48"/>
      <c r="AV256" s="48"/>
      <c r="AW256" s="48"/>
      <c r="AX256" s="48"/>
      <c r="AY256" s="48"/>
    </row>
    <row r="257" spans="2:51" x14ac:dyDescent="0.2">
      <c r="B257" s="45">
        <v>42989</v>
      </c>
      <c r="C257" s="42">
        <v>36234.800000000003</v>
      </c>
      <c r="D257" s="47">
        <f t="shared" si="156"/>
        <v>1.7868315244302657E-3</v>
      </c>
      <c r="E257" s="48">
        <f t="shared" si="157"/>
        <v>102.75810690361907</v>
      </c>
      <c r="G257" s="45">
        <v>42989</v>
      </c>
      <c r="H257" s="42">
        <v>36183.440000000002</v>
      </c>
      <c r="I257" s="47">
        <f t="shared" si="158"/>
        <v>1.6726176272086057E-3</v>
      </c>
      <c r="J257" s="48">
        <f t="shared" si="159"/>
        <v>103.17446603450502</v>
      </c>
      <c r="L257" s="45">
        <v>42989</v>
      </c>
      <c r="M257" s="42">
        <v>40005.050000000003</v>
      </c>
      <c r="N257" s="47">
        <f t="shared" si="160"/>
        <v>1.6763441425606818E-3</v>
      </c>
      <c r="O257" s="48">
        <f t="shared" si="161"/>
        <v>102.61309742140178</v>
      </c>
      <c r="Q257" s="45">
        <v>42989</v>
      </c>
      <c r="R257" s="42">
        <v>37947.08</v>
      </c>
      <c r="S257" s="47">
        <f t="shared" si="162"/>
        <v>1.7433523472427659E-3</v>
      </c>
      <c r="T257" s="48">
        <f t="shared" si="163"/>
        <v>103.31381064810374</v>
      </c>
      <c r="V257" s="45">
        <v>42989</v>
      </c>
      <c r="W257" s="42">
        <v>1507.23</v>
      </c>
      <c r="X257" s="47">
        <f t="shared" si="112"/>
        <v>-8.2202496569372396E-4</v>
      </c>
      <c r="Y257" s="42">
        <f t="shared" si="100"/>
        <v>3.5117065111833767E-5</v>
      </c>
      <c r="Z257" s="48">
        <f t="shared" si="104"/>
        <v>102.45946772713378</v>
      </c>
      <c r="AA257" s="48">
        <f t="shared" si="105"/>
        <v>103.41645767449415</v>
      </c>
      <c r="AB257" s="48">
        <f t="shared" si="106"/>
        <v>102.54376125896479</v>
      </c>
      <c r="AC257" s="48">
        <f t="shared" si="107"/>
        <v>103.49790099047721</v>
      </c>
      <c r="AD257" s="48"/>
      <c r="AE257" s="45">
        <v>42989</v>
      </c>
      <c r="AF257" s="42">
        <v>62205.71</v>
      </c>
      <c r="AG257" s="47">
        <f t="shared" si="108"/>
        <v>1.7148363538221911E-3</v>
      </c>
      <c r="AH257" s="48">
        <f t="shared" si="109"/>
        <v>102.82770056214474</v>
      </c>
      <c r="AI257" s="48"/>
      <c r="AJ257" s="48"/>
      <c r="AK257" s="45">
        <v>42989</v>
      </c>
      <c r="AL257" s="42">
        <v>40093.11</v>
      </c>
      <c r="AM257" s="47">
        <f t="shared" si="110"/>
        <v>9.5843885564539377E-4</v>
      </c>
      <c r="AN257" s="48">
        <f t="shared" si="111"/>
        <v>102.80970013385497</v>
      </c>
      <c r="AO257" s="48"/>
      <c r="AP257" s="48"/>
      <c r="AQ257" s="60">
        <f t="shared" si="121"/>
        <v>102.91614695060487</v>
      </c>
      <c r="AR257" s="48"/>
      <c r="AS257" s="42">
        <f t="shared" si="122"/>
        <v>102.61309742140178</v>
      </c>
      <c r="AT257" s="42">
        <f t="shared" si="123"/>
        <v>103.31381064810374</v>
      </c>
      <c r="AU257" s="48"/>
      <c r="AV257" s="48"/>
      <c r="AW257" s="48"/>
      <c r="AX257" s="48"/>
      <c r="AY257" s="48"/>
    </row>
    <row r="258" spans="2:51" x14ac:dyDescent="0.2">
      <c r="B258" s="45">
        <v>42990</v>
      </c>
      <c r="C258" s="42">
        <v>36224.46</v>
      </c>
      <c r="D258" s="47">
        <f t="shared" si="156"/>
        <v>-2.8536103414411595E-4</v>
      </c>
      <c r="E258" s="48">
        <f t="shared" si="157"/>
        <v>102.72878374396636</v>
      </c>
      <c r="G258" s="45">
        <v>42990</v>
      </c>
      <c r="H258" s="42">
        <v>36190.74</v>
      </c>
      <c r="I258" s="47">
        <f t="shared" si="158"/>
        <v>2.0174975071451939E-4</v>
      </c>
      <c r="J258" s="48">
        <f t="shared" si="159"/>
        <v>103.19528145730759</v>
      </c>
      <c r="L258" s="45">
        <v>42990</v>
      </c>
      <c r="M258" s="42">
        <v>40014.410000000003</v>
      </c>
      <c r="N258" s="47">
        <f t="shared" si="160"/>
        <v>2.3397046122930476E-4</v>
      </c>
      <c r="O258" s="48">
        <f t="shared" si="161"/>
        <v>102.63710585513363</v>
      </c>
      <c r="Q258" s="45">
        <v>42990</v>
      </c>
      <c r="R258" s="42">
        <v>37951.89</v>
      </c>
      <c r="S258" s="47">
        <f t="shared" si="162"/>
        <v>1.2675547104024076E-4</v>
      </c>
      <c r="T258" s="48">
        <f t="shared" si="163"/>
        <v>103.3269062388374</v>
      </c>
      <c r="V258" s="45">
        <v>42990</v>
      </c>
      <c r="W258" s="42">
        <v>1504.94</v>
      </c>
      <c r="X258" s="47">
        <f t="shared" si="112"/>
        <v>-1.5193434313276466E-3</v>
      </c>
      <c r="Y258" s="42">
        <f t="shared" si="100"/>
        <v>3.5117065111833767E-5</v>
      </c>
      <c r="Z258" s="48">
        <f t="shared" si="104"/>
        <v>102.30379660786524</v>
      </c>
      <c r="AA258" s="48">
        <f t="shared" si="105"/>
        <v>103.26296424131303</v>
      </c>
      <c r="AB258" s="48">
        <f t="shared" si="106"/>
        <v>102.45946772713378</v>
      </c>
      <c r="AC258" s="48">
        <f t="shared" si="107"/>
        <v>103.41645767449415</v>
      </c>
      <c r="AD258" s="48"/>
      <c r="AE258" s="45">
        <v>42990</v>
      </c>
      <c r="AF258" s="42">
        <v>62209.93</v>
      </c>
      <c r="AG258" s="47">
        <f t="shared" si="108"/>
        <v>6.783943146060345E-5</v>
      </c>
      <c r="AH258" s="48">
        <f t="shared" si="109"/>
        <v>102.83467633488928</v>
      </c>
      <c r="AI258" s="48"/>
      <c r="AJ258" s="48"/>
      <c r="AK258" s="45">
        <v>42990</v>
      </c>
      <c r="AL258" s="42">
        <v>40098.67</v>
      </c>
      <c r="AM258" s="47">
        <f t="shared" si="110"/>
        <v>1.3867719416116309E-4</v>
      </c>
      <c r="AN258" s="48">
        <f t="shared" si="111"/>
        <v>102.82395749460208</v>
      </c>
      <c r="AO258" s="48"/>
      <c r="AP258" s="48"/>
      <c r="AQ258" s="60">
        <f t="shared" si="121"/>
        <v>102.92445185412272</v>
      </c>
      <c r="AR258" s="48"/>
      <c r="AS258" s="42">
        <f t="shared" si="122"/>
        <v>102.63710585513363</v>
      </c>
      <c r="AT258" s="42">
        <f t="shared" si="123"/>
        <v>103.3269062388374</v>
      </c>
      <c r="AU258" s="48"/>
      <c r="AV258" s="48"/>
      <c r="AW258" s="48"/>
      <c r="AX258" s="48"/>
      <c r="AY258" s="48"/>
    </row>
    <row r="259" spans="2:51" x14ac:dyDescent="0.2">
      <c r="B259" s="45">
        <v>42991</v>
      </c>
      <c r="C259" s="42">
        <v>36178.58</v>
      </c>
      <c r="D259" s="47">
        <f t="shared" si="156"/>
        <v>-1.2665475206531385E-3</v>
      </c>
      <c r="E259" s="48">
        <f t="shared" si="157"/>
        <v>102.59867285761572</v>
      </c>
      <c r="G259" s="45">
        <v>42991</v>
      </c>
      <c r="H259" s="42">
        <v>36148.230000000003</v>
      </c>
      <c r="I259" s="47">
        <f t="shared" si="158"/>
        <v>-1.1746098587648302E-3</v>
      </c>
      <c r="J259" s="48">
        <f t="shared" si="159"/>
        <v>103.07406726232982</v>
      </c>
      <c r="L259" s="45">
        <v>42991</v>
      </c>
      <c r="M259" s="42">
        <v>39950.550000000003</v>
      </c>
      <c r="N259" s="47">
        <f t="shared" si="160"/>
        <v>-1.5959250679942194E-3</v>
      </c>
      <c r="O259" s="48">
        <f t="shared" si="161"/>
        <v>102.47330472499304</v>
      </c>
      <c r="Q259" s="45">
        <v>42991</v>
      </c>
      <c r="R259" s="42">
        <v>37892.31</v>
      </c>
      <c r="S259" s="47">
        <f t="shared" si="162"/>
        <v>-1.5698822904471887E-3</v>
      </c>
      <c r="T259" s="48">
        <f t="shared" si="163"/>
        <v>103.16469515860635</v>
      </c>
      <c r="V259" s="45">
        <v>42991</v>
      </c>
      <c r="W259" s="42">
        <v>1505.05</v>
      </c>
      <c r="X259" s="47">
        <f t="shared" si="112"/>
        <v>7.3092614987890769E-5</v>
      </c>
      <c r="Y259" s="42">
        <f t="shared" ref="Y259:Y322" si="164">+(1+VLOOKUP(MONTH(V259),$BO$4:$BP$15,2,0)/100)^(1/365)-1</f>
        <v>3.5117065111833767E-5</v>
      </c>
      <c r="Z259" s="48">
        <f t="shared" si="104"/>
        <v>102.3112742598825</v>
      </c>
      <c r="AA259" s="48">
        <f t="shared" si="105"/>
        <v>103.27413829363974</v>
      </c>
      <c r="AB259" s="48">
        <f t="shared" si="106"/>
        <v>102.30379660786524</v>
      </c>
      <c r="AC259" s="48">
        <f t="shared" si="107"/>
        <v>103.26296424131303</v>
      </c>
      <c r="AD259" s="48"/>
      <c r="AE259" s="45">
        <v>42991</v>
      </c>
      <c r="AF259" s="42">
        <v>62115.94</v>
      </c>
      <c r="AG259" s="47">
        <f t="shared" si="108"/>
        <v>-1.5108520456460495E-3</v>
      </c>
      <c r="AH259" s="48">
        <f t="shared" si="109"/>
        <v>102.67930835378536</v>
      </c>
      <c r="AI259" s="48"/>
      <c r="AJ259" s="48"/>
      <c r="AK259" s="45">
        <v>42991</v>
      </c>
      <c r="AL259" s="42">
        <v>40050.129999999997</v>
      </c>
      <c r="AM259" s="47">
        <f t="shared" si="110"/>
        <v>-1.2105139646776397E-3</v>
      </c>
      <c r="AN259" s="48">
        <f t="shared" si="111"/>
        <v>102.69948765815145</v>
      </c>
      <c r="AO259" s="48"/>
      <c r="AP259" s="48"/>
      <c r="AQ259" s="60">
        <f t="shared" si="121"/>
        <v>102.78158933591362</v>
      </c>
      <c r="AR259" s="48"/>
      <c r="AS259" s="42">
        <f t="shared" si="122"/>
        <v>102.47330472499304</v>
      </c>
      <c r="AT259" s="42">
        <f t="shared" si="123"/>
        <v>103.16469515860635</v>
      </c>
      <c r="AU259" s="48"/>
      <c r="AV259" s="48"/>
      <c r="AW259" s="48"/>
      <c r="AX259" s="48"/>
      <c r="AY259" s="48"/>
    </row>
    <row r="260" spans="2:51" x14ac:dyDescent="0.2">
      <c r="B260" s="45">
        <v>42992</v>
      </c>
      <c r="C260" s="42">
        <v>36187.1</v>
      </c>
      <c r="D260" s="47">
        <f t="shared" si="156"/>
        <v>2.3549846345538583E-4</v>
      </c>
      <c r="E260" s="48">
        <f t="shared" si="157"/>
        <v>102.62283468742625</v>
      </c>
      <c r="G260" s="45">
        <v>42992</v>
      </c>
      <c r="H260" s="42">
        <v>36166.5</v>
      </c>
      <c r="I260" s="47">
        <f t="shared" si="158"/>
        <v>5.0541893752464873E-4</v>
      </c>
      <c r="J260" s="48">
        <f t="shared" si="159"/>
        <v>103.12616284789189</v>
      </c>
      <c r="L260" s="45">
        <v>42992</v>
      </c>
      <c r="M260" s="42">
        <v>39975.71</v>
      </c>
      <c r="N260" s="47">
        <f t="shared" si="160"/>
        <v>6.2977856374923924E-4</v>
      </c>
      <c r="O260" s="48">
        <f t="shared" si="161"/>
        <v>102.53784021566538</v>
      </c>
      <c r="Q260" s="45">
        <v>42992</v>
      </c>
      <c r="R260" s="42">
        <v>37904.730000000003</v>
      </c>
      <c r="S260" s="47">
        <f t="shared" si="162"/>
        <v>3.2777099100078644E-4</v>
      </c>
      <c r="T260" s="48">
        <f t="shared" si="163"/>
        <v>103.19850955297478</v>
      </c>
      <c r="V260" s="45">
        <v>42992</v>
      </c>
      <c r="W260" s="42">
        <v>1504.02</v>
      </c>
      <c r="X260" s="47">
        <f t="shared" si="112"/>
        <v>-6.8436264575921779E-4</v>
      </c>
      <c r="Y260" s="42">
        <f t="shared" si="164"/>
        <v>3.5117065111833767E-5</v>
      </c>
      <c r="Z260" s="48">
        <f t="shared" si="104"/>
        <v>102.24125624553901</v>
      </c>
      <c r="AA260" s="48">
        <f t="shared" si="105"/>
        <v>103.20708801575742</v>
      </c>
      <c r="AB260" s="48">
        <f t="shared" si="106"/>
        <v>102.3112742598825</v>
      </c>
      <c r="AC260" s="48">
        <f t="shared" si="107"/>
        <v>103.27413829363974</v>
      </c>
      <c r="AD260" s="48"/>
      <c r="AE260" s="45">
        <v>42992</v>
      </c>
      <c r="AF260" s="42">
        <v>62157.52</v>
      </c>
      <c r="AG260" s="47">
        <f t="shared" si="108"/>
        <v>6.6939339564031641E-4</v>
      </c>
      <c r="AH260" s="48">
        <f t="shared" si="109"/>
        <v>102.74804120466629</v>
      </c>
      <c r="AI260" s="48"/>
      <c r="AJ260" s="48"/>
      <c r="AK260" s="45">
        <v>42992</v>
      </c>
      <c r="AL260" s="42">
        <v>40062.25</v>
      </c>
      <c r="AM260" s="47">
        <f t="shared" si="110"/>
        <v>3.0262074055698029E-4</v>
      </c>
      <c r="AN260" s="48">
        <f t="shared" si="111"/>
        <v>102.73056665316139</v>
      </c>
      <c r="AO260" s="48"/>
      <c r="AP260" s="48"/>
      <c r="AQ260" s="60">
        <f t="shared" si="121"/>
        <v>102.82732586029766</v>
      </c>
      <c r="AR260" s="48"/>
      <c r="AS260" s="42">
        <f t="shared" si="122"/>
        <v>102.53784021566538</v>
      </c>
      <c r="AT260" s="42">
        <f t="shared" si="123"/>
        <v>103.19850955297478</v>
      </c>
      <c r="AU260" s="48"/>
      <c r="AV260" s="48"/>
      <c r="AW260" s="48"/>
      <c r="AX260" s="48"/>
      <c r="AY260" s="48"/>
    </row>
    <row r="261" spans="2:51" x14ac:dyDescent="0.2">
      <c r="B261" s="45">
        <v>42993</v>
      </c>
      <c r="C261" s="42">
        <v>36152.04</v>
      </c>
      <c r="D261" s="47">
        <f t="shared" si="156"/>
        <v>-9.6885354173170679E-4</v>
      </c>
      <c r="E261" s="48">
        <f t="shared" si="157"/>
        <v>102.52340819057679</v>
      </c>
      <c r="G261" s="45">
        <v>42993</v>
      </c>
      <c r="H261" s="42">
        <v>36114.67</v>
      </c>
      <c r="I261" s="47">
        <f t="shared" si="158"/>
        <v>-1.4330941617243242E-3</v>
      </c>
      <c r="J261" s="48">
        <f t="shared" si="159"/>
        <v>102.97837334599355</v>
      </c>
      <c r="L261" s="45">
        <v>42993</v>
      </c>
      <c r="M261" s="42">
        <v>39913.86</v>
      </c>
      <c r="N261" s="47">
        <f t="shared" si="160"/>
        <v>-1.547189530842541E-3</v>
      </c>
      <c r="O261" s="48">
        <f t="shared" si="161"/>
        <v>102.3791947427685</v>
      </c>
      <c r="Q261" s="45">
        <v>42993</v>
      </c>
      <c r="R261" s="42">
        <v>37848.06</v>
      </c>
      <c r="S261" s="47">
        <f t="shared" si="162"/>
        <v>-1.4950640724786801E-3</v>
      </c>
      <c r="T261" s="48">
        <f t="shared" si="163"/>
        <v>103.04422116900878</v>
      </c>
      <c r="V261" s="45">
        <v>42993</v>
      </c>
      <c r="W261" s="42">
        <v>1501.56</v>
      </c>
      <c r="X261" s="47">
        <f t="shared" si="112"/>
        <v>-1.6356165476523188E-3</v>
      </c>
      <c r="Y261" s="42">
        <f t="shared" si="164"/>
        <v>3.5117065111833767E-5</v>
      </c>
      <c r="Z261" s="48">
        <f t="shared" ref="Z261:Z324" si="165">+(1+X261)*Z260</f>
        <v>102.07402875497104</v>
      </c>
      <c r="AA261" s="48">
        <f t="shared" ref="AA261:AA324" si="166">+(1+X261+Y261)*AA260</f>
        <v>103.04190512479369</v>
      </c>
      <c r="AB261" s="48">
        <f t="shared" ref="AB261:AB324" si="167">+Z260</f>
        <v>102.24125624553901</v>
      </c>
      <c r="AC261" s="48">
        <f t="shared" ref="AC261:AC324" si="168">+AA260</f>
        <v>103.20708801575742</v>
      </c>
      <c r="AD261" s="48"/>
      <c r="AE261" s="45">
        <v>42993</v>
      </c>
      <c r="AF261" s="42">
        <v>62065.35</v>
      </c>
      <c r="AG261" s="47">
        <f t="shared" ref="AG261:AG301" si="169">+AF261/AF260-1</f>
        <v>-1.4828455189331846E-3</v>
      </c>
      <c r="AH261" s="48">
        <f t="shared" ref="AH261:AH301" si="170">+(1+AG261)*AH260</f>
        <v>102.59568173218679</v>
      </c>
      <c r="AI261" s="48"/>
      <c r="AJ261" s="48"/>
      <c r="AK261" s="45">
        <v>42993</v>
      </c>
      <c r="AL261" s="42">
        <v>40026.199999999997</v>
      </c>
      <c r="AM261" s="47">
        <f t="shared" ref="AM261:AM301" si="171">+AL261/AL260-1</f>
        <v>-8.9984960904598843E-4</v>
      </c>
      <c r="AN261" s="48">
        <f t="shared" ref="AN261:AN301" si="172">+(1+AM261)*AN260</f>
        <v>102.63812459292147</v>
      </c>
      <c r="AO261" s="48"/>
      <c r="AP261" s="48"/>
      <c r="AQ261" s="60">
        <f t="shared" si="121"/>
        <v>102.69316729557598</v>
      </c>
      <c r="AR261" s="48"/>
      <c r="AS261" s="42">
        <f t="shared" si="122"/>
        <v>102.3791947427685</v>
      </c>
      <c r="AT261" s="42">
        <f t="shared" si="123"/>
        <v>103.04422116900878</v>
      </c>
      <c r="AU261" s="48"/>
      <c r="AV261" s="48"/>
      <c r="AW261" s="48"/>
      <c r="AX261" s="48"/>
      <c r="AY261" s="48"/>
    </row>
    <row r="262" spans="2:51" x14ac:dyDescent="0.2">
      <c r="B262" s="45">
        <v>42994</v>
      </c>
      <c r="C262" s="42">
        <v>36152.04</v>
      </c>
      <c r="D262" s="47">
        <f t="shared" si="156"/>
        <v>0</v>
      </c>
      <c r="E262" s="48">
        <f t="shared" si="157"/>
        <v>102.52340819057679</v>
      </c>
      <c r="G262" s="45">
        <v>42994</v>
      </c>
      <c r="H262" s="42">
        <v>36114.67</v>
      </c>
      <c r="I262" s="47">
        <f t="shared" si="158"/>
        <v>0</v>
      </c>
      <c r="J262" s="48">
        <f t="shared" si="159"/>
        <v>102.97837334599355</v>
      </c>
      <c r="L262" s="45">
        <v>42994</v>
      </c>
      <c r="M262" s="42">
        <v>39913.86</v>
      </c>
      <c r="N262" s="47">
        <f t="shared" si="160"/>
        <v>0</v>
      </c>
      <c r="O262" s="48">
        <f t="shared" si="161"/>
        <v>102.3791947427685</v>
      </c>
      <c r="Q262" s="45">
        <v>42994</v>
      </c>
      <c r="R262" s="42">
        <v>37848.06</v>
      </c>
      <c r="S262" s="47">
        <f t="shared" si="162"/>
        <v>0</v>
      </c>
      <c r="T262" s="48">
        <f t="shared" si="163"/>
        <v>103.04422116900878</v>
      </c>
      <c r="V262" s="45">
        <v>42994</v>
      </c>
      <c r="W262" s="42">
        <v>1501.7</v>
      </c>
      <c r="X262" s="47">
        <f t="shared" si="112"/>
        <v>9.3236367511240203E-5</v>
      </c>
      <c r="Y262" s="42">
        <f t="shared" si="164"/>
        <v>3.5117065111833767E-5</v>
      </c>
      <c r="Z262" s="48">
        <f t="shared" si="165"/>
        <v>102.08354576662938</v>
      </c>
      <c r="AA262" s="48">
        <f t="shared" si="166"/>
        <v>103.05513090702047</v>
      </c>
      <c r="AB262" s="48">
        <f t="shared" si="167"/>
        <v>102.07402875497104</v>
      </c>
      <c r="AC262" s="48">
        <f t="shared" si="168"/>
        <v>103.04190512479369</v>
      </c>
      <c r="AD262" s="48"/>
      <c r="AE262" s="45">
        <v>42994</v>
      </c>
      <c r="AF262" s="42">
        <v>62065.35</v>
      </c>
      <c r="AG262" s="47">
        <f t="shared" si="169"/>
        <v>0</v>
      </c>
      <c r="AH262" s="48">
        <f t="shared" si="170"/>
        <v>102.59568173218679</v>
      </c>
      <c r="AI262" s="48"/>
      <c r="AJ262" s="48"/>
      <c r="AK262" s="45">
        <v>42994</v>
      </c>
      <c r="AL262" s="42">
        <v>40026.199999999997</v>
      </c>
      <c r="AM262" s="47">
        <f t="shared" si="171"/>
        <v>0</v>
      </c>
      <c r="AN262" s="48">
        <f t="shared" si="172"/>
        <v>102.63812459292147</v>
      </c>
      <c r="AO262" s="48"/>
      <c r="AP262" s="48"/>
      <c r="AQ262" s="60">
        <f t="shared" si="121"/>
        <v>102.69316729557598</v>
      </c>
      <c r="AR262" s="48"/>
      <c r="AS262" s="42">
        <f t="shared" si="122"/>
        <v>102.3791947427685</v>
      </c>
      <c r="AT262" s="42">
        <f t="shared" si="123"/>
        <v>103.04422116900878</v>
      </c>
      <c r="AU262" s="48"/>
      <c r="AV262" s="48"/>
      <c r="AW262" s="48"/>
      <c r="AX262" s="48"/>
      <c r="AY262" s="48"/>
    </row>
    <row r="263" spans="2:51" x14ac:dyDescent="0.2">
      <c r="B263" s="45">
        <v>42995</v>
      </c>
      <c r="C263" s="42">
        <v>36152.04</v>
      </c>
      <c r="D263" s="47">
        <f t="shared" si="156"/>
        <v>0</v>
      </c>
      <c r="E263" s="48">
        <f t="shared" si="157"/>
        <v>102.52340819057679</v>
      </c>
      <c r="G263" s="45">
        <v>42995</v>
      </c>
      <c r="H263" s="42">
        <v>36114.67</v>
      </c>
      <c r="I263" s="47">
        <f t="shared" si="158"/>
        <v>0</v>
      </c>
      <c r="J263" s="48">
        <f t="shared" si="159"/>
        <v>102.97837334599355</v>
      </c>
      <c r="L263" s="45">
        <v>42995</v>
      </c>
      <c r="M263" s="42">
        <v>39913.86</v>
      </c>
      <c r="N263" s="47">
        <f t="shared" si="160"/>
        <v>0</v>
      </c>
      <c r="O263" s="48">
        <f t="shared" si="161"/>
        <v>102.3791947427685</v>
      </c>
      <c r="Q263" s="45">
        <v>42995</v>
      </c>
      <c r="R263" s="42">
        <v>37848.06</v>
      </c>
      <c r="S263" s="47">
        <f t="shared" si="162"/>
        <v>0</v>
      </c>
      <c r="T263" s="48">
        <f t="shared" si="163"/>
        <v>103.04422116900878</v>
      </c>
      <c r="V263" s="45">
        <v>42995</v>
      </c>
      <c r="W263" s="42">
        <v>1501.85</v>
      </c>
      <c r="X263" s="47">
        <f t="shared" ref="X263:X326" si="173">+W263/W262-1</f>
        <v>9.9886794965531323E-5</v>
      </c>
      <c r="Y263" s="42">
        <f t="shared" si="164"/>
        <v>3.5117065111833767E-5</v>
      </c>
      <c r="Z263" s="48">
        <f t="shared" si="165"/>
        <v>102.09374256483473</v>
      </c>
      <c r="AA263" s="48">
        <f t="shared" si="166"/>
        <v>103.06904374749369</v>
      </c>
      <c r="AB263" s="48">
        <f t="shared" si="167"/>
        <v>102.08354576662938</v>
      </c>
      <c r="AC263" s="48">
        <f t="shared" si="168"/>
        <v>103.05513090702047</v>
      </c>
      <c r="AD263" s="48"/>
      <c r="AE263" s="45">
        <v>42995</v>
      </c>
      <c r="AF263" s="42">
        <v>62065.35</v>
      </c>
      <c r="AG263" s="47">
        <f t="shared" si="169"/>
        <v>0</v>
      </c>
      <c r="AH263" s="48">
        <f t="shared" si="170"/>
        <v>102.59568173218679</v>
      </c>
      <c r="AI263" s="48"/>
      <c r="AJ263" s="48"/>
      <c r="AK263" s="45">
        <v>42995</v>
      </c>
      <c r="AL263" s="42">
        <v>40026.199999999997</v>
      </c>
      <c r="AM263" s="47">
        <f t="shared" si="171"/>
        <v>0</v>
      </c>
      <c r="AN263" s="48">
        <f t="shared" si="172"/>
        <v>102.63812459292147</v>
      </c>
      <c r="AO263" s="48"/>
      <c r="AP263" s="48"/>
      <c r="AQ263" s="60">
        <f t="shared" si="121"/>
        <v>102.69316729557598</v>
      </c>
      <c r="AR263" s="48"/>
      <c r="AS263" s="42">
        <f t="shared" si="122"/>
        <v>102.3791947427685</v>
      </c>
      <c r="AT263" s="42">
        <f t="shared" si="123"/>
        <v>103.04422116900878</v>
      </c>
      <c r="AU263" s="48"/>
      <c r="AV263" s="48"/>
      <c r="AW263" s="48"/>
      <c r="AX263" s="48"/>
      <c r="AY263" s="48"/>
    </row>
    <row r="264" spans="2:51" x14ac:dyDescent="0.2">
      <c r="B264" s="45">
        <v>42996</v>
      </c>
      <c r="C264" s="42">
        <v>36152.04</v>
      </c>
      <c r="D264" s="47">
        <f t="shared" si="156"/>
        <v>0</v>
      </c>
      <c r="E264" s="48">
        <f t="shared" si="157"/>
        <v>102.52340819057679</v>
      </c>
      <c r="G264" s="45">
        <v>42996</v>
      </c>
      <c r="H264" s="42">
        <v>36114.67</v>
      </c>
      <c r="I264" s="47">
        <f t="shared" si="158"/>
        <v>0</v>
      </c>
      <c r="J264" s="48">
        <f t="shared" si="159"/>
        <v>102.97837334599355</v>
      </c>
      <c r="L264" s="45">
        <v>42996</v>
      </c>
      <c r="M264" s="42">
        <v>39913.86</v>
      </c>
      <c r="N264" s="47">
        <f t="shared" si="160"/>
        <v>0</v>
      </c>
      <c r="O264" s="48">
        <f t="shared" si="161"/>
        <v>102.3791947427685</v>
      </c>
      <c r="Q264" s="45">
        <v>42996</v>
      </c>
      <c r="R264" s="42">
        <v>37848.06</v>
      </c>
      <c r="S264" s="47">
        <f t="shared" si="162"/>
        <v>0</v>
      </c>
      <c r="T264" s="48">
        <f t="shared" si="163"/>
        <v>103.04422116900878</v>
      </c>
      <c r="V264" s="45">
        <v>42996</v>
      </c>
      <c r="W264" s="42">
        <v>1502</v>
      </c>
      <c r="X264" s="47">
        <f t="shared" si="173"/>
        <v>9.9876818590471927E-5</v>
      </c>
      <c r="Y264" s="42">
        <f t="shared" si="164"/>
        <v>3.5117065111833767E-5</v>
      </c>
      <c r="Z264" s="48">
        <f t="shared" si="165"/>
        <v>102.1039393630401</v>
      </c>
      <c r="AA264" s="48">
        <f t="shared" si="166"/>
        <v>103.08295743799866</v>
      </c>
      <c r="AB264" s="48">
        <f t="shared" si="167"/>
        <v>102.09374256483473</v>
      </c>
      <c r="AC264" s="48">
        <f t="shared" si="168"/>
        <v>103.06904374749369</v>
      </c>
      <c r="AD264" s="48"/>
      <c r="AE264" s="45">
        <v>42996</v>
      </c>
      <c r="AF264" s="42">
        <v>62065.35</v>
      </c>
      <c r="AG264" s="47">
        <f t="shared" si="169"/>
        <v>0</v>
      </c>
      <c r="AH264" s="48">
        <f t="shared" si="170"/>
        <v>102.59568173218679</v>
      </c>
      <c r="AI264" s="48"/>
      <c r="AJ264" s="48"/>
      <c r="AK264" s="45">
        <v>42996</v>
      </c>
      <c r="AL264" s="42">
        <v>40026.199999999997</v>
      </c>
      <c r="AM264" s="47">
        <f t="shared" si="171"/>
        <v>0</v>
      </c>
      <c r="AN264" s="48">
        <f t="shared" si="172"/>
        <v>102.63812459292147</v>
      </c>
      <c r="AO264" s="48"/>
      <c r="AP264" s="48"/>
      <c r="AQ264" s="60">
        <f t="shared" si="121"/>
        <v>102.69316729557598</v>
      </c>
      <c r="AR264" s="48"/>
      <c r="AS264" s="42">
        <f t="shared" si="122"/>
        <v>102.3791947427685</v>
      </c>
      <c r="AT264" s="42">
        <f t="shared" si="123"/>
        <v>103.04422116900878</v>
      </c>
      <c r="AU264" s="48"/>
      <c r="AV264" s="48"/>
      <c r="AW264" s="48"/>
      <c r="AX264" s="48"/>
      <c r="AY264" s="48"/>
    </row>
    <row r="265" spans="2:51" x14ac:dyDescent="0.2">
      <c r="B265" s="45">
        <v>42997</v>
      </c>
      <c r="C265" s="42">
        <v>36152.04</v>
      </c>
      <c r="D265" s="47">
        <f t="shared" si="156"/>
        <v>0</v>
      </c>
      <c r="E265" s="48">
        <f t="shared" si="157"/>
        <v>102.52340819057679</v>
      </c>
      <c r="G265" s="45">
        <v>42997</v>
      </c>
      <c r="H265" s="42">
        <v>36114.67</v>
      </c>
      <c r="I265" s="47">
        <f t="shared" si="158"/>
        <v>0</v>
      </c>
      <c r="J265" s="48">
        <f t="shared" si="159"/>
        <v>102.97837334599355</v>
      </c>
      <c r="L265" s="45">
        <v>42997</v>
      </c>
      <c r="M265" s="42">
        <v>39913.86</v>
      </c>
      <c r="N265" s="47">
        <f t="shared" si="160"/>
        <v>0</v>
      </c>
      <c r="O265" s="48">
        <f t="shared" si="161"/>
        <v>102.3791947427685</v>
      </c>
      <c r="Q265" s="45">
        <v>42997</v>
      </c>
      <c r="R265" s="42">
        <v>37848.06</v>
      </c>
      <c r="S265" s="47">
        <f t="shared" si="162"/>
        <v>0</v>
      </c>
      <c r="T265" s="48">
        <f t="shared" si="163"/>
        <v>103.04422116900878</v>
      </c>
      <c r="V265" s="45">
        <v>42997</v>
      </c>
      <c r="W265" s="42">
        <v>1502.15</v>
      </c>
      <c r="X265" s="47">
        <f t="shared" si="173"/>
        <v>9.9866844207818772E-5</v>
      </c>
      <c r="Y265" s="42">
        <f t="shared" si="164"/>
        <v>3.5117065111833767E-5</v>
      </c>
      <c r="Z265" s="48">
        <f t="shared" si="165"/>
        <v>102.11413616124547</v>
      </c>
      <c r="AA265" s="48">
        <f t="shared" si="166"/>
        <v>103.09687197857787</v>
      </c>
      <c r="AB265" s="48">
        <f t="shared" si="167"/>
        <v>102.1039393630401</v>
      </c>
      <c r="AC265" s="48">
        <f t="shared" si="168"/>
        <v>103.08295743799866</v>
      </c>
      <c r="AD265" s="48"/>
      <c r="AE265" s="45">
        <v>42997</v>
      </c>
      <c r="AF265" s="42">
        <v>62065.35</v>
      </c>
      <c r="AG265" s="47">
        <f t="shared" si="169"/>
        <v>0</v>
      </c>
      <c r="AH265" s="48">
        <f t="shared" si="170"/>
        <v>102.59568173218679</v>
      </c>
      <c r="AI265" s="48"/>
      <c r="AJ265" s="48"/>
      <c r="AK265" s="45">
        <v>42997</v>
      </c>
      <c r="AL265" s="42">
        <v>40026.199999999997</v>
      </c>
      <c r="AM265" s="47">
        <f t="shared" si="171"/>
        <v>0</v>
      </c>
      <c r="AN265" s="48">
        <f t="shared" si="172"/>
        <v>102.63812459292147</v>
      </c>
      <c r="AO265" s="48"/>
      <c r="AP265" s="48"/>
      <c r="AQ265" s="60">
        <f t="shared" si="121"/>
        <v>102.69316729557598</v>
      </c>
      <c r="AR265" s="48"/>
      <c r="AS265" s="42">
        <f t="shared" si="122"/>
        <v>102.3791947427685</v>
      </c>
      <c r="AT265" s="42">
        <f t="shared" si="123"/>
        <v>103.04422116900878</v>
      </c>
      <c r="AU265" s="48"/>
      <c r="AV265" s="48"/>
      <c r="AW265" s="48"/>
      <c r="AX265" s="48"/>
      <c r="AY265" s="48"/>
    </row>
    <row r="266" spans="2:51" x14ac:dyDescent="0.2">
      <c r="B266" s="45">
        <v>42998</v>
      </c>
      <c r="C266" s="42">
        <v>36101.81</v>
      </c>
      <c r="D266" s="47">
        <f t="shared" si="156"/>
        <v>-1.3894098369000574E-3</v>
      </c>
      <c r="E266" s="48">
        <f t="shared" si="157"/>
        <v>102.38096115872428</v>
      </c>
      <c r="G266" s="45">
        <v>42998</v>
      </c>
      <c r="H266" s="42">
        <v>36081.07</v>
      </c>
      <c r="I266" s="47">
        <f t="shared" si="158"/>
        <v>-9.3036984693473102E-4</v>
      </c>
      <c r="J266" s="48">
        <f t="shared" si="159"/>
        <v>102.88256537254604</v>
      </c>
      <c r="L266" s="45">
        <v>42998</v>
      </c>
      <c r="M266" s="42">
        <v>39865.26</v>
      </c>
      <c r="N266" s="47">
        <f t="shared" si="160"/>
        <v>-1.2176221492984363E-3</v>
      </c>
      <c r="O266" s="48">
        <f t="shared" si="161"/>
        <v>102.25453556762237</v>
      </c>
      <c r="Q266" s="45">
        <v>42998</v>
      </c>
      <c r="R266" s="42">
        <v>37810.93</v>
      </c>
      <c r="S266" s="47">
        <f t="shared" si="162"/>
        <v>-9.8102782546838352E-4</v>
      </c>
      <c r="T266" s="48">
        <f t="shared" si="163"/>
        <v>102.94313192078826</v>
      </c>
      <c r="V266" s="45">
        <v>42998</v>
      </c>
      <c r="W266" s="42">
        <v>1500.98</v>
      </c>
      <c r="X266" s="47">
        <f t="shared" si="173"/>
        <v>-7.7888360017308589E-4</v>
      </c>
      <c r="Y266" s="42">
        <f t="shared" si="164"/>
        <v>3.5117065111833767E-5</v>
      </c>
      <c r="Z266" s="48">
        <f t="shared" si="165"/>
        <v>102.03460113524363</v>
      </c>
      <c r="AA266" s="48">
        <f t="shared" si="166"/>
        <v>103.0201919753307</v>
      </c>
      <c r="AB266" s="48">
        <f t="shared" si="167"/>
        <v>102.11413616124547</v>
      </c>
      <c r="AC266" s="48">
        <f t="shared" si="168"/>
        <v>103.09687197857787</v>
      </c>
      <c r="AD266" s="48"/>
      <c r="AE266" s="45">
        <v>42998</v>
      </c>
      <c r="AF266" s="42">
        <v>62001.25</v>
      </c>
      <c r="AG266" s="47">
        <f t="shared" si="169"/>
        <v>-1.0327823817959381E-3</v>
      </c>
      <c r="AH266" s="48">
        <f t="shared" si="170"/>
        <v>102.48972271964544</v>
      </c>
      <c r="AI266" s="48"/>
      <c r="AJ266" s="48"/>
      <c r="AK266" s="45">
        <v>42998</v>
      </c>
      <c r="AL266" s="42">
        <v>40019.56</v>
      </c>
      <c r="AM266" s="47">
        <f t="shared" si="171"/>
        <v>-1.6589134117150905E-4</v>
      </c>
      <c r="AN266" s="48">
        <f t="shared" si="172"/>
        <v>102.62109781677742</v>
      </c>
      <c r="AO266" s="48"/>
      <c r="AP266" s="48"/>
      <c r="AQ266" s="60">
        <f t="shared" ref="AQ266" si="174">+AVERAGE(AN266,AH266,T266,O266,J266,E266)</f>
        <v>102.59533575935065</v>
      </c>
      <c r="AR266" s="48"/>
      <c r="AS266" s="42">
        <f t="shared" ref="AS266:AS268" si="175">+MIN(AN266,AH266,T266,O266,J266,E266)</f>
        <v>102.25453556762237</v>
      </c>
      <c r="AT266" s="42">
        <f t="shared" ref="AT266:AT268" si="176">+MAX(AN266,AH266,T266,O266,J266,E266)</f>
        <v>102.94313192078826</v>
      </c>
      <c r="AU266" s="48"/>
      <c r="AV266" s="48"/>
      <c r="AW266" s="48"/>
      <c r="AX266" s="48"/>
      <c r="AY266" s="48"/>
    </row>
    <row r="267" spans="2:51" x14ac:dyDescent="0.2">
      <c r="B267" s="45">
        <v>42999</v>
      </c>
      <c r="C267" s="42">
        <v>36086.31</v>
      </c>
      <c r="D267" s="47">
        <f t="shared" si="156"/>
        <v>-4.2934135435312992E-4</v>
      </c>
      <c r="E267" s="48">
        <f t="shared" si="157"/>
        <v>102.33700477820041</v>
      </c>
      <c r="G267" s="45">
        <v>42999</v>
      </c>
      <c r="H267" s="42">
        <v>36063.39</v>
      </c>
      <c r="I267" s="47">
        <f t="shared" si="158"/>
        <v>-4.9000764112594464E-4</v>
      </c>
      <c r="J267" s="48">
        <f t="shared" si="159"/>
        <v>102.83215212937485</v>
      </c>
      <c r="L267" s="45">
        <v>42999</v>
      </c>
      <c r="M267" s="42">
        <v>39858.74</v>
      </c>
      <c r="N267" s="47">
        <f t="shared" si="160"/>
        <v>-1.6355092127839921E-4</v>
      </c>
      <c r="O267" s="48">
        <f t="shared" si="161"/>
        <v>102.23781174412539</v>
      </c>
      <c r="Q267" s="45">
        <v>42999</v>
      </c>
      <c r="R267" s="42">
        <v>37799.9</v>
      </c>
      <c r="S267" s="47">
        <f t="shared" si="162"/>
        <v>-2.9171459152155244E-4</v>
      </c>
      <c r="T267" s="48">
        <f t="shared" si="163"/>
        <v>102.91310190711003</v>
      </c>
      <c r="V267" s="45">
        <v>42999</v>
      </c>
      <c r="W267" s="42">
        <v>1502.06</v>
      </c>
      <c r="X267" s="47">
        <f t="shared" si="173"/>
        <v>7.1952990712720322E-4</v>
      </c>
      <c r="Y267" s="42">
        <f t="shared" si="164"/>
        <v>3.5117065111833767E-5</v>
      </c>
      <c r="Z267" s="48">
        <f t="shared" si="165"/>
        <v>102.10801808232223</v>
      </c>
      <c r="AA267" s="48">
        <f t="shared" si="166"/>
        <v>103.09793585128438</v>
      </c>
      <c r="AB267" s="48">
        <f t="shared" si="167"/>
        <v>102.03460113524363</v>
      </c>
      <c r="AC267" s="48">
        <f t="shared" si="168"/>
        <v>103.0201919753307</v>
      </c>
      <c r="AD267" s="48"/>
      <c r="AE267" s="45">
        <v>42999</v>
      </c>
      <c r="AF267" s="42">
        <v>61977.33</v>
      </c>
      <c r="AG267" s="47">
        <f t="shared" si="169"/>
        <v>-3.8579867341381746E-4</v>
      </c>
      <c r="AH267" s="48">
        <f t="shared" si="170"/>
        <v>102.45018232058165</v>
      </c>
      <c r="AI267" s="48"/>
      <c r="AJ267" s="48"/>
      <c r="AK267" s="45">
        <v>42999</v>
      </c>
      <c r="AL267" s="42">
        <v>40013.910000000003</v>
      </c>
      <c r="AM267" s="47">
        <f t="shared" si="171"/>
        <v>-1.4118096250914647E-4</v>
      </c>
      <c r="AN267" s="48">
        <f t="shared" si="172"/>
        <v>102.60660967141391</v>
      </c>
      <c r="AO267" s="48"/>
      <c r="AP267" s="48"/>
      <c r="AQ267" s="60">
        <f t="shared" si="121"/>
        <v>102.56281042513437</v>
      </c>
      <c r="AR267" s="48"/>
      <c r="AS267" s="42">
        <f t="shared" si="175"/>
        <v>102.23781174412539</v>
      </c>
      <c r="AT267" s="42">
        <f t="shared" si="176"/>
        <v>102.91310190711003</v>
      </c>
      <c r="AU267" s="48"/>
      <c r="AV267" s="48"/>
      <c r="AW267" s="48"/>
      <c r="AX267" s="48"/>
      <c r="AY267" s="48"/>
    </row>
    <row r="268" spans="2:51" x14ac:dyDescent="0.2">
      <c r="B268" s="45">
        <v>43000</v>
      </c>
      <c r="C268" s="42">
        <v>36120.769999999997</v>
      </c>
      <c r="D268" s="47">
        <f t="shared" si="156"/>
        <v>9.5493277090397122E-4</v>
      </c>
      <c r="E268" s="48">
        <f t="shared" si="157"/>
        <v>102.43472973773927</v>
      </c>
      <c r="G268" s="45">
        <v>43000</v>
      </c>
      <c r="H268" s="42">
        <v>36085.589999999997</v>
      </c>
      <c r="I268" s="47">
        <f t="shared" si="158"/>
        <v>6.1558272807960002E-4</v>
      </c>
      <c r="J268" s="48">
        <f t="shared" si="159"/>
        <v>102.89545382611695</v>
      </c>
      <c r="L268" s="45">
        <v>43000</v>
      </c>
      <c r="M268" s="42">
        <v>39887.370000000003</v>
      </c>
      <c r="N268" s="47">
        <f t="shared" si="160"/>
        <v>7.182866292312351E-4</v>
      </c>
      <c r="O268" s="48">
        <f t="shared" si="161"/>
        <v>102.31124779730305</v>
      </c>
      <c r="Q268" s="45">
        <v>43000</v>
      </c>
      <c r="R268" s="42">
        <v>37817.15</v>
      </c>
      <c r="S268" s="47">
        <f t="shared" si="162"/>
        <v>4.5635041362546147E-4</v>
      </c>
      <c r="T268" s="48">
        <f t="shared" si="163"/>
        <v>102.96006634373282</v>
      </c>
      <c r="V268" s="45">
        <v>43000</v>
      </c>
      <c r="W268" s="42">
        <v>1505.93</v>
      </c>
      <c r="X268" s="47">
        <f t="shared" si="173"/>
        <v>2.5764616593213496E-3</v>
      </c>
      <c r="Y268" s="42">
        <f t="shared" si="164"/>
        <v>3.5117065111833767E-5</v>
      </c>
      <c r="Z268" s="48">
        <f t="shared" si="165"/>
        <v>102.37109547602063</v>
      </c>
      <c r="AA268" s="48">
        <f t="shared" si="166"/>
        <v>103.36718422708657</v>
      </c>
      <c r="AB268" s="48">
        <f t="shared" si="167"/>
        <v>102.10801808232223</v>
      </c>
      <c r="AC268" s="48">
        <f t="shared" si="168"/>
        <v>103.09793585128438</v>
      </c>
      <c r="AD268" s="48"/>
      <c r="AE268" s="45">
        <v>43000</v>
      </c>
      <c r="AF268" s="42">
        <v>62026.79</v>
      </c>
      <c r="AG268" s="47">
        <f t="shared" si="169"/>
        <v>7.9803373265674438E-4</v>
      </c>
      <c r="AH268" s="48">
        <f t="shared" si="170"/>
        <v>102.53194102199031</v>
      </c>
      <c r="AI268" s="48"/>
      <c r="AJ268" s="48"/>
      <c r="AK268" s="45">
        <v>43000</v>
      </c>
      <c r="AL268" s="42">
        <v>40038.339999999997</v>
      </c>
      <c r="AM268" s="47">
        <f t="shared" si="171"/>
        <v>6.1053768551966314E-4</v>
      </c>
      <c r="AN268" s="48">
        <f t="shared" si="172"/>
        <v>102.66925487340171</v>
      </c>
      <c r="AO268" s="48"/>
      <c r="AP268" s="48"/>
      <c r="AQ268" s="60">
        <f t="shared" ref="AQ268:AQ281" si="177">+AVERAGE(AN268,AH268,T268,O268,J268,E268)</f>
        <v>102.63378226671402</v>
      </c>
      <c r="AR268" s="48"/>
      <c r="AS268" s="42">
        <f t="shared" si="175"/>
        <v>102.31124779730305</v>
      </c>
      <c r="AT268" s="42">
        <f t="shared" si="176"/>
        <v>102.96006634373282</v>
      </c>
      <c r="AU268" s="48"/>
      <c r="AV268" s="48"/>
      <c r="AW268" s="48"/>
      <c r="AX268" s="48"/>
      <c r="AY268" s="48"/>
    </row>
    <row r="269" spans="2:51" x14ac:dyDescent="0.2">
      <c r="B269" s="45">
        <v>43001</v>
      </c>
      <c r="C269" s="42">
        <v>36120.769999999997</v>
      </c>
      <c r="D269" s="47">
        <f t="shared" ref="D269:D287" si="178">+C269/C268-1</f>
        <v>0</v>
      </c>
      <c r="E269" s="48">
        <f t="shared" ref="E269:E287" si="179">+(1+D269)*E268</f>
        <v>102.43472973773927</v>
      </c>
      <c r="G269" s="45">
        <v>43001</v>
      </c>
      <c r="H269" s="42">
        <v>36085.589999999997</v>
      </c>
      <c r="I269" s="47">
        <f t="shared" ref="I269:I287" si="180">+H269/H268-1</f>
        <v>0</v>
      </c>
      <c r="J269" s="48">
        <f t="shared" ref="J269:J287" si="181">+(1+I269)*J268</f>
        <v>102.89545382611695</v>
      </c>
      <c r="L269" s="45">
        <v>43001</v>
      </c>
      <c r="M269" s="42">
        <v>39887.370000000003</v>
      </c>
      <c r="N269" s="47">
        <f t="shared" ref="N269:N287" si="182">+M269/M268-1</f>
        <v>0</v>
      </c>
      <c r="O269" s="48">
        <f t="shared" ref="O269:O287" si="183">+(1+N269)*O268</f>
        <v>102.31124779730305</v>
      </c>
      <c r="Q269" s="45">
        <v>43001</v>
      </c>
      <c r="R269" s="42">
        <v>37817.15</v>
      </c>
      <c r="S269" s="47">
        <f t="shared" ref="S269:S287" si="184">+R269/R268-1</f>
        <v>0</v>
      </c>
      <c r="T269" s="48">
        <f t="shared" ref="T269:T287" si="185">+(1+S269)*T268</f>
        <v>102.96006634373282</v>
      </c>
      <c r="V269" s="45">
        <v>43001</v>
      </c>
      <c r="W269" s="42">
        <v>1506.06</v>
      </c>
      <c r="X269" s="47">
        <f t="shared" si="173"/>
        <v>8.6325393610531265E-5</v>
      </c>
      <c r="Y269" s="42">
        <f t="shared" si="164"/>
        <v>3.5117065111833767E-5</v>
      </c>
      <c r="Z269" s="48">
        <f t="shared" si="165"/>
        <v>102.37993270113193</v>
      </c>
      <c r="AA269" s="48">
        <f t="shared" si="166"/>
        <v>103.37973739209032</v>
      </c>
      <c r="AB269" s="48">
        <f t="shared" si="167"/>
        <v>102.37109547602063</v>
      </c>
      <c r="AC269" s="48">
        <f t="shared" si="168"/>
        <v>103.36718422708657</v>
      </c>
      <c r="AD269" s="48"/>
      <c r="AE269" s="45">
        <v>43001</v>
      </c>
      <c r="AF269" s="42">
        <v>62026.79</v>
      </c>
      <c r="AG269" s="47">
        <f t="shared" si="169"/>
        <v>0</v>
      </c>
      <c r="AH269" s="48">
        <f t="shared" si="170"/>
        <v>102.53194102199031</v>
      </c>
      <c r="AI269" s="48"/>
      <c r="AJ269" s="48"/>
      <c r="AK269" s="45">
        <v>43001</v>
      </c>
      <c r="AL269" s="42">
        <v>40038.339999999997</v>
      </c>
      <c r="AM269" s="47">
        <f t="shared" si="171"/>
        <v>0</v>
      </c>
      <c r="AN269" s="48">
        <f t="shared" si="172"/>
        <v>102.66925487340171</v>
      </c>
      <c r="AO269" s="48"/>
      <c r="AP269" s="48"/>
      <c r="AQ269" s="60">
        <f t="shared" si="177"/>
        <v>102.63378226671402</v>
      </c>
      <c r="AR269" s="48"/>
      <c r="AS269" s="42">
        <f t="shared" ref="AS269:AS281" si="186">+MIN(AN269,AH269,T269,O269,J269,E269)</f>
        <v>102.31124779730305</v>
      </c>
      <c r="AT269" s="42">
        <f t="shared" ref="AT269:AT281" si="187">+MAX(AN269,AH269,T269,O269,J269,E269)</f>
        <v>102.96006634373282</v>
      </c>
      <c r="AU269" s="48"/>
      <c r="AV269" s="48"/>
      <c r="AW269" s="48"/>
      <c r="AX269" s="48"/>
      <c r="AY269" s="48"/>
    </row>
    <row r="270" spans="2:51" x14ac:dyDescent="0.2">
      <c r="B270" s="45">
        <v>43002</v>
      </c>
      <c r="C270" s="42">
        <v>36120.769999999997</v>
      </c>
      <c r="D270" s="47">
        <f t="shared" si="178"/>
        <v>0</v>
      </c>
      <c r="E270" s="48">
        <f t="shared" si="179"/>
        <v>102.43472973773927</v>
      </c>
      <c r="G270" s="45">
        <v>43002</v>
      </c>
      <c r="H270" s="42">
        <v>36085.589999999997</v>
      </c>
      <c r="I270" s="47">
        <f t="shared" si="180"/>
        <v>0</v>
      </c>
      <c r="J270" s="48">
        <f t="shared" si="181"/>
        <v>102.89545382611695</v>
      </c>
      <c r="L270" s="45">
        <v>43002</v>
      </c>
      <c r="M270" s="42">
        <v>39887.370000000003</v>
      </c>
      <c r="N270" s="47">
        <f t="shared" si="182"/>
        <v>0</v>
      </c>
      <c r="O270" s="48">
        <f t="shared" si="183"/>
        <v>102.31124779730305</v>
      </c>
      <c r="Q270" s="45">
        <v>43002</v>
      </c>
      <c r="R270" s="42">
        <v>37817.15</v>
      </c>
      <c r="S270" s="47">
        <f t="shared" si="184"/>
        <v>0</v>
      </c>
      <c r="T270" s="48">
        <f t="shared" si="185"/>
        <v>102.96006634373282</v>
      </c>
      <c r="V270" s="45">
        <v>43002</v>
      </c>
      <c r="W270" s="42">
        <v>1506.21</v>
      </c>
      <c r="X270" s="47">
        <f t="shared" si="173"/>
        <v>9.9597625592640071E-5</v>
      </c>
      <c r="Y270" s="42">
        <f t="shared" si="164"/>
        <v>3.5117065111833767E-5</v>
      </c>
      <c r="Z270" s="48">
        <f t="shared" si="165"/>
        <v>102.39012949933731</v>
      </c>
      <c r="AA270" s="48">
        <f t="shared" si="166"/>
        <v>103.39366416143821</v>
      </c>
      <c r="AB270" s="48">
        <f t="shared" si="167"/>
        <v>102.37993270113193</v>
      </c>
      <c r="AC270" s="48">
        <f t="shared" si="168"/>
        <v>103.37973739209032</v>
      </c>
      <c r="AD270" s="48"/>
      <c r="AE270" s="45">
        <v>43002</v>
      </c>
      <c r="AF270" s="42">
        <v>62026.79</v>
      </c>
      <c r="AG270" s="47">
        <f t="shared" si="169"/>
        <v>0</v>
      </c>
      <c r="AH270" s="48">
        <f t="shared" si="170"/>
        <v>102.53194102199031</v>
      </c>
      <c r="AI270" s="48"/>
      <c r="AJ270" s="48"/>
      <c r="AK270" s="45">
        <v>43002</v>
      </c>
      <c r="AL270" s="42">
        <v>40038.339999999997</v>
      </c>
      <c r="AM270" s="47">
        <f t="shared" si="171"/>
        <v>0</v>
      </c>
      <c r="AN270" s="48">
        <f t="shared" si="172"/>
        <v>102.66925487340171</v>
      </c>
      <c r="AO270" s="48"/>
      <c r="AP270" s="48"/>
      <c r="AQ270" s="60">
        <f t="shared" si="177"/>
        <v>102.63378226671402</v>
      </c>
      <c r="AR270" s="48"/>
      <c r="AS270" s="42">
        <f t="shared" si="186"/>
        <v>102.31124779730305</v>
      </c>
      <c r="AT270" s="42">
        <f t="shared" si="187"/>
        <v>102.96006634373282</v>
      </c>
      <c r="AU270" s="48"/>
      <c r="AV270" s="48"/>
      <c r="AW270" s="48"/>
      <c r="AX270" s="48"/>
      <c r="AY270" s="48"/>
    </row>
    <row r="271" spans="2:51" x14ac:dyDescent="0.2">
      <c r="B271" s="45">
        <v>43003</v>
      </c>
      <c r="C271" s="42">
        <v>36186.720000000001</v>
      </c>
      <c r="D271" s="47">
        <f t="shared" si="178"/>
        <v>1.825819327771816E-3</v>
      </c>
      <c r="E271" s="48">
        <f t="shared" si="179"/>
        <v>102.62175704712952</v>
      </c>
      <c r="G271" s="45">
        <v>43003</v>
      </c>
      <c r="H271" s="42">
        <v>36162.559999999998</v>
      </c>
      <c r="I271" s="47">
        <f t="shared" si="180"/>
        <v>2.1329843851798369E-3</v>
      </c>
      <c r="J271" s="48">
        <f t="shared" si="181"/>
        <v>103.11492822243405</v>
      </c>
      <c r="L271" s="45">
        <v>43003</v>
      </c>
      <c r="M271" s="42">
        <v>39977.22</v>
      </c>
      <c r="N271" s="47">
        <f t="shared" si="182"/>
        <v>2.252592738001935E-3</v>
      </c>
      <c r="O271" s="48">
        <f t="shared" si="183"/>
        <v>102.54171337110718</v>
      </c>
      <c r="Q271" s="45">
        <v>43003</v>
      </c>
      <c r="R271" s="42">
        <v>37899.54</v>
      </c>
      <c r="S271" s="47">
        <f t="shared" si="184"/>
        <v>2.1786411720607912E-3</v>
      </c>
      <c r="T271" s="48">
        <f t="shared" si="185"/>
        <v>103.18437938334739</v>
      </c>
      <c r="V271" s="45">
        <v>43003</v>
      </c>
      <c r="W271" s="42">
        <v>1506.16</v>
      </c>
      <c r="X271" s="47">
        <f t="shared" si="173"/>
        <v>-3.3195902297777913E-5</v>
      </c>
      <c r="Y271" s="42">
        <f t="shared" si="164"/>
        <v>3.5117065111833767E-5</v>
      </c>
      <c r="Z271" s="48">
        <f t="shared" si="165"/>
        <v>102.38673056660218</v>
      </c>
      <c r="AA271" s="48">
        <f t="shared" si="166"/>
        <v>103.39386279750101</v>
      </c>
      <c r="AB271" s="48">
        <f t="shared" si="167"/>
        <v>102.39012949933731</v>
      </c>
      <c r="AC271" s="48">
        <f t="shared" si="168"/>
        <v>103.39366416143821</v>
      </c>
      <c r="AD271" s="48"/>
      <c r="AE271" s="45">
        <v>43003</v>
      </c>
      <c r="AF271" s="42">
        <v>62152.959999999999</v>
      </c>
      <c r="AG271" s="47">
        <f t="shared" si="169"/>
        <v>2.0341210628505024E-3</v>
      </c>
      <c r="AH271" s="48">
        <f t="shared" si="170"/>
        <v>102.74050340283809</v>
      </c>
      <c r="AI271" s="48"/>
      <c r="AJ271" s="48"/>
      <c r="AK271" s="45">
        <v>43003</v>
      </c>
      <c r="AL271" s="42">
        <v>40107.97</v>
      </c>
      <c r="AM271" s="47">
        <f t="shared" si="171"/>
        <v>1.7390830888595055E-3</v>
      </c>
      <c r="AN271" s="48">
        <f t="shared" si="172"/>
        <v>102.84780523829785</v>
      </c>
      <c r="AO271" s="48"/>
      <c r="AP271" s="48"/>
      <c r="AQ271" s="60">
        <f t="shared" si="177"/>
        <v>102.84184777752569</v>
      </c>
      <c r="AR271" s="48"/>
      <c r="AS271" s="42">
        <f t="shared" si="186"/>
        <v>102.54171337110718</v>
      </c>
      <c r="AT271" s="42">
        <f t="shared" si="187"/>
        <v>103.18437938334739</v>
      </c>
      <c r="AU271" s="48"/>
      <c r="AV271" s="48"/>
      <c r="AW271" s="48"/>
      <c r="AX271" s="48"/>
      <c r="AY271" s="48"/>
    </row>
    <row r="272" spans="2:51" x14ac:dyDescent="0.2">
      <c r="B272" s="45">
        <v>43004</v>
      </c>
      <c r="C272" s="42">
        <v>36217.29</v>
      </c>
      <c r="D272" s="47">
        <f t="shared" si="178"/>
        <v>8.4478504821650091E-4</v>
      </c>
      <c r="E272" s="48">
        <f t="shared" si="179"/>
        <v>102.70845037310464</v>
      </c>
      <c r="G272" s="45">
        <v>43004</v>
      </c>
      <c r="H272" s="42">
        <v>36181.42</v>
      </c>
      <c r="I272" s="47">
        <f t="shared" si="180"/>
        <v>5.2153387370812432E-4</v>
      </c>
      <c r="J272" s="48">
        <f t="shared" si="181"/>
        <v>103.16870615038702</v>
      </c>
      <c r="L272" s="45">
        <v>43004</v>
      </c>
      <c r="M272" s="42">
        <v>39999.75</v>
      </c>
      <c r="N272" s="47">
        <f t="shared" si="182"/>
        <v>5.6357095365799914E-4</v>
      </c>
      <c r="O272" s="48">
        <f t="shared" si="183"/>
        <v>102.59950290230145</v>
      </c>
      <c r="Q272" s="45">
        <v>43004</v>
      </c>
      <c r="R272" s="42">
        <v>37914.47</v>
      </c>
      <c r="S272" s="47">
        <f t="shared" si="184"/>
        <v>3.9393617970029382E-4</v>
      </c>
      <c r="T272" s="48">
        <f t="shared" si="185"/>
        <v>103.22502744356642</v>
      </c>
      <c r="V272" s="45">
        <v>43004</v>
      </c>
      <c r="W272" s="42">
        <v>1507.01</v>
      </c>
      <c r="X272" s="47">
        <f t="shared" si="173"/>
        <v>5.6434907313951399E-4</v>
      </c>
      <c r="Y272" s="42">
        <f t="shared" si="164"/>
        <v>3.5117065111833767E-5</v>
      </c>
      <c r="Z272" s="48">
        <f t="shared" si="165"/>
        <v>102.44451242309923</v>
      </c>
      <c r="AA272" s="48">
        <f t="shared" si="166"/>
        <v>103.45584391715113</v>
      </c>
      <c r="AB272" s="48">
        <f t="shared" si="167"/>
        <v>102.38673056660218</v>
      </c>
      <c r="AC272" s="48">
        <f t="shared" si="168"/>
        <v>103.39386279750101</v>
      </c>
      <c r="AD272" s="48"/>
      <c r="AE272" s="45">
        <v>43004</v>
      </c>
      <c r="AF272" s="42">
        <v>62213.919999999998</v>
      </c>
      <c r="AG272" s="47">
        <f t="shared" si="169"/>
        <v>9.8080606297745732E-4</v>
      </c>
      <c r="AH272" s="48">
        <f t="shared" si="170"/>
        <v>102.84127191148895</v>
      </c>
      <c r="AI272" s="48"/>
      <c r="AJ272" s="48"/>
      <c r="AK272" s="45">
        <v>43004</v>
      </c>
      <c r="AL272" s="42">
        <v>40122.31</v>
      </c>
      <c r="AM272" s="47">
        <f t="shared" si="171"/>
        <v>3.5753492385670604E-4</v>
      </c>
      <c r="AN272" s="48">
        <f t="shared" si="172"/>
        <v>102.88457692051256</v>
      </c>
      <c r="AO272" s="48"/>
      <c r="AP272" s="48"/>
      <c r="AQ272" s="60">
        <f t="shared" si="177"/>
        <v>102.90458928356016</v>
      </c>
      <c r="AR272" s="48"/>
      <c r="AS272" s="42">
        <f t="shared" si="186"/>
        <v>102.59950290230145</v>
      </c>
      <c r="AT272" s="42">
        <f t="shared" si="187"/>
        <v>103.22502744356642</v>
      </c>
      <c r="AU272" s="48"/>
      <c r="AV272" s="48"/>
      <c r="AW272" s="48"/>
      <c r="AX272" s="48"/>
      <c r="AY272" s="48"/>
    </row>
    <row r="273" spans="2:51" x14ac:dyDescent="0.2">
      <c r="B273" s="45">
        <v>43005</v>
      </c>
      <c r="C273" s="42">
        <v>36252.69</v>
      </c>
      <c r="D273" s="47">
        <f t="shared" si="178"/>
        <v>9.7743370638725402E-4</v>
      </c>
      <c r="E273" s="48">
        <f t="shared" si="179"/>
        <v>102.80884107443012</v>
      </c>
      <c r="G273" s="45">
        <v>43005</v>
      </c>
      <c r="H273" s="42">
        <v>36215.32</v>
      </c>
      <c r="I273" s="47">
        <f t="shared" si="180"/>
        <v>9.3694498447005614E-4</v>
      </c>
      <c r="J273" s="48">
        <f t="shared" si="181"/>
        <v>103.26536955216889</v>
      </c>
      <c r="L273" s="45">
        <v>43005</v>
      </c>
      <c r="M273" s="42">
        <v>40025.21</v>
      </c>
      <c r="N273" s="47">
        <f t="shared" si="182"/>
        <v>6.3650397814973836E-4</v>
      </c>
      <c r="O273" s="48">
        <f t="shared" si="183"/>
        <v>102.66480789405496</v>
      </c>
      <c r="Q273" s="45">
        <v>43005</v>
      </c>
      <c r="R273" s="42">
        <v>37939</v>
      </c>
      <c r="S273" s="47">
        <f t="shared" si="184"/>
        <v>6.469825372739102E-4</v>
      </c>
      <c r="T273" s="48">
        <f t="shared" si="185"/>
        <v>103.29181223373203</v>
      </c>
      <c r="V273" s="45">
        <v>43005</v>
      </c>
      <c r="W273" s="42">
        <v>1506.46</v>
      </c>
      <c r="X273" s="47">
        <f t="shared" si="173"/>
        <v>-3.6496108187733522E-4</v>
      </c>
      <c r="Y273" s="42">
        <f t="shared" si="164"/>
        <v>3.5117065111833767E-5</v>
      </c>
      <c r="Z273" s="48">
        <f t="shared" si="165"/>
        <v>102.4071241630129</v>
      </c>
      <c r="AA273" s="48">
        <f t="shared" si="166"/>
        <v>103.42171962603562</v>
      </c>
      <c r="AB273" s="48">
        <f t="shared" si="167"/>
        <v>102.44451242309923</v>
      </c>
      <c r="AC273" s="48">
        <f t="shared" si="168"/>
        <v>103.45584391715113</v>
      </c>
      <c r="AD273" s="48"/>
      <c r="AE273" s="45">
        <v>43005</v>
      </c>
      <c r="AF273" s="42">
        <v>62260.1</v>
      </c>
      <c r="AG273" s="47">
        <f t="shared" si="169"/>
        <v>7.4227761246992152E-4</v>
      </c>
      <c r="AH273" s="48">
        <f t="shared" si="170"/>
        <v>102.91760868526677</v>
      </c>
      <c r="AI273" s="48"/>
      <c r="AJ273" s="48"/>
      <c r="AK273" s="45">
        <v>43005</v>
      </c>
      <c r="AL273" s="42">
        <v>40139.1</v>
      </c>
      <c r="AM273" s="47">
        <f t="shared" si="171"/>
        <v>4.1847042206688556E-4</v>
      </c>
      <c r="AN273" s="48">
        <f t="shared" si="172"/>
        <v>102.92763107284065</v>
      </c>
      <c r="AO273" s="48"/>
      <c r="AP273" s="48"/>
      <c r="AQ273" s="60">
        <f t="shared" si="177"/>
        <v>102.97934508541557</v>
      </c>
      <c r="AR273" s="48"/>
      <c r="AS273" s="42">
        <f t="shared" si="186"/>
        <v>102.66480789405496</v>
      </c>
      <c r="AT273" s="42">
        <f t="shared" si="187"/>
        <v>103.29181223373203</v>
      </c>
      <c r="AU273" s="48"/>
      <c r="AV273" s="48"/>
      <c r="AW273" s="48"/>
      <c r="AX273" s="48"/>
      <c r="AY273" s="48"/>
    </row>
    <row r="274" spans="2:51" x14ac:dyDescent="0.2">
      <c r="B274" s="45">
        <v>43006</v>
      </c>
      <c r="C274" s="42">
        <v>36248.39</v>
      </c>
      <c r="D274" s="47">
        <f t="shared" si="178"/>
        <v>-1.1861188783512944E-4</v>
      </c>
      <c r="E274" s="48">
        <f t="shared" si="179"/>
        <v>102.79664672370414</v>
      </c>
      <c r="G274" s="45">
        <v>43006</v>
      </c>
      <c r="H274" s="42">
        <v>36215.53</v>
      </c>
      <c r="I274" s="47">
        <f t="shared" si="180"/>
        <v>5.7986509576224421E-6</v>
      </c>
      <c r="J274" s="48">
        <f t="shared" si="181"/>
        <v>103.26596835200293</v>
      </c>
      <c r="L274" s="45">
        <v>43006</v>
      </c>
      <c r="M274" s="42">
        <v>40016.89</v>
      </c>
      <c r="N274" s="47">
        <f t="shared" si="182"/>
        <v>-2.0786899056868258E-4</v>
      </c>
      <c r="O274" s="48">
        <f t="shared" si="183"/>
        <v>102.64346706407109</v>
      </c>
      <c r="Q274" s="45">
        <v>43006</v>
      </c>
      <c r="R274" s="42">
        <v>37931.879999999997</v>
      </c>
      <c r="S274" s="47">
        <f t="shared" si="184"/>
        <v>-1.8766968027628117E-4</v>
      </c>
      <c r="T274" s="48">
        <f t="shared" si="185"/>
        <v>103.27242749235496</v>
      </c>
      <c r="V274" s="45">
        <v>43006</v>
      </c>
      <c r="W274" s="42">
        <v>1505.92</v>
      </c>
      <c r="X274" s="47">
        <f t="shared" si="173"/>
        <v>-3.5845624842345547E-4</v>
      </c>
      <c r="Y274" s="42">
        <f t="shared" si="164"/>
        <v>3.5117065111833767E-5</v>
      </c>
      <c r="Z274" s="48">
        <f t="shared" si="165"/>
        <v>102.37041568947359</v>
      </c>
      <c r="AA274" s="48">
        <f t="shared" si="166"/>
        <v>103.38827933167507</v>
      </c>
      <c r="AB274" s="48">
        <f t="shared" si="167"/>
        <v>102.4071241630129</v>
      </c>
      <c r="AC274" s="48">
        <f t="shared" si="168"/>
        <v>103.42171962603562</v>
      </c>
      <c r="AD274" s="48"/>
      <c r="AE274" s="45">
        <v>43006</v>
      </c>
      <c r="AF274" s="42">
        <v>62250.14</v>
      </c>
      <c r="AG274" s="47">
        <f t="shared" si="169"/>
        <v>-1.5997404437195772E-4</v>
      </c>
      <c r="AH274" s="48">
        <f t="shared" si="170"/>
        <v>102.9011445391683</v>
      </c>
      <c r="AI274" s="48"/>
      <c r="AJ274" s="48"/>
      <c r="AK274" s="45">
        <v>43006</v>
      </c>
      <c r="AL274" s="42">
        <v>40138.870000000003</v>
      </c>
      <c r="AM274" s="47">
        <f t="shared" si="171"/>
        <v>-5.7300736686638487E-6</v>
      </c>
      <c r="AN274" s="48">
        <f t="shared" si="172"/>
        <v>102.92704128993206</v>
      </c>
      <c r="AO274" s="48"/>
      <c r="AP274" s="48"/>
      <c r="AQ274" s="60">
        <f t="shared" si="177"/>
        <v>102.96778257687225</v>
      </c>
      <c r="AR274" s="48"/>
      <c r="AS274" s="42">
        <f t="shared" si="186"/>
        <v>102.64346706407109</v>
      </c>
      <c r="AT274" s="42">
        <f t="shared" si="187"/>
        <v>103.27242749235496</v>
      </c>
      <c r="AU274" s="48"/>
      <c r="AV274" s="48"/>
      <c r="AW274" s="48"/>
      <c r="AX274" s="48"/>
      <c r="AY274" s="48"/>
    </row>
    <row r="275" spans="2:51" x14ac:dyDescent="0.2">
      <c r="B275" s="45">
        <v>43007</v>
      </c>
      <c r="C275" s="42">
        <v>36232.18</v>
      </c>
      <c r="D275" s="47">
        <f t="shared" si="178"/>
        <v>-4.4719227529832484E-4</v>
      </c>
      <c r="E275" s="48">
        <f t="shared" si="179"/>
        <v>102.75067685736273</v>
      </c>
      <c r="G275" s="45">
        <v>43007</v>
      </c>
      <c r="H275" s="42">
        <v>36208.68</v>
      </c>
      <c r="I275" s="47">
        <f t="shared" si="180"/>
        <v>-1.8914537492609185E-4</v>
      </c>
      <c r="J275" s="48">
        <f t="shared" si="181"/>
        <v>103.24643607170188</v>
      </c>
      <c r="L275" s="45">
        <v>43007</v>
      </c>
      <c r="M275" s="42">
        <v>40009.54</v>
      </c>
      <c r="N275" s="47">
        <f t="shared" si="182"/>
        <v>-1.8367244431038987E-4</v>
      </c>
      <c r="O275" s="48">
        <f t="shared" si="183"/>
        <v>102.62461428758294</v>
      </c>
      <c r="Q275" s="45">
        <v>43007</v>
      </c>
      <c r="R275" s="42">
        <v>37922.400000000001</v>
      </c>
      <c r="S275" s="47">
        <f t="shared" si="184"/>
        <v>-2.4992170174520378E-4</v>
      </c>
      <c r="T275" s="48">
        <f t="shared" si="185"/>
        <v>103.24661747153272</v>
      </c>
      <c r="V275" s="45">
        <v>43007</v>
      </c>
      <c r="W275" s="42">
        <v>1501.64</v>
      </c>
      <c r="X275" s="47">
        <f t="shared" si="173"/>
        <v>-2.8421164470887605E-3</v>
      </c>
      <c r="Y275" s="42">
        <f t="shared" si="164"/>
        <v>3.5117065111833767E-5</v>
      </c>
      <c r="Z275" s="48">
        <f t="shared" si="165"/>
        <v>102.07946704734722</v>
      </c>
      <c r="AA275" s="48">
        <f t="shared" si="166"/>
        <v>103.0980684954874</v>
      </c>
      <c r="AB275" s="48">
        <f t="shared" si="167"/>
        <v>102.37041568947359</v>
      </c>
      <c r="AC275" s="48">
        <f t="shared" si="168"/>
        <v>103.38827933167507</v>
      </c>
      <c r="AD275" s="48"/>
      <c r="AE275" s="45">
        <v>43007</v>
      </c>
      <c r="AF275" s="42">
        <v>62238.26</v>
      </c>
      <c r="AG275" s="47">
        <f t="shared" si="169"/>
        <v>-1.9084294428894921E-4</v>
      </c>
      <c r="AH275" s="48">
        <f t="shared" si="170"/>
        <v>102.88150658177375</v>
      </c>
      <c r="AI275" s="48"/>
      <c r="AJ275" s="48"/>
      <c r="AK275" s="45">
        <v>43007</v>
      </c>
      <c r="AL275" s="42">
        <v>40128.720000000001</v>
      </c>
      <c r="AM275" s="47">
        <f t="shared" si="171"/>
        <v>-2.5287209131696908E-4</v>
      </c>
      <c r="AN275" s="48">
        <f t="shared" si="172"/>
        <v>102.90101391374802</v>
      </c>
      <c r="AO275" s="48"/>
      <c r="AP275" s="48"/>
      <c r="AQ275" s="60">
        <f t="shared" si="177"/>
        <v>102.94181086395032</v>
      </c>
      <c r="AR275" s="48"/>
      <c r="AS275" s="42">
        <f t="shared" si="186"/>
        <v>102.62461428758294</v>
      </c>
      <c r="AT275" s="42">
        <f t="shared" si="187"/>
        <v>103.24661747153272</v>
      </c>
      <c r="AU275" s="48"/>
      <c r="AV275" s="48"/>
      <c r="AW275" s="48"/>
      <c r="AX275" s="48"/>
      <c r="AY275" s="48"/>
    </row>
    <row r="276" spans="2:51" x14ac:dyDescent="0.2">
      <c r="B276" s="45">
        <v>43008</v>
      </c>
      <c r="C276" s="42">
        <v>36232.18</v>
      </c>
      <c r="D276" s="47">
        <f t="shared" si="178"/>
        <v>0</v>
      </c>
      <c r="E276" s="48">
        <f t="shared" si="179"/>
        <v>102.75067685736273</v>
      </c>
      <c r="G276" s="45">
        <v>43008</v>
      </c>
      <c r="H276" s="42">
        <v>36208.68</v>
      </c>
      <c r="I276" s="47">
        <f t="shared" si="180"/>
        <v>0</v>
      </c>
      <c r="J276" s="48">
        <f t="shared" si="181"/>
        <v>103.24643607170188</v>
      </c>
      <c r="L276" s="45">
        <v>43008</v>
      </c>
      <c r="M276" s="42">
        <v>40009.54</v>
      </c>
      <c r="N276" s="47">
        <f t="shared" si="182"/>
        <v>0</v>
      </c>
      <c r="O276" s="48">
        <f t="shared" si="183"/>
        <v>102.62461428758294</v>
      </c>
      <c r="Q276" s="45">
        <v>43008</v>
      </c>
      <c r="R276" s="42">
        <v>37922.400000000001</v>
      </c>
      <c r="S276" s="47">
        <f t="shared" si="184"/>
        <v>0</v>
      </c>
      <c r="T276" s="48">
        <f t="shared" si="185"/>
        <v>103.24661747153272</v>
      </c>
      <c r="V276" s="45">
        <v>43008</v>
      </c>
      <c r="W276" s="42">
        <v>1501.8</v>
      </c>
      <c r="X276" s="47">
        <f t="shared" si="173"/>
        <v>1.0655017181204762E-4</v>
      </c>
      <c r="Y276" s="42">
        <f t="shared" si="164"/>
        <v>3.5117065111833767E-5</v>
      </c>
      <c r="Z276" s="48">
        <f t="shared" si="165"/>
        <v>102.0903436320996</v>
      </c>
      <c r="AA276" s="48">
        <f t="shared" si="166"/>
        <v>103.11267411398335</v>
      </c>
      <c r="AB276" s="48">
        <f t="shared" si="167"/>
        <v>102.07946704734722</v>
      </c>
      <c r="AC276" s="48">
        <f t="shared" si="168"/>
        <v>103.0980684954874</v>
      </c>
      <c r="AD276" s="48"/>
      <c r="AE276" s="45">
        <v>43008</v>
      </c>
      <c r="AF276" s="42">
        <v>62238.26</v>
      </c>
      <c r="AG276" s="47">
        <f t="shared" si="169"/>
        <v>0</v>
      </c>
      <c r="AH276" s="48">
        <f t="shared" si="170"/>
        <v>102.88150658177375</v>
      </c>
      <c r="AI276" s="48"/>
      <c r="AJ276" s="48"/>
      <c r="AK276" s="45">
        <v>43008</v>
      </c>
      <c r="AL276" s="42">
        <v>40128.720000000001</v>
      </c>
      <c r="AM276" s="47">
        <f t="shared" si="171"/>
        <v>0</v>
      </c>
      <c r="AN276" s="48">
        <f t="shared" si="172"/>
        <v>102.90101391374802</v>
      </c>
      <c r="AO276" s="48"/>
      <c r="AP276" s="48"/>
      <c r="AQ276" s="60">
        <f t="shared" si="177"/>
        <v>102.94181086395032</v>
      </c>
      <c r="AR276" s="48"/>
      <c r="AS276" s="42">
        <f t="shared" si="186"/>
        <v>102.62461428758294</v>
      </c>
      <c r="AT276" s="42">
        <f t="shared" si="187"/>
        <v>103.24661747153272</v>
      </c>
      <c r="AU276" s="48"/>
      <c r="AV276" s="48"/>
      <c r="AW276" s="48"/>
      <c r="AX276" s="48"/>
      <c r="AY276" s="48"/>
    </row>
    <row r="277" spans="2:51" x14ac:dyDescent="0.2">
      <c r="B277" s="45">
        <v>43009</v>
      </c>
      <c r="C277" s="42">
        <v>36232.18</v>
      </c>
      <c r="D277" s="47">
        <f t="shared" si="178"/>
        <v>0</v>
      </c>
      <c r="E277" s="48">
        <f t="shared" si="179"/>
        <v>102.75067685736273</v>
      </c>
      <c r="G277" s="45">
        <v>43009</v>
      </c>
      <c r="H277" s="42">
        <v>36208.68</v>
      </c>
      <c r="I277" s="47">
        <f t="shared" si="180"/>
        <v>0</v>
      </c>
      <c r="J277" s="48">
        <f t="shared" si="181"/>
        <v>103.24643607170188</v>
      </c>
      <c r="L277" s="45">
        <v>43009</v>
      </c>
      <c r="M277" s="42">
        <v>40009.54</v>
      </c>
      <c r="N277" s="47">
        <f t="shared" si="182"/>
        <v>0</v>
      </c>
      <c r="O277" s="48">
        <f t="shared" si="183"/>
        <v>102.62461428758294</v>
      </c>
      <c r="Q277" s="45">
        <v>43009</v>
      </c>
      <c r="R277" s="42">
        <v>37922.400000000001</v>
      </c>
      <c r="S277" s="47">
        <f t="shared" si="184"/>
        <v>0</v>
      </c>
      <c r="T277" s="48">
        <f t="shared" si="185"/>
        <v>103.24661747153272</v>
      </c>
      <c r="V277" s="45">
        <v>43009</v>
      </c>
      <c r="W277" s="42">
        <v>1501.94</v>
      </c>
      <c r="X277" s="47">
        <f t="shared" si="173"/>
        <v>9.3221467572401906E-5</v>
      </c>
      <c r="Y277" s="42">
        <f t="shared" si="164"/>
        <v>3.5657997587534851E-5</v>
      </c>
      <c r="Z277" s="48">
        <f t="shared" si="165"/>
        <v>102.09986064375796</v>
      </c>
      <c r="AA277" s="48">
        <f t="shared" si="166"/>
        <v>103.12596322027437</v>
      </c>
      <c r="AB277" s="48">
        <f t="shared" si="167"/>
        <v>102.0903436320996</v>
      </c>
      <c r="AC277" s="48">
        <f t="shared" si="168"/>
        <v>103.11267411398335</v>
      </c>
      <c r="AD277" s="48"/>
      <c r="AE277" s="45">
        <v>43009</v>
      </c>
      <c r="AF277" s="42">
        <v>62238.26</v>
      </c>
      <c r="AG277" s="47">
        <f t="shared" si="169"/>
        <v>0</v>
      </c>
      <c r="AH277" s="48">
        <f t="shared" si="170"/>
        <v>102.88150658177375</v>
      </c>
      <c r="AI277" s="48"/>
      <c r="AJ277" s="48"/>
      <c r="AK277" s="45">
        <v>43009</v>
      </c>
      <c r="AL277" s="42">
        <v>40128.720000000001</v>
      </c>
      <c r="AM277" s="47">
        <f t="shared" si="171"/>
        <v>0</v>
      </c>
      <c r="AN277" s="48">
        <f t="shared" si="172"/>
        <v>102.90101391374802</v>
      </c>
      <c r="AO277" s="48"/>
      <c r="AP277" s="48"/>
      <c r="AQ277" s="60">
        <f t="shared" si="177"/>
        <v>102.94181086395032</v>
      </c>
      <c r="AR277" s="48"/>
      <c r="AS277" s="42">
        <f t="shared" si="186"/>
        <v>102.62461428758294</v>
      </c>
      <c r="AT277" s="42">
        <f t="shared" si="187"/>
        <v>103.24661747153272</v>
      </c>
      <c r="AU277" s="48"/>
      <c r="AV277" s="48"/>
      <c r="AW277" s="48"/>
      <c r="AX277" s="48"/>
      <c r="AY277" s="48"/>
    </row>
    <row r="278" spans="2:51" x14ac:dyDescent="0.2">
      <c r="B278" s="45">
        <v>43010</v>
      </c>
      <c r="C278" s="42">
        <v>36154.129999999997</v>
      </c>
      <c r="D278" s="47">
        <f t="shared" si="178"/>
        <v>-2.1541624048015962E-3</v>
      </c>
      <c r="E278" s="48">
        <f t="shared" si="179"/>
        <v>102.52933521220868</v>
      </c>
      <c r="G278" s="45">
        <v>43010</v>
      </c>
      <c r="H278" s="42">
        <v>36137.68</v>
      </c>
      <c r="I278" s="47">
        <f t="shared" si="180"/>
        <v>-1.9608557947983218E-3</v>
      </c>
      <c r="J278" s="48">
        <f t="shared" si="181"/>
        <v>103.04398469923841</v>
      </c>
      <c r="L278" s="45">
        <v>43010</v>
      </c>
      <c r="M278" s="42">
        <v>39934.22</v>
      </c>
      <c r="N278" s="47">
        <f t="shared" si="182"/>
        <v>-1.882551011583744E-3</v>
      </c>
      <c r="O278" s="48">
        <f t="shared" si="183"/>
        <v>102.43141821614246</v>
      </c>
      <c r="Q278" s="45">
        <v>43010</v>
      </c>
      <c r="R278" s="42">
        <v>37851.839999999997</v>
      </c>
      <c r="S278" s="47">
        <f t="shared" si="184"/>
        <v>-1.8606417315361057E-3</v>
      </c>
      <c r="T278" s="48">
        <f t="shared" si="185"/>
        <v>103.05451250642524</v>
      </c>
      <c r="V278" s="45">
        <v>43010</v>
      </c>
      <c r="W278" s="42">
        <v>1499.67</v>
      </c>
      <c r="X278" s="47">
        <f t="shared" si="173"/>
        <v>-1.51137861698869E-3</v>
      </c>
      <c r="Y278" s="42">
        <f t="shared" si="164"/>
        <v>3.5657997587534851E-5</v>
      </c>
      <c r="Z278" s="48">
        <f t="shared" si="165"/>
        <v>101.94554909758347</v>
      </c>
      <c r="AA278" s="48">
        <f t="shared" si="166"/>
        <v>102.97377810995461</v>
      </c>
      <c r="AB278" s="48">
        <f t="shared" si="167"/>
        <v>102.09986064375796</v>
      </c>
      <c r="AC278" s="48">
        <f t="shared" si="168"/>
        <v>103.12596322027437</v>
      </c>
      <c r="AD278" s="48"/>
      <c r="AE278" s="45">
        <v>43010</v>
      </c>
      <c r="AF278" s="42">
        <v>62128.14</v>
      </c>
      <c r="AG278" s="47">
        <f t="shared" si="169"/>
        <v>-1.7693296695634464E-3</v>
      </c>
      <c r="AH278" s="48">
        <f t="shared" si="170"/>
        <v>102.69947527972923</v>
      </c>
      <c r="AI278" s="48"/>
      <c r="AJ278" s="48"/>
      <c r="AK278" s="45">
        <v>43010</v>
      </c>
      <c r="AL278" s="42">
        <v>40069.230000000003</v>
      </c>
      <c r="AM278" s="47">
        <f t="shared" si="171"/>
        <v>-1.4824793813507098E-3</v>
      </c>
      <c r="AN278" s="48">
        <f t="shared" si="172"/>
        <v>102.7484652823008</v>
      </c>
      <c r="AO278" s="48"/>
      <c r="AP278" s="48"/>
      <c r="AQ278" s="60">
        <f t="shared" si="177"/>
        <v>102.75119853267414</v>
      </c>
      <c r="AR278" s="48"/>
      <c r="AS278" s="42">
        <f t="shared" si="186"/>
        <v>102.43141821614246</v>
      </c>
      <c r="AT278" s="42">
        <f t="shared" si="187"/>
        <v>103.05451250642524</v>
      </c>
      <c r="AU278" s="48"/>
      <c r="AV278" s="48"/>
      <c r="AW278" s="48"/>
      <c r="AX278" s="48"/>
      <c r="AY278" s="48"/>
    </row>
    <row r="279" spans="2:51" x14ac:dyDescent="0.2">
      <c r="B279" s="45">
        <v>43011</v>
      </c>
      <c r="C279" s="42">
        <v>36105.769999999997</v>
      </c>
      <c r="D279" s="47">
        <f t="shared" si="178"/>
        <v>-1.3376065196424314E-3</v>
      </c>
      <c r="E279" s="48">
        <f t="shared" si="179"/>
        <v>102.39219130497422</v>
      </c>
      <c r="G279" s="45">
        <v>43011</v>
      </c>
      <c r="H279" s="42">
        <v>36077.660000000003</v>
      </c>
      <c r="I279" s="47">
        <f t="shared" si="180"/>
        <v>-1.6608703159692872E-3</v>
      </c>
      <c r="J279" s="48">
        <f t="shared" si="181"/>
        <v>102.87284200381225</v>
      </c>
      <c r="L279" s="45">
        <v>43011</v>
      </c>
      <c r="M279" s="42">
        <v>39873.39</v>
      </c>
      <c r="N279" s="47">
        <f t="shared" si="182"/>
        <v>-1.5232549928357875E-3</v>
      </c>
      <c r="O279" s="48">
        <f t="shared" si="183"/>
        <v>102.27538904692148</v>
      </c>
      <c r="Q279" s="45">
        <v>43011</v>
      </c>
      <c r="R279" s="42">
        <v>37790.68</v>
      </c>
      <c r="S279" s="47">
        <f t="shared" si="184"/>
        <v>-1.6157735000463802E-3</v>
      </c>
      <c r="T279" s="48">
        <f t="shared" si="185"/>
        <v>102.88799975605716</v>
      </c>
      <c r="V279" s="45">
        <v>43011</v>
      </c>
      <c r="W279" s="42">
        <v>1496.36</v>
      </c>
      <c r="X279" s="47">
        <f t="shared" si="173"/>
        <v>-2.2071522401596599E-3</v>
      </c>
      <c r="Y279" s="42">
        <f t="shared" si="164"/>
        <v>3.5657997587534851E-5</v>
      </c>
      <c r="Z279" s="48">
        <f t="shared" si="165"/>
        <v>101.72053975051843</v>
      </c>
      <c r="AA279" s="48">
        <f t="shared" si="166"/>
        <v>102.75017114365295</v>
      </c>
      <c r="AB279" s="48">
        <f t="shared" si="167"/>
        <v>101.94554909758347</v>
      </c>
      <c r="AC279" s="48">
        <f t="shared" si="168"/>
        <v>102.97377810995461</v>
      </c>
      <c r="AD279" s="48"/>
      <c r="AE279" s="45">
        <v>43011</v>
      </c>
      <c r="AF279" s="42">
        <v>62028.7</v>
      </c>
      <c r="AG279" s="47">
        <f t="shared" si="169"/>
        <v>-1.6005629655096998E-3</v>
      </c>
      <c r="AH279" s="48">
        <f t="shared" si="170"/>
        <v>102.53509830301921</v>
      </c>
      <c r="AI279" s="48"/>
      <c r="AJ279" s="48"/>
      <c r="AK279" s="45">
        <v>43011</v>
      </c>
      <c r="AL279" s="42">
        <v>40024.339999999997</v>
      </c>
      <c r="AM279" s="47">
        <f t="shared" si="171"/>
        <v>-1.120311021699405E-3</v>
      </c>
      <c r="AN279" s="48">
        <f t="shared" si="172"/>
        <v>102.63335504418234</v>
      </c>
      <c r="AO279" s="48"/>
      <c r="AP279" s="48"/>
      <c r="AQ279" s="60">
        <f t="shared" si="177"/>
        <v>102.59947924316111</v>
      </c>
      <c r="AR279" s="48"/>
      <c r="AS279" s="42">
        <f t="shared" si="186"/>
        <v>102.27538904692148</v>
      </c>
      <c r="AT279" s="42">
        <f t="shared" si="187"/>
        <v>102.88799975605716</v>
      </c>
      <c r="AU279" s="48"/>
      <c r="AV279" s="48"/>
      <c r="AW279" s="48"/>
      <c r="AX279" s="48"/>
      <c r="AY279" s="48"/>
    </row>
    <row r="280" spans="2:51" x14ac:dyDescent="0.2">
      <c r="B280" s="45">
        <v>43012</v>
      </c>
      <c r="C280" s="42">
        <v>36036.31</v>
      </c>
      <c r="D280" s="47">
        <f t="shared" si="178"/>
        <v>-1.9237922359777171E-3</v>
      </c>
      <c r="E280" s="48">
        <f t="shared" si="179"/>
        <v>102.19521000231697</v>
      </c>
      <c r="G280" s="45">
        <v>43012</v>
      </c>
      <c r="H280" s="42">
        <v>36016.5</v>
      </c>
      <c r="I280" s="47">
        <f t="shared" si="180"/>
        <v>-1.6952318969690738E-3</v>
      </c>
      <c r="J280" s="48">
        <f t="shared" si="181"/>
        <v>102.69844868071553</v>
      </c>
      <c r="L280" s="45">
        <v>43012</v>
      </c>
      <c r="M280" s="42">
        <v>39814.29</v>
      </c>
      <c r="N280" s="47">
        <f t="shared" si="182"/>
        <v>-1.4821915066663971E-3</v>
      </c>
      <c r="O280" s="48">
        <f t="shared" si="183"/>
        <v>102.12379733393513</v>
      </c>
      <c r="Q280" s="45">
        <v>43012</v>
      </c>
      <c r="R280" s="42">
        <v>37731.589999999997</v>
      </c>
      <c r="S280" s="47">
        <f t="shared" si="184"/>
        <v>-1.5636130389822256E-3</v>
      </c>
      <c r="T280" s="48">
        <f t="shared" si="185"/>
        <v>102.72712273808378</v>
      </c>
      <c r="V280" s="45">
        <v>43012</v>
      </c>
      <c r="W280" s="42">
        <v>1492.99</v>
      </c>
      <c r="X280" s="47">
        <f t="shared" si="173"/>
        <v>-2.2521318399314483E-3</v>
      </c>
      <c r="Y280" s="42">
        <f t="shared" si="164"/>
        <v>3.5657997587534851E-5</v>
      </c>
      <c r="Z280" s="48">
        <f t="shared" si="165"/>
        <v>101.49145168417127</v>
      </c>
      <c r="AA280" s="48">
        <f t="shared" si="166"/>
        <v>102.52242807701668</v>
      </c>
      <c r="AB280" s="48">
        <f t="shared" si="167"/>
        <v>101.72053975051843</v>
      </c>
      <c r="AC280" s="48">
        <f t="shared" si="168"/>
        <v>102.75017114365295</v>
      </c>
      <c r="AD280" s="48"/>
      <c r="AE280" s="45">
        <v>43012</v>
      </c>
      <c r="AF280" s="42">
        <v>61929.57</v>
      </c>
      <c r="AG280" s="47">
        <f t="shared" si="169"/>
        <v>-1.5981311876598348E-3</v>
      </c>
      <c r="AH280" s="48">
        <f t="shared" si="170"/>
        <v>102.37123376459139</v>
      </c>
      <c r="AI280" s="48"/>
      <c r="AJ280" s="48"/>
      <c r="AK280" s="45">
        <v>43012</v>
      </c>
      <c r="AL280" s="42">
        <v>39986.410000000003</v>
      </c>
      <c r="AM280" s="47">
        <f t="shared" si="171"/>
        <v>-9.4767334077194842E-4</v>
      </c>
      <c r="AN280" s="48">
        <f t="shared" si="172"/>
        <v>102.53609214973298</v>
      </c>
      <c r="AO280" s="48"/>
      <c r="AP280" s="48"/>
      <c r="AQ280" s="60">
        <f t="shared" si="177"/>
        <v>102.4419841115626</v>
      </c>
      <c r="AR280" s="48"/>
      <c r="AS280" s="42">
        <f t="shared" si="186"/>
        <v>102.12379733393513</v>
      </c>
      <c r="AT280" s="42">
        <f t="shared" si="187"/>
        <v>102.72712273808378</v>
      </c>
      <c r="AU280" s="48"/>
      <c r="AV280" s="48"/>
      <c r="AW280" s="48"/>
      <c r="AX280" s="48"/>
      <c r="AY280" s="48"/>
    </row>
    <row r="281" spans="2:51" x14ac:dyDescent="0.2">
      <c r="B281" s="45">
        <v>43013</v>
      </c>
      <c r="C281" s="42">
        <v>35957.75</v>
      </c>
      <c r="D281" s="47">
        <f t="shared" si="178"/>
        <v>-2.1800234263718021E-3</v>
      </c>
      <c r="E281" s="48">
        <f t="shared" si="179"/>
        <v>101.97242205044893</v>
      </c>
      <c r="G281" s="45">
        <v>43013</v>
      </c>
      <c r="H281" s="42">
        <v>35921.78</v>
      </c>
      <c r="I281" s="47">
        <f t="shared" si="180"/>
        <v>-2.6299057376480972E-3</v>
      </c>
      <c r="J281" s="48">
        <f t="shared" si="181"/>
        <v>102.42836144128256</v>
      </c>
      <c r="L281" s="45">
        <v>43013</v>
      </c>
      <c r="M281" s="42">
        <v>39727.15</v>
      </c>
      <c r="N281" s="47">
        <f t="shared" si="182"/>
        <v>-2.1886614077508693E-3</v>
      </c>
      <c r="O281" s="48">
        <f t="shared" si="183"/>
        <v>101.90028291989738</v>
      </c>
      <c r="Q281" s="45">
        <v>43013</v>
      </c>
      <c r="R281" s="42">
        <v>37651.120000000003</v>
      </c>
      <c r="S281" s="47">
        <f t="shared" si="184"/>
        <v>-2.1326957067008268E-3</v>
      </c>
      <c r="T281" s="48">
        <f t="shared" si="185"/>
        <v>102.50803704445853</v>
      </c>
      <c r="V281" s="45">
        <v>43013</v>
      </c>
      <c r="W281" s="42">
        <v>1487.53</v>
      </c>
      <c r="X281" s="47">
        <f t="shared" si="173"/>
        <v>-3.6570908043590533E-3</v>
      </c>
      <c r="Y281" s="42">
        <f t="shared" si="164"/>
        <v>3.5657997587534851E-5</v>
      </c>
      <c r="Z281" s="48">
        <f t="shared" si="165"/>
        <v>101.12028822949603</v>
      </c>
      <c r="AA281" s="48">
        <f t="shared" si="166"/>
        <v>102.1511499925487</v>
      </c>
      <c r="AB281" s="48">
        <f t="shared" si="167"/>
        <v>101.49145168417127</v>
      </c>
      <c r="AC281" s="48">
        <f t="shared" si="168"/>
        <v>102.52242807701668</v>
      </c>
      <c r="AD281" s="48"/>
      <c r="AE281" s="45">
        <v>43013</v>
      </c>
      <c r="AF281" s="42">
        <v>61783.18</v>
      </c>
      <c r="AG281" s="47">
        <f t="shared" si="169"/>
        <v>-2.3638142489927905E-3</v>
      </c>
      <c r="AH281" s="48">
        <f t="shared" si="170"/>
        <v>102.12924718353169</v>
      </c>
      <c r="AI281" s="48"/>
      <c r="AJ281" s="48"/>
      <c r="AK281" s="45">
        <v>43013</v>
      </c>
      <c r="AL281" s="42">
        <v>39912.58</v>
      </c>
      <c r="AM281" s="47">
        <f t="shared" si="171"/>
        <v>-1.8463773066900169E-3</v>
      </c>
      <c r="AN281" s="48">
        <f t="shared" si="172"/>
        <v>102.34677183607104</v>
      </c>
      <c r="AO281" s="48"/>
      <c r="AP281" s="48"/>
      <c r="AQ281" s="60">
        <f t="shared" si="177"/>
        <v>102.2141870792817</v>
      </c>
      <c r="AR281" s="48"/>
      <c r="AS281" s="42">
        <f t="shared" si="186"/>
        <v>101.90028291989738</v>
      </c>
      <c r="AT281" s="42">
        <f t="shared" si="187"/>
        <v>102.50803704445853</v>
      </c>
      <c r="AU281" s="48"/>
      <c r="AV281" s="48"/>
      <c r="AW281" s="48"/>
      <c r="AX281" s="48"/>
      <c r="AY281" s="48"/>
    </row>
    <row r="282" spans="2:51" x14ac:dyDescent="0.2">
      <c r="B282" s="45">
        <v>43014</v>
      </c>
      <c r="C282" s="42">
        <v>35957.75</v>
      </c>
      <c r="D282" s="47">
        <f t="shared" si="178"/>
        <v>0</v>
      </c>
      <c r="E282" s="48">
        <f t="shared" si="179"/>
        <v>101.97242205044893</v>
      </c>
      <c r="G282" s="45">
        <v>43014</v>
      </c>
      <c r="H282" s="42">
        <v>35921.78</v>
      </c>
      <c r="I282" s="47">
        <f t="shared" si="180"/>
        <v>0</v>
      </c>
      <c r="J282" s="48">
        <f t="shared" si="181"/>
        <v>102.42836144128256</v>
      </c>
      <c r="L282" s="45">
        <v>43014</v>
      </c>
      <c r="M282" s="42">
        <v>39727.15</v>
      </c>
      <c r="N282" s="47">
        <f t="shared" si="182"/>
        <v>0</v>
      </c>
      <c r="O282" s="48">
        <f t="shared" si="183"/>
        <v>101.90028291989738</v>
      </c>
      <c r="Q282" s="45">
        <v>43014</v>
      </c>
      <c r="R282" s="42">
        <v>37651.120000000003</v>
      </c>
      <c r="S282" s="47">
        <f t="shared" si="184"/>
        <v>0</v>
      </c>
      <c r="T282" s="48">
        <f t="shared" si="185"/>
        <v>102.50803704445853</v>
      </c>
      <c r="V282" s="45">
        <v>43014</v>
      </c>
      <c r="W282" s="42">
        <v>1480.13</v>
      </c>
      <c r="X282" s="47">
        <f t="shared" si="173"/>
        <v>-4.9746895860922624E-3</v>
      </c>
      <c r="Y282" s="42">
        <f t="shared" si="164"/>
        <v>3.5657997587534851E-5</v>
      </c>
      <c r="Z282" s="48">
        <f t="shared" si="165"/>
        <v>100.6172461846981</v>
      </c>
      <c r="AA282" s="48">
        <f t="shared" si="166"/>
        <v>101.64662223593341</v>
      </c>
      <c r="AB282" s="48">
        <f t="shared" si="167"/>
        <v>101.12028822949603</v>
      </c>
      <c r="AC282" s="48">
        <f t="shared" si="168"/>
        <v>102.1511499925487</v>
      </c>
      <c r="AD282" s="48"/>
      <c r="AE282" s="45">
        <v>43014</v>
      </c>
      <c r="AF282" s="42">
        <v>61783.18</v>
      </c>
      <c r="AG282" s="47">
        <f t="shared" si="169"/>
        <v>0</v>
      </c>
      <c r="AH282" s="48">
        <f t="shared" si="170"/>
        <v>102.12924718353169</v>
      </c>
      <c r="AI282" s="48"/>
      <c r="AJ282" s="48"/>
      <c r="AK282" s="45">
        <v>43014</v>
      </c>
      <c r="AL282" s="42">
        <v>39912.58</v>
      </c>
      <c r="AM282" s="47">
        <f t="shared" si="171"/>
        <v>0</v>
      </c>
      <c r="AN282" s="48">
        <f t="shared" si="172"/>
        <v>102.34677183607104</v>
      </c>
      <c r="AO282" s="48"/>
      <c r="AP282" s="48"/>
      <c r="AQ282" s="60">
        <f t="shared" ref="AQ282:AQ309" si="188">+AVERAGE(AN282,AH282,T282,O282,J282,E282)</f>
        <v>102.2141870792817</v>
      </c>
      <c r="AR282" s="48"/>
      <c r="AS282" s="42">
        <f t="shared" ref="AS282:AS296" si="189">+MIN(AN282,AH282,T282,O282,J282,E282)</f>
        <v>101.90028291989738</v>
      </c>
      <c r="AT282" s="42">
        <f t="shared" ref="AT282:AT296" si="190">+MAX(AN282,AH282,T282,O282,J282,E282)</f>
        <v>102.50803704445853</v>
      </c>
      <c r="AU282" s="48"/>
      <c r="AV282" s="48"/>
      <c r="AW282" s="48"/>
      <c r="AX282" s="48"/>
      <c r="AY282" s="48"/>
    </row>
    <row r="283" spans="2:51" x14ac:dyDescent="0.2">
      <c r="B283" s="45">
        <v>43015</v>
      </c>
      <c r="C283" s="42">
        <v>35957.75</v>
      </c>
      <c r="D283" s="47">
        <f t="shared" si="178"/>
        <v>0</v>
      </c>
      <c r="E283" s="48">
        <f t="shared" si="179"/>
        <v>101.97242205044893</v>
      </c>
      <c r="G283" s="45">
        <v>43015</v>
      </c>
      <c r="H283" s="42">
        <v>35921.78</v>
      </c>
      <c r="I283" s="47">
        <f t="shared" si="180"/>
        <v>0</v>
      </c>
      <c r="J283" s="48">
        <f t="shared" si="181"/>
        <v>102.42836144128256</v>
      </c>
      <c r="L283" s="45">
        <v>43015</v>
      </c>
      <c r="M283" s="42">
        <v>39727.15</v>
      </c>
      <c r="N283" s="47">
        <f t="shared" si="182"/>
        <v>0</v>
      </c>
      <c r="O283" s="48">
        <f t="shared" si="183"/>
        <v>101.90028291989738</v>
      </c>
      <c r="Q283" s="45">
        <v>43015</v>
      </c>
      <c r="R283" s="42">
        <v>37651.120000000003</v>
      </c>
      <c r="S283" s="47">
        <f t="shared" si="184"/>
        <v>0</v>
      </c>
      <c r="T283" s="48">
        <f t="shared" si="185"/>
        <v>102.50803704445853</v>
      </c>
      <c r="V283" s="45">
        <v>43015</v>
      </c>
      <c r="W283" s="42">
        <v>1480.28</v>
      </c>
      <c r="X283" s="47">
        <f t="shared" si="173"/>
        <v>1.0134244964965511E-4</v>
      </c>
      <c r="Y283" s="42">
        <f t="shared" si="164"/>
        <v>3.5657997587534851E-5</v>
      </c>
      <c r="Z283" s="48">
        <f t="shared" si="165"/>
        <v>100.62744298290346</v>
      </c>
      <c r="AA283" s="48">
        <f t="shared" si="166"/>
        <v>101.66054786863988</v>
      </c>
      <c r="AB283" s="48">
        <f t="shared" si="167"/>
        <v>100.6172461846981</v>
      </c>
      <c r="AC283" s="48">
        <f t="shared" si="168"/>
        <v>101.64662223593341</v>
      </c>
      <c r="AD283" s="48"/>
      <c r="AE283" s="45">
        <v>43015</v>
      </c>
      <c r="AF283" s="42">
        <v>61783.18</v>
      </c>
      <c r="AG283" s="47">
        <f t="shared" si="169"/>
        <v>0</v>
      </c>
      <c r="AH283" s="48">
        <f t="shared" si="170"/>
        <v>102.12924718353169</v>
      </c>
      <c r="AI283" s="48"/>
      <c r="AJ283" s="48"/>
      <c r="AK283" s="45">
        <v>43015</v>
      </c>
      <c r="AL283" s="42">
        <v>39912.58</v>
      </c>
      <c r="AM283" s="47">
        <f t="shared" si="171"/>
        <v>0</v>
      </c>
      <c r="AN283" s="48">
        <f t="shared" si="172"/>
        <v>102.34677183607104</v>
      </c>
      <c r="AO283" s="48"/>
      <c r="AP283" s="48"/>
      <c r="AQ283" s="60">
        <f t="shared" si="188"/>
        <v>102.2141870792817</v>
      </c>
      <c r="AR283" s="48"/>
      <c r="AS283" s="42">
        <f t="shared" si="189"/>
        <v>101.90028291989738</v>
      </c>
      <c r="AT283" s="42">
        <f t="shared" si="190"/>
        <v>102.50803704445853</v>
      </c>
      <c r="AU283" s="48"/>
      <c r="AV283" s="48"/>
      <c r="AW283" s="48"/>
      <c r="AX283" s="48"/>
      <c r="AY283" s="48"/>
    </row>
    <row r="284" spans="2:51" x14ac:dyDescent="0.2">
      <c r="B284" s="45">
        <v>43016</v>
      </c>
      <c r="C284" s="42">
        <v>35957.75</v>
      </c>
      <c r="D284" s="47">
        <f t="shared" si="178"/>
        <v>0</v>
      </c>
      <c r="E284" s="48">
        <f t="shared" si="179"/>
        <v>101.97242205044893</v>
      </c>
      <c r="G284" s="45">
        <v>43016</v>
      </c>
      <c r="H284" s="42">
        <v>35921.78</v>
      </c>
      <c r="I284" s="47">
        <f t="shared" si="180"/>
        <v>0</v>
      </c>
      <c r="J284" s="48">
        <f t="shared" si="181"/>
        <v>102.42836144128256</v>
      </c>
      <c r="L284" s="45">
        <v>43016</v>
      </c>
      <c r="M284" s="42">
        <v>39727.15</v>
      </c>
      <c r="N284" s="47">
        <f t="shared" si="182"/>
        <v>0</v>
      </c>
      <c r="O284" s="48">
        <f t="shared" si="183"/>
        <v>101.90028291989738</v>
      </c>
      <c r="Q284" s="45">
        <v>43016</v>
      </c>
      <c r="R284" s="42">
        <v>37651.120000000003</v>
      </c>
      <c r="S284" s="47">
        <f t="shared" si="184"/>
        <v>0</v>
      </c>
      <c r="T284" s="48">
        <f t="shared" si="185"/>
        <v>102.50803704445853</v>
      </c>
      <c r="V284" s="45">
        <v>43016</v>
      </c>
      <c r="W284" s="42">
        <v>1480.45</v>
      </c>
      <c r="X284" s="47">
        <f t="shared" si="173"/>
        <v>1.1484313778487021E-4</v>
      </c>
      <c r="Y284" s="42">
        <f t="shared" si="164"/>
        <v>3.5657997587534851E-5</v>
      </c>
      <c r="Z284" s="48">
        <f t="shared" si="165"/>
        <v>100.63899935420288</v>
      </c>
      <c r="AA284" s="48">
        <f t="shared" si="166"/>
        <v>101.67584789651669</v>
      </c>
      <c r="AB284" s="48">
        <f t="shared" si="167"/>
        <v>100.62744298290346</v>
      </c>
      <c r="AC284" s="48">
        <f t="shared" si="168"/>
        <v>101.66054786863988</v>
      </c>
      <c r="AD284" s="48"/>
      <c r="AE284" s="45">
        <v>43016</v>
      </c>
      <c r="AF284" s="42">
        <v>61783.18</v>
      </c>
      <c r="AG284" s="47">
        <f t="shared" si="169"/>
        <v>0</v>
      </c>
      <c r="AH284" s="48">
        <f t="shared" si="170"/>
        <v>102.12924718353169</v>
      </c>
      <c r="AI284" s="48"/>
      <c r="AJ284" s="48"/>
      <c r="AK284" s="45">
        <v>43016</v>
      </c>
      <c r="AL284" s="42">
        <v>39912.58</v>
      </c>
      <c r="AM284" s="47">
        <f t="shared" si="171"/>
        <v>0</v>
      </c>
      <c r="AN284" s="48">
        <f t="shared" si="172"/>
        <v>102.34677183607104</v>
      </c>
      <c r="AO284" s="48"/>
      <c r="AP284" s="48"/>
      <c r="AQ284" s="60">
        <f t="shared" si="188"/>
        <v>102.2141870792817</v>
      </c>
      <c r="AR284" s="48"/>
      <c r="AS284" s="42">
        <f t="shared" si="189"/>
        <v>101.90028291989738</v>
      </c>
      <c r="AT284" s="42">
        <f t="shared" si="190"/>
        <v>102.50803704445853</v>
      </c>
      <c r="AU284" s="48"/>
      <c r="AV284" s="48"/>
      <c r="AW284" s="48"/>
      <c r="AX284" s="48"/>
      <c r="AY284" s="48"/>
    </row>
    <row r="285" spans="2:51" x14ac:dyDescent="0.2">
      <c r="B285" s="45">
        <v>43017</v>
      </c>
      <c r="C285" s="42">
        <v>35866.800000000003</v>
      </c>
      <c r="D285" s="47">
        <f t="shared" si="178"/>
        <v>-2.5293573708031758E-3</v>
      </c>
      <c r="E285" s="48">
        <f t="shared" si="179"/>
        <v>101.71449735311697</v>
      </c>
      <c r="G285" s="45">
        <v>43017</v>
      </c>
      <c r="H285" s="42">
        <v>35839.22</v>
      </c>
      <c r="I285" s="47">
        <f t="shared" si="180"/>
        <v>-2.298327087354779E-3</v>
      </c>
      <c r="J285" s="48">
        <f t="shared" si="181"/>
        <v>102.1929475636687</v>
      </c>
      <c r="L285" s="45">
        <v>43017</v>
      </c>
      <c r="M285" s="42">
        <v>39619.96</v>
      </c>
      <c r="N285" s="47">
        <f t="shared" si="182"/>
        <v>-2.6981547883501156E-3</v>
      </c>
      <c r="O285" s="48">
        <f t="shared" si="183"/>
        <v>101.62534018360283</v>
      </c>
      <c r="Q285" s="45">
        <v>43017</v>
      </c>
      <c r="R285" s="42">
        <v>37555.279999999999</v>
      </c>
      <c r="S285" s="47">
        <f t="shared" si="184"/>
        <v>-2.5454754068405805E-3</v>
      </c>
      <c r="T285" s="48">
        <f t="shared" si="185"/>
        <v>102.24710535715836</v>
      </c>
      <c r="V285" s="45">
        <v>43017</v>
      </c>
      <c r="W285" s="42">
        <v>1480.6</v>
      </c>
      <c r="X285" s="47">
        <f t="shared" si="173"/>
        <v>1.013205444289067E-4</v>
      </c>
      <c r="Y285" s="42">
        <f t="shared" si="164"/>
        <v>3.5657997587534851E-5</v>
      </c>
      <c r="Z285" s="48">
        <f t="shared" si="165"/>
        <v>100.64919615240822</v>
      </c>
      <c r="AA285" s="48">
        <f t="shared" si="166"/>
        <v>101.68977530591984</v>
      </c>
      <c r="AB285" s="48">
        <f t="shared" si="167"/>
        <v>100.63899935420288</v>
      </c>
      <c r="AC285" s="48">
        <f t="shared" si="168"/>
        <v>101.67584789651669</v>
      </c>
      <c r="AD285" s="48"/>
      <c r="AE285" s="45">
        <v>43017</v>
      </c>
      <c r="AF285" s="42">
        <v>61629.89</v>
      </c>
      <c r="AG285" s="47">
        <f t="shared" si="169"/>
        <v>-2.4810959876134797E-3</v>
      </c>
      <c r="AH285" s="48">
        <f t="shared" si="170"/>
        <v>101.87585471812665</v>
      </c>
      <c r="AI285" s="48"/>
      <c r="AJ285" s="48"/>
      <c r="AK285" s="45">
        <v>43017</v>
      </c>
      <c r="AL285" s="42">
        <v>39818.769999999997</v>
      </c>
      <c r="AM285" s="47">
        <f t="shared" si="171"/>
        <v>-2.3503867702865389E-3</v>
      </c>
      <c r="AN285" s="48">
        <f t="shared" si="172"/>
        <v>102.10621733756601</v>
      </c>
      <c r="AO285" s="48"/>
      <c r="AP285" s="48"/>
      <c r="AQ285" s="60">
        <f t="shared" si="188"/>
        <v>101.96032708553992</v>
      </c>
      <c r="AR285" s="48"/>
      <c r="AS285" s="42">
        <f t="shared" si="189"/>
        <v>101.62534018360283</v>
      </c>
      <c r="AT285" s="42">
        <f t="shared" si="190"/>
        <v>102.24710535715836</v>
      </c>
      <c r="AU285" s="48"/>
      <c r="AV285" s="48"/>
      <c r="AW285" s="48"/>
      <c r="AX285" s="48"/>
      <c r="AY285" s="48"/>
    </row>
    <row r="286" spans="2:51" x14ac:dyDescent="0.2">
      <c r="B286" s="45">
        <v>43018</v>
      </c>
      <c r="C286" s="42">
        <v>35687.589999999997</v>
      </c>
      <c r="D286" s="47">
        <f t="shared" si="178"/>
        <v>-4.9965427637816973E-3</v>
      </c>
      <c r="E286" s="48">
        <f t="shared" si="179"/>
        <v>101.20627651739557</v>
      </c>
      <c r="G286" s="45">
        <v>43018</v>
      </c>
      <c r="H286" s="42">
        <v>35646.69</v>
      </c>
      <c r="I286" s="47">
        <f t="shared" si="180"/>
        <v>-5.3720477175562831E-3</v>
      </c>
      <c r="J286" s="48">
        <f t="shared" si="181"/>
        <v>101.64396217295894</v>
      </c>
      <c r="L286" s="45">
        <v>43018</v>
      </c>
      <c r="M286" s="42">
        <v>39391.379999999997</v>
      </c>
      <c r="N286" s="47">
        <f t="shared" si="182"/>
        <v>-5.7693142547342591E-3</v>
      </c>
      <c r="O286" s="48">
        <f t="shared" si="183"/>
        <v>101.03903165983935</v>
      </c>
      <c r="Q286" s="45">
        <v>43018</v>
      </c>
      <c r="R286" s="42">
        <v>37327.75</v>
      </c>
      <c r="S286" s="47">
        <f t="shared" si="184"/>
        <v>-6.0585355774207539E-3</v>
      </c>
      <c r="T286" s="48">
        <f t="shared" si="185"/>
        <v>101.62763763166373</v>
      </c>
      <c r="V286" s="45">
        <v>43018</v>
      </c>
      <c r="W286" s="42">
        <v>1475.5</v>
      </c>
      <c r="X286" s="47">
        <f t="shared" si="173"/>
        <v>-3.4445495069566068E-3</v>
      </c>
      <c r="Y286" s="42">
        <f t="shared" si="164"/>
        <v>3.5657997587534851E-5</v>
      </c>
      <c r="Z286" s="48">
        <f t="shared" si="165"/>
        <v>100.30250501342587</v>
      </c>
      <c r="AA286" s="48">
        <f t="shared" si="166"/>
        <v>101.34312589428984</v>
      </c>
      <c r="AB286" s="48">
        <f t="shared" si="167"/>
        <v>100.64919615240822</v>
      </c>
      <c r="AC286" s="48">
        <f t="shared" si="168"/>
        <v>101.68977530591984</v>
      </c>
      <c r="AD286" s="48"/>
      <c r="AE286" s="45">
        <v>43018</v>
      </c>
      <c r="AF286" s="42">
        <v>61281.65</v>
      </c>
      <c r="AG286" s="47">
        <f t="shared" si="169"/>
        <v>-5.6505049741285562E-3</v>
      </c>
      <c r="AH286" s="48">
        <f t="shared" si="170"/>
        <v>101.30020469429827</v>
      </c>
      <c r="AI286" s="48"/>
      <c r="AJ286" s="48"/>
      <c r="AK286" s="45">
        <v>43018</v>
      </c>
      <c r="AL286" s="42">
        <v>39608.870000000003</v>
      </c>
      <c r="AM286" s="47">
        <f t="shared" si="171"/>
        <v>-5.2713833199767857E-3</v>
      </c>
      <c r="AN286" s="48">
        <f t="shared" si="172"/>
        <v>101.56797632662683</v>
      </c>
      <c r="AO286" s="48"/>
      <c r="AP286" s="48"/>
      <c r="AQ286" s="60">
        <f t="shared" si="188"/>
        <v>101.39751483379712</v>
      </c>
      <c r="AR286" s="48"/>
      <c r="AS286" s="42">
        <f t="shared" si="189"/>
        <v>101.03903165983935</v>
      </c>
      <c r="AT286" s="42">
        <f t="shared" si="190"/>
        <v>101.64396217295894</v>
      </c>
      <c r="AU286" s="48"/>
      <c r="AV286" s="48"/>
      <c r="AW286" s="48"/>
      <c r="AX286" s="48"/>
      <c r="AY286" s="48"/>
    </row>
    <row r="287" spans="2:51" x14ac:dyDescent="0.2">
      <c r="B287" s="45">
        <v>43019</v>
      </c>
      <c r="C287" s="42">
        <v>35566.660000000003</v>
      </c>
      <c r="D287" s="47">
        <f t="shared" si="178"/>
        <v>-3.3885728904640144E-3</v>
      </c>
      <c r="E287" s="48">
        <f t="shared" si="179"/>
        <v>100.86333167244392</v>
      </c>
      <c r="G287" s="45">
        <v>43019</v>
      </c>
      <c r="H287" s="42">
        <v>35542.949999999997</v>
      </c>
      <c r="I287" s="47">
        <f t="shared" si="180"/>
        <v>-2.9102281305782851E-3</v>
      </c>
      <c r="J287" s="48">
        <f t="shared" si="181"/>
        <v>101.34815505493975</v>
      </c>
      <c r="L287" s="45">
        <v>43019</v>
      </c>
      <c r="M287" s="42">
        <v>39301.49</v>
      </c>
      <c r="N287" s="47">
        <f t="shared" si="182"/>
        <v>-2.2819713348453119E-3</v>
      </c>
      <c r="O287" s="48">
        <f t="shared" si="183"/>
        <v>100.80846348589107</v>
      </c>
      <c r="Q287" s="45">
        <v>43019</v>
      </c>
      <c r="R287" s="42">
        <v>37217.1</v>
      </c>
      <c r="S287" s="47">
        <f t="shared" si="184"/>
        <v>-2.9642826047645565E-3</v>
      </c>
      <c r="T287" s="48">
        <f t="shared" si="185"/>
        <v>101.32638459326887</v>
      </c>
      <c r="V287" s="45">
        <v>43019</v>
      </c>
      <c r="W287" s="42">
        <v>1474.47</v>
      </c>
      <c r="X287" s="47">
        <f t="shared" si="173"/>
        <v>-6.9806845137243556E-4</v>
      </c>
      <c r="Y287" s="42">
        <f t="shared" si="164"/>
        <v>3.5657997587534851E-5</v>
      </c>
      <c r="Z287" s="48">
        <f t="shared" si="165"/>
        <v>100.23248699908237</v>
      </c>
      <c r="AA287" s="48">
        <f t="shared" si="166"/>
        <v>101.27599514827823</v>
      </c>
      <c r="AB287" s="48">
        <f t="shared" si="167"/>
        <v>100.30250501342587</v>
      </c>
      <c r="AC287" s="48">
        <f t="shared" si="168"/>
        <v>101.34312589428984</v>
      </c>
      <c r="AD287" s="48"/>
      <c r="AE287" s="45">
        <v>43019</v>
      </c>
      <c r="AF287" s="42">
        <v>61115.43</v>
      </c>
      <c r="AG287" s="47">
        <f t="shared" si="169"/>
        <v>-2.712394330113499E-3</v>
      </c>
      <c r="AH287" s="48">
        <f t="shared" si="170"/>
        <v>101.02543859344613</v>
      </c>
      <c r="AI287" s="48"/>
      <c r="AJ287" s="48"/>
      <c r="AK287" s="45">
        <v>43019</v>
      </c>
      <c r="AL287" s="42">
        <v>39523.74</v>
      </c>
      <c r="AM287" s="47">
        <f t="shared" si="171"/>
        <v>-2.1492660608597447E-3</v>
      </c>
      <c r="AN287" s="48">
        <f t="shared" si="172"/>
        <v>101.34967972223781</v>
      </c>
      <c r="AO287" s="48"/>
      <c r="AP287" s="48"/>
      <c r="AQ287" s="60">
        <f t="shared" si="188"/>
        <v>101.12024218703793</v>
      </c>
      <c r="AR287" s="48"/>
      <c r="AS287" s="42">
        <f t="shared" si="189"/>
        <v>100.80846348589107</v>
      </c>
      <c r="AT287" s="42">
        <f t="shared" si="190"/>
        <v>101.34967972223781</v>
      </c>
      <c r="AU287" s="48"/>
      <c r="AV287" s="48"/>
      <c r="AW287" s="48"/>
      <c r="AX287" s="48"/>
      <c r="AY287" s="48"/>
    </row>
    <row r="288" spans="2:51" x14ac:dyDescent="0.2">
      <c r="B288" s="45">
        <v>43020</v>
      </c>
      <c r="C288" s="42">
        <v>35525.78</v>
      </c>
      <c r="D288" s="47">
        <f t="shared" ref="D288:D294" si="191">+C288/C287-1</f>
        <v>-1.1493910308137956E-3</v>
      </c>
      <c r="E288" s="48">
        <f t="shared" ref="E288:E294" si="192">+(1+D288)*E287</f>
        <v>100.74740026368161</v>
      </c>
      <c r="G288" s="45">
        <v>43020</v>
      </c>
      <c r="H288" s="42">
        <v>35517.78</v>
      </c>
      <c r="I288" s="47">
        <f t="shared" ref="I288:I294" si="193">+H288/H287-1</f>
        <v>-7.0815731389761716E-4</v>
      </c>
      <c r="J288" s="48">
        <f t="shared" ref="J288:J294" si="194">+(1+I288)*J287</f>
        <v>101.27638461768757</v>
      </c>
      <c r="L288" s="45">
        <v>43020</v>
      </c>
      <c r="M288" s="42">
        <v>39289.11</v>
      </c>
      <c r="N288" s="47">
        <f t="shared" ref="N288:N294" si="195">+M288/M287-1</f>
        <v>-3.1500077986856834E-4</v>
      </c>
      <c r="O288" s="48">
        <f t="shared" ref="O288:O294" si="196">+(1+N288)*O287</f>
        <v>100.77670874127566</v>
      </c>
      <c r="Q288" s="45">
        <v>43020</v>
      </c>
      <c r="R288" s="42">
        <v>37197.839999999997</v>
      </c>
      <c r="S288" s="47">
        <f t="shared" ref="S288:S294" si="197">+R288/R287-1</f>
        <v>-5.1750405055750459E-4</v>
      </c>
      <c r="T288" s="48">
        <f t="shared" ref="T288:T294" si="198">+(1+S288)*T287</f>
        <v>101.27394777881351</v>
      </c>
      <c r="V288" s="45">
        <v>43020</v>
      </c>
      <c r="W288" s="42">
        <v>1471.71</v>
      </c>
      <c r="X288" s="47">
        <f t="shared" si="173"/>
        <v>-1.871859040875723E-3</v>
      </c>
      <c r="Y288" s="42">
        <f t="shared" si="164"/>
        <v>3.5657997587534851E-5</v>
      </c>
      <c r="Z288" s="48">
        <f t="shared" si="165"/>
        <v>100.04486591210367</v>
      </c>
      <c r="AA288" s="48">
        <f t="shared" si="166"/>
        <v>101.09003206032691</v>
      </c>
      <c r="AB288" s="48">
        <f t="shared" si="167"/>
        <v>100.23248699908237</v>
      </c>
      <c r="AC288" s="48">
        <f t="shared" si="168"/>
        <v>101.27599514827823</v>
      </c>
      <c r="AD288" s="48"/>
      <c r="AE288" s="45">
        <v>43020</v>
      </c>
      <c r="AF288" s="42">
        <v>61087.6</v>
      </c>
      <c r="AG288" s="47">
        <f t="shared" si="169"/>
        <v>-4.553678179144427E-4</v>
      </c>
      <c r="AH288" s="48">
        <f t="shared" si="170"/>
        <v>100.97943485991998</v>
      </c>
      <c r="AI288" s="48"/>
      <c r="AJ288" s="48"/>
      <c r="AK288" s="45">
        <v>43020</v>
      </c>
      <c r="AL288" s="42">
        <v>39511.199999999997</v>
      </c>
      <c r="AM288" s="47">
        <f t="shared" si="171"/>
        <v>-3.1727766653666389E-4</v>
      </c>
      <c r="AN288" s="48">
        <f t="shared" si="172"/>
        <v>101.3175237323513</v>
      </c>
      <c r="AO288" s="48"/>
      <c r="AP288" s="48"/>
      <c r="AQ288" s="60">
        <f t="shared" si="188"/>
        <v>101.06189999895493</v>
      </c>
      <c r="AR288" s="48"/>
      <c r="AS288" s="42">
        <f t="shared" si="189"/>
        <v>100.74740026368161</v>
      </c>
      <c r="AT288" s="42">
        <f t="shared" si="190"/>
        <v>101.3175237323513</v>
      </c>
      <c r="AU288" s="48"/>
      <c r="AV288" s="48"/>
      <c r="AW288" s="48"/>
      <c r="AX288" s="48"/>
      <c r="AY288" s="48"/>
    </row>
    <row r="289" spans="2:51" x14ac:dyDescent="0.2">
      <c r="B289" s="45">
        <v>43021</v>
      </c>
      <c r="C289" s="42">
        <v>35477.83</v>
      </c>
      <c r="D289" s="47">
        <f t="shared" si="191"/>
        <v>-1.3497240595420346E-3</v>
      </c>
      <c r="E289" s="48">
        <f t="shared" si="192"/>
        <v>100.61141907360941</v>
      </c>
      <c r="G289" s="45">
        <v>43021</v>
      </c>
      <c r="H289" s="42">
        <v>35488.43</v>
      </c>
      <c r="I289" s="47">
        <f t="shared" si="193"/>
        <v>-8.2634669171322006E-4</v>
      </c>
      <c r="J289" s="48">
        <f t="shared" si="194"/>
        <v>101.19269521231007</v>
      </c>
      <c r="L289" s="45">
        <v>43021</v>
      </c>
      <c r="M289" s="42">
        <v>39249.56</v>
      </c>
      <c r="N289" s="47">
        <f t="shared" si="195"/>
        <v>-1.0066402624036019E-3</v>
      </c>
      <c r="O289" s="48">
        <f t="shared" si="196"/>
        <v>100.67526284874417</v>
      </c>
      <c r="Q289" s="45">
        <v>43021</v>
      </c>
      <c r="R289" s="42">
        <v>37153.339999999997</v>
      </c>
      <c r="S289" s="47">
        <f t="shared" si="197"/>
        <v>-1.1963060220701038E-3</v>
      </c>
      <c r="T289" s="48">
        <f t="shared" si="198"/>
        <v>101.1527931452069</v>
      </c>
      <c r="V289" s="45">
        <v>43021</v>
      </c>
      <c r="W289" s="42">
        <v>1470.98</v>
      </c>
      <c r="X289" s="47">
        <f t="shared" si="173"/>
        <v>-4.9602163469708582E-4</v>
      </c>
      <c r="Y289" s="42">
        <f t="shared" si="164"/>
        <v>3.5657997587534851E-5</v>
      </c>
      <c r="Z289" s="48">
        <f t="shared" si="165"/>
        <v>99.995241494170898</v>
      </c>
      <c r="AA289" s="48">
        <f t="shared" si="166"/>
        <v>101.0434938854921</v>
      </c>
      <c r="AB289" s="48">
        <f t="shared" si="167"/>
        <v>100.04486591210367</v>
      </c>
      <c r="AC289" s="48">
        <f t="shared" si="168"/>
        <v>101.09003206032691</v>
      </c>
      <c r="AD289" s="48"/>
      <c r="AE289" s="45">
        <v>43021</v>
      </c>
      <c r="AF289" s="42">
        <v>61019.74</v>
      </c>
      <c r="AG289" s="47">
        <f t="shared" si="169"/>
        <v>-1.110863743214674E-3</v>
      </c>
      <c r="AH289" s="48">
        <f t="shared" si="170"/>
        <v>100.86726046692378</v>
      </c>
      <c r="AI289" s="48"/>
      <c r="AJ289" s="48"/>
      <c r="AK289" s="45">
        <v>43021</v>
      </c>
      <c r="AL289" s="42">
        <v>39459.730000000003</v>
      </c>
      <c r="AM289" s="47">
        <f t="shared" si="171"/>
        <v>-1.3026686104191665E-3</v>
      </c>
      <c r="AN289" s="48">
        <f t="shared" si="172"/>
        <v>101.18554057449977</v>
      </c>
      <c r="AO289" s="48"/>
      <c r="AP289" s="48"/>
      <c r="AQ289" s="60">
        <f t="shared" si="188"/>
        <v>100.94749522021569</v>
      </c>
      <c r="AR289" s="48"/>
      <c r="AS289" s="42">
        <f t="shared" si="189"/>
        <v>100.61141907360941</v>
      </c>
      <c r="AT289" s="42">
        <f t="shared" si="190"/>
        <v>101.19269521231007</v>
      </c>
      <c r="AU289" s="48"/>
      <c r="AV289" s="48"/>
      <c r="AW289" s="48"/>
      <c r="AX289" s="48"/>
      <c r="AY289" s="48"/>
    </row>
    <row r="290" spans="2:51" x14ac:dyDescent="0.2">
      <c r="B290" s="45">
        <v>43022</v>
      </c>
      <c r="C290" s="42">
        <v>35477.83</v>
      </c>
      <c r="D290" s="47">
        <f t="shared" si="191"/>
        <v>0</v>
      </c>
      <c r="E290" s="48">
        <f t="shared" si="192"/>
        <v>100.61141907360941</v>
      </c>
      <c r="G290" s="45">
        <v>43022</v>
      </c>
      <c r="H290" s="42">
        <v>35488.43</v>
      </c>
      <c r="I290" s="47">
        <f t="shared" si="193"/>
        <v>0</v>
      </c>
      <c r="J290" s="48">
        <f t="shared" si="194"/>
        <v>101.19269521231007</v>
      </c>
      <c r="L290" s="45">
        <v>43022</v>
      </c>
      <c r="M290" s="42">
        <v>39249.56</v>
      </c>
      <c r="N290" s="47">
        <f t="shared" si="195"/>
        <v>0</v>
      </c>
      <c r="O290" s="48">
        <f t="shared" si="196"/>
        <v>100.67526284874417</v>
      </c>
      <c r="Q290" s="45">
        <v>43022</v>
      </c>
      <c r="R290" s="42">
        <v>37153.339999999997</v>
      </c>
      <c r="S290" s="47">
        <f t="shared" si="197"/>
        <v>0</v>
      </c>
      <c r="T290" s="48">
        <f t="shared" si="198"/>
        <v>101.1527931452069</v>
      </c>
      <c r="V290" s="45">
        <v>43022</v>
      </c>
      <c r="W290" s="42">
        <v>1470.95</v>
      </c>
      <c r="X290" s="47">
        <f t="shared" si="173"/>
        <v>-2.0394566887405041E-5</v>
      </c>
      <c r="Y290" s="42">
        <f t="shared" si="164"/>
        <v>3.5657997587534851E-5</v>
      </c>
      <c r="Z290" s="48">
        <f t="shared" si="165"/>
        <v>99.993202134529824</v>
      </c>
      <c r="AA290" s="48">
        <f t="shared" si="166"/>
        <v>101.04503615585872</v>
      </c>
      <c r="AB290" s="48">
        <f t="shared" si="167"/>
        <v>99.995241494170898</v>
      </c>
      <c r="AC290" s="48">
        <f t="shared" si="168"/>
        <v>101.0434938854921</v>
      </c>
      <c r="AD290" s="48"/>
      <c r="AE290" s="45">
        <v>43022</v>
      </c>
      <c r="AF290" s="42">
        <v>61019.74</v>
      </c>
      <c r="AG290" s="47">
        <f t="shared" si="169"/>
        <v>0</v>
      </c>
      <c r="AH290" s="48">
        <f t="shared" si="170"/>
        <v>100.86726046692378</v>
      </c>
      <c r="AI290" s="48"/>
      <c r="AJ290" s="48"/>
      <c r="AK290" s="45">
        <v>43022</v>
      </c>
      <c r="AL290" s="42">
        <v>39459.730000000003</v>
      </c>
      <c r="AM290" s="47">
        <f t="shared" si="171"/>
        <v>0</v>
      </c>
      <c r="AN290" s="48">
        <f t="shared" si="172"/>
        <v>101.18554057449977</v>
      </c>
      <c r="AO290" s="48"/>
      <c r="AP290" s="48"/>
      <c r="AQ290" s="60">
        <f t="shared" si="188"/>
        <v>100.94749522021569</v>
      </c>
      <c r="AR290" s="48"/>
      <c r="AS290" s="42">
        <f t="shared" si="189"/>
        <v>100.61141907360941</v>
      </c>
      <c r="AT290" s="42">
        <f t="shared" si="190"/>
        <v>101.19269521231007</v>
      </c>
      <c r="AU290" s="48"/>
      <c r="AV290" s="48"/>
      <c r="AW290" s="48"/>
      <c r="AX290" s="48"/>
      <c r="AY290" s="48"/>
    </row>
    <row r="291" spans="2:51" x14ac:dyDescent="0.2">
      <c r="B291" s="45">
        <v>43023</v>
      </c>
      <c r="C291" s="42">
        <v>35477.83</v>
      </c>
      <c r="D291" s="47">
        <f t="shared" si="191"/>
        <v>0</v>
      </c>
      <c r="E291" s="48">
        <f t="shared" si="192"/>
        <v>100.61141907360941</v>
      </c>
      <c r="G291" s="45">
        <v>43023</v>
      </c>
      <c r="H291" s="42">
        <v>35488.43</v>
      </c>
      <c r="I291" s="47">
        <f t="shared" si="193"/>
        <v>0</v>
      </c>
      <c r="J291" s="48">
        <f t="shared" si="194"/>
        <v>101.19269521231007</v>
      </c>
      <c r="L291" s="45">
        <v>43023</v>
      </c>
      <c r="M291" s="42">
        <v>39249.56</v>
      </c>
      <c r="N291" s="47">
        <f t="shared" si="195"/>
        <v>0</v>
      </c>
      <c r="O291" s="48">
        <f t="shared" si="196"/>
        <v>100.67526284874417</v>
      </c>
      <c r="Q291" s="45">
        <v>43023</v>
      </c>
      <c r="R291" s="42">
        <v>37153.339999999997</v>
      </c>
      <c r="S291" s="47">
        <f t="shared" si="197"/>
        <v>0</v>
      </c>
      <c r="T291" s="48">
        <f t="shared" si="198"/>
        <v>101.1527931452069</v>
      </c>
      <c r="V291" s="45">
        <v>43023</v>
      </c>
      <c r="W291" s="42">
        <v>1470.95</v>
      </c>
      <c r="X291" s="47">
        <f t="shared" si="173"/>
        <v>0</v>
      </c>
      <c r="Y291" s="42">
        <f t="shared" si="164"/>
        <v>3.5657997587534851E-5</v>
      </c>
      <c r="Z291" s="48">
        <f t="shared" si="165"/>
        <v>99.993202134529824</v>
      </c>
      <c r="AA291" s="48">
        <f t="shared" si="166"/>
        <v>101.0486392195142</v>
      </c>
      <c r="AB291" s="48">
        <f t="shared" si="167"/>
        <v>99.993202134529824</v>
      </c>
      <c r="AC291" s="48">
        <f t="shared" si="168"/>
        <v>101.04503615585872</v>
      </c>
      <c r="AD291" s="48"/>
      <c r="AE291" s="45">
        <v>43023</v>
      </c>
      <c r="AF291" s="42">
        <v>61019.74</v>
      </c>
      <c r="AG291" s="47">
        <f t="shared" si="169"/>
        <v>0</v>
      </c>
      <c r="AH291" s="48">
        <f t="shared" si="170"/>
        <v>100.86726046692378</v>
      </c>
      <c r="AI291" s="48"/>
      <c r="AJ291" s="48"/>
      <c r="AK291" s="45">
        <v>43023</v>
      </c>
      <c r="AL291" s="42">
        <v>39459.730000000003</v>
      </c>
      <c r="AM291" s="47">
        <f t="shared" si="171"/>
        <v>0</v>
      </c>
      <c r="AN291" s="48">
        <f t="shared" si="172"/>
        <v>101.18554057449977</v>
      </c>
      <c r="AO291" s="48"/>
      <c r="AP291" s="48"/>
      <c r="AQ291" s="60">
        <f t="shared" si="188"/>
        <v>100.94749522021569</v>
      </c>
      <c r="AR291" s="48"/>
      <c r="AS291" s="42">
        <f t="shared" si="189"/>
        <v>100.61141907360941</v>
      </c>
      <c r="AT291" s="42">
        <f t="shared" si="190"/>
        <v>101.19269521231007</v>
      </c>
      <c r="AU291" s="48"/>
      <c r="AV291" s="48"/>
      <c r="AW291" s="48"/>
      <c r="AX291" s="48"/>
      <c r="AY291" s="48"/>
    </row>
    <row r="292" spans="2:51" x14ac:dyDescent="0.2">
      <c r="B292" s="45">
        <v>43024</v>
      </c>
      <c r="C292" s="42">
        <v>35488.959999999999</v>
      </c>
      <c r="D292" s="47">
        <f t="shared" si="191"/>
        <v>3.137170452645055E-4</v>
      </c>
      <c r="E292" s="48">
        <f t="shared" si="192"/>
        <v>100.64298259072105</v>
      </c>
      <c r="G292" s="45">
        <v>43024</v>
      </c>
      <c r="H292" s="42">
        <v>35488.29</v>
      </c>
      <c r="I292" s="47">
        <f t="shared" si="193"/>
        <v>-3.9449476914032999E-6</v>
      </c>
      <c r="J292" s="48">
        <f t="shared" si="194"/>
        <v>101.19229601242071</v>
      </c>
      <c r="L292" s="45">
        <v>43024</v>
      </c>
      <c r="M292" s="42">
        <v>39241.160000000003</v>
      </c>
      <c r="N292" s="47">
        <f t="shared" si="195"/>
        <v>-2.1401513800389793E-4</v>
      </c>
      <c r="O292" s="48">
        <f t="shared" si="196"/>
        <v>100.65371681847202</v>
      </c>
      <c r="Q292" s="45">
        <v>43024</v>
      </c>
      <c r="R292" s="42">
        <v>37156.5</v>
      </c>
      <c r="S292" s="47">
        <f t="shared" si="197"/>
        <v>8.5052918526340449E-5</v>
      </c>
      <c r="T292" s="48">
        <f t="shared" si="198"/>
        <v>101.16139648548099</v>
      </c>
      <c r="V292" s="45">
        <v>43024</v>
      </c>
      <c r="W292" s="42">
        <v>1470.01</v>
      </c>
      <c r="X292" s="47">
        <f t="shared" si="173"/>
        <v>-6.3904279547233322E-4</v>
      </c>
      <c r="Y292" s="42">
        <f t="shared" si="164"/>
        <v>3.5657997587534851E-5</v>
      </c>
      <c r="Z292" s="48">
        <f t="shared" si="165"/>
        <v>99.929302199109543</v>
      </c>
      <c r="AA292" s="48">
        <f t="shared" si="166"/>
        <v>100.98766800676221</v>
      </c>
      <c r="AB292" s="48">
        <f t="shared" si="167"/>
        <v>99.993202134529824</v>
      </c>
      <c r="AC292" s="48">
        <f t="shared" si="168"/>
        <v>101.0486392195142</v>
      </c>
      <c r="AD292" s="48"/>
      <c r="AE292" s="45">
        <v>43024</v>
      </c>
      <c r="AF292" s="42">
        <v>61017.42</v>
      </c>
      <c r="AG292" s="47">
        <f t="shared" si="169"/>
        <v>-3.8020483207557021E-5</v>
      </c>
      <c r="AH292" s="48">
        <f t="shared" si="170"/>
        <v>100.863425444941</v>
      </c>
      <c r="AI292" s="48"/>
      <c r="AJ292" s="48"/>
      <c r="AK292" s="45">
        <v>43024</v>
      </c>
      <c r="AL292" s="42">
        <v>39464.93</v>
      </c>
      <c r="AM292" s="47">
        <f t="shared" si="171"/>
        <v>1.3177991841284431E-4</v>
      </c>
      <c r="AN292" s="48">
        <f t="shared" si="172"/>
        <v>101.19887479678124</v>
      </c>
      <c r="AO292" s="48"/>
      <c r="AP292" s="48"/>
      <c r="AQ292" s="60">
        <f t="shared" si="188"/>
        <v>100.95211535813617</v>
      </c>
      <c r="AR292" s="48"/>
      <c r="AS292" s="42">
        <f t="shared" si="189"/>
        <v>100.64298259072105</v>
      </c>
      <c r="AT292" s="42">
        <f t="shared" si="190"/>
        <v>101.19887479678124</v>
      </c>
      <c r="AU292" s="48"/>
      <c r="AV292" s="48"/>
      <c r="AW292" s="48"/>
      <c r="AX292" s="48"/>
      <c r="AY292" s="48"/>
    </row>
    <row r="293" spans="2:51" x14ac:dyDescent="0.2">
      <c r="B293" s="45">
        <v>43025</v>
      </c>
      <c r="C293" s="42">
        <v>35474.129999999997</v>
      </c>
      <c r="D293" s="47">
        <f t="shared" si="191"/>
        <v>-4.1787643255819518E-4</v>
      </c>
      <c r="E293" s="48">
        <f t="shared" si="192"/>
        <v>100.60092626019402</v>
      </c>
      <c r="G293" s="45">
        <v>43025</v>
      </c>
      <c r="H293" s="42">
        <v>35471.74</v>
      </c>
      <c r="I293" s="47">
        <f t="shared" si="193"/>
        <v>-4.6635101324976613E-4</v>
      </c>
      <c r="J293" s="48">
        <f t="shared" si="194"/>
        <v>101.14510488264224</v>
      </c>
      <c r="L293" s="45">
        <v>43025</v>
      </c>
      <c r="M293" s="42">
        <v>39219.49</v>
      </c>
      <c r="N293" s="47">
        <f t="shared" si="195"/>
        <v>-5.5222628485007696E-4</v>
      </c>
      <c r="O293" s="48">
        <f t="shared" si="196"/>
        <v>100.598133190377</v>
      </c>
      <c r="Q293" s="45">
        <v>43025</v>
      </c>
      <c r="R293" s="42">
        <v>37138.93</v>
      </c>
      <c r="S293" s="47">
        <f t="shared" si="197"/>
        <v>-4.7286477466934596E-4</v>
      </c>
      <c r="T293" s="48">
        <f t="shared" si="198"/>
        <v>101.11356082452664</v>
      </c>
      <c r="V293" s="45">
        <v>43025</v>
      </c>
      <c r="W293" s="42">
        <v>1468.56</v>
      </c>
      <c r="X293" s="47">
        <f t="shared" si="173"/>
        <v>-9.8638784770177512E-4</v>
      </c>
      <c r="Y293" s="42">
        <f t="shared" si="164"/>
        <v>3.5657997587534851E-5</v>
      </c>
      <c r="Z293" s="48">
        <f t="shared" si="165"/>
        <v>99.83073314979103</v>
      </c>
      <c r="AA293" s="48">
        <f t="shared" si="166"/>
        <v>100.89165601629475</v>
      </c>
      <c r="AB293" s="48">
        <f t="shared" si="167"/>
        <v>99.929302199109543</v>
      </c>
      <c r="AC293" s="48">
        <f t="shared" si="168"/>
        <v>100.98766800676221</v>
      </c>
      <c r="AD293" s="48"/>
      <c r="AE293" s="45">
        <v>43025</v>
      </c>
      <c r="AF293" s="42">
        <v>60976.75</v>
      </c>
      <c r="AG293" s="47">
        <f t="shared" si="169"/>
        <v>-6.6653096771374098E-4</v>
      </c>
      <c r="AH293" s="48">
        <f t="shared" si="170"/>
        <v>100.79619684837226</v>
      </c>
      <c r="AI293" s="48"/>
      <c r="AJ293" s="48"/>
      <c r="AK293" s="45">
        <v>43025</v>
      </c>
      <c r="AL293" s="42">
        <v>39443.03</v>
      </c>
      <c r="AM293" s="47">
        <f t="shared" si="171"/>
        <v>-5.5492306713833539E-4</v>
      </c>
      <c r="AN293" s="48">
        <f t="shared" si="172"/>
        <v>101.14271720678806</v>
      </c>
      <c r="AO293" s="48"/>
      <c r="AP293" s="48"/>
      <c r="AQ293" s="60">
        <f t="shared" si="188"/>
        <v>100.89943986881671</v>
      </c>
      <c r="AR293" s="48"/>
      <c r="AS293" s="42">
        <f t="shared" si="189"/>
        <v>100.598133190377</v>
      </c>
      <c r="AT293" s="42">
        <f t="shared" si="190"/>
        <v>101.14510488264224</v>
      </c>
      <c r="AU293" s="48"/>
      <c r="AV293" s="48"/>
      <c r="AW293" s="48"/>
      <c r="AX293" s="48"/>
      <c r="AY293" s="48"/>
    </row>
    <row r="294" spans="2:51" x14ac:dyDescent="0.2">
      <c r="B294" s="45">
        <v>43026</v>
      </c>
      <c r="C294" s="42">
        <v>35456.370000000003</v>
      </c>
      <c r="D294" s="47">
        <f t="shared" si="191"/>
        <v>-5.0064652748338379E-4</v>
      </c>
      <c r="E294" s="48">
        <f t="shared" si="192"/>
        <v>100.55056075580023</v>
      </c>
      <c r="G294" s="45">
        <v>43026</v>
      </c>
      <c r="H294" s="42">
        <v>35460.089999999997</v>
      </c>
      <c r="I294" s="47">
        <f t="shared" si="193"/>
        <v>-3.2843046323638436E-4</v>
      </c>
      <c r="J294" s="48">
        <f t="shared" si="194"/>
        <v>101.11188574899154</v>
      </c>
      <c r="L294" s="45">
        <v>43026</v>
      </c>
      <c r="M294" s="42">
        <v>39190.589999999997</v>
      </c>
      <c r="N294" s="47">
        <f t="shared" si="195"/>
        <v>-7.3687852646731056E-4</v>
      </c>
      <c r="O294" s="48">
        <f t="shared" si="196"/>
        <v>100.52400458622631</v>
      </c>
      <c r="Q294" s="45">
        <v>43026</v>
      </c>
      <c r="R294" s="42">
        <v>37118.97</v>
      </c>
      <c r="S294" s="47">
        <f t="shared" si="197"/>
        <v>-5.3744143948142309E-4</v>
      </c>
      <c r="T294" s="48">
        <f t="shared" si="198"/>
        <v>101.05921820684601</v>
      </c>
      <c r="V294" s="45">
        <v>43026</v>
      </c>
      <c r="W294" s="42">
        <v>1467.82</v>
      </c>
      <c r="X294" s="47">
        <f t="shared" si="173"/>
        <v>-5.0389497194536226E-4</v>
      </c>
      <c r="Y294" s="42">
        <f t="shared" si="164"/>
        <v>3.5657997587534851E-5</v>
      </c>
      <c r="Z294" s="48">
        <f t="shared" si="165"/>
        <v>99.780428945311229</v>
      </c>
      <c r="AA294" s="48">
        <f t="shared" si="166"/>
        <v>100.84441481254373</v>
      </c>
      <c r="AB294" s="48">
        <f t="shared" si="167"/>
        <v>99.83073314979103</v>
      </c>
      <c r="AC294" s="48">
        <f t="shared" si="168"/>
        <v>100.89165601629475</v>
      </c>
      <c r="AD294" s="48"/>
      <c r="AE294" s="45">
        <v>43026</v>
      </c>
      <c r="AF294" s="42">
        <v>60936.1</v>
      </c>
      <c r="AG294" s="47">
        <f t="shared" si="169"/>
        <v>-6.6664753369116703E-4</v>
      </c>
      <c r="AH294" s="48">
        <f t="shared" si="170"/>
        <v>100.72900131233784</v>
      </c>
      <c r="AI294" s="48"/>
      <c r="AJ294" s="48"/>
      <c r="AK294" s="45">
        <v>43026</v>
      </c>
      <c r="AL294" s="42">
        <v>39415.33</v>
      </c>
      <c r="AM294" s="47">
        <f t="shared" si="171"/>
        <v>-7.0227870424754979E-4</v>
      </c>
      <c r="AN294" s="48">
        <f t="shared" si="172"/>
        <v>101.071686830404</v>
      </c>
      <c r="AO294" s="48"/>
      <c r="AP294" s="48"/>
      <c r="AQ294" s="60">
        <f t="shared" si="188"/>
        <v>100.84105957343432</v>
      </c>
      <c r="AR294" s="48"/>
      <c r="AS294" s="42">
        <f t="shared" si="189"/>
        <v>100.52400458622631</v>
      </c>
      <c r="AT294" s="42">
        <f t="shared" si="190"/>
        <v>101.11188574899154</v>
      </c>
      <c r="AU294" s="48"/>
      <c r="AV294" s="48"/>
      <c r="AW294" s="48"/>
      <c r="AX294" s="48"/>
      <c r="AY294" s="48"/>
    </row>
    <row r="295" spans="2:51" x14ac:dyDescent="0.2">
      <c r="B295" s="45">
        <v>43027</v>
      </c>
      <c r="C295" s="42">
        <v>35467.72</v>
      </c>
      <c r="D295" s="47">
        <f t="shared" ref="D295:D301" si="199">+C295/C294-1</f>
        <v>3.2011173168600138E-4</v>
      </c>
      <c r="E295" s="48">
        <f t="shared" ref="E295:E301" si="200">+(1+D295)*E294</f>
        <v>100.58274816992576</v>
      </c>
      <c r="G295" s="45">
        <v>43027</v>
      </c>
      <c r="H295" s="42">
        <v>35453.360000000001</v>
      </c>
      <c r="I295" s="47">
        <f t="shared" ref="I295:I301" si="201">+H295/H294-1</f>
        <v>-1.8979083245407313E-4</v>
      </c>
      <c r="J295" s="48">
        <f t="shared" ref="J295:J301" si="202">+(1+I295)*J294</f>
        <v>101.09269564002423</v>
      </c>
      <c r="L295" s="45">
        <v>43027</v>
      </c>
      <c r="M295" s="42">
        <v>39180.839999999997</v>
      </c>
      <c r="N295" s="47">
        <f t="shared" ref="N295:N301" si="203">+M295/M294-1</f>
        <v>-2.4878421069951528E-4</v>
      </c>
      <c r="O295" s="48">
        <f t="shared" ref="O295:O301" si="204">+(1+N295)*O294</f>
        <v>100.49899580108897</v>
      </c>
      <c r="Q295" s="45">
        <v>43027</v>
      </c>
      <c r="R295" s="42">
        <v>37116.14</v>
      </c>
      <c r="S295" s="47">
        <f t="shared" ref="S295:S301" si="205">+R295/R294-1</f>
        <v>-7.6241339670879427E-5</v>
      </c>
      <c r="T295" s="48">
        <f t="shared" ref="T295:T301" si="206">+(1+S295)*T294</f>
        <v>101.05151331666383</v>
      </c>
      <c r="V295" s="45">
        <v>43027</v>
      </c>
      <c r="W295" s="42">
        <v>1471.18</v>
      </c>
      <c r="X295" s="47">
        <f t="shared" si="173"/>
        <v>2.2891090188170704E-3</v>
      </c>
      <c r="Y295" s="42">
        <f t="shared" si="164"/>
        <v>3.5657997587534851E-5</v>
      </c>
      <c r="Z295" s="48">
        <f t="shared" si="165"/>
        <v>100.00883722511138</v>
      </c>
      <c r="AA295" s="48">
        <f t="shared" si="166"/>
        <v>101.07885458188856</v>
      </c>
      <c r="AB295" s="48">
        <f t="shared" si="167"/>
        <v>99.780428945311229</v>
      </c>
      <c r="AC295" s="48">
        <f t="shared" si="168"/>
        <v>100.84441481254373</v>
      </c>
      <c r="AD295" s="48"/>
      <c r="AE295" s="45">
        <v>43027</v>
      </c>
      <c r="AF295" s="42">
        <v>60911.77</v>
      </c>
      <c r="AG295" s="47">
        <f t="shared" si="169"/>
        <v>-3.9927071145018367E-4</v>
      </c>
      <c r="AH295" s="48">
        <f t="shared" si="170"/>
        <v>100.6887831723202</v>
      </c>
      <c r="AI295" s="48"/>
      <c r="AJ295" s="48"/>
      <c r="AK295" s="45">
        <v>43027</v>
      </c>
      <c r="AL295" s="42">
        <v>39397.11</v>
      </c>
      <c r="AM295" s="47">
        <f t="shared" si="171"/>
        <v>-4.6225669048061135E-4</v>
      </c>
      <c r="AN295" s="48">
        <f t="shared" si="172"/>
        <v>101.02496576694848</v>
      </c>
      <c r="AO295" s="48"/>
      <c r="AP295" s="48"/>
      <c r="AQ295" s="60">
        <f t="shared" si="188"/>
        <v>100.82328364449525</v>
      </c>
      <c r="AR295" s="48"/>
      <c r="AS295" s="42">
        <f t="shared" si="189"/>
        <v>100.49899580108897</v>
      </c>
      <c r="AT295" s="42">
        <f t="shared" si="190"/>
        <v>101.09269564002423</v>
      </c>
      <c r="AU295" s="48"/>
      <c r="AV295" s="48"/>
      <c r="AW295" s="48"/>
      <c r="AX295" s="48"/>
      <c r="AY295" s="48"/>
    </row>
    <row r="296" spans="2:51" x14ac:dyDescent="0.2">
      <c r="B296" s="45">
        <v>43028</v>
      </c>
      <c r="C296" s="42">
        <v>35513.050000000003</v>
      </c>
      <c r="D296" s="47">
        <f t="shared" si="199"/>
        <v>1.2780635462330547E-3</v>
      </c>
      <c r="E296" s="48">
        <f t="shared" si="200"/>
        <v>100.71129931374169</v>
      </c>
      <c r="G296" s="45">
        <v>43028</v>
      </c>
      <c r="H296" s="42">
        <v>35481.800000000003</v>
      </c>
      <c r="I296" s="47">
        <f t="shared" si="201"/>
        <v>8.0218066778448005E-4</v>
      </c>
      <c r="J296" s="48">
        <f t="shared" si="202"/>
        <v>101.17379024612087</v>
      </c>
      <c r="L296" s="45">
        <v>43028</v>
      </c>
      <c r="M296" s="42">
        <v>39201.75</v>
      </c>
      <c r="N296" s="47">
        <f t="shared" si="203"/>
        <v>5.3367921667835105E-4</v>
      </c>
      <c r="O296" s="48">
        <f t="shared" si="204"/>
        <v>100.55263002644506</v>
      </c>
      <c r="Q296" s="45">
        <v>43028</v>
      </c>
      <c r="R296" s="42">
        <v>37151.629999999997</v>
      </c>
      <c r="S296" s="47">
        <f t="shared" si="205"/>
        <v>9.5618779323491943E-4</v>
      </c>
      <c r="T296" s="48">
        <f t="shared" si="206"/>
        <v>101.14813754018513</v>
      </c>
      <c r="V296" s="45">
        <v>43028</v>
      </c>
      <c r="W296" s="42">
        <v>1475.4</v>
      </c>
      <c r="X296" s="47">
        <f t="shared" si="173"/>
        <v>2.8684457374352768E-3</v>
      </c>
      <c r="Y296" s="42">
        <f t="shared" si="164"/>
        <v>3.5657997587534851E-5</v>
      </c>
      <c r="Z296" s="48">
        <f t="shared" si="165"/>
        <v>100.29570714795561</v>
      </c>
      <c r="AA296" s="48">
        <f t="shared" si="166"/>
        <v>101.37239806101165</v>
      </c>
      <c r="AB296" s="48">
        <f t="shared" si="167"/>
        <v>100.00883722511138</v>
      </c>
      <c r="AC296" s="48">
        <f t="shared" si="168"/>
        <v>101.07885458188856</v>
      </c>
      <c r="AD296" s="48"/>
      <c r="AE296" s="45">
        <v>43028</v>
      </c>
      <c r="AF296" s="42">
        <v>60973.7</v>
      </c>
      <c r="AG296" s="47">
        <f t="shared" si="169"/>
        <v>1.0167164736798462E-3</v>
      </c>
      <c r="AH296" s="48">
        <f t="shared" si="170"/>
        <v>100.79115511688627</v>
      </c>
      <c r="AI296" s="48"/>
      <c r="AJ296" s="48"/>
      <c r="AK296" s="45">
        <v>43028</v>
      </c>
      <c r="AL296" s="42">
        <v>39432.370000000003</v>
      </c>
      <c r="AM296" s="47">
        <f t="shared" si="171"/>
        <v>8.9498950557542756E-4</v>
      </c>
      <c r="AN296" s="48">
        <f t="shared" si="172"/>
        <v>101.11538205111101</v>
      </c>
      <c r="AO296" s="48"/>
      <c r="AP296" s="48"/>
      <c r="AQ296" s="60">
        <f t="shared" si="188"/>
        <v>100.91539904908167</v>
      </c>
      <c r="AR296" s="48"/>
      <c r="AS296" s="42">
        <f t="shared" si="189"/>
        <v>100.55263002644506</v>
      </c>
      <c r="AT296" s="42">
        <f t="shared" si="190"/>
        <v>101.17379024612087</v>
      </c>
      <c r="AU296" s="48"/>
      <c r="AV296" s="48"/>
      <c r="AW296" s="48"/>
      <c r="AX296" s="48"/>
      <c r="AY296" s="48"/>
    </row>
    <row r="297" spans="2:51" x14ac:dyDescent="0.2">
      <c r="B297" s="45">
        <v>43029</v>
      </c>
      <c r="C297" s="42">
        <v>35513.050000000003</v>
      </c>
      <c r="D297" s="47">
        <f t="shared" si="199"/>
        <v>0</v>
      </c>
      <c r="E297" s="48">
        <f t="shared" si="200"/>
        <v>100.71129931374169</v>
      </c>
      <c r="G297" s="45">
        <v>43029</v>
      </c>
      <c r="H297" s="42">
        <v>35481.800000000003</v>
      </c>
      <c r="I297" s="47">
        <f t="shared" si="201"/>
        <v>0</v>
      </c>
      <c r="J297" s="48">
        <f t="shared" si="202"/>
        <v>101.17379024612087</v>
      </c>
      <c r="L297" s="45">
        <v>43029</v>
      </c>
      <c r="M297" s="42">
        <v>39201.75</v>
      </c>
      <c r="N297" s="47">
        <f t="shared" si="203"/>
        <v>0</v>
      </c>
      <c r="O297" s="48">
        <f t="shared" si="204"/>
        <v>100.55263002644506</v>
      </c>
      <c r="Q297" s="45">
        <v>43029</v>
      </c>
      <c r="R297" s="42">
        <v>37151.629999999997</v>
      </c>
      <c r="S297" s="47">
        <f t="shared" si="205"/>
        <v>0</v>
      </c>
      <c r="T297" s="48">
        <f t="shared" si="206"/>
        <v>101.14813754018513</v>
      </c>
      <c r="V297" s="45">
        <v>43029</v>
      </c>
      <c r="W297" s="42">
        <v>1475.39</v>
      </c>
      <c r="X297" s="47">
        <f t="shared" si="173"/>
        <v>-6.7778229632109444E-6</v>
      </c>
      <c r="Y297" s="42">
        <f t="shared" si="164"/>
        <v>3.5657997587534851E-5</v>
      </c>
      <c r="Z297" s="48">
        <f t="shared" si="165"/>
        <v>100.29502736140859</v>
      </c>
      <c r="AA297" s="48">
        <f t="shared" si="166"/>
        <v>101.37532571356972</v>
      </c>
      <c r="AB297" s="48">
        <f t="shared" si="167"/>
        <v>100.29570714795561</v>
      </c>
      <c r="AC297" s="48">
        <f t="shared" si="168"/>
        <v>101.37239806101165</v>
      </c>
      <c r="AD297" s="48"/>
      <c r="AE297" s="45">
        <v>43029</v>
      </c>
      <c r="AF297" s="42">
        <v>60973.7</v>
      </c>
      <c r="AG297" s="47">
        <f t="shared" si="169"/>
        <v>0</v>
      </c>
      <c r="AH297" s="48">
        <f t="shared" si="170"/>
        <v>100.79115511688627</v>
      </c>
      <c r="AI297" s="48"/>
      <c r="AJ297" s="48"/>
      <c r="AK297" s="45">
        <v>43029</v>
      </c>
      <c r="AL297" s="42">
        <v>39432.370000000003</v>
      </c>
      <c r="AM297" s="47">
        <f t="shared" si="171"/>
        <v>0</v>
      </c>
      <c r="AN297" s="48">
        <f t="shared" si="172"/>
        <v>101.11538205111101</v>
      </c>
      <c r="AO297" s="48"/>
      <c r="AP297" s="48"/>
      <c r="AQ297" s="60">
        <f t="shared" si="188"/>
        <v>100.91539904908167</v>
      </c>
      <c r="AR297" s="48"/>
      <c r="AS297" s="42">
        <f t="shared" ref="AS297:AS309" si="207">+MIN(AN297,AH297,T297,O297,J297,E297)</f>
        <v>100.55263002644506</v>
      </c>
      <c r="AT297" s="42">
        <f t="shared" ref="AT297:AT309" si="208">+MAX(AN297,AH297,T297,O297,J297,E297)</f>
        <v>101.17379024612087</v>
      </c>
      <c r="AU297" s="48"/>
      <c r="AV297" s="48"/>
      <c r="AW297" s="48"/>
      <c r="AX297" s="48"/>
      <c r="AY297" s="48"/>
    </row>
    <row r="298" spans="2:51" x14ac:dyDescent="0.2">
      <c r="B298" s="45">
        <v>43030</v>
      </c>
      <c r="C298" s="42">
        <v>35513.050000000003</v>
      </c>
      <c r="D298" s="47">
        <f t="shared" si="199"/>
        <v>0</v>
      </c>
      <c r="E298" s="48">
        <f t="shared" si="200"/>
        <v>100.71129931374169</v>
      </c>
      <c r="G298" s="45">
        <v>43030</v>
      </c>
      <c r="H298" s="42">
        <v>35481.800000000003</v>
      </c>
      <c r="I298" s="47">
        <f t="shared" si="201"/>
        <v>0</v>
      </c>
      <c r="J298" s="48">
        <f t="shared" si="202"/>
        <v>101.17379024612087</v>
      </c>
      <c r="L298" s="45">
        <v>43030</v>
      </c>
      <c r="M298" s="42">
        <v>39201.75</v>
      </c>
      <c r="N298" s="47">
        <f t="shared" si="203"/>
        <v>0</v>
      </c>
      <c r="O298" s="48">
        <f t="shared" si="204"/>
        <v>100.55263002644506</v>
      </c>
      <c r="Q298" s="45">
        <v>43030</v>
      </c>
      <c r="R298" s="42">
        <v>37151.629999999997</v>
      </c>
      <c r="S298" s="47">
        <f t="shared" si="205"/>
        <v>0</v>
      </c>
      <c r="T298" s="48">
        <f t="shared" si="206"/>
        <v>101.14813754018513</v>
      </c>
      <c r="V298" s="45">
        <v>43030</v>
      </c>
      <c r="W298" s="42">
        <v>1475.38</v>
      </c>
      <c r="X298" s="47">
        <f t="shared" si="173"/>
        <v>-6.7778689024633465E-6</v>
      </c>
      <c r="Y298" s="42">
        <f t="shared" si="164"/>
        <v>3.5657997587534851E-5</v>
      </c>
      <c r="Z298" s="48">
        <f t="shared" si="165"/>
        <v>100.29434757486156</v>
      </c>
      <c r="AA298" s="48">
        <f t="shared" si="166"/>
        <v>101.37825344602182</v>
      </c>
      <c r="AB298" s="48">
        <f t="shared" si="167"/>
        <v>100.29502736140859</v>
      </c>
      <c r="AC298" s="48">
        <f t="shared" si="168"/>
        <v>101.37532571356972</v>
      </c>
      <c r="AD298" s="48"/>
      <c r="AE298" s="45">
        <v>43030</v>
      </c>
      <c r="AF298" s="42">
        <v>60973.7</v>
      </c>
      <c r="AG298" s="47">
        <f t="shared" si="169"/>
        <v>0</v>
      </c>
      <c r="AH298" s="48">
        <f t="shared" si="170"/>
        <v>100.79115511688627</v>
      </c>
      <c r="AI298" s="48"/>
      <c r="AJ298" s="48"/>
      <c r="AK298" s="45">
        <v>43030</v>
      </c>
      <c r="AL298" s="42">
        <v>39432.370000000003</v>
      </c>
      <c r="AM298" s="47">
        <f t="shared" si="171"/>
        <v>0</v>
      </c>
      <c r="AN298" s="48">
        <f t="shared" si="172"/>
        <v>101.11538205111101</v>
      </c>
      <c r="AO298" s="48"/>
      <c r="AP298" s="48"/>
      <c r="AQ298" s="60">
        <f t="shared" si="188"/>
        <v>100.91539904908167</v>
      </c>
      <c r="AR298" s="48"/>
      <c r="AS298" s="42">
        <f t="shared" si="207"/>
        <v>100.55263002644506</v>
      </c>
      <c r="AT298" s="42">
        <f t="shared" si="208"/>
        <v>101.17379024612087</v>
      </c>
      <c r="AU298" s="48"/>
      <c r="AV298" s="48"/>
      <c r="AW298" s="48"/>
      <c r="AX298" s="48"/>
      <c r="AY298" s="48"/>
    </row>
    <row r="299" spans="2:51" x14ac:dyDescent="0.2">
      <c r="B299" s="45">
        <v>43031</v>
      </c>
      <c r="C299" s="42">
        <v>35646.870000000003</v>
      </c>
      <c r="D299" s="47">
        <f t="shared" si="199"/>
        <v>3.7681922560861558E-3</v>
      </c>
      <c r="E299" s="48">
        <f t="shared" si="200"/>
        <v>101.09079885191611</v>
      </c>
      <c r="G299" s="45">
        <v>43031</v>
      </c>
      <c r="H299" s="42">
        <v>35628.25</v>
      </c>
      <c r="I299" s="47">
        <f t="shared" si="201"/>
        <v>4.1274681667784474E-3</v>
      </c>
      <c r="J299" s="48">
        <f t="shared" si="202"/>
        <v>101.59138184467406</v>
      </c>
      <c r="L299" s="45">
        <v>43031</v>
      </c>
      <c r="M299" s="42">
        <v>39345.17</v>
      </c>
      <c r="N299" s="47">
        <f t="shared" si="203"/>
        <v>3.6585101430419709E-3</v>
      </c>
      <c r="O299" s="48">
        <f t="shared" si="204"/>
        <v>100.92050284330635</v>
      </c>
      <c r="Q299" s="45">
        <v>43031</v>
      </c>
      <c r="R299" s="42">
        <v>37280.639999999999</v>
      </c>
      <c r="S299" s="47">
        <f t="shared" si="205"/>
        <v>3.4725259699237565E-3</v>
      </c>
      <c r="T299" s="48">
        <f t="shared" si="206"/>
        <v>101.49937707460285</v>
      </c>
      <c r="V299" s="45">
        <v>43031</v>
      </c>
      <c r="W299" s="42">
        <v>1484.33</v>
      </c>
      <c r="X299" s="47">
        <f t="shared" si="173"/>
        <v>6.0662337838386371E-3</v>
      </c>
      <c r="Y299" s="42">
        <f t="shared" si="164"/>
        <v>3.5657997587534851E-5</v>
      </c>
      <c r="Z299" s="48">
        <f t="shared" si="165"/>
        <v>100.90275653444824</v>
      </c>
      <c r="AA299" s="48">
        <f t="shared" si="166"/>
        <v>101.99685257753944</v>
      </c>
      <c r="AB299" s="48">
        <f t="shared" si="167"/>
        <v>100.29434757486156</v>
      </c>
      <c r="AC299" s="48">
        <f t="shared" si="168"/>
        <v>101.37825344602182</v>
      </c>
      <c r="AD299" s="48"/>
      <c r="AE299" s="45">
        <v>43031</v>
      </c>
      <c r="AF299" s="42">
        <v>61168.41</v>
      </c>
      <c r="AG299" s="47">
        <f t="shared" si="169"/>
        <v>3.193344015534727E-3</v>
      </c>
      <c r="AH299" s="48">
        <f t="shared" si="170"/>
        <v>101.11301594889761</v>
      </c>
      <c r="AI299" s="48"/>
      <c r="AJ299" s="48"/>
      <c r="AK299" s="45">
        <v>43031</v>
      </c>
      <c r="AL299" s="42">
        <v>39552.35</v>
      </c>
      <c r="AM299" s="47">
        <f t="shared" si="171"/>
        <v>3.0426778811416533E-3</v>
      </c>
      <c r="AN299" s="48">
        <f t="shared" si="172"/>
        <v>101.42304358752112</v>
      </c>
      <c r="AO299" s="48"/>
      <c r="AP299" s="48"/>
      <c r="AQ299" s="60">
        <f t="shared" si="188"/>
        <v>101.27302002515302</v>
      </c>
      <c r="AR299" s="48"/>
      <c r="AS299" s="42">
        <f t="shared" si="207"/>
        <v>100.92050284330635</v>
      </c>
      <c r="AT299" s="42">
        <f t="shared" si="208"/>
        <v>101.59138184467406</v>
      </c>
      <c r="AU299" s="48"/>
      <c r="AV299" s="48"/>
      <c r="AW299" s="48"/>
      <c r="AX299" s="48"/>
      <c r="AY299" s="48"/>
    </row>
    <row r="300" spans="2:51" x14ac:dyDescent="0.2">
      <c r="B300" s="45">
        <v>43032</v>
      </c>
      <c r="C300" s="42">
        <v>35811.82</v>
      </c>
      <c r="D300" s="47">
        <f t="shared" si="199"/>
        <v>4.6273347421526001E-3</v>
      </c>
      <c r="E300" s="48">
        <f t="shared" si="200"/>
        <v>101.55857981755554</v>
      </c>
      <c r="G300" s="45">
        <v>43032</v>
      </c>
      <c r="H300" s="42">
        <v>35757.65</v>
      </c>
      <c r="I300" s="47">
        <f t="shared" si="201"/>
        <v>3.6319493660228463E-3</v>
      </c>
      <c r="J300" s="48">
        <f t="shared" si="202"/>
        <v>101.96035659955821</v>
      </c>
      <c r="L300" s="45">
        <v>43032</v>
      </c>
      <c r="M300" s="42">
        <v>39504.31</v>
      </c>
      <c r="N300" s="47">
        <f t="shared" si="203"/>
        <v>4.0447150183873237E-3</v>
      </c>
      <c r="O300" s="48">
        <f t="shared" si="204"/>
        <v>101.32869751681987</v>
      </c>
      <c r="Q300" s="45">
        <v>43032</v>
      </c>
      <c r="R300" s="42">
        <v>37434.870000000003</v>
      </c>
      <c r="S300" s="47">
        <f t="shared" si="205"/>
        <v>4.1369997939950665E-3</v>
      </c>
      <c r="T300" s="48">
        <f t="shared" si="206"/>
        <v>101.91927997665111</v>
      </c>
      <c r="V300" s="45">
        <v>43032</v>
      </c>
      <c r="W300" s="42">
        <v>1486.92</v>
      </c>
      <c r="X300" s="47">
        <f t="shared" si="173"/>
        <v>1.7448950031329069E-3</v>
      </c>
      <c r="Y300" s="42">
        <f t="shared" si="164"/>
        <v>3.5657997587534851E-5</v>
      </c>
      <c r="Z300" s="48">
        <f t="shared" si="165"/>
        <v>101.07882125012753</v>
      </c>
      <c r="AA300" s="48">
        <f t="shared" si="166"/>
        <v>102.17846337946042</v>
      </c>
      <c r="AB300" s="48">
        <f t="shared" si="167"/>
        <v>100.90275653444824</v>
      </c>
      <c r="AC300" s="48">
        <f t="shared" si="168"/>
        <v>101.99685257753944</v>
      </c>
      <c r="AD300" s="48"/>
      <c r="AE300" s="45">
        <v>43032</v>
      </c>
      <c r="AF300" s="42">
        <v>61419.42</v>
      </c>
      <c r="AG300" s="47">
        <f t="shared" si="169"/>
        <v>4.10358876420025E-3</v>
      </c>
      <c r="AH300" s="48">
        <f t="shared" si="170"/>
        <v>101.52794218505991</v>
      </c>
      <c r="AI300" s="48"/>
      <c r="AJ300" s="48"/>
      <c r="AK300" s="45">
        <v>43032</v>
      </c>
      <c r="AL300" s="42">
        <v>39691.480000000003</v>
      </c>
      <c r="AM300" s="47">
        <f t="shared" si="171"/>
        <v>3.5176165259460657E-3</v>
      </c>
      <c r="AN300" s="48">
        <f t="shared" si="172"/>
        <v>101.77981096175634</v>
      </c>
      <c r="AO300" s="48"/>
      <c r="AP300" s="48"/>
      <c r="AQ300" s="60">
        <f t="shared" si="188"/>
        <v>101.6791111762335</v>
      </c>
      <c r="AR300" s="48"/>
      <c r="AS300" s="42">
        <f t="shared" si="207"/>
        <v>101.32869751681987</v>
      </c>
      <c r="AT300" s="42">
        <f t="shared" si="208"/>
        <v>101.96035659955821</v>
      </c>
      <c r="AU300" s="48"/>
      <c r="AV300" s="48"/>
      <c r="AW300" s="48"/>
      <c r="AX300" s="48"/>
      <c r="AY300" s="48"/>
    </row>
    <row r="301" spans="2:51" x14ac:dyDescent="0.2">
      <c r="B301" s="45">
        <v>43033</v>
      </c>
      <c r="C301" s="42">
        <v>35881.42</v>
      </c>
      <c r="D301" s="47">
        <f t="shared" si="199"/>
        <v>1.9434923999952503E-3</v>
      </c>
      <c r="E301" s="48">
        <f t="shared" si="200"/>
        <v>101.75595814558527</v>
      </c>
      <c r="G301" s="45">
        <v>43033</v>
      </c>
      <c r="H301" s="42">
        <v>35832.28</v>
      </c>
      <c r="I301" s="47">
        <f t="shared" si="201"/>
        <v>2.0871058360938388E-3</v>
      </c>
      <c r="J301" s="48">
        <f t="shared" si="202"/>
        <v>102.17315865486735</v>
      </c>
      <c r="L301" s="45">
        <v>43033</v>
      </c>
      <c r="M301" s="42">
        <v>39559.83</v>
      </c>
      <c r="N301" s="47">
        <f t="shared" si="203"/>
        <v>1.4054162697691996E-3</v>
      </c>
      <c r="O301" s="48">
        <f t="shared" si="204"/>
        <v>101.47110651690453</v>
      </c>
      <c r="Q301" s="45">
        <v>43033</v>
      </c>
      <c r="R301" s="42">
        <v>37506.339999999997</v>
      </c>
      <c r="S301" s="47">
        <f t="shared" si="205"/>
        <v>1.909182534893139E-3</v>
      </c>
      <c r="T301" s="48">
        <f t="shared" si="206"/>
        <v>102.11386248595142</v>
      </c>
      <c r="V301" s="45">
        <v>43033</v>
      </c>
      <c r="W301" s="42">
        <v>1481.29</v>
      </c>
      <c r="X301" s="47">
        <f t="shared" si="173"/>
        <v>-3.7863503080193261E-3</v>
      </c>
      <c r="Y301" s="42">
        <f t="shared" si="164"/>
        <v>3.5657997587534851E-5</v>
      </c>
      <c r="Z301" s="48">
        <f t="shared" si="165"/>
        <v>100.69610142415289</v>
      </c>
      <c r="AA301" s="48">
        <f t="shared" si="166"/>
        <v>101.79522340257135</v>
      </c>
      <c r="AB301" s="48">
        <f t="shared" si="167"/>
        <v>101.07882125012753</v>
      </c>
      <c r="AC301" s="48">
        <f t="shared" si="168"/>
        <v>102.17846337946042</v>
      </c>
      <c r="AD301" s="48"/>
      <c r="AE301" s="45">
        <v>43033</v>
      </c>
      <c r="AF301" s="42">
        <v>61537.69</v>
      </c>
      <c r="AG301" s="47">
        <f t="shared" si="169"/>
        <v>1.9256124528692631E-3</v>
      </c>
      <c r="AH301" s="48">
        <f t="shared" si="170"/>
        <v>101.72344565484566</v>
      </c>
      <c r="AI301" s="48"/>
      <c r="AJ301" s="48"/>
      <c r="AK301" s="45">
        <v>43033</v>
      </c>
      <c r="AL301" s="42">
        <v>39749.339999999997</v>
      </c>
      <c r="AM301" s="47">
        <f t="shared" si="171"/>
        <v>1.4577435762030966E-3</v>
      </c>
      <c r="AN301" s="48">
        <f t="shared" si="172"/>
        <v>101.928179827373</v>
      </c>
      <c r="AO301" s="48"/>
      <c r="AP301" s="48"/>
      <c r="AQ301" s="60">
        <f t="shared" si="188"/>
        <v>101.86095188092121</v>
      </c>
      <c r="AR301" s="48"/>
      <c r="AS301" s="42">
        <f t="shared" si="207"/>
        <v>101.47110651690453</v>
      </c>
      <c r="AT301" s="42">
        <f t="shared" si="208"/>
        <v>102.17315865486735</v>
      </c>
      <c r="AU301" s="48"/>
      <c r="AV301" s="48"/>
      <c r="AW301" s="48"/>
      <c r="AX301" s="48"/>
      <c r="AY301" s="48"/>
    </row>
    <row r="302" spans="2:51" x14ac:dyDescent="0.2">
      <c r="B302" s="45">
        <v>43034</v>
      </c>
      <c r="C302" s="42">
        <v>35881.42</v>
      </c>
      <c r="D302" s="47">
        <f t="shared" ref="D302:D311" si="209">+C302/C301-1</f>
        <v>0</v>
      </c>
      <c r="E302" s="48">
        <f t="shared" ref="E302:E311" si="210">+(1+D302)*E301</f>
        <v>101.75595814558527</v>
      </c>
      <c r="G302" s="45">
        <v>43034</v>
      </c>
      <c r="H302" s="42">
        <v>35832.28</v>
      </c>
      <c r="I302" s="47">
        <f t="shared" ref="I302:I311" si="211">+H302/H301-1</f>
        <v>0</v>
      </c>
      <c r="J302" s="48">
        <f t="shared" ref="J302:J311" si="212">+(1+I302)*J301</f>
        <v>102.17315865486735</v>
      </c>
      <c r="L302" s="45">
        <v>43034</v>
      </c>
      <c r="M302" s="42">
        <v>39559.83</v>
      </c>
      <c r="N302" s="47">
        <f t="shared" ref="N302:N311" si="213">+M302/M301-1</f>
        <v>0</v>
      </c>
      <c r="O302" s="48">
        <f t="shared" ref="O302:O311" si="214">+(1+N302)*O301</f>
        <v>101.47110651690453</v>
      </c>
      <c r="Q302" s="45">
        <v>43034</v>
      </c>
      <c r="R302" s="42">
        <v>37506.339999999997</v>
      </c>
      <c r="S302" s="47">
        <f t="shared" ref="S302:S311" si="215">+R302/R301-1</f>
        <v>0</v>
      </c>
      <c r="T302" s="48">
        <f t="shared" ref="T302:T311" si="216">+(1+S302)*T301</f>
        <v>102.11386248595142</v>
      </c>
      <c r="V302" s="45">
        <v>43034</v>
      </c>
      <c r="W302" s="42">
        <v>1484.26</v>
      </c>
      <c r="X302" s="47">
        <f t="shared" si="173"/>
        <v>2.0050091474324017E-3</v>
      </c>
      <c r="Y302" s="42">
        <f t="shared" si="164"/>
        <v>3.5657997587534851E-5</v>
      </c>
      <c r="Z302" s="48">
        <f t="shared" si="165"/>
        <v>100.8979980286191</v>
      </c>
      <c r="AA302" s="48">
        <f t="shared" si="166"/>
        <v>102.00295357048894</v>
      </c>
      <c r="AB302" s="48">
        <f t="shared" si="167"/>
        <v>100.69610142415289</v>
      </c>
      <c r="AC302" s="48">
        <f t="shared" si="168"/>
        <v>101.79522340257135</v>
      </c>
      <c r="AD302" s="48"/>
      <c r="AE302" s="45">
        <v>43034</v>
      </c>
      <c r="AF302" s="42">
        <v>61537.69</v>
      </c>
      <c r="AG302" s="47">
        <f t="shared" ref="AG302:AG311" si="217">+AF302/AF301-1</f>
        <v>0</v>
      </c>
      <c r="AH302" s="48">
        <f t="shared" ref="AH302:AH311" si="218">+(1+AG302)*AH301</f>
        <v>101.72344565484566</v>
      </c>
      <c r="AI302" s="48"/>
      <c r="AK302" s="45">
        <v>43034</v>
      </c>
      <c r="AL302" s="42">
        <v>39749.339999999997</v>
      </c>
      <c r="AM302" s="47">
        <f t="shared" ref="AM302:AM311" si="219">+AL302/AL301-1</f>
        <v>0</v>
      </c>
      <c r="AN302" s="48">
        <f t="shared" ref="AN302:AN311" si="220">+(1+AM302)*AN301</f>
        <v>101.928179827373</v>
      </c>
      <c r="AO302" s="48"/>
      <c r="AP302" s="48"/>
      <c r="AQ302" s="60">
        <f t="shared" si="188"/>
        <v>101.86095188092121</v>
      </c>
      <c r="AS302" s="42">
        <f t="shared" si="207"/>
        <v>101.47110651690453</v>
      </c>
      <c r="AT302" s="42">
        <f t="shared" si="208"/>
        <v>102.17315865486735</v>
      </c>
    </row>
    <row r="303" spans="2:51" x14ac:dyDescent="0.2">
      <c r="B303" s="45">
        <v>43035</v>
      </c>
      <c r="C303" s="42">
        <v>35748.1</v>
      </c>
      <c r="D303" s="47">
        <f t="shared" si="209"/>
        <v>-3.7155720147084015E-3</v>
      </c>
      <c r="E303" s="48">
        <f t="shared" si="210"/>
        <v>101.37787655516969</v>
      </c>
      <c r="G303" s="45">
        <v>43035</v>
      </c>
      <c r="H303" s="42">
        <v>35747.56</v>
      </c>
      <c r="I303" s="47">
        <f t="shared" si="211"/>
        <v>-2.364348570618513E-3</v>
      </c>
      <c r="J303" s="48">
        <f t="shared" si="212"/>
        <v>101.93158569324613</v>
      </c>
      <c r="L303" s="45">
        <v>43035</v>
      </c>
      <c r="M303" s="42">
        <v>39440.07</v>
      </c>
      <c r="N303" s="47">
        <f t="shared" si="213"/>
        <v>-3.0273133125193752E-3</v>
      </c>
      <c r="O303" s="48">
        <f t="shared" si="214"/>
        <v>101.16392168530983</v>
      </c>
      <c r="Q303" s="45">
        <v>43035</v>
      </c>
      <c r="R303" s="42">
        <v>37401.360000000001</v>
      </c>
      <c r="S303" s="47">
        <f t="shared" si="215"/>
        <v>-2.79899345017387E-3</v>
      </c>
      <c r="T303" s="48">
        <f t="shared" si="216"/>
        <v>101.82804645368128</v>
      </c>
      <c r="V303" s="45">
        <v>43035</v>
      </c>
      <c r="W303" s="42">
        <v>1484.25</v>
      </c>
      <c r="X303" s="47">
        <f t="shared" si="173"/>
        <v>-6.7373640736390072E-6</v>
      </c>
      <c r="Y303" s="42">
        <f t="shared" si="164"/>
        <v>3.5657997587534851E-5</v>
      </c>
      <c r="Z303" s="48">
        <f t="shared" si="165"/>
        <v>100.89731824207207</v>
      </c>
      <c r="AA303" s="48">
        <f t="shared" si="166"/>
        <v>102.00590356052648</v>
      </c>
      <c r="AB303" s="48">
        <f t="shared" si="167"/>
        <v>100.8979980286191</v>
      </c>
      <c r="AC303" s="48">
        <f t="shared" si="168"/>
        <v>102.00295357048894</v>
      </c>
      <c r="AD303" s="48"/>
      <c r="AE303" s="45">
        <v>43035</v>
      </c>
      <c r="AF303" s="42">
        <v>61352.15</v>
      </c>
      <c r="AG303" s="47">
        <f t="shared" si="217"/>
        <v>-3.0150628013498881E-3</v>
      </c>
      <c r="AH303" s="48">
        <f t="shared" si="218"/>
        <v>101.4167430778266</v>
      </c>
      <c r="AI303" s="48"/>
      <c r="AK303" s="45">
        <v>43035</v>
      </c>
      <c r="AL303" s="42">
        <v>39646.53</v>
      </c>
      <c r="AM303" s="47">
        <f t="shared" si="219"/>
        <v>-2.586458039303241E-3</v>
      </c>
      <c r="AN303" s="48">
        <f t="shared" si="220"/>
        <v>101.66454686722695</v>
      </c>
      <c r="AO303" s="48"/>
      <c r="AP303" s="48"/>
      <c r="AQ303" s="60">
        <f t="shared" si="188"/>
        <v>101.56378672207676</v>
      </c>
      <c r="AS303" s="42">
        <f t="shared" si="207"/>
        <v>101.16392168530983</v>
      </c>
      <c r="AT303" s="42">
        <f t="shared" si="208"/>
        <v>101.93158569324613</v>
      </c>
    </row>
    <row r="304" spans="2:51" x14ac:dyDescent="0.2">
      <c r="B304" s="45">
        <v>43036</v>
      </c>
      <c r="C304" s="42">
        <v>35748.1</v>
      </c>
      <c r="D304" s="47">
        <f t="shared" si="209"/>
        <v>0</v>
      </c>
      <c r="E304" s="48">
        <f t="shared" si="210"/>
        <v>101.37787655516969</v>
      </c>
      <c r="G304" s="45">
        <v>43036</v>
      </c>
      <c r="H304" s="42">
        <v>35747.56</v>
      </c>
      <c r="I304" s="47">
        <f t="shared" si="211"/>
        <v>0</v>
      </c>
      <c r="J304" s="48">
        <f t="shared" si="212"/>
        <v>101.93158569324613</v>
      </c>
      <c r="L304" s="45">
        <v>43036</v>
      </c>
      <c r="M304" s="42">
        <v>39440.07</v>
      </c>
      <c r="N304" s="47">
        <f t="shared" si="213"/>
        <v>0</v>
      </c>
      <c r="O304" s="48">
        <f t="shared" si="214"/>
        <v>101.16392168530983</v>
      </c>
      <c r="Q304" s="45">
        <v>43036</v>
      </c>
      <c r="R304" s="42">
        <v>37401.360000000001</v>
      </c>
      <c r="S304" s="47">
        <f t="shared" si="215"/>
        <v>0</v>
      </c>
      <c r="T304" s="48">
        <f t="shared" si="216"/>
        <v>101.82804645368128</v>
      </c>
      <c r="V304" s="45">
        <v>43036</v>
      </c>
      <c r="W304" s="42">
        <v>1484.25</v>
      </c>
      <c r="X304" s="47">
        <f t="shared" si="173"/>
        <v>0</v>
      </c>
      <c r="Y304" s="42">
        <f t="shared" si="164"/>
        <v>3.5657997587534851E-5</v>
      </c>
      <c r="Z304" s="48">
        <f t="shared" si="165"/>
        <v>100.89731824207207</v>
      </c>
      <c r="AA304" s="48">
        <f t="shared" si="166"/>
        <v>102.00954088678955</v>
      </c>
      <c r="AB304" s="48">
        <f t="shared" si="167"/>
        <v>100.89731824207207</v>
      </c>
      <c r="AC304" s="48">
        <f t="shared" si="168"/>
        <v>102.00590356052648</v>
      </c>
      <c r="AD304" s="48"/>
      <c r="AE304" s="45">
        <v>43036</v>
      </c>
      <c r="AF304" s="42">
        <v>61352.15</v>
      </c>
      <c r="AG304" s="47">
        <f t="shared" si="217"/>
        <v>0</v>
      </c>
      <c r="AH304" s="48">
        <f t="shared" si="218"/>
        <v>101.4167430778266</v>
      </c>
      <c r="AI304" s="48"/>
      <c r="AK304" s="45">
        <v>43036</v>
      </c>
      <c r="AL304" s="42">
        <v>39646.53</v>
      </c>
      <c r="AM304" s="47">
        <f t="shared" si="219"/>
        <v>0</v>
      </c>
      <c r="AN304" s="48">
        <f t="shared" si="220"/>
        <v>101.66454686722695</v>
      </c>
      <c r="AO304" s="48"/>
      <c r="AP304" s="48"/>
      <c r="AQ304" s="60">
        <f t="shared" si="188"/>
        <v>101.56378672207676</v>
      </c>
      <c r="AS304" s="42">
        <f t="shared" si="207"/>
        <v>101.16392168530983</v>
      </c>
      <c r="AT304" s="42">
        <f t="shared" si="208"/>
        <v>101.93158569324613</v>
      </c>
    </row>
    <row r="305" spans="2:46" x14ac:dyDescent="0.2">
      <c r="B305" s="45">
        <v>43037</v>
      </c>
      <c r="C305" s="42">
        <v>35748.1</v>
      </c>
      <c r="D305" s="47">
        <f t="shared" si="209"/>
        <v>0</v>
      </c>
      <c r="E305" s="48">
        <f t="shared" si="210"/>
        <v>101.37787655516969</v>
      </c>
      <c r="G305" s="45">
        <v>43037</v>
      </c>
      <c r="H305" s="42">
        <v>35747.56</v>
      </c>
      <c r="I305" s="47">
        <f t="shared" si="211"/>
        <v>0</v>
      </c>
      <c r="J305" s="48">
        <f t="shared" si="212"/>
        <v>101.93158569324613</v>
      </c>
      <c r="L305" s="45">
        <v>43037</v>
      </c>
      <c r="M305" s="42">
        <v>39440.07</v>
      </c>
      <c r="N305" s="47">
        <f t="shared" si="213"/>
        <v>0</v>
      </c>
      <c r="O305" s="48">
        <f t="shared" si="214"/>
        <v>101.16392168530983</v>
      </c>
      <c r="Q305" s="45">
        <v>43037</v>
      </c>
      <c r="R305" s="42">
        <v>37401.360000000001</v>
      </c>
      <c r="S305" s="47">
        <f t="shared" si="215"/>
        <v>0</v>
      </c>
      <c r="T305" s="48">
        <f t="shared" si="216"/>
        <v>101.82804645368128</v>
      </c>
      <c r="V305" s="45">
        <v>43037</v>
      </c>
      <c r="W305" s="42">
        <v>1484.24</v>
      </c>
      <c r="X305" s="47">
        <f t="shared" si="173"/>
        <v>-6.7374094661065698E-6</v>
      </c>
      <c r="Y305" s="42">
        <f t="shared" si="164"/>
        <v>3.5657997587534851E-5</v>
      </c>
      <c r="Z305" s="48">
        <f t="shared" si="165"/>
        <v>100.89663845552505</v>
      </c>
      <c r="AA305" s="48">
        <f t="shared" si="166"/>
        <v>102.01249106270599</v>
      </c>
      <c r="AB305" s="48">
        <f t="shared" si="167"/>
        <v>100.89731824207207</v>
      </c>
      <c r="AC305" s="48">
        <f t="shared" si="168"/>
        <v>102.00954088678955</v>
      </c>
      <c r="AD305" s="48"/>
      <c r="AE305" s="45">
        <v>43037</v>
      </c>
      <c r="AF305" s="42">
        <v>61352.15</v>
      </c>
      <c r="AG305" s="47">
        <f t="shared" si="217"/>
        <v>0</v>
      </c>
      <c r="AH305" s="48">
        <f t="shared" si="218"/>
        <v>101.4167430778266</v>
      </c>
      <c r="AI305" s="48"/>
      <c r="AK305" s="45">
        <v>43037</v>
      </c>
      <c r="AL305" s="42">
        <v>39646.53</v>
      </c>
      <c r="AM305" s="47">
        <f t="shared" si="219"/>
        <v>0</v>
      </c>
      <c r="AN305" s="48">
        <f t="shared" si="220"/>
        <v>101.66454686722695</v>
      </c>
      <c r="AO305" s="48"/>
      <c r="AP305" s="48"/>
      <c r="AQ305" s="60">
        <f t="shared" si="188"/>
        <v>101.56378672207676</v>
      </c>
      <c r="AS305" s="42">
        <f t="shared" si="207"/>
        <v>101.16392168530983</v>
      </c>
      <c r="AT305" s="42">
        <f t="shared" si="208"/>
        <v>101.93158569324613</v>
      </c>
    </row>
    <row r="306" spans="2:46" x14ac:dyDescent="0.2">
      <c r="B306" s="45">
        <v>43038</v>
      </c>
      <c r="C306" s="42">
        <v>35811.599999999999</v>
      </c>
      <c r="D306" s="47">
        <f t="shared" si="209"/>
        <v>1.7763181819452356E-3</v>
      </c>
      <c r="E306" s="48">
        <f t="shared" si="210"/>
        <v>101.55795592054164</v>
      </c>
      <c r="G306" s="45">
        <v>43038</v>
      </c>
      <c r="H306" s="42">
        <v>35791.06</v>
      </c>
      <c r="I306" s="47">
        <f t="shared" si="211"/>
        <v>1.2168662700335897E-3</v>
      </c>
      <c r="J306" s="48">
        <f t="shared" si="212"/>
        <v>102.05562280172728</v>
      </c>
      <c r="L306" s="45">
        <v>43038</v>
      </c>
      <c r="M306" s="42">
        <v>39508.370000000003</v>
      </c>
      <c r="N306" s="47">
        <f t="shared" si="213"/>
        <v>1.7317413483293187E-3</v>
      </c>
      <c r="O306" s="48">
        <f t="shared" si="214"/>
        <v>101.33911143145143</v>
      </c>
      <c r="Q306" s="45">
        <v>43038</v>
      </c>
      <c r="R306" s="42">
        <v>37449.08</v>
      </c>
      <c r="S306" s="47">
        <f t="shared" si="215"/>
        <v>1.2758894328976922E-3</v>
      </c>
      <c r="T306" s="48">
        <f t="shared" si="216"/>
        <v>101.95796778212414</v>
      </c>
      <c r="V306" s="45">
        <v>43038</v>
      </c>
      <c r="W306" s="42">
        <v>1486.89</v>
      </c>
      <c r="X306" s="47">
        <f t="shared" si="173"/>
        <v>1.7854255376490435E-3</v>
      </c>
      <c r="Y306" s="42">
        <f t="shared" si="164"/>
        <v>3.5657997587534851E-5</v>
      </c>
      <c r="Z306" s="48">
        <f t="shared" si="165"/>
        <v>101.07678189048649</v>
      </c>
      <c r="AA306" s="48">
        <f t="shared" si="166"/>
        <v>102.19826433056875</v>
      </c>
      <c r="AB306" s="48">
        <f t="shared" si="167"/>
        <v>100.89663845552505</v>
      </c>
      <c r="AC306" s="48">
        <f t="shared" si="168"/>
        <v>102.01249106270599</v>
      </c>
      <c r="AD306" s="48"/>
      <c r="AE306" s="45">
        <v>43038</v>
      </c>
      <c r="AF306" s="42">
        <v>61443.8</v>
      </c>
      <c r="AG306" s="47">
        <f t="shared" si="217"/>
        <v>1.4938351793702953E-3</v>
      </c>
      <c r="AH306" s="48">
        <f t="shared" si="218"/>
        <v>101.56824297641342</v>
      </c>
      <c r="AI306" s="48"/>
      <c r="AK306" s="45">
        <v>43038</v>
      </c>
      <c r="AL306" s="42">
        <v>39706.730000000003</v>
      </c>
      <c r="AM306" s="47">
        <f t="shared" si="219"/>
        <v>1.518417879194045E-3</v>
      </c>
      <c r="AN306" s="48">
        <f t="shared" si="220"/>
        <v>101.8189161328703</v>
      </c>
      <c r="AO306" s="48"/>
      <c r="AP306" s="48"/>
      <c r="AQ306" s="60">
        <f t="shared" si="188"/>
        <v>101.71630284085471</v>
      </c>
      <c r="AS306" s="42">
        <f t="shared" si="207"/>
        <v>101.33911143145143</v>
      </c>
      <c r="AT306" s="42">
        <f t="shared" si="208"/>
        <v>102.05562280172728</v>
      </c>
    </row>
    <row r="307" spans="2:46" x14ac:dyDescent="0.2">
      <c r="B307" s="45">
        <v>43039</v>
      </c>
      <c r="C307" s="42">
        <v>35811.599999999999</v>
      </c>
      <c r="D307" s="47">
        <f t="shared" si="209"/>
        <v>0</v>
      </c>
      <c r="E307" s="48">
        <f t="shared" si="210"/>
        <v>101.55795592054164</v>
      </c>
      <c r="G307" s="45">
        <v>43039</v>
      </c>
      <c r="H307" s="42">
        <v>35791.06</v>
      </c>
      <c r="I307" s="47">
        <f t="shared" si="211"/>
        <v>0</v>
      </c>
      <c r="J307" s="48">
        <f t="shared" si="212"/>
        <v>102.05562280172728</v>
      </c>
      <c r="L307" s="45">
        <v>43039</v>
      </c>
      <c r="M307" s="42">
        <v>39508.370000000003</v>
      </c>
      <c r="N307" s="47">
        <f t="shared" si="213"/>
        <v>0</v>
      </c>
      <c r="O307" s="48">
        <f t="shared" si="214"/>
        <v>101.33911143145143</v>
      </c>
      <c r="Q307" s="45">
        <v>43039</v>
      </c>
      <c r="R307" s="42">
        <v>37449.08</v>
      </c>
      <c r="S307" s="47">
        <f t="shared" si="215"/>
        <v>0</v>
      </c>
      <c r="T307" s="48">
        <f t="shared" si="216"/>
        <v>101.95796778212414</v>
      </c>
      <c r="V307" s="45">
        <v>43039</v>
      </c>
      <c r="W307" s="42">
        <v>1487.55</v>
      </c>
      <c r="X307" s="47">
        <f t="shared" si="173"/>
        <v>4.4387950689017686E-4</v>
      </c>
      <c r="Y307" s="42">
        <f t="shared" si="164"/>
        <v>3.5657997587534851E-5</v>
      </c>
      <c r="Z307" s="48">
        <f t="shared" si="165"/>
        <v>101.12164780259008</v>
      </c>
      <c r="AA307" s="48">
        <f t="shared" si="166"/>
        <v>102.24727223120779</v>
      </c>
      <c r="AB307" s="48">
        <f t="shared" si="167"/>
        <v>101.07678189048649</v>
      </c>
      <c r="AC307" s="48">
        <f t="shared" si="168"/>
        <v>102.19826433056875</v>
      </c>
      <c r="AD307" s="48"/>
      <c r="AE307" s="45">
        <v>43039</v>
      </c>
      <c r="AF307" s="42">
        <v>61443.8</v>
      </c>
      <c r="AG307" s="47">
        <f t="shared" si="217"/>
        <v>0</v>
      </c>
      <c r="AH307" s="48">
        <f t="shared" si="218"/>
        <v>101.56824297641342</v>
      </c>
      <c r="AI307" s="48"/>
      <c r="AK307" s="45">
        <v>43039</v>
      </c>
      <c r="AL307" s="42">
        <v>39706.730000000003</v>
      </c>
      <c r="AM307" s="47">
        <f t="shared" si="219"/>
        <v>0</v>
      </c>
      <c r="AN307" s="48">
        <f t="shared" si="220"/>
        <v>101.8189161328703</v>
      </c>
      <c r="AO307" s="48"/>
      <c r="AP307" s="48"/>
      <c r="AQ307" s="60">
        <f t="shared" si="188"/>
        <v>101.71630284085471</v>
      </c>
      <c r="AS307" s="42">
        <f t="shared" si="207"/>
        <v>101.33911143145143</v>
      </c>
      <c r="AT307" s="42">
        <f t="shared" si="208"/>
        <v>102.05562280172728</v>
      </c>
    </row>
    <row r="308" spans="2:46" x14ac:dyDescent="0.2">
      <c r="B308" s="45">
        <v>43040</v>
      </c>
      <c r="C308" s="42">
        <v>35880.86</v>
      </c>
      <c r="D308" s="47">
        <f t="shared" si="209"/>
        <v>1.9340102089826505E-3</v>
      </c>
      <c r="E308" s="48">
        <f t="shared" si="210"/>
        <v>101.75437004409538</v>
      </c>
      <c r="G308" s="45">
        <v>43040</v>
      </c>
      <c r="H308" s="42">
        <v>35855.25</v>
      </c>
      <c r="I308" s="47">
        <f t="shared" si="211"/>
        <v>1.7934646249651021E-3</v>
      </c>
      <c r="J308" s="48">
        <f t="shared" si="212"/>
        <v>102.23865595100096</v>
      </c>
      <c r="L308" s="45">
        <v>43040</v>
      </c>
      <c r="M308" s="42">
        <v>39584.69</v>
      </c>
      <c r="N308" s="47">
        <f t="shared" si="213"/>
        <v>1.9317425649298947E-3</v>
      </c>
      <c r="O308" s="48">
        <f t="shared" si="214"/>
        <v>101.53487250649573</v>
      </c>
      <c r="Q308" s="45">
        <v>43040</v>
      </c>
      <c r="R308" s="42">
        <v>37518.36</v>
      </c>
      <c r="S308" s="47">
        <f t="shared" si="215"/>
        <v>1.8499786910652904E-3</v>
      </c>
      <c r="T308" s="48">
        <f t="shared" si="216"/>
        <v>102.1465878499054</v>
      </c>
      <c r="V308" s="45">
        <v>43040</v>
      </c>
      <c r="W308" s="42">
        <v>1487.54</v>
      </c>
      <c r="X308" s="47">
        <f t="shared" si="173"/>
        <v>-6.7224631105089472E-6</v>
      </c>
      <c r="Y308" s="42">
        <f t="shared" si="164"/>
        <v>3.5387544662812687E-5</v>
      </c>
      <c r="Z308" s="48">
        <f t="shared" si="165"/>
        <v>101.12096801604305</v>
      </c>
      <c r="AA308" s="48">
        <f t="shared" si="166"/>
        <v>102.2502031576048</v>
      </c>
      <c r="AB308" s="48">
        <f t="shared" si="167"/>
        <v>101.12164780259008</v>
      </c>
      <c r="AC308" s="48">
        <f t="shared" si="168"/>
        <v>102.24727223120779</v>
      </c>
      <c r="AD308" s="48"/>
      <c r="AE308" s="45">
        <v>43040</v>
      </c>
      <c r="AF308" s="42">
        <v>61559.65</v>
      </c>
      <c r="AG308" s="47">
        <f t="shared" si="217"/>
        <v>1.8854628131723672E-3</v>
      </c>
      <c r="AH308" s="48">
        <f t="shared" si="218"/>
        <v>101.75974612154469</v>
      </c>
      <c r="AI308" s="48"/>
      <c r="AK308" s="45">
        <v>43040</v>
      </c>
      <c r="AL308" s="42">
        <v>39764.879999999997</v>
      </c>
      <c r="AM308" s="47">
        <f t="shared" si="219"/>
        <v>1.4644872544276044E-3</v>
      </c>
      <c r="AN308" s="48">
        <f t="shared" si="220"/>
        <v>101.96802863780653</v>
      </c>
      <c r="AO308" s="48"/>
      <c r="AP308" s="48"/>
      <c r="AQ308" s="60">
        <f t="shared" si="188"/>
        <v>101.90037685180812</v>
      </c>
      <c r="AS308" s="42">
        <f t="shared" si="207"/>
        <v>101.53487250649573</v>
      </c>
      <c r="AT308" s="42">
        <f t="shared" si="208"/>
        <v>102.23865595100096</v>
      </c>
    </row>
    <row r="309" spans="2:46" x14ac:dyDescent="0.2">
      <c r="B309" s="45">
        <v>43041</v>
      </c>
      <c r="C309" s="42">
        <v>35903.72</v>
      </c>
      <c r="D309" s="47">
        <f t="shared" si="209"/>
        <v>6.3710847510356494E-4</v>
      </c>
      <c r="E309" s="48">
        <f t="shared" si="210"/>
        <v>101.8191986156293</v>
      </c>
      <c r="G309" s="45">
        <v>43041</v>
      </c>
      <c r="H309" s="42">
        <v>35888.1</v>
      </c>
      <c r="I309" s="47">
        <f t="shared" si="211"/>
        <v>9.1618382245273189E-4</v>
      </c>
      <c r="J309" s="48">
        <f t="shared" si="212"/>
        <v>102.33232535361259</v>
      </c>
      <c r="L309" s="45">
        <v>43041</v>
      </c>
      <c r="M309" s="42">
        <v>39622.36</v>
      </c>
      <c r="N309" s="47">
        <f t="shared" si="213"/>
        <v>9.5163054201008457E-4</v>
      </c>
      <c r="O309" s="48">
        <f t="shared" si="214"/>
        <v>101.63149619225202</v>
      </c>
      <c r="Q309" s="45">
        <v>43041</v>
      </c>
      <c r="R309" s="42">
        <v>37544.51</v>
      </c>
      <c r="S309" s="47">
        <f t="shared" si="215"/>
        <v>6.9699208600804141E-4</v>
      </c>
      <c r="T309" s="48">
        <f t="shared" si="216"/>
        <v>102.2177832132495</v>
      </c>
      <c r="V309" s="45">
        <v>43041</v>
      </c>
      <c r="W309" s="42">
        <v>1488.62</v>
      </c>
      <c r="X309" s="47">
        <f t="shared" si="173"/>
        <v>7.2603089664813325E-4</v>
      </c>
      <c r="Y309" s="42">
        <f t="shared" si="164"/>
        <v>3.5387544662812687E-5</v>
      </c>
      <c r="Z309" s="48">
        <f t="shared" si="165"/>
        <v>101.19438496312166</v>
      </c>
      <c r="AA309" s="48">
        <f t="shared" si="166"/>
        <v>102.32805834791679</v>
      </c>
      <c r="AB309" s="48">
        <f t="shared" si="167"/>
        <v>101.12096801604305</v>
      </c>
      <c r="AC309" s="48">
        <f t="shared" si="168"/>
        <v>102.2502031576048</v>
      </c>
      <c r="AD309" s="48"/>
      <c r="AE309" s="45">
        <v>43041</v>
      </c>
      <c r="AF309" s="42">
        <v>61607.18</v>
      </c>
      <c r="AG309" s="47">
        <f t="shared" si="217"/>
        <v>7.7209665746957867E-4</v>
      </c>
      <c r="AH309" s="48">
        <f t="shared" si="218"/>
        <v>101.83831448139009</v>
      </c>
      <c r="AI309" s="48"/>
      <c r="AK309" s="45">
        <v>43041</v>
      </c>
      <c r="AL309" s="42">
        <v>39788.160000000003</v>
      </c>
      <c r="AM309" s="47">
        <f t="shared" si="219"/>
        <v>5.8544122351200656E-4</v>
      </c>
      <c r="AN309" s="48">
        <f t="shared" si="220"/>
        <v>102.02772492525135</v>
      </c>
      <c r="AO309" s="48"/>
      <c r="AP309" s="48"/>
      <c r="AQ309" s="60">
        <f t="shared" si="188"/>
        <v>101.97780713023081</v>
      </c>
      <c r="AS309" s="42">
        <f t="shared" si="207"/>
        <v>101.63149619225202</v>
      </c>
      <c r="AT309" s="42">
        <f t="shared" si="208"/>
        <v>102.33232535361259</v>
      </c>
    </row>
    <row r="310" spans="2:46" x14ac:dyDescent="0.2">
      <c r="B310" s="45">
        <v>43042</v>
      </c>
      <c r="C310" s="42">
        <v>35919.870000000003</v>
      </c>
      <c r="D310" s="47">
        <f t="shared" si="209"/>
        <v>4.4981411396927129E-4</v>
      </c>
      <c r="E310" s="48">
        <f t="shared" si="210"/>
        <v>101.86499832823965</v>
      </c>
      <c r="G310" s="45">
        <v>43042</v>
      </c>
      <c r="H310" s="42">
        <v>35910.21</v>
      </c>
      <c r="I310" s="47">
        <f t="shared" si="211"/>
        <v>6.1608165380722113E-4</v>
      </c>
      <c r="J310" s="48">
        <f t="shared" si="212"/>
        <v>102.39537042185438</v>
      </c>
      <c r="L310" s="45">
        <v>43042</v>
      </c>
      <c r="M310" s="42">
        <v>39635.480000000003</v>
      </c>
      <c r="N310" s="47">
        <f t="shared" si="213"/>
        <v>3.3112616209640677E-4</v>
      </c>
      <c r="O310" s="48">
        <f t="shared" si="214"/>
        <v>101.66514903953427</v>
      </c>
      <c r="Q310" s="45">
        <v>43042</v>
      </c>
      <c r="R310" s="42">
        <v>37561.129999999997</v>
      </c>
      <c r="S310" s="47">
        <f t="shared" si="215"/>
        <v>4.4267457479119088E-4</v>
      </c>
      <c r="T310" s="48">
        <f t="shared" si="216"/>
        <v>102.26303242696953</v>
      </c>
      <c r="V310" s="45">
        <v>43042</v>
      </c>
      <c r="W310" s="42">
        <v>1487.81</v>
      </c>
      <c r="X310" s="47">
        <f t="shared" si="173"/>
        <v>-5.4412811866022537E-4</v>
      </c>
      <c r="Y310" s="42">
        <f t="shared" si="164"/>
        <v>3.5387544662812687E-5</v>
      </c>
      <c r="Z310" s="48">
        <f t="shared" si="165"/>
        <v>101.1393222528127</v>
      </c>
      <c r="AA310" s="48">
        <f t="shared" si="166"/>
        <v>102.27599991277684</v>
      </c>
      <c r="AB310" s="48">
        <f t="shared" si="167"/>
        <v>101.19438496312166</v>
      </c>
      <c r="AC310" s="48">
        <f t="shared" si="168"/>
        <v>102.32805834791679</v>
      </c>
      <c r="AD310" s="48"/>
      <c r="AE310" s="45">
        <v>43042</v>
      </c>
      <c r="AF310" s="42">
        <v>61654.14</v>
      </c>
      <c r="AG310" s="47">
        <f t="shared" si="217"/>
        <v>7.6224881580366777E-4</v>
      </c>
      <c r="AH310" s="48">
        <f t="shared" si="218"/>
        <v>101.91594061600696</v>
      </c>
      <c r="AI310" s="48"/>
      <c r="AK310" s="45">
        <v>43042</v>
      </c>
      <c r="AL310" s="42">
        <v>39805</v>
      </c>
      <c r="AM310" s="47">
        <f t="shared" si="219"/>
        <v>4.2324148691452734E-4</v>
      </c>
      <c r="AN310" s="48">
        <f t="shared" si="220"/>
        <v>102.07090729125522</v>
      </c>
      <c r="AO310" s="48"/>
      <c r="AP310" s="48"/>
      <c r="AQ310" s="60">
        <f t="shared" ref="AQ310:AQ323" si="221">+AVERAGE(AN310,AH310,T310,O310,J310,E310)</f>
        <v>102.02923302064333</v>
      </c>
      <c r="AS310" s="42">
        <f t="shared" ref="AS310:AS323" si="222">+MIN(AN310,AH310,T310,O310,J310,E310)</f>
        <v>101.66514903953427</v>
      </c>
      <c r="AT310" s="42">
        <f t="shared" ref="AT310:AT323" si="223">+MAX(AN310,AH310,T310,O310,J310,E310)</f>
        <v>102.39537042185438</v>
      </c>
    </row>
    <row r="311" spans="2:46" x14ac:dyDescent="0.2">
      <c r="B311" s="45">
        <v>43043</v>
      </c>
      <c r="C311" s="42">
        <v>35919.870000000003</v>
      </c>
      <c r="D311" s="47">
        <f t="shared" si="209"/>
        <v>0</v>
      </c>
      <c r="E311" s="48">
        <f t="shared" si="210"/>
        <v>101.86499832823965</v>
      </c>
      <c r="G311" s="45">
        <v>43043</v>
      </c>
      <c r="H311" s="42">
        <v>35910.21</v>
      </c>
      <c r="I311" s="47">
        <f t="shared" si="211"/>
        <v>0</v>
      </c>
      <c r="J311" s="48">
        <f t="shared" si="212"/>
        <v>102.39537042185438</v>
      </c>
      <c r="L311" s="45">
        <v>43043</v>
      </c>
      <c r="M311" s="42">
        <v>39635.480000000003</v>
      </c>
      <c r="N311" s="47">
        <f t="shared" si="213"/>
        <v>0</v>
      </c>
      <c r="O311" s="48">
        <f t="shared" si="214"/>
        <v>101.66514903953427</v>
      </c>
      <c r="Q311" s="45">
        <v>43043</v>
      </c>
      <c r="R311" s="42">
        <v>37561.129999999997</v>
      </c>
      <c r="S311" s="47">
        <f t="shared" si="215"/>
        <v>0</v>
      </c>
      <c r="T311" s="48">
        <f t="shared" si="216"/>
        <v>102.26303242696953</v>
      </c>
      <c r="V311" s="45">
        <v>43043</v>
      </c>
      <c r="W311" s="42">
        <v>1487.8</v>
      </c>
      <c r="X311" s="47">
        <f t="shared" si="173"/>
        <v>-6.7212883365641574E-6</v>
      </c>
      <c r="Y311" s="42">
        <f t="shared" si="164"/>
        <v>3.5387544662812687E-5</v>
      </c>
      <c r="Z311" s="48">
        <f t="shared" si="165"/>
        <v>101.13864246626568</v>
      </c>
      <c r="AA311" s="48">
        <f t="shared" si="166"/>
        <v>102.27893178280637</v>
      </c>
      <c r="AB311" s="48">
        <f t="shared" si="167"/>
        <v>101.1393222528127</v>
      </c>
      <c r="AC311" s="48">
        <f t="shared" si="168"/>
        <v>102.27599991277684</v>
      </c>
      <c r="AD311" s="48"/>
      <c r="AE311" s="45">
        <v>43043</v>
      </c>
      <c r="AF311" s="42">
        <v>61654.14</v>
      </c>
      <c r="AG311" s="47">
        <f t="shared" si="217"/>
        <v>0</v>
      </c>
      <c r="AH311" s="48">
        <f t="shared" si="218"/>
        <v>101.91594061600696</v>
      </c>
      <c r="AI311" s="48"/>
      <c r="AK311" s="45">
        <v>43043</v>
      </c>
      <c r="AL311" s="42">
        <v>39805</v>
      </c>
      <c r="AM311" s="47">
        <f t="shared" si="219"/>
        <v>0</v>
      </c>
      <c r="AN311" s="48">
        <f t="shared" si="220"/>
        <v>102.07090729125522</v>
      </c>
      <c r="AO311" s="48"/>
      <c r="AP311" s="48"/>
      <c r="AQ311" s="60">
        <f t="shared" si="221"/>
        <v>102.02923302064333</v>
      </c>
      <c r="AS311" s="42">
        <f t="shared" si="222"/>
        <v>101.66514903953427</v>
      </c>
      <c r="AT311" s="42">
        <f t="shared" si="223"/>
        <v>102.39537042185438</v>
      </c>
    </row>
    <row r="312" spans="2:46" x14ac:dyDescent="0.2">
      <c r="B312" s="45">
        <v>43044</v>
      </c>
      <c r="C312" s="42">
        <v>35919.870000000003</v>
      </c>
      <c r="D312" s="47">
        <f t="shared" ref="D312:D315" si="224">+C312/C311-1</f>
        <v>0</v>
      </c>
      <c r="E312" s="48">
        <f t="shared" ref="E312:E315" si="225">+(1+D312)*E311</f>
        <v>101.86499832823965</v>
      </c>
      <c r="G312" s="45">
        <v>43044</v>
      </c>
      <c r="H312" s="42">
        <v>35910.21</v>
      </c>
      <c r="I312" s="47">
        <f t="shared" ref="I312:I315" si="226">+H312/H311-1</f>
        <v>0</v>
      </c>
      <c r="J312" s="48">
        <f t="shared" ref="J312:J315" si="227">+(1+I312)*J311</f>
        <v>102.39537042185438</v>
      </c>
      <c r="L312" s="45">
        <v>43044</v>
      </c>
      <c r="M312" s="42">
        <v>39635.480000000003</v>
      </c>
      <c r="N312" s="47">
        <f t="shared" ref="N312:N315" si="228">+M312/M311-1</f>
        <v>0</v>
      </c>
      <c r="O312" s="48">
        <f t="shared" ref="O312:O315" si="229">+(1+N312)*O311</f>
        <v>101.66514903953427</v>
      </c>
      <c r="Q312" s="45">
        <v>43044</v>
      </c>
      <c r="R312" s="42">
        <v>37561.129999999997</v>
      </c>
      <c r="S312" s="47">
        <f t="shared" ref="S312:S315" si="230">+R312/R311-1</f>
        <v>0</v>
      </c>
      <c r="T312" s="48">
        <f t="shared" ref="T312:T315" si="231">+(1+S312)*T311</f>
        <v>102.26303242696953</v>
      </c>
      <c r="V312" s="45">
        <v>43044</v>
      </c>
      <c r="W312" s="42">
        <v>1487.79</v>
      </c>
      <c r="X312" s="47">
        <f t="shared" si="173"/>
        <v>-6.7213335125382301E-6</v>
      </c>
      <c r="Y312" s="42">
        <f t="shared" si="164"/>
        <v>3.5387544662812687E-5</v>
      </c>
      <c r="Z312" s="48">
        <f t="shared" si="165"/>
        <v>101.13796267971865</v>
      </c>
      <c r="AA312" s="48">
        <f t="shared" si="166"/>
        <v>102.28186373226107</v>
      </c>
      <c r="AB312" s="48">
        <f t="shared" si="167"/>
        <v>101.13864246626568</v>
      </c>
      <c r="AC312" s="48">
        <f t="shared" si="168"/>
        <v>102.27893178280637</v>
      </c>
      <c r="AD312" s="48"/>
      <c r="AE312" s="45">
        <v>43044</v>
      </c>
      <c r="AF312" s="42">
        <v>61654.14</v>
      </c>
      <c r="AG312" s="47">
        <f t="shared" ref="AG312:AG315" si="232">+AF312/AF311-1</f>
        <v>0</v>
      </c>
      <c r="AH312" s="48">
        <f t="shared" ref="AH312:AH315" si="233">+(1+AG312)*AH311</f>
        <v>101.91594061600696</v>
      </c>
      <c r="AI312" s="48"/>
      <c r="AK312" s="45">
        <v>43044</v>
      </c>
      <c r="AL312" s="42">
        <v>39805</v>
      </c>
      <c r="AM312" s="47">
        <f t="shared" ref="AM312:AM315" si="234">+AL312/AL311-1</f>
        <v>0</v>
      </c>
      <c r="AN312" s="48">
        <f t="shared" ref="AN312:AN315" si="235">+(1+AM312)*AN311</f>
        <v>102.07090729125522</v>
      </c>
      <c r="AO312" s="48"/>
      <c r="AP312" s="48"/>
      <c r="AQ312" s="60">
        <f t="shared" si="221"/>
        <v>102.02923302064333</v>
      </c>
      <c r="AS312" s="42">
        <f t="shared" si="222"/>
        <v>101.66514903953427</v>
      </c>
      <c r="AT312" s="42">
        <f t="shared" si="223"/>
        <v>102.39537042185438</v>
      </c>
    </row>
    <row r="313" spans="2:46" x14ac:dyDescent="0.2">
      <c r="B313" s="45">
        <v>43045</v>
      </c>
      <c r="C313" s="42">
        <v>35908.57</v>
      </c>
      <c r="D313" s="47">
        <f t="shared" si="224"/>
        <v>-3.1458911182036253E-4</v>
      </c>
      <c r="E313" s="48">
        <f t="shared" si="225"/>
        <v>101.83295270888999</v>
      </c>
      <c r="G313" s="45">
        <v>43045</v>
      </c>
      <c r="H313" s="42">
        <v>35899.949999999997</v>
      </c>
      <c r="I313" s="47">
        <f t="shared" si="226"/>
        <v>-2.8571261488030686E-4</v>
      </c>
      <c r="J313" s="48">
        <f t="shared" si="227"/>
        <v>102.36611477281951</v>
      </c>
      <c r="L313" s="45">
        <v>43045</v>
      </c>
      <c r="M313" s="42">
        <v>39620</v>
      </c>
      <c r="N313" s="47">
        <f t="shared" si="228"/>
        <v>-3.9055916567687365E-4</v>
      </c>
      <c r="O313" s="48">
        <f t="shared" si="229"/>
        <v>101.62544278374698</v>
      </c>
      <c r="Q313" s="45">
        <v>43045</v>
      </c>
      <c r="R313" s="42">
        <v>37547.300000000003</v>
      </c>
      <c r="S313" s="47">
        <f t="shared" si="230"/>
        <v>-3.6819978525659547E-4</v>
      </c>
      <c r="T313" s="48">
        <f t="shared" si="231"/>
        <v>102.22537920039024</v>
      </c>
      <c r="V313" s="45">
        <v>43045</v>
      </c>
      <c r="W313" s="42">
        <v>1488.08</v>
      </c>
      <c r="X313" s="47">
        <f t="shared" si="173"/>
        <v>1.9491998198661875E-4</v>
      </c>
      <c r="Y313" s="42">
        <f t="shared" si="164"/>
        <v>3.5387544662812687E-5</v>
      </c>
      <c r="Z313" s="48">
        <f t="shared" si="165"/>
        <v>101.15767648958234</v>
      </c>
      <c r="AA313" s="48">
        <f t="shared" si="166"/>
        <v>102.30542001531835</v>
      </c>
      <c r="AB313" s="48">
        <f t="shared" si="167"/>
        <v>101.13796267971865</v>
      </c>
      <c r="AC313" s="48">
        <f t="shared" si="168"/>
        <v>102.28186373226107</v>
      </c>
      <c r="AD313" s="48"/>
      <c r="AE313" s="45">
        <v>43045</v>
      </c>
      <c r="AF313" s="42">
        <v>61625.42</v>
      </c>
      <c r="AG313" s="47">
        <f t="shared" si="232"/>
        <v>-4.6582435502307007E-4</v>
      </c>
      <c r="AH313" s="48">
        <f t="shared" si="233"/>
        <v>101.86846568870294</v>
      </c>
      <c r="AI313" s="48"/>
      <c r="AK313" s="45">
        <v>43045</v>
      </c>
      <c r="AL313" s="42">
        <v>39800.639999999999</v>
      </c>
      <c r="AM313" s="47">
        <f t="shared" si="234"/>
        <v>-1.0953397814350563E-4</v>
      </c>
      <c r="AN313" s="48">
        <f t="shared" si="235"/>
        <v>102.05972705872689</v>
      </c>
      <c r="AO313" s="48"/>
      <c r="AP313" s="48"/>
      <c r="AQ313" s="60">
        <f t="shared" si="221"/>
        <v>101.99634703554609</v>
      </c>
      <c r="AS313" s="42">
        <f t="shared" si="222"/>
        <v>101.62544278374698</v>
      </c>
      <c r="AT313" s="42">
        <f t="shared" si="223"/>
        <v>102.36611477281951</v>
      </c>
    </row>
    <row r="314" spans="2:46" x14ac:dyDescent="0.2">
      <c r="B314" s="45">
        <v>43046</v>
      </c>
      <c r="C314" s="42">
        <v>35936.080000000002</v>
      </c>
      <c r="D314" s="47">
        <f t="shared" si="224"/>
        <v>7.6611237930124254E-4</v>
      </c>
      <c r="E314" s="48">
        <f t="shared" si="225"/>
        <v>101.91096819458107</v>
      </c>
      <c r="G314" s="45">
        <v>43046</v>
      </c>
      <c r="H314" s="42">
        <v>35935.4</v>
      </c>
      <c r="I314" s="47">
        <f t="shared" si="226"/>
        <v>9.8746655636028358E-4</v>
      </c>
      <c r="J314" s="48">
        <f t="shared" si="227"/>
        <v>102.46719788766221</v>
      </c>
      <c r="L314" s="45">
        <v>43046</v>
      </c>
      <c r="M314" s="42">
        <v>39650.94</v>
      </c>
      <c r="N314" s="47">
        <f t="shared" si="228"/>
        <v>7.8091872791530292E-4</v>
      </c>
      <c r="O314" s="48">
        <f t="shared" si="229"/>
        <v>101.70480399524949</v>
      </c>
      <c r="Q314" s="45">
        <v>43046</v>
      </c>
      <c r="R314" s="42">
        <v>37587.24</v>
      </c>
      <c r="S314" s="47">
        <f t="shared" si="230"/>
        <v>1.0637249549234618E-3</v>
      </c>
      <c r="T314" s="48">
        <f t="shared" si="231"/>
        <v>102.33411888727221</v>
      </c>
      <c r="V314" s="45">
        <v>43046</v>
      </c>
      <c r="W314" s="42">
        <v>1487.9</v>
      </c>
      <c r="X314" s="47">
        <f t="shared" si="173"/>
        <v>-1.2096123864302477E-4</v>
      </c>
      <c r="Y314" s="42">
        <f t="shared" si="164"/>
        <v>3.5387544662812687E-5</v>
      </c>
      <c r="Z314" s="48">
        <f t="shared" si="165"/>
        <v>101.14544033173591</v>
      </c>
      <c r="AA314" s="48">
        <f t="shared" si="166"/>
        <v>102.29666536261344</v>
      </c>
      <c r="AB314" s="48">
        <f t="shared" si="167"/>
        <v>101.15767648958234</v>
      </c>
      <c r="AC314" s="48">
        <f t="shared" si="168"/>
        <v>102.30542001531835</v>
      </c>
      <c r="AD314" s="48"/>
      <c r="AE314" s="45">
        <v>43046</v>
      </c>
      <c r="AF314" s="42">
        <v>61675.89</v>
      </c>
      <c r="AG314" s="47">
        <f t="shared" si="232"/>
        <v>8.1898021952642175E-4</v>
      </c>
      <c r="AH314" s="48">
        <f t="shared" si="233"/>
        <v>101.9518939470955</v>
      </c>
      <c r="AI314" s="48"/>
      <c r="AK314" s="45">
        <v>43046</v>
      </c>
      <c r="AL314" s="42">
        <v>39818.730000000003</v>
      </c>
      <c r="AM314" s="47">
        <f t="shared" si="234"/>
        <v>4.5451530427653708E-4</v>
      </c>
      <c r="AN314" s="48">
        <f t="shared" si="235"/>
        <v>102.10611476662537</v>
      </c>
      <c r="AO314" s="48"/>
      <c r="AP314" s="48"/>
      <c r="AQ314" s="60">
        <f t="shared" si="221"/>
        <v>102.07918294641432</v>
      </c>
      <c r="AS314" s="42">
        <f t="shared" si="222"/>
        <v>101.70480399524949</v>
      </c>
      <c r="AT314" s="42">
        <f t="shared" si="223"/>
        <v>102.46719788766221</v>
      </c>
    </row>
    <row r="315" spans="2:46" x14ac:dyDescent="0.2">
      <c r="B315" s="45">
        <v>43047</v>
      </c>
      <c r="C315" s="42">
        <v>35937.21</v>
      </c>
      <c r="D315" s="47">
        <f t="shared" si="224"/>
        <v>3.1444720737461296E-5</v>
      </c>
      <c r="E315" s="48">
        <f t="shared" si="225"/>
        <v>101.91417275651604</v>
      </c>
      <c r="G315" s="45">
        <v>43047</v>
      </c>
      <c r="H315" s="42">
        <v>35943.08</v>
      </c>
      <c r="I315" s="47">
        <f t="shared" si="226"/>
        <v>2.1371683632298577E-4</v>
      </c>
      <c r="J315" s="48">
        <f t="shared" si="227"/>
        <v>102.48909685302164</v>
      </c>
      <c r="L315" s="45">
        <v>43047</v>
      </c>
      <c r="M315" s="42">
        <v>39646.25</v>
      </c>
      <c r="N315" s="47">
        <f t="shared" si="228"/>
        <v>-1.1828218952691927E-4</v>
      </c>
      <c r="O315" s="48">
        <f t="shared" si="229"/>
        <v>101.69277412834752</v>
      </c>
      <c r="Q315" s="45">
        <v>43047</v>
      </c>
      <c r="R315" s="42">
        <v>37591.33</v>
      </c>
      <c r="S315" s="47">
        <f t="shared" si="230"/>
        <v>1.0881352288705237E-4</v>
      </c>
      <c r="T315" s="48">
        <f t="shared" si="231"/>
        <v>102.34525422325987</v>
      </c>
      <c r="V315" s="45">
        <v>43047</v>
      </c>
      <c r="W315" s="42">
        <v>1490.06</v>
      </c>
      <c r="X315" s="47">
        <f t="shared" si="173"/>
        <v>1.4517104644127254E-3</v>
      </c>
      <c r="Y315" s="42">
        <f t="shared" si="164"/>
        <v>3.5387544662812687E-5</v>
      </c>
      <c r="Z315" s="48">
        <f t="shared" si="165"/>
        <v>101.29227422589312</v>
      </c>
      <c r="AA315" s="48">
        <f t="shared" si="166"/>
        <v>102.44879053000925</v>
      </c>
      <c r="AB315" s="48">
        <f t="shared" si="167"/>
        <v>101.14544033173591</v>
      </c>
      <c r="AC315" s="48">
        <f t="shared" si="168"/>
        <v>102.29666536261344</v>
      </c>
      <c r="AD315" s="48"/>
      <c r="AE315" s="45">
        <v>43047</v>
      </c>
      <c r="AF315" s="42">
        <v>61680.33</v>
      </c>
      <c r="AG315" s="47">
        <f t="shared" si="232"/>
        <v>7.1989232745650611E-5</v>
      </c>
      <c r="AH315" s="48">
        <f t="shared" si="233"/>
        <v>101.95923338571771</v>
      </c>
      <c r="AI315" s="48"/>
      <c r="AK315" s="45">
        <v>43047</v>
      </c>
      <c r="AL315" s="42">
        <v>39826.81</v>
      </c>
      <c r="AM315" s="47">
        <f t="shared" si="234"/>
        <v>2.0291958081020134E-4</v>
      </c>
      <c r="AN315" s="48">
        <f t="shared" si="235"/>
        <v>102.12683409663197</v>
      </c>
      <c r="AO315" s="48"/>
      <c r="AP315" s="48"/>
      <c r="AQ315" s="60">
        <f t="shared" si="221"/>
        <v>102.08789424058246</v>
      </c>
      <c r="AS315" s="42">
        <f t="shared" si="222"/>
        <v>101.69277412834752</v>
      </c>
      <c r="AT315" s="42">
        <f t="shared" si="223"/>
        <v>102.48909685302164</v>
      </c>
    </row>
    <row r="316" spans="2:46" x14ac:dyDescent="0.2">
      <c r="B316" s="45">
        <v>43048</v>
      </c>
      <c r="C316" s="42">
        <v>35985.550000000003</v>
      </c>
      <c r="D316" s="47">
        <f t="shared" ref="D316:D319" si="236">+C316/C315-1</f>
        <v>1.34512389804331E-3</v>
      </c>
      <c r="E316" s="48">
        <f t="shared" ref="E316:E319" si="237">+(1+D316)*E315</f>
        <v>102.05125994584014</v>
      </c>
      <c r="G316" s="45">
        <v>43048</v>
      </c>
      <c r="H316" s="42">
        <v>35999.730000000003</v>
      </c>
      <c r="I316" s="47">
        <f t="shared" ref="I316:I319" si="238">+H316/H315-1</f>
        <v>1.5761031052430319E-3</v>
      </c>
      <c r="J316" s="48">
        <f t="shared" ref="J316:J319" si="239">+(1+I316)*J315</f>
        <v>102.65063023682524</v>
      </c>
      <c r="L316" s="45">
        <v>43048</v>
      </c>
      <c r="M316" s="42">
        <v>39720.300000000003</v>
      </c>
      <c r="N316" s="47">
        <f t="shared" ref="N316:N319" si="240">+M316/M315-1</f>
        <v>1.8677680739036528E-3</v>
      </c>
      <c r="O316" s="48">
        <f t="shared" ref="O316:O319" si="241">+(1+N316)*O315</f>
        <v>101.88271264521114</v>
      </c>
      <c r="Q316" s="45">
        <v>43048</v>
      </c>
      <c r="R316" s="42">
        <v>37657.71</v>
      </c>
      <c r="S316" s="47">
        <f t="shared" ref="S316:S319" si="242">+R316/R315-1</f>
        <v>1.765832706637438E-3</v>
      </c>
      <c r="T316" s="48">
        <f t="shared" ref="T316:T319" si="243">+(1+S316)*T315</f>
        <v>102.52597882053642</v>
      </c>
      <c r="V316" s="45">
        <v>43048</v>
      </c>
      <c r="W316" s="42">
        <v>1492.28</v>
      </c>
      <c r="X316" s="47">
        <f t="shared" si="173"/>
        <v>1.4898728910246462E-3</v>
      </c>
      <c r="Y316" s="42">
        <f t="shared" si="164"/>
        <v>3.5387544662812687E-5</v>
      </c>
      <c r="Z316" s="48">
        <f t="shared" si="165"/>
        <v>101.44318683933251</v>
      </c>
      <c r="AA316" s="48">
        <f t="shared" si="166"/>
        <v>102.6050516168887</v>
      </c>
      <c r="AB316" s="48">
        <f t="shared" si="167"/>
        <v>101.29227422589312</v>
      </c>
      <c r="AC316" s="48">
        <f t="shared" si="168"/>
        <v>102.44879053000925</v>
      </c>
      <c r="AD316" s="48"/>
      <c r="AE316" s="45">
        <v>43048</v>
      </c>
      <c r="AF316" s="42">
        <v>61789.66</v>
      </c>
      <c r="AG316" s="47">
        <f t="shared" ref="AG316:AG319" si="244">+AF316/AF315-1</f>
        <v>1.7725261846037732E-3</v>
      </c>
      <c r="AH316" s="48">
        <f t="shared" ref="AH316:AH319" si="245">+(1+AG316)*AH315</f>
        <v>102.13995879665602</v>
      </c>
      <c r="AK316" s="45">
        <v>43048</v>
      </c>
      <c r="AL316" s="42">
        <v>39885.129999999997</v>
      </c>
      <c r="AM316" s="47">
        <f t="shared" ref="AM316:AM319" si="246">+AL316/AL315-1</f>
        <v>1.464340227098182E-3</v>
      </c>
      <c r="AN316" s="48">
        <f t="shared" ref="AN316:AN319" si="247">+(1+AM316)*AN315</f>
        <v>102.27638252806585</v>
      </c>
      <c r="AO316" s="48"/>
      <c r="AP316" s="48"/>
      <c r="AQ316" s="60">
        <f t="shared" si="221"/>
        <v>102.25448716218914</v>
      </c>
      <c r="AS316" s="42">
        <f t="shared" si="222"/>
        <v>101.88271264521114</v>
      </c>
      <c r="AT316" s="42">
        <f t="shared" si="223"/>
        <v>102.65063023682524</v>
      </c>
    </row>
    <row r="317" spans="2:46" x14ac:dyDescent="0.2">
      <c r="B317" s="45">
        <v>43049</v>
      </c>
      <c r="C317" s="42">
        <v>36014.379999999997</v>
      </c>
      <c r="D317" s="47">
        <f t="shared" si="236"/>
        <v>8.0115490801158096E-4</v>
      </c>
      <c r="E317" s="48">
        <f t="shared" si="237"/>
        <v>102.13301881361451</v>
      </c>
      <c r="G317" s="45">
        <v>43049</v>
      </c>
      <c r="H317" s="42">
        <v>36028.769999999997</v>
      </c>
      <c r="I317" s="47">
        <f t="shared" si="238"/>
        <v>8.0667271671175378E-4</v>
      </c>
      <c r="J317" s="48">
        <f t="shared" si="239"/>
        <v>102.73343569959054</v>
      </c>
      <c r="L317" s="45">
        <v>43049</v>
      </c>
      <c r="M317" s="42">
        <v>39745.980000000003</v>
      </c>
      <c r="N317" s="47">
        <f t="shared" si="240"/>
        <v>6.4652079667082418E-4</v>
      </c>
      <c r="O317" s="48">
        <f t="shared" si="241"/>
        <v>101.94858193775751</v>
      </c>
      <c r="Q317" s="45">
        <v>43049</v>
      </c>
      <c r="R317" s="42">
        <v>37678.17</v>
      </c>
      <c r="S317" s="47">
        <f t="shared" si="242"/>
        <v>5.4331503429172479E-4</v>
      </c>
      <c r="T317" s="48">
        <f t="shared" si="243"/>
        <v>102.5816827262351</v>
      </c>
      <c r="V317" s="45">
        <v>43049</v>
      </c>
      <c r="W317" s="42">
        <v>1492.24</v>
      </c>
      <c r="X317" s="47">
        <f t="shared" si="173"/>
        <v>-2.6804621116705007E-5</v>
      </c>
      <c r="Y317" s="42">
        <f t="shared" si="164"/>
        <v>3.5387544662812687E-5</v>
      </c>
      <c r="Z317" s="48">
        <f t="shared" si="165"/>
        <v>101.44046769314441</v>
      </c>
      <c r="AA317" s="48">
        <f t="shared" si="166"/>
        <v>102.60593226820217</v>
      </c>
      <c r="AB317" s="48">
        <f t="shared" si="167"/>
        <v>101.44318683933251</v>
      </c>
      <c r="AC317" s="48">
        <f t="shared" si="168"/>
        <v>102.6050516168887</v>
      </c>
      <c r="AD317" s="48"/>
      <c r="AE317" s="45">
        <v>43049</v>
      </c>
      <c r="AF317" s="42">
        <v>61828.91</v>
      </c>
      <c r="AG317" s="47">
        <f t="shared" si="244"/>
        <v>6.3521954967860061E-4</v>
      </c>
      <c r="AH317" s="48">
        <f t="shared" si="245"/>
        <v>102.20484009528703</v>
      </c>
      <c r="AK317" s="45">
        <v>43049</v>
      </c>
      <c r="AL317" s="42">
        <v>39903.879999999997</v>
      </c>
      <c r="AM317" s="47">
        <f t="shared" si="246"/>
        <v>4.7010000970293397E-4</v>
      </c>
      <c r="AN317" s="48">
        <f t="shared" si="247"/>
        <v>102.32446265648468</v>
      </c>
      <c r="AO317" s="48"/>
      <c r="AP317" s="48"/>
      <c r="AQ317" s="60">
        <f t="shared" si="221"/>
        <v>102.32100365482823</v>
      </c>
      <c r="AS317" s="42">
        <f t="shared" si="222"/>
        <v>101.94858193775751</v>
      </c>
      <c r="AT317" s="42">
        <f t="shared" si="223"/>
        <v>102.73343569959054</v>
      </c>
    </row>
    <row r="318" spans="2:46" x14ac:dyDescent="0.2">
      <c r="B318" s="45">
        <v>43050</v>
      </c>
      <c r="C318" s="42">
        <v>36014.379999999997</v>
      </c>
      <c r="D318" s="47">
        <f t="shared" si="236"/>
        <v>0</v>
      </c>
      <c r="E318" s="48">
        <f t="shared" si="237"/>
        <v>102.13301881361451</v>
      </c>
      <c r="G318" s="45">
        <v>43050</v>
      </c>
      <c r="H318" s="42">
        <v>36028.769999999997</v>
      </c>
      <c r="I318" s="47">
        <f t="shared" si="238"/>
        <v>0</v>
      </c>
      <c r="J318" s="48">
        <f t="shared" si="239"/>
        <v>102.73343569959054</v>
      </c>
      <c r="L318" s="45">
        <v>43050</v>
      </c>
      <c r="M318" s="42">
        <v>39745.980000000003</v>
      </c>
      <c r="N318" s="47">
        <f t="shared" si="240"/>
        <v>0</v>
      </c>
      <c r="O318" s="48">
        <f t="shared" si="241"/>
        <v>101.94858193775751</v>
      </c>
      <c r="Q318" s="45">
        <v>43050</v>
      </c>
      <c r="R318" s="42">
        <v>37678.17</v>
      </c>
      <c r="S318" s="47">
        <f t="shared" si="242"/>
        <v>0</v>
      </c>
      <c r="T318" s="48">
        <f t="shared" si="243"/>
        <v>102.5816827262351</v>
      </c>
      <c r="V318" s="45">
        <v>43050</v>
      </c>
      <c r="W318" s="42">
        <v>1492.57</v>
      </c>
      <c r="X318" s="47">
        <f t="shared" si="173"/>
        <v>2.2114405189510578E-4</v>
      </c>
      <c r="Y318" s="42">
        <f t="shared" si="164"/>
        <v>3.5387544662812687E-5</v>
      </c>
      <c r="Z318" s="48">
        <f t="shared" si="165"/>
        <v>101.46290064919621</v>
      </c>
      <c r="AA318" s="48">
        <f t="shared" si="166"/>
        <v>102.63225393182324</v>
      </c>
      <c r="AB318" s="48">
        <f t="shared" si="167"/>
        <v>101.44046769314441</v>
      </c>
      <c r="AC318" s="48">
        <f t="shared" si="168"/>
        <v>102.60593226820217</v>
      </c>
      <c r="AD318" s="48"/>
      <c r="AE318" s="45">
        <v>43050</v>
      </c>
      <c r="AF318" s="42">
        <v>61828.91</v>
      </c>
      <c r="AG318" s="47">
        <f t="shared" si="244"/>
        <v>0</v>
      </c>
      <c r="AH318" s="48">
        <f t="shared" si="245"/>
        <v>102.20484009528703</v>
      </c>
      <c r="AK318" s="45">
        <v>43050</v>
      </c>
      <c r="AL318" s="42">
        <v>39903.879999999997</v>
      </c>
      <c r="AM318" s="47">
        <f t="shared" si="246"/>
        <v>0</v>
      </c>
      <c r="AN318" s="48">
        <f t="shared" si="247"/>
        <v>102.32446265648468</v>
      </c>
      <c r="AO318" s="48"/>
      <c r="AP318" s="48"/>
      <c r="AQ318" s="60">
        <f t="shared" si="221"/>
        <v>102.32100365482823</v>
      </c>
      <c r="AS318" s="42">
        <f t="shared" si="222"/>
        <v>101.94858193775751</v>
      </c>
      <c r="AT318" s="42">
        <f t="shared" si="223"/>
        <v>102.73343569959054</v>
      </c>
    </row>
    <row r="319" spans="2:46" x14ac:dyDescent="0.2">
      <c r="B319" s="45">
        <v>43051</v>
      </c>
      <c r="C319" s="42">
        <v>36014.379999999997</v>
      </c>
      <c r="D319" s="47">
        <f t="shared" si="236"/>
        <v>0</v>
      </c>
      <c r="E319" s="48">
        <f t="shared" si="237"/>
        <v>102.13301881361451</v>
      </c>
      <c r="G319" s="45">
        <v>43051</v>
      </c>
      <c r="H319" s="42">
        <v>36028.769999999997</v>
      </c>
      <c r="I319" s="47">
        <f t="shared" si="238"/>
        <v>0</v>
      </c>
      <c r="J319" s="48">
        <f t="shared" si="239"/>
        <v>102.73343569959054</v>
      </c>
      <c r="L319" s="45">
        <v>43051</v>
      </c>
      <c r="M319" s="42">
        <v>39745.980000000003</v>
      </c>
      <c r="N319" s="47">
        <f t="shared" si="240"/>
        <v>0</v>
      </c>
      <c r="O319" s="48">
        <f t="shared" si="241"/>
        <v>101.94858193775751</v>
      </c>
      <c r="Q319" s="45">
        <v>43051</v>
      </c>
      <c r="R319" s="42">
        <v>37678.17</v>
      </c>
      <c r="S319" s="47">
        <f t="shared" si="242"/>
        <v>0</v>
      </c>
      <c r="T319" s="48">
        <f t="shared" si="243"/>
        <v>102.5816827262351</v>
      </c>
      <c r="V319" s="45">
        <v>43051</v>
      </c>
      <c r="W319" s="42">
        <v>1492.9</v>
      </c>
      <c r="X319" s="47">
        <f t="shared" si="173"/>
        <v>2.210951580161602E-4</v>
      </c>
      <c r="Y319" s="42">
        <f t="shared" si="164"/>
        <v>3.5387544662812687E-5</v>
      </c>
      <c r="Z319" s="48">
        <f t="shared" si="165"/>
        <v>101.48533360524803</v>
      </c>
      <c r="AA319" s="48">
        <f t="shared" si="166"/>
        <v>102.65857732969371</v>
      </c>
      <c r="AB319" s="48">
        <f t="shared" si="167"/>
        <v>101.46290064919621</v>
      </c>
      <c r="AC319" s="48">
        <f t="shared" si="168"/>
        <v>102.63225393182324</v>
      </c>
      <c r="AD319" s="48"/>
      <c r="AE319" s="45">
        <v>43051</v>
      </c>
      <c r="AF319" s="42">
        <v>61828.91</v>
      </c>
      <c r="AG319" s="47">
        <f t="shared" si="244"/>
        <v>0</v>
      </c>
      <c r="AH319" s="48">
        <f t="shared" si="245"/>
        <v>102.20484009528703</v>
      </c>
      <c r="AK319" s="45">
        <v>43051</v>
      </c>
      <c r="AL319" s="42">
        <v>39903.879999999997</v>
      </c>
      <c r="AM319" s="47">
        <f t="shared" si="246"/>
        <v>0</v>
      </c>
      <c r="AN319" s="48">
        <f t="shared" si="247"/>
        <v>102.32446265648468</v>
      </c>
      <c r="AO319" s="48"/>
      <c r="AP319" s="48"/>
      <c r="AQ319" s="60">
        <f t="shared" si="221"/>
        <v>102.32100365482823</v>
      </c>
      <c r="AS319" s="42">
        <f t="shared" si="222"/>
        <v>101.94858193775751</v>
      </c>
      <c r="AT319" s="42">
        <f t="shared" si="223"/>
        <v>102.73343569959054</v>
      </c>
    </row>
    <row r="320" spans="2:46" x14ac:dyDescent="0.2">
      <c r="B320" s="45">
        <v>43052</v>
      </c>
      <c r="C320" s="42">
        <v>36030.71</v>
      </c>
      <c r="D320" s="47">
        <f t="shared" ref="D320:D323" si="248">+C320/C319-1</f>
        <v>4.5342999102038206E-4</v>
      </c>
      <c r="E320" s="48">
        <f t="shared" ref="E320:E323" si="249">+(1+D320)*E319</f>
        <v>102.17932898741806</v>
      </c>
      <c r="G320" s="45">
        <v>43052</v>
      </c>
      <c r="H320" s="42">
        <v>36057.870000000003</v>
      </c>
      <c r="I320" s="47">
        <f t="shared" ref="I320:I323" si="250">+H320/H319-1</f>
        <v>8.0768785612184146E-4</v>
      </c>
      <c r="J320" s="48">
        <f t="shared" ref="J320:J323" si="251">+(1+I320)*J319</f>
        <v>102.81641224802277</v>
      </c>
      <c r="L320" s="45">
        <v>43052</v>
      </c>
      <c r="M320" s="42">
        <v>39766.589999999997</v>
      </c>
      <c r="N320" s="47">
        <f t="shared" ref="N320:N323" si="252">+M320/M319-1</f>
        <v>5.1854300736819958E-4</v>
      </c>
      <c r="O320" s="48">
        <f t="shared" ref="O320:O323" si="253">+(1+N320)*O319</f>
        <v>102.00144666203244</v>
      </c>
      <c r="Q320" s="45">
        <v>43052</v>
      </c>
      <c r="R320" s="42">
        <v>37704.01</v>
      </c>
      <c r="S320" s="47">
        <f t="shared" ref="S320:S323" si="254">+R320/R319-1</f>
        <v>6.8580825448805172E-4</v>
      </c>
      <c r="T320" s="48">
        <f t="shared" ref="T320:T323" si="255">+(1+S320)*T319</f>
        <v>102.65203409100803</v>
      </c>
      <c r="V320" s="45">
        <v>43052</v>
      </c>
      <c r="W320" s="42">
        <v>1493.76</v>
      </c>
      <c r="X320" s="47">
        <f t="shared" si="173"/>
        <v>5.7606001741561386E-4</v>
      </c>
      <c r="Y320" s="42">
        <f t="shared" si="164"/>
        <v>3.5387544662812687E-5</v>
      </c>
      <c r="Z320" s="48">
        <f t="shared" si="165"/>
        <v>101.5437952482921</v>
      </c>
      <c r="AA320" s="48">
        <f t="shared" si="166"/>
        <v>102.72134766652839</v>
      </c>
      <c r="AB320" s="48">
        <f t="shared" si="167"/>
        <v>101.48533360524803</v>
      </c>
      <c r="AC320" s="48">
        <f t="shared" si="168"/>
        <v>102.65857732969371</v>
      </c>
      <c r="AE320" s="45">
        <v>43052</v>
      </c>
      <c r="AF320" s="42">
        <v>61864.31</v>
      </c>
      <c r="AG320" s="47">
        <f t="shared" ref="AG320:AG323" si="256">+AF320/AF319-1</f>
        <v>5.7254769653858339E-4</v>
      </c>
      <c r="AH320" s="48">
        <f t="shared" ref="AH320:AH323" si="257">+(1+AG320)*AH319</f>
        <v>102.26335724105867</v>
      </c>
      <c r="AK320" s="45">
        <v>43052</v>
      </c>
      <c r="AL320" s="42">
        <v>39922.14</v>
      </c>
      <c r="AM320" s="47">
        <f t="shared" ref="AM320:AM323" si="258">+AL320/AL319-1</f>
        <v>4.5759961186742082E-4</v>
      </c>
      <c r="AN320" s="48">
        <f t="shared" ref="AN320:AN323" si="259">+(1+AM320)*AN319</f>
        <v>102.37128629088083</v>
      </c>
      <c r="AQ320" s="60">
        <f t="shared" si="221"/>
        <v>102.38064425340347</v>
      </c>
      <c r="AS320" s="42">
        <f t="shared" si="222"/>
        <v>102.00144666203244</v>
      </c>
      <c r="AT320" s="42">
        <f t="shared" si="223"/>
        <v>102.81641224802277</v>
      </c>
    </row>
    <row r="321" spans="2:46" x14ac:dyDescent="0.2">
      <c r="B321" s="45">
        <v>43053</v>
      </c>
      <c r="C321" s="42">
        <v>36037.85</v>
      </c>
      <c r="D321" s="47">
        <f t="shared" si="248"/>
        <v>1.9816428818630882E-4</v>
      </c>
      <c r="E321" s="48">
        <f t="shared" si="249"/>
        <v>102.19957728141421</v>
      </c>
      <c r="G321" s="45">
        <v>43053</v>
      </c>
      <c r="H321" s="42">
        <v>36064.35</v>
      </c>
      <c r="I321" s="47">
        <f t="shared" si="250"/>
        <v>1.7971111438352949E-4</v>
      </c>
      <c r="J321" s="48">
        <f t="shared" si="251"/>
        <v>102.83488950004478</v>
      </c>
      <c r="L321" s="45">
        <v>43053</v>
      </c>
      <c r="M321" s="42">
        <v>39766.71</v>
      </c>
      <c r="N321" s="47">
        <f t="shared" si="252"/>
        <v>3.0176084999666841E-6</v>
      </c>
      <c r="O321" s="48">
        <f t="shared" si="253"/>
        <v>102.00175446246489</v>
      </c>
      <c r="Q321" s="45">
        <v>43053</v>
      </c>
      <c r="R321" s="42">
        <v>37711.31</v>
      </c>
      <c r="S321" s="47">
        <f t="shared" si="254"/>
        <v>1.936133583668731E-4</v>
      </c>
      <c r="T321" s="48">
        <f t="shared" si="255"/>
        <v>102.67190889607159</v>
      </c>
      <c r="V321" s="45">
        <v>43053</v>
      </c>
      <c r="W321" s="42">
        <v>1494.62</v>
      </c>
      <c r="X321" s="47">
        <f t="shared" si="173"/>
        <v>5.7572836332475674E-4</v>
      </c>
      <c r="Y321" s="42">
        <f t="shared" si="164"/>
        <v>3.5387544662812687E-5</v>
      </c>
      <c r="Z321" s="48">
        <f t="shared" si="165"/>
        <v>101.60225689133618</v>
      </c>
      <c r="AA321" s="48">
        <f t="shared" si="166"/>
        <v>102.78412231617733</v>
      </c>
      <c r="AB321" s="48">
        <f t="shared" si="167"/>
        <v>101.5437952482921</v>
      </c>
      <c r="AC321" s="48">
        <f t="shared" si="168"/>
        <v>102.72134766652839</v>
      </c>
      <c r="AE321" s="45">
        <v>43053</v>
      </c>
      <c r="AF321" s="42">
        <v>61868.4</v>
      </c>
      <c r="AG321" s="47">
        <f t="shared" si="256"/>
        <v>6.6112432192344528E-5</v>
      </c>
      <c r="AH321" s="48">
        <f t="shared" si="257"/>
        <v>102.27011812033003</v>
      </c>
      <c r="AK321" s="45">
        <v>43053</v>
      </c>
      <c r="AL321" s="42">
        <v>39930.370000000003</v>
      </c>
      <c r="AM321" s="47">
        <f t="shared" si="258"/>
        <v>2.0615127345391393E-4</v>
      </c>
      <c r="AN321" s="48">
        <f t="shared" si="259"/>
        <v>102.39239026191481</v>
      </c>
      <c r="AQ321" s="60">
        <f t="shared" si="221"/>
        <v>102.39510642037339</v>
      </c>
      <c r="AS321" s="42">
        <f t="shared" si="222"/>
        <v>102.00175446246489</v>
      </c>
      <c r="AT321" s="42">
        <f t="shared" si="223"/>
        <v>102.83488950004478</v>
      </c>
    </row>
    <row r="322" spans="2:46" x14ac:dyDescent="0.2">
      <c r="B322" s="45">
        <v>43054</v>
      </c>
      <c r="C322" s="42">
        <v>36036.79</v>
      </c>
      <c r="D322" s="47">
        <f t="shared" si="248"/>
        <v>-2.9413519396892518E-5</v>
      </c>
      <c r="E322" s="48">
        <f t="shared" si="249"/>
        <v>102.19657123216548</v>
      </c>
      <c r="G322" s="45">
        <v>43054</v>
      </c>
      <c r="H322" s="42">
        <v>36063.69</v>
      </c>
      <c r="I322" s="47">
        <f t="shared" si="250"/>
        <v>-1.8300620973188408E-5</v>
      </c>
      <c r="J322" s="48">
        <f t="shared" si="251"/>
        <v>102.83300755770922</v>
      </c>
      <c r="L322" s="45">
        <v>43054</v>
      </c>
      <c r="M322" s="42">
        <v>39768.83</v>
      </c>
      <c r="N322" s="47">
        <f t="shared" si="252"/>
        <v>5.3310922628613255E-5</v>
      </c>
      <c r="O322" s="48">
        <f t="shared" si="253"/>
        <v>102.00719227010502</v>
      </c>
      <c r="Q322" s="45">
        <v>43054</v>
      </c>
      <c r="R322" s="42">
        <v>37712.129999999997</v>
      </c>
      <c r="S322" s="47">
        <f t="shared" si="254"/>
        <v>2.1744139887980296E-5</v>
      </c>
      <c r="T322" s="48">
        <f t="shared" si="255"/>
        <v>102.67414140842119</v>
      </c>
      <c r="V322" s="45">
        <v>43054</v>
      </c>
      <c r="W322" s="42">
        <v>1493.93</v>
      </c>
      <c r="X322" s="47">
        <f t="shared" si="173"/>
        <v>-4.6165580548895857E-4</v>
      </c>
      <c r="Y322" s="42">
        <f t="shared" si="164"/>
        <v>3.5387544662812687E-5</v>
      </c>
      <c r="Z322" s="48">
        <f t="shared" si="165"/>
        <v>101.55535161959152</v>
      </c>
      <c r="AA322" s="48">
        <f t="shared" si="166"/>
        <v>102.74030870711707</v>
      </c>
      <c r="AB322" s="48">
        <f t="shared" si="167"/>
        <v>101.60225689133618</v>
      </c>
      <c r="AC322" s="48">
        <f t="shared" si="168"/>
        <v>102.78412231617733</v>
      </c>
      <c r="AE322" s="45">
        <v>43054</v>
      </c>
      <c r="AF322" s="42">
        <v>61877.37</v>
      </c>
      <c r="AG322" s="47">
        <f t="shared" si="256"/>
        <v>1.4498516205363465E-4</v>
      </c>
      <c r="AH322" s="48">
        <f t="shared" si="257"/>
        <v>102.28494576997895</v>
      </c>
      <c r="AK322" s="45">
        <v>43054</v>
      </c>
      <c r="AL322" s="42">
        <v>39930.97</v>
      </c>
      <c r="AM322" s="47">
        <f t="shared" si="258"/>
        <v>1.502615678239394E-5</v>
      </c>
      <c r="AN322" s="48">
        <f t="shared" si="259"/>
        <v>102.39392882602421</v>
      </c>
      <c r="AQ322" s="60">
        <f t="shared" si="221"/>
        <v>102.39829784406736</v>
      </c>
      <c r="AS322" s="42">
        <f t="shared" si="222"/>
        <v>102.00719227010502</v>
      </c>
      <c r="AT322" s="60">
        <f>+MAX(AN322,AH322,T322,O322,J322,E322)</f>
        <v>102.83300755770922</v>
      </c>
    </row>
    <row r="323" spans="2:46" x14ac:dyDescent="0.2">
      <c r="B323" s="45">
        <v>43055</v>
      </c>
      <c r="C323" s="42">
        <v>36026.29</v>
      </c>
      <c r="D323" s="47">
        <f t="shared" si="248"/>
        <v>-2.9136890383407721E-4</v>
      </c>
      <c r="E323" s="48">
        <f t="shared" si="249"/>
        <v>102.16679432922996</v>
      </c>
      <c r="G323" s="45">
        <v>43055</v>
      </c>
      <c r="H323" s="42">
        <v>36059.61</v>
      </c>
      <c r="I323" s="47">
        <f t="shared" si="250"/>
        <v>-1.1313318187911037E-4</v>
      </c>
      <c r="J323" s="48">
        <f t="shared" si="251"/>
        <v>102.82137373236202</v>
      </c>
      <c r="L323" s="45">
        <v>43055</v>
      </c>
      <c r="M323" s="42">
        <v>39754.269999999997</v>
      </c>
      <c r="N323" s="47">
        <f t="shared" si="252"/>
        <v>-3.6611587517165756E-4</v>
      </c>
      <c r="O323" s="48">
        <f t="shared" si="253"/>
        <v>101.96984581763326</v>
      </c>
      <c r="Q323" s="45">
        <v>43055</v>
      </c>
      <c r="R323" s="42">
        <v>37697.99</v>
      </c>
      <c r="S323" s="47">
        <f t="shared" si="254"/>
        <v>-3.7494567397811096E-4</v>
      </c>
      <c r="T323" s="48">
        <f t="shared" si="255"/>
        <v>102.63564418327068</v>
      </c>
      <c r="V323" s="45">
        <v>43055</v>
      </c>
      <c r="W323" s="42">
        <v>1491.1</v>
      </c>
      <c r="X323" s="47">
        <f t="shared" si="173"/>
        <v>-1.8943323984391691E-3</v>
      </c>
      <c r="Y323" s="42">
        <f t="shared" ref="Y323:Y372" si="260">+(1+VLOOKUP(MONTH(V323),$BO$4:$BP$15,2,0)/100)^(1/365)-1</f>
        <v>3.5387544662812687E-5</v>
      </c>
      <c r="Z323" s="48">
        <f t="shared" si="165"/>
        <v>101.36297202678365</v>
      </c>
      <c r="AA323" s="48">
        <f t="shared" si="166"/>
        <v>102.54932013897057</v>
      </c>
      <c r="AB323" s="48">
        <f t="shared" si="167"/>
        <v>101.55535161959152</v>
      </c>
      <c r="AC323" s="48">
        <f t="shared" si="168"/>
        <v>102.74030870711707</v>
      </c>
      <c r="AE323" s="45">
        <v>43055</v>
      </c>
      <c r="AF323" s="42">
        <v>61848</v>
      </c>
      <c r="AG323" s="47">
        <f t="shared" si="256"/>
        <v>-4.7464848619138689E-4</v>
      </c>
      <c r="AH323" s="48">
        <f t="shared" si="257"/>
        <v>102.23639637530906</v>
      </c>
      <c r="AK323" s="45">
        <v>43055</v>
      </c>
      <c r="AL323" s="42">
        <v>39915.199999999997</v>
      </c>
      <c r="AM323" s="47">
        <f t="shared" si="258"/>
        <v>-3.949315531278641E-4</v>
      </c>
      <c r="AN323" s="48">
        <f t="shared" si="259"/>
        <v>102.35349023268208</v>
      </c>
      <c r="AQ323" s="60">
        <f t="shared" si="221"/>
        <v>102.36392411174783</v>
      </c>
      <c r="AS323" s="42">
        <f t="shared" si="222"/>
        <v>101.96984581763326</v>
      </c>
      <c r="AT323" s="42">
        <f t="shared" si="223"/>
        <v>102.82137373236202</v>
      </c>
    </row>
    <row r="324" spans="2:46" x14ac:dyDescent="0.2">
      <c r="B324" s="45">
        <v>43056</v>
      </c>
      <c r="C324" s="42">
        <v>35973.11</v>
      </c>
      <c r="D324" s="47">
        <f t="shared" ref="D324:D325" si="261">+C324/C323-1</f>
        <v>-1.4761442268965697E-3</v>
      </c>
      <c r="E324" s="48">
        <f t="shared" ref="E324:E325" si="262">+(1+D324)*E323</f>
        <v>102.01598140560034</v>
      </c>
      <c r="G324" s="45">
        <v>43056</v>
      </c>
      <c r="H324" s="42">
        <v>36007.25</v>
      </c>
      <c r="I324" s="47">
        <f t="shared" ref="I324:I325" si="263">+H324/H323-1</f>
        <v>-1.4520401080322376E-3</v>
      </c>
      <c r="J324" s="48">
        <f t="shared" ref="J324:J325" si="264">+(1+I324)*J323</f>
        <v>102.67207297373966</v>
      </c>
      <c r="L324" s="45">
        <v>43056</v>
      </c>
      <c r="M324" s="42">
        <v>39697.61</v>
      </c>
      <c r="N324" s="47">
        <f t="shared" ref="N324:N325" si="265">+M324/M323-1</f>
        <v>-1.4252557020917322E-3</v>
      </c>
      <c r="O324" s="48">
        <f t="shared" ref="O324:O325" si="266">+(1+N324)*O323</f>
        <v>101.82451271344026</v>
      </c>
      <c r="Q324" s="45">
        <v>43056</v>
      </c>
      <c r="R324" s="42">
        <v>37655.5</v>
      </c>
      <c r="S324" s="47">
        <f t="shared" ref="S324:S325" si="267">+R324/R323-1</f>
        <v>-1.1271157958288036E-3</v>
      </c>
      <c r="T324" s="48">
        <f t="shared" ref="T324:T325" si="268">+(1+S324)*T323</f>
        <v>102.51996192749665</v>
      </c>
      <c r="V324" s="45">
        <v>43056</v>
      </c>
      <c r="W324" s="42">
        <v>1489.35</v>
      </c>
      <c r="X324" s="47">
        <f t="shared" si="173"/>
        <v>-1.173630205888232E-3</v>
      </c>
      <c r="Y324" s="42">
        <f t="shared" si="260"/>
        <v>3.5387544662812687E-5</v>
      </c>
      <c r="Z324" s="48">
        <f t="shared" si="165"/>
        <v>101.24400938105441</v>
      </c>
      <c r="AA324" s="48">
        <f t="shared" si="166"/>
        <v>102.43259412790873</v>
      </c>
      <c r="AB324" s="48">
        <f t="shared" si="167"/>
        <v>101.36297202678365</v>
      </c>
      <c r="AC324" s="48">
        <f t="shared" si="168"/>
        <v>102.54932013897057</v>
      </c>
      <c r="AE324" s="45">
        <v>43056</v>
      </c>
      <c r="AF324" s="42">
        <v>61772.21</v>
      </c>
      <c r="AG324" s="47">
        <f t="shared" ref="AG324:AG325" si="269">+AF324/AF323-1</f>
        <v>-1.2254236191954204E-3</v>
      </c>
      <c r="AH324" s="48">
        <f t="shared" ref="AH324:AH325" si="270">+(1+AG324)*AH323</f>
        <v>102.11111348044933</v>
      </c>
      <c r="AK324" s="45">
        <v>43056</v>
      </c>
      <c r="AL324" s="42">
        <v>39850.589999999997</v>
      </c>
      <c r="AM324" s="47">
        <f t="shared" ref="AM324:AM325" si="271">+AL324/AL323-1</f>
        <v>-1.6186816050026698E-3</v>
      </c>
      <c r="AN324" s="48">
        <f t="shared" ref="AN324:AN325" si="272">+(1+AM324)*AN323</f>
        <v>102.18781252083461</v>
      </c>
      <c r="AQ324" s="60">
        <f t="shared" ref="AQ324:AQ325" si="273">+AVERAGE(AN324,AH324,T324,O324,J324,E324)</f>
        <v>102.22190917026013</v>
      </c>
      <c r="AS324" s="42">
        <f t="shared" ref="AS324:AS325" si="274">+MIN(AN324,AH324,T324,O324,J324,E324)</f>
        <v>101.82451271344026</v>
      </c>
      <c r="AT324" s="42">
        <f t="shared" ref="AT324:AT325" si="275">+MAX(AN324,AH324,T324,O324,J324,E324)</f>
        <v>102.67207297373966</v>
      </c>
    </row>
    <row r="325" spans="2:46" x14ac:dyDescent="0.2">
      <c r="B325" s="45">
        <v>43057</v>
      </c>
      <c r="C325" s="42">
        <v>35973.11</v>
      </c>
      <c r="D325" s="47">
        <f t="shared" si="261"/>
        <v>0</v>
      </c>
      <c r="E325" s="48">
        <f t="shared" si="262"/>
        <v>102.01598140560034</v>
      </c>
      <c r="G325" s="45">
        <v>43057</v>
      </c>
      <c r="H325" s="42">
        <v>36007.25</v>
      </c>
      <c r="I325" s="47">
        <f t="shared" si="263"/>
        <v>0</v>
      </c>
      <c r="J325" s="48">
        <f t="shared" si="264"/>
        <v>102.67207297373966</v>
      </c>
      <c r="L325" s="45">
        <v>43057</v>
      </c>
      <c r="M325" s="42">
        <v>39697.61</v>
      </c>
      <c r="N325" s="47">
        <f t="shared" si="265"/>
        <v>0</v>
      </c>
      <c r="O325" s="48">
        <f t="shared" si="266"/>
        <v>101.82451271344026</v>
      </c>
      <c r="Q325" s="45">
        <v>43057</v>
      </c>
      <c r="R325" s="42">
        <v>37655.5</v>
      </c>
      <c r="S325" s="47">
        <f t="shared" si="267"/>
        <v>0</v>
      </c>
      <c r="T325" s="48">
        <f t="shared" si="268"/>
        <v>102.51996192749665</v>
      </c>
      <c r="V325" s="45">
        <v>43057</v>
      </c>
      <c r="W325" s="42">
        <v>1489.67</v>
      </c>
      <c r="X325" s="47">
        <f t="shared" si="173"/>
        <v>2.1485883103378178E-4</v>
      </c>
      <c r="Y325" s="42">
        <f t="shared" si="260"/>
        <v>3.5387544662812687E-5</v>
      </c>
      <c r="Z325" s="48">
        <f t="shared" ref="Z325:Z340" si="276">+(1+X325)*Z324</f>
        <v>101.2657625505592</v>
      </c>
      <c r="AA325" s="48">
        <f t="shared" ref="AA325:AA340" si="277">+(1+X325+Y325)*AA324</f>
        <v>102.45822751334244</v>
      </c>
      <c r="AB325" s="48">
        <f t="shared" ref="AB325:AB340" si="278">+Z324</f>
        <v>101.24400938105441</v>
      </c>
      <c r="AC325" s="48">
        <f t="shared" ref="AC325:AC369" si="279">+AA324</f>
        <v>102.43259412790873</v>
      </c>
      <c r="AE325" s="45">
        <v>43057</v>
      </c>
      <c r="AF325" s="42">
        <v>61772.21</v>
      </c>
      <c r="AG325" s="47">
        <f t="shared" si="269"/>
        <v>0</v>
      </c>
      <c r="AH325" s="48">
        <f t="shared" si="270"/>
        <v>102.11111348044933</v>
      </c>
      <c r="AK325" s="45">
        <v>43057</v>
      </c>
      <c r="AL325" s="42">
        <v>39850.589999999997</v>
      </c>
      <c r="AM325" s="47">
        <f t="shared" si="271"/>
        <v>0</v>
      </c>
      <c r="AN325" s="48">
        <f t="shared" si="272"/>
        <v>102.18781252083461</v>
      </c>
      <c r="AQ325" s="60">
        <f t="shared" si="273"/>
        <v>102.22190917026013</v>
      </c>
      <c r="AS325" s="42">
        <f t="shared" si="274"/>
        <v>101.82451271344026</v>
      </c>
      <c r="AT325" s="42">
        <f t="shared" si="275"/>
        <v>102.67207297373966</v>
      </c>
    </row>
    <row r="326" spans="2:46" x14ac:dyDescent="0.2">
      <c r="B326" s="45">
        <v>43058</v>
      </c>
      <c r="C326" s="42">
        <v>35973.11</v>
      </c>
      <c r="D326" s="47">
        <f t="shared" ref="D326:D336" si="280">+C326/C325-1</f>
        <v>0</v>
      </c>
      <c r="E326" s="48">
        <f t="shared" ref="E326:E336" si="281">+(1+D326)*E325</f>
        <v>102.01598140560034</v>
      </c>
      <c r="G326" s="45">
        <v>43058</v>
      </c>
      <c r="H326" s="42">
        <v>36007.25</v>
      </c>
      <c r="I326" s="47">
        <f t="shared" ref="I326:I336" si="282">+H326/H325-1</f>
        <v>0</v>
      </c>
      <c r="J326" s="48">
        <f t="shared" ref="J326:J336" si="283">+(1+I326)*J325</f>
        <v>102.67207297373966</v>
      </c>
      <c r="L326" s="45">
        <v>43058</v>
      </c>
      <c r="M326" s="42">
        <v>39697.61</v>
      </c>
      <c r="N326" s="47">
        <f t="shared" ref="N326:N336" si="284">+M326/M325-1</f>
        <v>0</v>
      </c>
      <c r="O326" s="48">
        <f t="shared" ref="O326:O336" si="285">+(1+N326)*O325</f>
        <v>101.82451271344026</v>
      </c>
      <c r="Q326" s="45">
        <v>43058</v>
      </c>
      <c r="R326" s="42">
        <v>37655.5</v>
      </c>
      <c r="S326" s="47">
        <f t="shared" ref="S326:S336" si="286">+R326/R325-1</f>
        <v>0</v>
      </c>
      <c r="T326" s="48">
        <f t="shared" ref="T326:T336" si="287">+(1+S326)*T325</f>
        <v>102.51996192749665</v>
      </c>
      <c r="V326" s="45">
        <v>43058</v>
      </c>
      <c r="W326" s="42">
        <v>1489.99</v>
      </c>
      <c r="X326" s="47">
        <f t="shared" si="173"/>
        <v>2.1481267663303605E-4</v>
      </c>
      <c r="Y326" s="42">
        <f t="shared" si="260"/>
        <v>3.5387544662812687E-5</v>
      </c>
      <c r="Z326" s="48">
        <f t="shared" si="276"/>
        <v>101.28751572006398</v>
      </c>
      <c r="AA326" s="48">
        <f t="shared" si="277"/>
        <v>102.48386258453985</v>
      </c>
      <c r="AB326" s="48">
        <f t="shared" si="278"/>
        <v>101.2657625505592</v>
      </c>
      <c r="AC326" s="48">
        <f t="shared" si="279"/>
        <v>102.45822751334244</v>
      </c>
      <c r="AE326" s="45">
        <v>43058</v>
      </c>
      <c r="AF326" s="42">
        <v>61772.21</v>
      </c>
      <c r="AG326" s="47">
        <f t="shared" ref="AG326:AG336" si="288">+AF326/AF325-1</f>
        <v>0</v>
      </c>
      <c r="AH326" s="48">
        <f t="shared" ref="AH326:AH336" si="289">+(1+AG326)*AH325</f>
        <v>102.11111348044933</v>
      </c>
      <c r="AK326" s="45">
        <v>43058</v>
      </c>
      <c r="AL326" s="42">
        <v>39850.589999999997</v>
      </c>
      <c r="AM326" s="47">
        <f t="shared" ref="AM326:AM336" si="290">+AL326/AL325-1</f>
        <v>0</v>
      </c>
      <c r="AN326" s="48">
        <f t="shared" ref="AN326:AN336" si="291">+(1+AM326)*AN325</f>
        <v>102.18781252083461</v>
      </c>
      <c r="AQ326" s="60">
        <f t="shared" ref="AQ326:AQ338" si="292">+AVERAGE(AN326,AH326,T326,O326,J326,E326)</f>
        <v>102.22190917026013</v>
      </c>
      <c r="AS326" s="42">
        <f t="shared" ref="AS326:AS334" si="293">+MIN(AN326,AH326,T326,O326,J326,E326)</f>
        <v>101.82451271344026</v>
      </c>
      <c r="AT326" s="42">
        <f t="shared" ref="AT326:AT334" si="294">+MAX(AN326,AH326,T326,O326,J326,E326)</f>
        <v>102.67207297373966</v>
      </c>
    </row>
    <row r="327" spans="2:46" x14ac:dyDescent="0.2">
      <c r="B327" s="45">
        <v>43059</v>
      </c>
      <c r="C327" s="42">
        <v>35961.199999999997</v>
      </c>
      <c r="D327" s="47">
        <f t="shared" si="280"/>
        <v>-3.3108063217224259E-4</v>
      </c>
      <c r="E327" s="48">
        <f t="shared" si="281"/>
        <v>101.98220588998491</v>
      </c>
      <c r="G327" s="45">
        <v>43059</v>
      </c>
      <c r="H327" s="42">
        <v>35991.85</v>
      </c>
      <c r="I327" s="47">
        <f t="shared" si="282"/>
        <v>-4.2769164543254856E-4</v>
      </c>
      <c r="J327" s="48">
        <f t="shared" si="283"/>
        <v>102.62816098590955</v>
      </c>
      <c r="L327" s="45">
        <v>43059</v>
      </c>
      <c r="M327" s="42">
        <v>39681.1</v>
      </c>
      <c r="N327" s="47">
        <f t="shared" si="284"/>
        <v>-4.1589405508291044E-4</v>
      </c>
      <c r="O327" s="48">
        <f t="shared" si="285"/>
        <v>101.78216450394102</v>
      </c>
      <c r="Q327" s="45">
        <v>43059</v>
      </c>
      <c r="R327" s="42">
        <v>37643.51</v>
      </c>
      <c r="S327" s="47">
        <f t="shared" si="286"/>
        <v>-3.1841298083934433E-4</v>
      </c>
      <c r="T327" s="48">
        <f t="shared" si="287"/>
        <v>102.48731824082378</v>
      </c>
      <c r="V327" s="45">
        <v>43059</v>
      </c>
      <c r="W327" s="42">
        <v>1491.15</v>
      </c>
      <c r="X327" s="47">
        <f t="shared" ref="X327:X372" si="295">+W327/W326-1</f>
        <v>7.7852871495798226E-4</v>
      </c>
      <c r="Y327" s="42">
        <f t="shared" si="260"/>
        <v>3.5387544662812687E-5</v>
      </c>
      <c r="Z327" s="48">
        <f t="shared" si="276"/>
        <v>101.3663709595188</v>
      </c>
      <c r="AA327" s="48">
        <f t="shared" si="277"/>
        <v>102.56727586664616</v>
      </c>
      <c r="AB327" s="48">
        <f t="shared" si="278"/>
        <v>101.28751572006398</v>
      </c>
      <c r="AC327" s="48">
        <f t="shared" si="279"/>
        <v>102.48386258453985</v>
      </c>
      <c r="AE327" s="45">
        <v>43059</v>
      </c>
      <c r="AF327" s="42">
        <v>61748.49</v>
      </c>
      <c r="AG327" s="47">
        <f t="shared" si="288"/>
        <v>-3.8399144210643499E-4</v>
      </c>
      <c r="AH327" s="48">
        <f t="shared" si="289"/>
        <v>102.07190368672889</v>
      </c>
      <c r="AK327" s="45">
        <v>43059</v>
      </c>
      <c r="AL327" s="42">
        <v>39849.68</v>
      </c>
      <c r="AM327" s="47">
        <f t="shared" si="290"/>
        <v>-2.2835295537593225E-5</v>
      </c>
      <c r="AN327" s="48">
        <f t="shared" si="291"/>
        <v>102.18547903193536</v>
      </c>
      <c r="AQ327" s="60">
        <f t="shared" si="292"/>
        <v>102.18953872322059</v>
      </c>
      <c r="AS327" s="42">
        <f t="shared" si="293"/>
        <v>101.78216450394102</v>
      </c>
      <c r="AT327" s="42">
        <f t="shared" si="294"/>
        <v>102.62816098590955</v>
      </c>
    </row>
    <row r="328" spans="2:46" x14ac:dyDescent="0.2">
      <c r="B328" s="45">
        <v>43060</v>
      </c>
      <c r="C328" s="42">
        <v>35992.959999999999</v>
      </c>
      <c r="D328" s="47">
        <f t="shared" si="280"/>
        <v>8.83174087627836E-4</v>
      </c>
      <c r="E328" s="48">
        <f t="shared" si="281"/>
        <v>102.07227393162607</v>
      </c>
      <c r="G328" s="45">
        <v>43060</v>
      </c>
      <c r="H328" s="42">
        <v>36031.75</v>
      </c>
      <c r="I328" s="47">
        <f t="shared" si="282"/>
        <v>1.1085843045022248E-3</v>
      </c>
      <c r="J328" s="48">
        <f t="shared" si="283"/>
        <v>102.74193295437846</v>
      </c>
      <c r="L328" s="45">
        <v>43060</v>
      </c>
      <c r="M328" s="42">
        <v>39718.17</v>
      </c>
      <c r="N328" s="47">
        <f t="shared" si="284"/>
        <v>9.3419789269955089E-4</v>
      </c>
      <c r="O328" s="48">
        <f t="shared" si="285"/>
        <v>101.877249187535</v>
      </c>
      <c r="Q328" s="45">
        <v>43060</v>
      </c>
      <c r="R328" s="42">
        <v>37672.410000000003</v>
      </c>
      <c r="S328" s="47">
        <f t="shared" si="286"/>
        <v>7.6772862041818435E-4</v>
      </c>
      <c r="T328" s="48">
        <f t="shared" si="287"/>
        <v>102.56600068826717</v>
      </c>
      <c r="V328" s="45">
        <v>43060</v>
      </c>
      <c r="W328" s="42">
        <v>1486.94</v>
      </c>
      <c r="X328" s="47">
        <f t="shared" si="295"/>
        <v>-2.8233242799181602E-3</v>
      </c>
      <c r="Y328" s="42">
        <f t="shared" si="260"/>
        <v>3.5387544662812687E-5</v>
      </c>
      <c r="Z328" s="48">
        <f t="shared" si="276"/>
        <v>101.08018082322161</v>
      </c>
      <c r="AA328" s="48">
        <f t="shared" si="277"/>
        <v>102.28132479042246</v>
      </c>
      <c r="AB328" s="48">
        <f t="shared" si="278"/>
        <v>101.3663709595188</v>
      </c>
      <c r="AC328" s="48">
        <f t="shared" si="279"/>
        <v>102.56727586664616</v>
      </c>
      <c r="AE328" s="45">
        <v>43060</v>
      </c>
      <c r="AF328" s="42">
        <v>61788.87</v>
      </c>
      <c r="AG328" s="47">
        <f t="shared" si="288"/>
        <v>6.5394311666566729E-4</v>
      </c>
      <c r="AH328" s="48">
        <f t="shared" si="289"/>
        <v>102.13865290554979</v>
      </c>
      <c r="AK328" s="45">
        <v>43060</v>
      </c>
      <c r="AL328" s="42">
        <v>39864.339999999997</v>
      </c>
      <c r="AM328" s="47">
        <f t="shared" si="290"/>
        <v>3.6788250244401688E-4</v>
      </c>
      <c r="AN328" s="48">
        <f t="shared" si="291"/>
        <v>102.22307128167506</v>
      </c>
      <c r="AQ328" s="60">
        <f t="shared" si="292"/>
        <v>102.26986349150525</v>
      </c>
      <c r="AS328" s="42">
        <f t="shared" si="293"/>
        <v>101.877249187535</v>
      </c>
      <c r="AT328" s="42">
        <f t="shared" si="294"/>
        <v>102.74193295437846</v>
      </c>
    </row>
    <row r="329" spans="2:46" x14ac:dyDescent="0.2">
      <c r="B329" s="45">
        <v>43061</v>
      </c>
      <c r="C329" s="42">
        <v>35889.89</v>
      </c>
      <c r="D329" s="47">
        <f t="shared" si="280"/>
        <v>-2.863615551485621E-3</v>
      </c>
      <c r="E329" s="48">
        <f t="shared" si="281"/>
        <v>101.77997818061996</v>
      </c>
      <c r="G329" s="45">
        <v>43061</v>
      </c>
      <c r="H329" s="42">
        <v>35918.910000000003</v>
      </c>
      <c r="I329" s="47">
        <f t="shared" si="282"/>
        <v>-3.1316824744842542E-3</v>
      </c>
      <c r="J329" s="48">
        <f t="shared" si="283"/>
        <v>102.42017784355059</v>
      </c>
      <c r="L329" s="45">
        <v>43061</v>
      </c>
      <c r="M329" s="42">
        <v>39595.160000000003</v>
      </c>
      <c r="N329" s="47">
        <f t="shared" si="284"/>
        <v>-3.0970711893321123E-3</v>
      </c>
      <c r="O329" s="48">
        <f t="shared" si="285"/>
        <v>101.56172809422787</v>
      </c>
      <c r="Q329" s="45">
        <v>43061</v>
      </c>
      <c r="R329" s="42">
        <v>37558.44</v>
      </c>
      <c r="S329" s="47">
        <f t="shared" si="286"/>
        <v>-3.0252909224549596E-3</v>
      </c>
      <c r="T329" s="48">
        <f t="shared" si="287"/>
        <v>102.25570869743244</v>
      </c>
      <c r="V329" s="45">
        <v>43061</v>
      </c>
      <c r="W329" s="42">
        <v>1482.46</v>
      </c>
      <c r="X329" s="47">
        <f t="shared" si="295"/>
        <v>-3.0128989737312484E-3</v>
      </c>
      <c r="Y329" s="42">
        <f t="shared" si="260"/>
        <v>3.5387544662812687E-5</v>
      </c>
      <c r="Z329" s="48">
        <f t="shared" si="276"/>
        <v>100.77563645015476</v>
      </c>
      <c r="AA329" s="48">
        <f t="shared" si="277"/>
        <v>101.97678097687871</v>
      </c>
      <c r="AB329" s="48">
        <f t="shared" si="278"/>
        <v>101.08018082322161</v>
      </c>
      <c r="AC329" s="48">
        <f t="shared" si="279"/>
        <v>102.28132479042246</v>
      </c>
      <c r="AE329" s="45">
        <v>43061</v>
      </c>
      <c r="AF329" s="42">
        <v>61605.45</v>
      </c>
      <c r="AG329" s="47">
        <f t="shared" si="288"/>
        <v>-2.9684957824929192E-3</v>
      </c>
      <c r="AH329" s="48">
        <f t="shared" si="289"/>
        <v>101.83545474517015</v>
      </c>
      <c r="AK329" s="45">
        <v>43061</v>
      </c>
      <c r="AL329" s="42">
        <v>39765.550000000003</v>
      </c>
      <c r="AM329" s="47">
        <f t="shared" si="290"/>
        <v>-2.4781546615344485E-3</v>
      </c>
      <c r="AN329" s="48">
        <f t="shared" si="291"/>
        <v>101.96974670106201</v>
      </c>
      <c r="AQ329" s="60">
        <f t="shared" si="292"/>
        <v>101.97046571034384</v>
      </c>
      <c r="AS329" s="42">
        <f t="shared" si="293"/>
        <v>101.56172809422787</v>
      </c>
      <c r="AT329" s="42">
        <f t="shared" si="294"/>
        <v>102.42017784355059</v>
      </c>
    </row>
    <row r="330" spans="2:46" x14ac:dyDescent="0.2">
      <c r="B330" s="45">
        <v>43062</v>
      </c>
      <c r="C330" s="42">
        <v>35826.53</v>
      </c>
      <c r="D330" s="47">
        <f t="shared" si="280"/>
        <v>-1.7653996710494946E-3</v>
      </c>
      <c r="E330" s="48">
        <f t="shared" si="281"/>
        <v>101.60029584062048</v>
      </c>
      <c r="G330" s="45">
        <v>43062</v>
      </c>
      <c r="H330" s="42">
        <v>35863.699999999997</v>
      </c>
      <c r="I330" s="47">
        <f t="shared" si="282"/>
        <v>-1.537073368874653E-3</v>
      </c>
      <c r="J330" s="48">
        <f t="shared" si="283"/>
        <v>102.26275051575186</v>
      </c>
      <c r="L330" s="45">
        <v>43062</v>
      </c>
      <c r="M330" s="42">
        <v>39524.31</v>
      </c>
      <c r="N330" s="47">
        <f t="shared" si="284"/>
        <v>-1.7893601137110027E-3</v>
      </c>
      <c r="O330" s="48">
        <f t="shared" si="285"/>
        <v>101.3799975888965</v>
      </c>
      <c r="Q330" s="45">
        <v>43062</v>
      </c>
      <c r="R330" s="42">
        <v>37490.04</v>
      </c>
      <c r="S330" s="47">
        <f t="shared" si="286"/>
        <v>-1.8211619012931113E-3</v>
      </c>
      <c r="T330" s="48">
        <f t="shared" si="287"/>
        <v>102.06948449656295</v>
      </c>
      <c r="V330" s="45">
        <v>43062</v>
      </c>
      <c r="W330" s="42">
        <v>1479.82</v>
      </c>
      <c r="X330" s="47">
        <f t="shared" si="295"/>
        <v>-1.7808237659027171E-3</v>
      </c>
      <c r="Y330" s="42">
        <f t="shared" si="260"/>
        <v>3.5387544662812687E-5</v>
      </c>
      <c r="Z330" s="48">
        <f t="shared" si="276"/>
        <v>100.59617280174035</v>
      </c>
      <c r="AA330" s="48">
        <f t="shared" si="277"/>
        <v>101.79878700963623</v>
      </c>
      <c r="AB330" s="48">
        <f t="shared" si="278"/>
        <v>100.77563645015476</v>
      </c>
      <c r="AC330" s="48">
        <f t="shared" si="279"/>
        <v>101.97678097687871</v>
      </c>
      <c r="AE330" s="45">
        <v>43062</v>
      </c>
      <c r="AF330" s="42">
        <v>61489.98</v>
      </c>
      <c r="AG330" s="47">
        <f t="shared" si="288"/>
        <v>-1.8743471559738989E-3</v>
      </c>
      <c r="AH330" s="48">
        <f t="shared" si="289"/>
        <v>101.64457975019124</v>
      </c>
      <c r="AK330" s="45">
        <v>43062</v>
      </c>
      <c r="AL330" s="42">
        <v>39703.06</v>
      </c>
      <c r="AM330" s="47">
        <f t="shared" si="290"/>
        <v>-1.5714607241696932E-3</v>
      </c>
      <c r="AN330" s="48">
        <f t="shared" si="291"/>
        <v>101.80950524906775</v>
      </c>
      <c r="AQ330" s="60">
        <f t="shared" si="292"/>
        <v>101.79443557351514</v>
      </c>
      <c r="AS330" s="42">
        <f t="shared" si="293"/>
        <v>101.3799975888965</v>
      </c>
      <c r="AT330" s="42">
        <f t="shared" si="294"/>
        <v>102.26275051575186</v>
      </c>
    </row>
    <row r="331" spans="2:46" x14ac:dyDescent="0.2">
      <c r="B331" s="45">
        <v>43063</v>
      </c>
      <c r="C331" s="42">
        <v>35752.01</v>
      </c>
      <c r="D331" s="47">
        <f t="shared" si="280"/>
        <v>-2.0800228210768879E-3</v>
      </c>
      <c r="E331" s="48">
        <f t="shared" si="281"/>
        <v>101.38896490664382</v>
      </c>
      <c r="G331" s="45">
        <v>43063</v>
      </c>
      <c r="H331" s="42">
        <v>35783.589999999997</v>
      </c>
      <c r="I331" s="47">
        <f t="shared" si="282"/>
        <v>-2.2337349464779388E-3</v>
      </c>
      <c r="J331" s="48">
        <f t="shared" si="283"/>
        <v>102.03432263620188</v>
      </c>
      <c r="L331" s="45">
        <v>43063</v>
      </c>
      <c r="M331" s="42">
        <v>39443.85</v>
      </c>
      <c r="N331" s="47">
        <f t="shared" si="284"/>
        <v>-2.0357091622851264E-3</v>
      </c>
      <c r="O331" s="48">
        <f t="shared" si="285"/>
        <v>101.17361739893234</v>
      </c>
      <c r="Q331" s="45">
        <v>43063</v>
      </c>
      <c r="R331" s="42">
        <v>37410.74</v>
      </c>
      <c r="S331" s="47">
        <f t="shared" si="286"/>
        <v>-2.1152284713487068E-3</v>
      </c>
      <c r="T331" s="48">
        <f t="shared" si="287"/>
        <v>101.85358421689993</v>
      </c>
      <c r="V331" s="45">
        <v>43063</v>
      </c>
      <c r="W331" s="42">
        <v>1480.83</v>
      </c>
      <c r="X331" s="47">
        <f t="shared" si="295"/>
        <v>6.8251544106723294E-4</v>
      </c>
      <c r="Y331" s="42">
        <f t="shared" si="260"/>
        <v>3.5387544662812687E-5</v>
      </c>
      <c r="Z331" s="48">
        <f t="shared" si="276"/>
        <v>100.66483124298981</v>
      </c>
      <c r="AA331" s="48">
        <f t="shared" si="277"/>
        <v>101.87186866277415</v>
      </c>
      <c r="AB331" s="48">
        <f t="shared" si="278"/>
        <v>100.59617280174035</v>
      </c>
      <c r="AC331" s="48">
        <f t="shared" si="279"/>
        <v>101.79878700963623</v>
      </c>
      <c r="AE331" s="45">
        <v>43063</v>
      </c>
      <c r="AF331" s="42">
        <v>61358.239999999998</v>
      </c>
      <c r="AG331" s="47">
        <f t="shared" si="288"/>
        <v>-2.1424628858230932E-3</v>
      </c>
      <c r="AH331" s="48">
        <f t="shared" si="289"/>
        <v>101.42681001053137</v>
      </c>
      <c r="AK331" s="45">
        <v>43063</v>
      </c>
      <c r="AL331" s="42">
        <v>39624.800000000003</v>
      </c>
      <c r="AM331" s="47">
        <f t="shared" si="290"/>
        <v>-1.9711327036252557E-3</v>
      </c>
      <c r="AN331" s="48">
        <f t="shared" si="291"/>
        <v>101.60882520373141</v>
      </c>
      <c r="AQ331" s="60">
        <f t="shared" si="292"/>
        <v>101.58102072882345</v>
      </c>
      <c r="AS331" s="42">
        <f t="shared" si="293"/>
        <v>101.17361739893234</v>
      </c>
      <c r="AT331" s="42">
        <f t="shared" si="294"/>
        <v>102.03432263620188</v>
      </c>
    </row>
    <row r="332" spans="2:46" x14ac:dyDescent="0.2">
      <c r="B332" s="45">
        <v>43064</v>
      </c>
      <c r="C332" s="42">
        <v>35752.01</v>
      </c>
      <c r="D332" s="47">
        <f t="shared" si="280"/>
        <v>0</v>
      </c>
      <c r="E332" s="48">
        <f t="shared" si="281"/>
        <v>101.38896490664382</v>
      </c>
      <c r="G332" s="45">
        <v>43064</v>
      </c>
      <c r="H332" s="42">
        <v>35783.589999999997</v>
      </c>
      <c r="I332" s="47">
        <f t="shared" si="282"/>
        <v>0</v>
      </c>
      <c r="J332" s="48">
        <f t="shared" si="283"/>
        <v>102.03432263620188</v>
      </c>
      <c r="L332" s="45">
        <v>43064</v>
      </c>
      <c r="M332" s="42">
        <v>39443.85</v>
      </c>
      <c r="N332" s="47">
        <f t="shared" si="284"/>
        <v>0</v>
      </c>
      <c r="O332" s="48">
        <f t="shared" si="285"/>
        <v>101.17361739893234</v>
      </c>
      <c r="Q332" s="45">
        <v>43064</v>
      </c>
      <c r="R332" s="42">
        <v>37410.74</v>
      </c>
      <c r="S332" s="47">
        <f t="shared" si="286"/>
        <v>0</v>
      </c>
      <c r="T332" s="48">
        <f t="shared" si="287"/>
        <v>101.85358421689993</v>
      </c>
      <c r="V332" s="45">
        <v>43064</v>
      </c>
      <c r="W332" s="42">
        <v>1481.13</v>
      </c>
      <c r="X332" s="47">
        <f t="shared" si="295"/>
        <v>2.0258908855175228E-4</v>
      </c>
      <c r="Y332" s="42">
        <f t="shared" si="260"/>
        <v>3.5387544662812687E-5</v>
      </c>
      <c r="Z332" s="48">
        <f t="shared" si="276"/>
        <v>100.68522483940053</v>
      </c>
      <c r="AA332" s="48">
        <f t="shared" si="277"/>
        <v>101.89611178709779</v>
      </c>
      <c r="AB332" s="48">
        <f t="shared" si="278"/>
        <v>100.66483124298981</v>
      </c>
      <c r="AC332" s="48">
        <f t="shared" si="279"/>
        <v>101.87186866277415</v>
      </c>
      <c r="AE332" s="45">
        <v>43064</v>
      </c>
      <c r="AF332" s="42">
        <v>61358.239999999998</v>
      </c>
      <c r="AG332" s="47">
        <f t="shared" si="288"/>
        <v>0</v>
      </c>
      <c r="AH332" s="48">
        <f t="shared" si="289"/>
        <v>101.42681001053137</v>
      </c>
      <c r="AK332" s="45">
        <v>43064</v>
      </c>
      <c r="AL332" s="42">
        <v>39624.800000000003</v>
      </c>
      <c r="AM332" s="47">
        <f t="shared" si="290"/>
        <v>0</v>
      </c>
      <c r="AN332" s="48">
        <f t="shared" si="291"/>
        <v>101.60882520373141</v>
      </c>
      <c r="AQ332" s="60">
        <f t="shared" si="292"/>
        <v>101.58102072882345</v>
      </c>
      <c r="AS332" s="42">
        <f t="shared" si="293"/>
        <v>101.17361739893234</v>
      </c>
      <c r="AT332" s="42">
        <f t="shared" si="294"/>
        <v>102.03432263620188</v>
      </c>
    </row>
    <row r="333" spans="2:46" x14ac:dyDescent="0.2">
      <c r="B333" s="45">
        <v>43065</v>
      </c>
      <c r="C333" s="42">
        <v>35752.01</v>
      </c>
      <c r="D333" s="47">
        <f t="shared" si="280"/>
        <v>0</v>
      </c>
      <c r="E333" s="48">
        <f t="shared" si="281"/>
        <v>101.38896490664382</v>
      </c>
      <c r="G333" s="45">
        <v>43065</v>
      </c>
      <c r="H333" s="42">
        <v>35783.589999999997</v>
      </c>
      <c r="I333" s="47">
        <f t="shared" si="282"/>
        <v>0</v>
      </c>
      <c r="J333" s="48">
        <f t="shared" si="283"/>
        <v>102.03432263620188</v>
      </c>
      <c r="L333" s="45">
        <v>43065</v>
      </c>
      <c r="M333" s="42">
        <v>39443.85</v>
      </c>
      <c r="N333" s="47">
        <f t="shared" si="284"/>
        <v>0</v>
      </c>
      <c r="O333" s="48">
        <f t="shared" si="285"/>
        <v>101.17361739893234</v>
      </c>
      <c r="Q333" s="45">
        <v>43065</v>
      </c>
      <c r="R333" s="42">
        <v>37410.74</v>
      </c>
      <c r="S333" s="47">
        <f t="shared" si="286"/>
        <v>0</v>
      </c>
      <c r="T333" s="48">
        <f t="shared" si="287"/>
        <v>101.85358421689993</v>
      </c>
      <c r="V333" s="45">
        <v>43065</v>
      </c>
      <c r="W333" s="42">
        <v>1481.48</v>
      </c>
      <c r="X333" s="47">
        <f t="shared" si="295"/>
        <v>2.3630606361346729E-4</v>
      </c>
      <c r="Y333" s="42">
        <f t="shared" si="260"/>
        <v>3.5387544662812687E-5</v>
      </c>
      <c r="Z333" s="48">
        <f t="shared" si="276"/>
        <v>100.70901736854637</v>
      </c>
      <c r="AA333" s="48">
        <f t="shared" si="277"/>
        <v>101.92379630937856</v>
      </c>
      <c r="AB333" s="48">
        <f t="shared" si="278"/>
        <v>100.68522483940053</v>
      </c>
      <c r="AC333" s="48">
        <f t="shared" si="279"/>
        <v>101.89611178709779</v>
      </c>
      <c r="AE333" s="45">
        <v>43065</v>
      </c>
      <c r="AF333" s="42">
        <v>61358.239999999998</v>
      </c>
      <c r="AG333" s="47">
        <f t="shared" si="288"/>
        <v>0</v>
      </c>
      <c r="AH333" s="48">
        <f t="shared" si="289"/>
        <v>101.42681001053137</v>
      </c>
      <c r="AK333" s="45">
        <v>43065</v>
      </c>
      <c r="AL333" s="42">
        <v>39624.800000000003</v>
      </c>
      <c r="AM333" s="47">
        <f t="shared" si="290"/>
        <v>0</v>
      </c>
      <c r="AN333" s="48">
        <f t="shared" si="291"/>
        <v>101.60882520373141</v>
      </c>
      <c r="AQ333" s="60">
        <f t="shared" si="292"/>
        <v>101.58102072882345</v>
      </c>
      <c r="AS333" s="42">
        <f t="shared" si="293"/>
        <v>101.17361739893234</v>
      </c>
      <c r="AT333" s="42">
        <f t="shared" si="294"/>
        <v>102.03432263620188</v>
      </c>
    </row>
    <row r="334" spans="2:46" x14ac:dyDescent="0.2">
      <c r="B334" s="45">
        <v>43066</v>
      </c>
      <c r="C334" s="42">
        <v>35767.32</v>
      </c>
      <c r="D334" s="47">
        <f t="shared" si="280"/>
        <v>4.2822767167494113E-4</v>
      </c>
      <c r="E334" s="48">
        <f t="shared" si="281"/>
        <v>101.43238246701932</v>
      </c>
      <c r="G334" s="45">
        <v>43066</v>
      </c>
      <c r="H334" s="42">
        <v>35782.839999999997</v>
      </c>
      <c r="I334" s="47">
        <f t="shared" si="282"/>
        <v>-2.0959328004832578E-5</v>
      </c>
      <c r="J334" s="48">
        <f t="shared" si="283"/>
        <v>102.032184065366</v>
      </c>
      <c r="L334" s="45">
        <v>43066</v>
      </c>
      <c r="M334" s="42">
        <v>39457.79</v>
      </c>
      <c r="N334" s="47">
        <f t="shared" si="284"/>
        <v>3.5341377679931618E-4</v>
      </c>
      <c r="O334" s="48">
        <f t="shared" si="285"/>
        <v>101.20937354916974</v>
      </c>
      <c r="Q334" s="45">
        <v>43066</v>
      </c>
      <c r="R334" s="42">
        <v>37418.04</v>
      </c>
      <c r="S334" s="47">
        <f t="shared" si="286"/>
        <v>1.9513113079305811E-4</v>
      </c>
      <c r="T334" s="48">
        <f t="shared" si="287"/>
        <v>101.8734590219635</v>
      </c>
      <c r="V334" s="45">
        <v>43066</v>
      </c>
      <c r="W334" s="42">
        <v>1483.05</v>
      </c>
      <c r="X334" s="47">
        <f t="shared" si="295"/>
        <v>1.0597510597509796E-3</v>
      </c>
      <c r="Y334" s="42">
        <f t="shared" si="260"/>
        <v>3.5387544662812687E-5</v>
      </c>
      <c r="Z334" s="48">
        <f t="shared" si="276"/>
        <v>100.81574385642917</v>
      </c>
      <c r="AA334" s="48">
        <f t="shared" si="277"/>
        <v>102.03541699342537</v>
      </c>
      <c r="AB334" s="48">
        <f t="shared" si="278"/>
        <v>100.70901736854637</v>
      </c>
      <c r="AC334" s="48">
        <f t="shared" si="279"/>
        <v>101.92379630937856</v>
      </c>
      <c r="AE334" s="45">
        <v>43066</v>
      </c>
      <c r="AF334" s="42">
        <v>61382.07</v>
      </c>
      <c r="AG334" s="47">
        <f t="shared" si="288"/>
        <v>3.8837489471665876E-4</v>
      </c>
      <c r="AH334" s="48">
        <f t="shared" si="289"/>
        <v>101.46620163719065</v>
      </c>
      <c r="AK334" s="45">
        <v>43066</v>
      </c>
      <c r="AL334" s="42">
        <v>39649.94</v>
      </c>
      <c r="AM334" s="47">
        <f t="shared" si="290"/>
        <v>6.3445115180393863E-4</v>
      </c>
      <c r="AN334" s="48">
        <f t="shared" si="291"/>
        <v>101.67329103991537</v>
      </c>
      <c r="AQ334" s="60">
        <f t="shared" si="292"/>
        <v>101.61448196343743</v>
      </c>
      <c r="AS334" s="42">
        <f t="shared" si="293"/>
        <v>101.20937354916974</v>
      </c>
      <c r="AT334" s="42">
        <f t="shared" si="294"/>
        <v>102.032184065366</v>
      </c>
    </row>
    <row r="335" spans="2:46" x14ac:dyDescent="0.2">
      <c r="B335" s="45">
        <v>43067</v>
      </c>
      <c r="C335" s="42">
        <v>35803.599999999999</v>
      </c>
      <c r="D335" s="47">
        <f t="shared" si="280"/>
        <v>1.0143337549473053E-3</v>
      </c>
      <c r="E335" s="48">
        <f t="shared" si="281"/>
        <v>101.53526875640034</v>
      </c>
      <c r="G335" s="45">
        <v>43067</v>
      </c>
      <c r="H335" s="42">
        <v>35824.49</v>
      </c>
      <c r="I335" s="47">
        <f t="shared" si="282"/>
        <v>1.1639657444741935E-3</v>
      </c>
      <c r="J335" s="48">
        <f t="shared" si="283"/>
        <v>102.15094603245197</v>
      </c>
      <c r="L335" s="45">
        <v>43067</v>
      </c>
      <c r="M335" s="42">
        <v>39496.19</v>
      </c>
      <c r="N335" s="47">
        <f t="shared" si="284"/>
        <v>9.7319185894595428E-4</v>
      </c>
      <c r="O335" s="48">
        <f t="shared" si="285"/>
        <v>101.30786968755682</v>
      </c>
      <c r="Q335" s="45">
        <v>43067</v>
      </c>
      <c r="R335" s="42">
        <v>37453.43</v>
      </c>
      <c r="S335" s="47">
        <f t="shared" si="286"/>
        <v>9.4580047485104402E-4</v>
      </c>
      <c r="T335" s="48">
        <f t="shared" si="287"/>
        <v>101.96981098788119</v>
      </c>
      <c r="V335" s="45">
        <v>43067</v>
      </c>
      <c r="W335" s="42">
        <v>1480.55</v>
      </c>
      <c r="X335" s="47">
        <f t="shared" si="295"/>
        <v>-1.6857152489800908E-3</v>
      </c>
      <c r="Y335" s="42">
        <f t="shared" si="260"/>
        <v>3.5387544662812687E-5</v>
      </c>
      <c r="Z335" s="48">
        <f t="shared" si="276"/>
        <v>100.64579721967311</v>
      </c>
      <c r="AA335" s="48">
        <f t="shared" si="277"/>
        <v>101.86702511793956</v>
      </c>
      <c r="AB335" s="48">
        <f t="shared" si="278"/>
        <v>100.81574385642917</v>
      </c>
      <c r="AC335" s="48">
        <f t="shared" si="279"/>
        <v>102.03541699342537</v>
      </c>
      <c r="AE335" s="45">
        <v>43067</v>
      </c>
      <c r="AF335" s="42">
        <v>61427.27</v>
      </c>
      <c r="AG335" s="47">
        <f t="shared" si="288"/>
        <v>7.3637138662796531E-4</v>
      </c>
      <c r="AH335" s="48">
        <f t="shared" si="289"/>
        <v>101.5409184447861</v>
      </c>
      <c r="AK335" s="45">
        <v>43067</v>
      </c>
      <c r="AL335" s="42">
        <v>39682.78</v>
      </c>
      <c r="AM335" s="47">
        <f t="shared" si="290"/>
        <v>8.2824841601270016E-4</v>
      </c>
      <c r="AN335" s="48">
        <f t="shared" si="291"/>
        <v>101.75750178216998</v>
      </c>
      <c r="AQ335" s="60">
        <f t="shared" si="292"/>
        <v>101.71038594854106</v>
      </c>
      <c r="AS335" s="42">
        <f t="shared" ref="AS335:AS338" si="296">+MIN(AN335,AH335,T335,O335,J335,E335)</f>
        <v>101.30786968755682</v>
      </c>
      <c r="AT335" s="42">
        <f t="shared" ref="AT335:AT338" si="297">+MAX(AN335,AH335,T335,O335,J335,E335)</f>
        <v>102.15094603245197</v>
      </c>
    </row>
    <row r="336" spans="2:46" x14ac:dyDescent="0.2">
      <c r="B336" s="45">
        <v>43068</v>
      </c>
      <c r="C336" s="42">
        <v>35785.019999999997</v>
      </c>
      <c r="D336" s="47">
        <f t="shared" si="280"/>
        <v>-5.1894222927306721E-4</v>
      </c>
      <c r="E336" s="48">
        <f t="shared" si="281"/>
        <v>101.48257781768206</v>
      </c>
      <c r="G336" s="45">
        <v>43068</v>
      </c>
      <c r="H336" s="42">
        <v>35822.26</v>
      </c>
      <c r="I336" s="47">
        <f t="shared" si="282"/>
        <v>-6.2247920347147101E-5</v>
      </c>
      <c r="J336" s="48">
        <f t="shared" si="283"/>
        <v>102.14458734849995</v>
      </c>
      <c r="L336" s="45">
        <v>43068</v>
      </c>
      <c r="M336" s="42">
        <v>39486.53</v>
      </c>
      <c r="N336" s="47">
        <f t="shared" si="284"/>
        <v>-2.4458055321296968E-4</v>
      </c>
      <c r="O336" s="48">
        <f t="shared" si="285"/>
        <v>101.2830917527438</v>
      </c>
      <c r="Q336" s="45">
        <v>43068</v>
      </c>
      <c r="R336" s="42">
        <v>37440.839999999997</v>
      </c>
      <c r="S336" s="47">
        <f t="shared" si="286"/>
        <v>-3.3615078779181129E-4</v>
      </c>
      <c r="T336" s="48">
        <f t="shared" si="287"/>
        <v>101.93553375558663</v>
      </c>
      <c r="V336" s="45">
        <v>43068</v>
      </c>
      <c r="W336" s="42">
        <v>1481.24</v>
      </c>
      <c r="X336" s="47">
        <f t="shared" si="295"/>
        <v>4.660430245517766E-4</v>
      </c>
      <c r="Y336" s="42">
        <f t="shared" si="260"/>
        <v>3.5387544662812687E-5</v>
      </c>
      <c r="Z336" s="48">
        <f t="shared" si="276"/>
        <v>100.69270249141779</v>
      </c>
      <c r="AA336" s="48">
        <f t="shared" si="277"/>
        <v>101.91810435832865</v>
      </c>
      <c r="AB336" s="48">
        <f t="shared" si="278"/>
        <v>100.64579721967311</v>
      </c>
      <c r="AC336" s="48">
        <f t="shared" si="279"/>
        <v>101.86702511793956</v>
      </c>
      <c r="AE336" s="45">
        <v>43068</v>
      </c>
      <c r="AF336" s="42">
        <v>61395.02</v>
      </c>
      <c r="AG336" s="47">
        <f t="shared" si="288"/>
        <v>-5.2501112291003516E-4</v>
      </c>
      <c r="AH336" s="48">
        <f t="shared" si="289"/>
        <v>101.48760833317209</v>
      </c>
      <c r="AK336" s="45">
        <v>43068</v>
      </c>
      <c r="AL336" s="42">
        <v>39653.86</v>
      </c>
      <c r="AM336" s="47">
        <f t="shared" si="290"/>
        <v>-7.2877958651074159E-4</v>
      </c>
      <c r="AN336" s="48">
        <f t="shared" si="291"/>
        <v>101.68334299209681</v>
      </c>
      <c r="AQ336" s="60">
        <f t="shared" si="292"/>
        <v>101.66945699996354</v>
      </c>
      <c r="AS336" s="42">
        <f t="shared" si="296"/>
        <v>101.2830917527438</v>
      </c>
      <c r="AT336" s="42">
        <f t="shared" si="297"/>
        <v>102.14458734849995</v>
      </c>
    </row>
    <row r="337" spans="2:46" x14ac:dyDescent="0.2">
      <c r="B337" s="45">
        <v>43069</v>
      </c>
      <c r="C337" s="42">
        <v>35782.76</v>
      </c>
      <c r="D337" s="47">
        <f t="shared" ref="D337" si="298">+C337/C336-1</f>
        <v>-6.315491789565808E-5</v>
      </c>
      <c r="E337" s="48">
        <f t="shared" ref="E337" si="299">+(1+D337)*E336</f>
        <v>101.47616869381214</v>
      </c>
      <c r="G337" s="45">
        <v>43069</v>
      </c>
      <c r="H337" s="42">
        <v>35814.97</v>
      </c>
      <c r="I337" s="47">
        <f t="shared" ref="I337" si="300">+H337/H336-1</f>
        <v>-2.0350474816499542E-4</v>
      </c>
      <c r="J337" s="48">
        <f t="shared" ref="J337" si="301">+(1+I337)*J336</f>
        <v>102.12380043997518</v>
      </c>
      <c r="L337" s="45">
        <v>43069</v>
      </c>
      <c r="M337" s="42">
        <v>39476.129999999997</v>
      </c>
      <c r="N337" s="47">
        <f t="shared" ref="N337" si="302">+M337/M336-1</f>
        <v>-2.6338095548028573E-4</v>
      </c>
      <c r="O337" s="48">
        <f t="shared" ref="O337" si="303">+(1+N337)*O336</f>
        <v>101.25641571526397</v>
      </c>
      <c r="Q337" s="45">
        <v>43069</v>
      </c>
      <c r="R337" s="42">
        <v>37443.199999999997</v>
      </c>
      <c r="S337" s="47">
        <f t="shared" ref="S337" si="304">+R337/R336-1</f>
        <v>6.3032773837345957E-5</v>
      </c>
      <c r="T337" s="48">
        <f t="shared" ref="T337" si="305">+(1+S337)*T336</f>
        <v>101.94195903503184</v>
      </c>
      <c r="V337" s="45">
        <v>43069</v>
      </c>
      <c r="W337" s="42">
        <v>1480.24</v>
      </c>
      <c r="X337" s="47">
        <f t="shared" si="295"/>
        <v>-6.7511004293696608E-4</v>
      </c>
      <c r="Y337" s="42">
        <f t="shared" si="260"/>
        <v>3.5387544662812687E-5</v>
      </c>
      <c r="Z337" s="48">
        <f t="shared" si="276"/>
        <v>100.62472383671538</v>
      </c>
      <c r="AA337" s="48">
        <f t="shared" si="277"/>
        <v>101.85290505398918</v>
      </c>
      <c r="AB337" s="48">
        <f t="shared" si="278"/>
        <v>100.69270249141779</v>
      </c>
      <c r="AC337" s="48">
        <f t="shared" si="279"/>
        <v>101.91810435832865</v>
      </c>
      <c r="AE337" s="45">
        <v>43069</v>
      </c>
      <c r="AF337" s="42">
        <v>61402.23</v>
      </c>
      <c r="AG337" s="47">
        <f t="shared" ref="AG337" si="306">+AF337/AF336-1</f>
        <v>1.1743623505622303E-4</v>
      </c>
      <c r="AH337" s="48">
        <f t="shared" ref="AH337" si="307">+(1+AG337)*AH336</f>
        <v>101.4995266557996</v>
      </c>
      <c r="AK337" s="45">
        <v>43069</v>
      </c>
      <c r="AL337" s="42">
        <v>39660.5</v>
      </c>
      <c r="AM337" s="47">
        <f t="shared" ref="AM337" si="308">+AL337/AL336-1</f>
        <v>1.67449020095356E-4</v>
      </c>
      <c r="AN337" s="48">
        <f t="shared" ref="AN337" si="309">+(1+AM337)*AN336</f>
        <v>101.70036976824086</v>
      </c>
      <c r="AQ337" s="60">
        <f t="shared" si="292"/>
        <v>101.66637338468728</v>
      </c>
      <c r="AS337" s="42">
        <f t="shared" si="296"/>
        <v>101.25641571526397</v>
      </c>
      <c r="AT337" s="42">
        <f t="shared" si="297"/>
        <v>102.12380043997518</v>
      </c>
    </row>
    <row r="338" spans="2:46" x14ac:dyDescent="0.2">
      <c r="B338" s="45">
        <v>43070</v>
      </c>
      <c r="C338" s="42">
        <v>35769.61</v>
      </c>
      <c r="D338" s="47">
        <f t="shared" ref="D338:D340" si="310">+C338/C337-1</f>
        <v>-3.6749540840341766E-4</v>
      </c>
      <c r="E338" s="48">
        <f t="shared" ref="E338:E340" si="311">+(1+D338)*E337</f>
        <v>101.4388766677548</v>
      </c>
      <c r="G338" s="45">
        <v>43070</v>
      </c>
      <c r="H338" s="42">
        <v>35794.32</v>
      </c>
      <c r="I338" s="47">
        <f t="shared" ref="I338:I340" si="312">+H338/H337-1</f>
        <v>-5.7657454410831033E-4</v>
      </c>
      <c r="J338" s="48">
        <f t="shared" ref="J338:J340" si="313">+(1+I338)*J337</f>
        <v>102.0649184562939</v>
      </c>
      <c r="L338" s="45">
        <v>43070</v>
      </c>
      <c r="M338" s="42">
        <v>39471.96</v>
      </c>
      <c r="N338" s="47">
        <f t="shared" ref="N338:N340" si="314">+M338/M337-1</f>
        <v>-1.0563345495107068E-4</v>
      </c>
      <c r="O338" s="48">
        <f t="shared" ref="O338:O340" si="315">+(1+N338)*O337</f>
        <v>101.245719650236</v>
      </c>
      <c r="Q338" s="45">
        <v>43070</v>
      </c>
      <c r="R338" s="42">
        <v>37423.589999999997</v>
      </c>
      <c r="S338" s="47">
        <f t="shared" ref="S338:S340" si="316">+R338/R337-1</f>
        <v>-5.2372660456367903E-4</v>
      </c>
      <c r="T338" s="48">
        <f t="shared" ref="T338:T340" si="317">+(1+S338)*T337</f>
        <v>101.88856931896386</v>
      </c>
      <c r="V338" s="45">
        <v>43070</v>
      </c>
      <c r="W338" s="42">
        <v>1479.71</v>
      </c>
      <c r="X338" s="47">
        <f t="shared" si="295"/>
        <v>-3.5805004593847389E-4</v>
      </c>
      <c r="Y338" s="42">
        <f t="shared" si="260"/>
        <v>3.5928423890885242E-5</v>
      </c>
      <c r="Z338" s="48">
        <f t="shared" si="276"/>
        <v>100.58869514972309</v>
      </c>
      <c r="AA338" s="48">
        <f t="shared" si="277"/>
        <v>101.82009603100292</v>
      </c>
      <c r="AB338" s="48">
        <f t="shared" si="278"/>
        <v>100.62472383671538</v>
      </c>
      <c r="AC338" s="48">
        <f t="shared" si="279"/>
        <v>101.85290505398918</v>
      </c>
      <c r="AE338" s="45">
        <v>43070</v>
      </c>
      <c r="AF338" s="42">
        <v>61376.35</v>
      </c>
      <c r="AG338" s="47">
        <f t="shared" ref="AG338:AG340" si="318">+AF338/AF337-1</f>
        <v>-4.2148306340017427E-4</v>
      </c>
      <c r="AH338" s="48">
        <f t="shared" ref="AH338:AH340" si="319">+(1+AG338)*AH337</f>
        <v>101.45674632437104</v>
      </c>
      <c r="AK338" s="45">
        <v>43070</v>
      </c>
      <c r="AL338" s="42">
        <v>39665.47</v>
      </c>
      <c r="AM338" s="47">
        <f t="shared" ref="AM338:AM340" si="320">+AL338/AL337-1</f>
        <v>1.2531359917300477E-4</v>
      </c>
      <c r="AN338" s="48">
        <f t="shared" ref="AN338:AN340" si="321">+(1+AM338)*AN337</f>
        <v>101.71311420761374</v>
      </c>
      <c r="AQ338" s="60">
        <f t="shared" si="292"/>
        <v>101.63465743753888</v>
      </c>
      <c r="AS338" s="42">
        <f t="shared" si="296"/>
        <v>101.245719650236</v>
      </c>
      <c r="AT338" s="42">
        <f t="shared" si="297"/>
        <v>102.0649184562939</v>
      </c>
    </row>
    <row r="339" spans="2:46" x14ac:dyDescent="0.2">
      <c r="B339" s="45">
        <v>43071</v>
      </c>
      <c r="C339" s="42">
        <v>35769.61</v>
      </c>
      <c r="D339" s="47">
        <f t="shared" si="310"/>
        <v>0</v>
      </c>
      <c r="E339" s="48">
        <f t="shared" si="311"/>
        <v>101.4388766677548</v>
      </c>
      <c r="G339" s="45">
        <v>43071</v>
      </c>
      <c r="H339" s="42">
        <v>35794.32</v>
      </c>
      <c r="I339" s="47">
        <f t="shared" si="312"/>
        <v>0</v>
      </c>
      <c r="J339" s="48">
        <f t="shared" si="313"/>
        <v>102.0649184562939</v>
      </c>
      <c r="L339" s="45">
        <v>43071</v>
      </c>
      <c r="M339" s="42">
        <v>39471.96</v>
      </c>
      <c r="N339" s="47">
        <f t="shared" si="314"/>
        <v>0</v>
      </c>
      <c r="O339" s="48">
        <f t="shared" si="315"/>
        <v>101.245719650236</v>
      </c>
      <c r="Q339" s="45">
        <v>43071</v>
      </c>
      <c r="R339" s="42">
        <v>37423.589999999997</v>
      </c>
      <c r="S339" s="47">
        <f t="shared" si="316"/>
        <v>0</v>
      </c>
      <c r="T339" s="48">
        <f t="shared" si="317"/>
        <v>101.88856931896386</v>
      </c>
      <c r="V339" s="45">
        <v>43071</v>
      </c>
      <c r="W339" s="42">
        <v>1480.03</v>
      </c>
      <c r="X339" s="47">
        <f t="shared" si="295"/>
        <v>2.1625859121043867E-4</v>
      </c>
      <c r="Y339" s="42">
        <f t="shared" si="260"/>
        <v>3.5928423890885242E-5</v>
      </c>
      <c r="Z339" s="48">
        <f t="shared" si="276"/>
        <v>100.61044831922787</v>
      </c>
      <c r="AA339" s="48">
        <f t="shared" si="277"/>
        <v>101.84577373709831</v>
      </c>
      <c r="AB339" s="48">
        <f t="shared" si="278"/>
        <v>100.58869514972309</v>
      </c>
      <c r="AC339" s="48">
        <f t="shared" si="279"/>
        <v>101.82009603100292</v>
      </c>
      <c r="AE339" s="45">
        <v>43071</v>
      </c>
      <c r="AF339" s="42">
        <v>61376.35</v>
      </c>
      <c r="AG339" s="47">
        <f t="shared" si="318"/>
        <v>0</v>
      </c>
      <c r="AH339" s="48">
        <f t="shared" si="319"/>
        <v>101.45674632437104</v>
      </c>
      <c r="AK339" s="45">
        <v>43071</v>
      </c>
      <c r="AL339" s="42">
        <v>39665.47</v>
      </c>
      <c r="AM339" s="47">
        <f t="shared" si="320"/>
        <v>0</v>
      </c>
      <c r="AN339" s="48">
        <f t="shared" si="321"/>
        <v>101.71311420761374</v>
      </c>
      <c r="AQ339" s="60">
        <f t="shared" ref="AQ339:AQ351" si="322">+AVERAGE(AN339,AH339,T339,O339,J339,E339)</f>
        <v>101.63465743753888</v>
      </c>
      <c r="AS339" s="42">
        <f t="shared" ref="AS339:AS351" si="323">+MIN(AN339,AH339,T339,O339,J339,E339)</f>
        <v>101.245719650236</v>
      </c>
      <c r="AT339" s="42">
        <f t="shared" ref="AT339:AT351" si="324">+MAX(AN339,AH339,T339,O339,J339,E339)</f>
        <v>102.0649184562939</v>
      </c>
    </row>
    <row r="340" spans="2:46" x14ac:dyDescent="0.2">
      <c r="B340" s="45">
        <v>43072</v>
      </c>
      <c r="C340" s="42">
        <v>35769.61</v>
      </c>
      <c r="D340" s="47">
        <f t="shared" si="310"/>
        <v>0</v>
      </c>
      <c r="E340" s="48">
        <f t="shared" si="311"/>
        <v>101.4388766677548</v>
      </c>
      <c r="G340" s="45">
        <v>43072</v>
      </c>
      <c r="H340" s="42">
        <v>35794.32</v>
      </c>
      <c r="I340" s="47">
        <f t="shared" si="312"/>
        <v>0</v>
      </c>
      <c r="J340" s="48">
        <f t="shared" si="313"/>
        <v>102.0649184562939</v>
      </c>
      <c r="L340" s="45">
        <v>43072</v>
      </c>
      <c r="M340" s="42">
        <v>39471.96</v>
      </c>
      <c r="N340" s="47">
        <f t="shared" si="314"/>
        <v>0</v>
      </c>
      <c r="O340" s="48">
        <f t="shared" si="315"/>
        <v>101.245719650236</v>
      </c>
      <c r="Q340" s="45">
        <v>43072</v>
      </c>
      <c r="R340" s="42">
        <v>37423.589999999997</v>
      </c>
      <c r="S340" s="47">
        <f t="shared" si="316"/>
        <v>0</v>
      </c>
      <c r="T340" s="48">
        <f t="shared" si="317"/>
        <v>101.88856931896386</v>
      </c>
      <c r="V340" s="45">
        <v>43072</v>
      </c>
      <c r="W340" s="42">
        <v>1480.36</v>
      </c>
      <c r="X340" s="47">
        <f t="shared" si="295"/>
        <v>2.2296845334213167E-4</v>
      </c>
      <c r="Y340" s="42">
        <f t="shared" si="260"/>
        <v>3.5928423890885242E-5</v>
      </c>
      <c r="Z340" s="48">
        <f t="shared" si="276"/>
        <v>100.63288127527967</v>
      </c>
      <c r="AA340" s="48">
        <f t="shared" si="277"/>
        <v>101.87214128987823</v>
      </c>
      <c r="AB340" s="48">
        <f t="shared" si="278"/>
        <v>100.61044831922787</v>
      </c>
      <c r="AC340" s="48">
        <f t="shared" si="279"/>
        <v>101.84577373709831</v>
      </c>
      <c r="AE340" s="45">
        <v>43072</v>
      </c>
      <c r="AF340" s="42">
        <v>61376.35</v>
      </c>
      <c r="AG340" s="47">
        <f t="shared" si="318"/>
        <v>0</v>
      </c>
      <c r="AH340" s="48">
        <f t="shared" si="319"/>
        <v>101.45674632437104</v>
      </c>
      <c r="AK340" s="45">
        <v>43072</v>
      </c>
      <c r="AL340" s="42">
        <v>39665.47</v>
      </c>
      <c r="AM340" s="47">
        <f t="shared" si="320"/>
        <v>0</v>
      </c>
      <c r="AN340" s="48">
        <f t="shared" si="321"/>
        <v>101.71311420761374</v>
      </c>
      <c r="AQ340" s="60">
        <f t="shared" si="322"/>
        <v>101.63465743753888</v>
      </c>
      <c r="AS340" s="42">
        <f t="shared" si="323"/>
        <v>101.245719650236</v>
      </c>
      <c r="AT340" s="42">
        <f t="shared" si="324"/>
        <v>102.0649184562939</v>
      </c>
    </row>
    <row r="341" spans="2:46" x14ac:dyDescent="0.2">
      <c r="B341" s="45">
        <v>43073</v>
      </c>
      <c r="C341" s="42">
        <v>35797.46</v>
      </c>
      <c r="D341" s="47">
        <f t="shared" ref="D341:D359" si="325">+C341/C340-1</f>
        <v>7.7859389576784288E-4</v>
      </c>
      <c r="E341" s="48">
        <f t="shared" ref="E341:E359" si="326">+(1+D341)*E340</f>
        <v>101.51785635792186</v>
      </c>
      <c r="G341" s="45">
        <v>43073</v>
      </c>
      <c r="H341" s="42">
        <v>35824.15</v>
      </c>
      <c r="I341" s="47">
        <f t="shared" ref="I341:I359" si="327">+H341/H340-1</f>
        <v>8.3337244568415514E-4</v>
      </c>
      <c r="J341" s="48">
        <f t="shared" ref="J341:J359" si="328">+(1+I341)*J340</f>
        <v>102.14997654700637</v>
      </c>
      <c r="L341" s="45">
        <v>43073</v>
      </c>
      <c r="M341" s="42">
        <v>39489.67</v>
      </c>
      <c r="N341" s="47">
        <f t="shared" ref="N341:N359" si="329">+M341/M340-1</f>
        <v>4.4867293136685582E-4</v>
      </c>
      <c r="O341" s="48">
        <f t="shared" ref="O341:O359" si="330">+(1+N341)*O340</f>
        <v>101.29114586405981</v>
      </c>
      <c r="Q341" s="45">
        <v>43073</v>
      </c>
      <c r="R341" s="42">
        <v>37437.410000000003</v>
      </c>
      <c r="S341" s="47">
        <f t="shared" ref="S341:S359" si="331">+R341/R340-1</f>
        <v>3.6928579005923723E-4</v>
      </c>
      <c r="T341" s="48">
        <f t="shared" ref="T341:T359" si="332">+(1+S341)*T340</f>
        <v>101.92619531978282</v>
      </c>
      <c r="V341" s="45">
        <v>43073</v>
      </c>
      <c r="W341" s="42">
        <v>1479.12</v>
      </c>
      <c r="X341" s="47">
        <f t="shared" si="295"/>
        <v>-8.3763408900539016E-4</v>
      </c>
      <c r="Y341" s="42">
        <f t="shared" si="260"/>
        <v>3.5928423890885242E-5</v>
      </c>
      <c r="Z341" s="48">
        <f t="shared" ref="Z341:Z359" si="333">+(1+X341)*Z340</f>
        <v>100.54858774344866</v>
      </c>
      <c r="AA341" s="48">
        <f t="shared" ref="AA341:AA359" si="334">+(1+X341+Y341)*AA340</f>
        <v>101.79046981708879</v>
      </c>
      <c r="AB341" s="48">
        <f t="shared" ref="AB341:AB359" si="335">+Z340</f>
        <v>100.63288127527967</v>
      </c>
      <c r="AC341" s="48">
        <f t="shared" si="279"/>
        <v>101.87214128987823</v>
      </c>
      <c r="AE341" s="45">
        <v>43073</v>
      </c>
      <c r="AF341" s="42">
        <v>61409.1</v>
      </c>
      <c r="AG341" s="47">
        <f t="shared" ref="AG341:AG359" si="336">+AF341/AF340-1</f>
        <v>5.3359315110790284E-4</v>
      </c>
      <c r="AH341" s="48">
        <f t="shared" ref="AH341:AH359" si="337">+(1+AG341)*AH340</f>
        <v>101.51088294934341</v>
      </c>
      <c r="AK341" s="45">
        <v>43073</v>
      </c>
      <c r="AL341" s="42">
        <v>39699.93</v>
      </c>
      <c r="AM341" s="47">
        <f t="shared" ref="AM341:AM359" si="338">+AL341/AL340-1</f>
        <v>8.6876570478056081E-4</v>
      </c>
      <c r="AN341" s="48">
        <f t="shared" ref="AN341:AN359" si="339">+(1+AM341)*AN340</f>
        <v>101.80147907296374</v>
      </c>
      <c r="AQ341" s="60">
        <f t="shared" si="322"/>
        <v>101.69958935184633</v>
      </c>
      <c r="AS341" s="42">
        <f t="shared" si="323"/>
        <v>101.29114586405981</v>
      </c>
      <c r="AT341" s="42">
        <f t="shared" si="324"/>
        <v>102.14997654700637</v>
      </c>
    </row>
    <row r="342" spans="2:46" x14ac:dyDescent="0.2">
      <c r="B342" s="45">
        <v>43074</v>
      </c>
      <c r="C342" s="42">
        <v>35784.81</v>
      </c>
      <c r="D342" s="47">
        <f t="shared" si="325"/>
        <v>-3.533770273086434E-4</v>
      </c>
      <c r="E342" s="48">
        <f t="shared" si="326"/>
        <v>101.48198227962335</v>
      </c>
      <c r="G342" s="45">
        <v>43074</v>
      </c>
      <c r="H342" s="42">
        <v>35819.72</v>
      </c>
      <c r="I342" s="47">
        <f t="shared" si="327"/>
        <v>-1.2365959834359508E-4</v>
      </c>
      <c r="J342" s="48">
        <f t="shared" si="328"/>
        <v>102.13734472193576</v>
      </c>
      <c r="L342" s="45">
        <v>43074</v>
      </c>
      <c r="M342" s="42">
        <v>39485.42</v>
      </c>
      <c r="N342" s="47">
        <f t="shared" si="329"/>
        <v>-1.0762308218836836E-4</v>
      </c>
      <c r="O342" s="48">
        <f t="shared" si="330"/>
        <v>101.28024459874354</v>
      </c>
      <c r="Q342" s="45">
        <v>43074</v>
      </c>
      <c r="R342" s="42">
        <v>37435.120000000003</v>
      </c>
      <c r="S342" s="47">
        <f t="shared" si="331"/>
        <v>-6.1168761407381922E-5</v>
      </c>
      <c r="T342" s="48">
        <f t="shared" si="332"/>
        <v>101.91996062066015</v>
      </c>
      <c r="V342" s="45">
        <v>43074</v>
      </c>
      <c r="W342" s="42">
        <v>1477.62</v>
      </c>
      <c r="X342" s="47">
        <f t="shared" si="295"/>
        <v>-1.0141165017036879E-3</v>
      </c>
      <c r="Y342" s="42">
        <f t="shared" si="260"/>
        <v>3.5928423890885242E-5</v>
      </c>
      <c r="Z342" s="48">
        <f t="shared" si="333"/>
        <v>100.44661976139503</v>
      </c>
      <c r="AA342" s="48">
        <f t="shared" si="334"/>
        <v>101.69089959307875</v>
      </c>
      <c r="AB342" s="48">
        <f t="shared" si="335"/>
        <v>100.54858774344866</v>
      </c>
      <c r="AC342" s="48">
        <f t="shared" si="279"/>
        <v>101.79046981708879</v>
      </c>
      <c r="AE342" s="45">
        <v>43074</v>
      </c>
      <c r="AF342" s="42">
        <v>61396.73</v>
      </c>
      <c r="AG342" s="47">
        <f t="shared" si="336"/>
        <v>-2.0143594353272398E-4</v>
      </c>
      <c r="AH342" s="48">
        <f t="shared" si="337"/>
        <v>101.49043500885767</v>
      </c>
      <c r="AK342" s="45">
        <v>43074</v>
      </c>
      <c r="AL342" s="42">
        <v>39695.39</v>
      </c>
      <c r="AM342" s="47">
        <f t="shared" si="338"/>
        <v>-1.1435788425828708E-4</v>
      </c>
      <c r="AN342" s="48">
        <f t="shared" si="339"/>
        <v>101.7898372712026</v>
      </c>
      <c r="AQ342" s="60">
        <f t="shared" si="322"/>
        <v>101.68330075017052</v>
      </c>
      <c r="AS342" s="42">
        <f t="shared" si="323"/>
        <v>101.28024459874354</v>
      </c>
      <c r="AT342" s="42">
        <f t="shared" si="324"/>
        <v>102.13734472193576</v>
      </c>
    </row>
    <row r="343" spans="2:46" x14ac:dyDescent="0.2">
      <c r="B343" s="45">
        <v>43075</v>
      </c>
      <c r="C343" s="42">
        <v>35781.51</v>
      </c>
      <c r="D343" s="47">
        <f t="shared" si="325"/>
        <v>-9.2217899158808514E-5</v>
      </c>
      <c r="E343" s="48">
        <f t="shared" si="326"/>
        <v>101.47262382441505</v>
      </c>
      <c r="G343" s="45">
        <v>43075</v>
      </c>
      <c r="H343" s="42">
        <v>35815.019999999997</v>
      </c>
      <c r="I343" s="47">
        <f t="shared" si="327"/>
        <v>-1.3121263929494198E-4</v>
      </c>
      <c r="J343" s="48">
        <f t="shared" si="328"/>
        <v>102.12394301136422</v>
      </c>
      <c r="L343" s="45">
        <v>43075</v>
      </c>
      <c r="M343" s="42">
        <v>39467.96</v>
      </c>
      <c r="N343" s="47">
        <f t="shared" si="329"/>
        <v>-4.4218853440081141E-4</v>
      </c>
      <c r="O343" s="48">
        <f t="shared" si="330"/>
        <v>101.23545963582066</v>
      </c>
      <c r="Q343" s="45">
        <v>43075</v>
      </c>
      <c r="R343" s="42">
        <v>37413.379999999997</v>
      </c>
      <c r="S343" s="47">
        <f t="shared" si="331"/>
        <v>-5.8073808765690682E-4</v>
      </c>
      <c r="T343" s="48">
        <f t="shared" si="332"/>
        <v>101.86077181763524</v>
      </c>
      <c r="V343" s="45">
        <v>43075</v>
      </c>
      <c r="W343" s="42">
        <v>1477.23</v>
      </c>
      <c r="X343" s="47">
        <f t="shared" si="295"/>
        <v>-2.6393795427770428E-4</v>
      </c>
      <c r="Y343" s="42">
        <f t="shared" si="260"/>
        <v>3.5928423890885242E-5</v>
      </c>
      <c r="Z343" s="48">
        <f t="shared" si="333"/>
        <v>100.42010808606109</v>
      </c>
      <c r="AA343" s="48">
        <f t="shared" si="334"/>
        <v>101.66771309881793</v>
      </c>
      <c r="AB343" s="48">
        <f t="shared" si="335"/>
        <v>100.44661976139503</v>
      </c>
      <c r="AC343" s="48">
        <f t="shared" si="279"/>
        <v>101.69089959307875</v>
      </c>
      <c r="AE343" s="45">
        <v>43075</v>
      </c>
      <c r="AF343" s="42">
        <v>61376.68</v>
      </c>
      <c r="AG343" s="47">
        <f t="shared" si="336"/>
        <v>-3.265646232299968E-4</v>
      </c>
      <c r="AH343" s="48">
        <f t="shared" si="337"/>
        <v>101.45729182318756</v>
      </c>
      <c r="AK343" s="45">
        <v>43075</v>
      </c>
      <c r="AL343" s="42">
        <v>39665.86</v>
      </c>
      <c r="AM343" s="47">
        <f t="shared" si="338"/>
        <v>-7.4391509946114542E-4</v>
      </c>
      <c r="AN343" s="48">
        <f t="shared" si="339"/>
        <v>101.71411427428485</v>
      </c>
      <c r="AQ343" s="60">
        <f t="shared" si="322"/>
        <v>101.64403406445126</v>
      </c>
      <c r="AS343" s="42">
        <f t="shared" si="323"/>
        <v>101.23545963582066</v>
      </c>
      <c r="AT343" s="42">
        <f t="shared" si="324"/>
        <v>102.12394301136422</v>
      </c>
    </row>
    <row r="344" spans="2:46" x14ac:dyDescent="0.2">
      <c r="B344" s="45">
        <v>43076</v>
      </c>
      <c r="C344" s="42">
        <v>35781.51</v>
      </c>
      <c r="D344" s="47">
        <f t="shared" si="325"/>
        <v>0</v>
      </c>
      <c r="E344" s="48">
        <f t="shared" si="326"/>
        <v>101.47262382441505</v>
      </c>
      <c r="G344" s="45">
        <v>43076</v>
      </c>
      <c r="H344" s="42">
        <v>35815.019999999997</v>
      </c>
      <c r="I344" s="47">
        <f t="shared" si="327"/>
        <v>0</v>
      </c>
      <c r="J344" s="48">
        <f t="shared" si="328"/>
        <v>102.12394301136422</v>
      </c>
      <c r="L344" s="45">
        <v>43076</v>
      </c>
      <c r="M344" s="42">
        <v>39467.96</v>
      </c>
      <c r="N344" s="47">
        <f t="shared" si="329"/>
        <v>0</v>
      </c>
      <c r="O344" s="48">
        <f t="shared" si="330"/>
        <v>101.23545963582066</v>
      </c>
      <c r="Q344" s="45">
        <v>43076</v>
      </c>
      <c r="R344" s="42">
        <v>37413.379999999997</v>
      </c>
      <c r="S344" s="47">
        <f t="shared" si="331"/>
        <v>0</v>
      </c>
      <c r="T344" s="48">
        <f t="shared" si="332"/>
        <v>101.86077181763524</v>
      </c>
      <c r="V344" s="45">
        <v>43076</v>
      </c>
      <c r="W344" s="42">
        <v>1475.32</v>
      </c>
      <c r="X344" s="47">
        <f t="shared" si="295"/>
        <v>-1.2929604733183941E-3</v>
      </c>
      <c r="Y344" s="42">
        <f t="shared" si="260"/>
        <v>3.5928423890885242E-5</v>
      </c>
      <c r="Z344" s="48">
        <f t="shared" si="333"/>
        <v>100.29026885557946</v>
      </c>
      <c r="AA344" s="48">
        <f t="shared" si="334"/>
        <v>101.53991352506071</v>
      </c>
      <c r="AB344" s="48">
        <f t="shared" si="335"/>
        <v>100.42010808606109</v>
      </c>
      <c r="AC344" s="48">
        <f t="shared" si="279"/>
        <v>101.66771309881793</v>
      </c>
      <c r="AE344" s="45">
        <v>43076</v>
      </c>
      <c r="AF344" s="42">
        <v>61376.68</v>
      </c>
      <c r="AG344" s="47">
        <f t="shared" si="336"/>
        <v>0</v>
      </c>
      <c r="AH344" s="48">
        <f t="shared" si="337"/>
        <v>101.45729182318756</v>
      </c>
      <c r="AK344" s="45">
        <v>43076</v>
      </c>
      <c r="AL344" s="42">
        <v>39665.86</v>
      </c>
      <c r="AM344" s="47">
        <f t="shared" si="338"/>
        <v>0</v>
      </c>
      <c r="AN344" s="48">
        <f t="shared" si="339"/>
        <v>101.71411427428485</v>
      </c>
      <c r="AQ344" s="60">
        <f t="shared" si="322"/>
        <v>101.64403406445126</v>
      </c>
      <c r="AS344" s="42">
        <f t="shared" si="323"/>
        <v>101.23545963582066</v>
      </c>
      <c r="AT344" s="42">
        <f t="shared" si="324"/>
        <v>102.12394301136422</v>
      </c>
    </row>
    <row r="345" spans="2:46" x14ac:dyDescent="0.2">
      <c r="B345" s="45">
        <v>43077</v>
      </c>
      <c r="C345" s="42">
        <v>35759.25</v>
      </c>
      <c r="D345" s="47">
        <f t="shared" si="325"/>
        <v>-6.2210901664017104E-4</v>
      </c>
      <c r="E345" s="48">
        <f t="shared" si="326"/>
        <v>101.40949679019175</v>
      </c>
      <c r="G345" s="45">
        <v>43077</v>
      </c>
      <c r="H345" s="42">
        <v>35794.519999999997</v>
      </c>
      <c r="I345" s="47">
        <f t="shared" si="327"/>
        <v>-5.7238555220684439E-4</v>
      </c>
      <c r="J345" s="48">
        <f t="shared" si="328"/>
        <v>102.06548874185012</v>
      </c>
      <c r="L345" s="45">
        <v>43077</v>
      </c>
      <c r="M345" s="42">
        <v>39456.32</v>
      </c>
      <c r="N345" s="47">
        <f t="shared" si="329"/>
        <v>-2.9492276773357418E-4</v>
      </c>
      <c r="O345" s="48">
        <f t="shared" si="330"/>
        <v>101.20560299387208</v>
      </c>
      <c r="Q345" s="45">
        <v>43077</v>
      </c>
      <c r="R345" s="42">
        <v>37397.26</v>
      </c>
      <c r="S345" s="47">
        <f t="shared" si="331"/>
        <v>-4.308619002078018E-4</v>
      </c>
      <c r="T345" s="48">
        <f t="shared" si="332"/>
        <v>101.81688389193326</v>
      </c>
      <c r="V345" s="45">
        <v>43077</v>
      </c>
      <c r="W345" s="42">
        <v>1475.65</v>
      </c>
      <c r="X345" s="47">
        <f t="shared" si="295"/>
        <v>2.2368028631092329E-4</v>
      </c>
      <c r="Y345" s="42">
        <f t="shared" si="260"/>
        <v>3.5928423890885242E-5</v>
      </c>
      <c r="Z345" s="48">
        <f t="shared" si="333"/>
        <v>100.31270181163127</v>
      </c>
      <c r="AA345" s="48">
        <f t="shared" si="334"/>
        <v>101.56627417104495</v>
      </c>
      <c r="AB345" s="48">
        <f t="shared" si="335"/>
        <v>100.29026885557946</v>
      </c>
      <c r="AC345" s="48">
        <f t="shared" si="279"/>
        <v>101.53991352506071</v>
      </c>
      <c r="AE345" s="45">
        <v>43077</v>
      </c>
      <c r="AF345" s="42">
        <v>61349.08</v>
      </c>
      <c r="AG345" s="47">
        <f t="shared" si="336"/>
        <v>-4.496821919985905E-4</v>
      </c>
      <c r="AH345" s="48">
        <f t="shared" si="337"/>
        <v>101.41166828580627</v>
      </c>
      <c r="AK345" s="45">
        <v>43077</v>
      </c>
      <c r="AL345" s="42">
        <v>39643.18</v>
      </c>
      <c r="AM345" s="47">
        <f t="shared" si="338"/>
        <v>-5.7177633360272484E-4</v>
      </c>
      <c r="AN345" s="48">
        <f t="shared" si="339"/>
        <v>101.65595655094945</v>
      </c>
      <c r="AQ345" s="60">
        <f t="shared" si="322"/>
        <v>101.59418287576715</v>
      </c>
      <c r="AS345" s="42">
        <f t="shared" si="323"/>
        <v>101.20560299387208</v>
      </c>
      <c r="AT345" s="42">
        <f t="shared" si="324"/>
        <v>102.06548874185012</v>
      </c>
    </row>
    <row r="346" spans="2:46" x14ac:dyDescent="0.2">
      <c r="B346" s="45">
        <v>43078</v>
      </c>
      <c r="C346" s="42">
        <v>35759.25</v>
      </c>
      <c r="D346" s="47">
        <f t="shared" si="325"/>
        <v>0</v>
      </c>
      <c r="E346" s="48">
        <f t="shared" si="326"/>
        <v>101.40949679019175</v>
      </c>
      <c r="G346" s="45">
        <v>43078</v>
      </c>
      <c r="H346" s="42">
        <v>35794.519999999997</v>
      </c>
      <c r="I346" s="47">
        <f t="shared" si="327"/>
        <v>0</v>
      </c>
      <c r="J346" s="48">
        <f t="shared" si="328"/>
        <v>102.06548874185012</v>
      </c>
      <c r="L346" s="45">
        <v>43078</v>
      </c>
      <c r="M346" s="42">
        <v>39456.32</v>
      </c>
      <c r="N346" s="47">
        <f t="shared" si="329"/>
        <v>0</v>
      </c>
      <c r="O346" s="48">
        <f t="shared" si="330"/>
        <v>101.20560299387208</v>
      </c>
      <c r="Q346" s="45">
        <v>43078</v>
      </c>
      <c r="R346" s="42">
        <v>37397.26</v>
      </c>
      <c r="S346" s="47">
        <f t="shared" si="331"/>
        <v>0</v>
      </c>
      <c r="T346" s="48">
        <f t="shared" si="332"/>
        <v>101.81688389193326</v>
      </c>
      <c r="V346" s="45">
        <v>43078</v>
      </c>
      <c r="W346" s="42">
        <v>1475.98</v>
      </c>
      <c r="X346" s="47">
        <f t="shared" si="295"/>
        <v>2.2363026462901558E-4</v>
      </c>
      <c r="Y346" s="42">
        <f t="shared" si="260"/>
        <v>3.5928423890885242E-5</v>
      </c>
      <c r="Z346" s="48">
        <f t="shared" si="333"/>
        <v>100.33513476768306</v>
      </c>
      <c r="AA346" s="48">
        <f t="shared" si="334"/>
        <v>101.59263657996664</v>
      </c>
      <c r="AB346" s="48">
        <f t="shared" si="335"/>
        <v>100.31270181163127</v>
      </c>
      <c r="AC346" s="48">
        <f t="shared" si="279"/>
        <v>101.56627417104495</v>
      </c>
      <c r="AE346" s="45">
        <v>43078</v>
      </c>
      <c r="AF346" s="42">
        <v>61349.08</v>
      </c>
      <c r="AG346" s="47">
        <f t="shared" si="336"/>
        <v>0</v>
      </c>
      <c r="AH346" s="48">
        <f t="shared" si="337"/>
        <v>101.41166828580627</v>
      </c>
      <c r="AK346" s="45">
        <v>43078</v>
      </c>
      <c r="AL346" s="42">
        <v>39643.18</v>
      </c>
      <c r="AM346" s="47">
        <f t="shared" si="338"/>
        <v>0</v>
      </c>
      <c r="AN346" s="48">
        <f t="shared" si="339"/>
        <v>101.65595655094945</v>
      </c>
      <c r="AQ346" s="60">
        <f t="shared" si="322"/>
        <v>101.59418287576715</v>
      </c>
      <c r="AS346" s="42">
        <f t="shared" si="323"/>
        <v>101.20560299387208</v>
      </c>
      <c r="AT346" s="42">
        <f t="shared" si="324"/>
        <v>102.06548874185012</v>
      </c>
    </row>
    <row r="347" spans="2:46" x14ac:dyDescent="0.2">
      <c r="B347" s="45">
        <v>43079</v>
      </c>
      <c r="C347" s="42">
        <v>35759.25</v>
      </c>
      <c r="D347" s="47">
        <f t="shared" si="325"/>
        <v>0</v>
      </c>
      <c r="E347" s="48">
        <f t="shared" si="326"/>
        <v>101.40949679019175</v>
      </c>
      <c r="G347" s="45">
        <v>43079</v>
      </c>
      <c r="H347" s="42">
        <v>35794.519999999997</v>
      </c>
      <c r="I347" s="47">
        <f t="shared" si="327"/>
        <v>0</v>
      </c>
      <c r="J347" s="48">
        <f t="shared" si="328"/>
        <v>102.06548874185012</v>
      </c>
      <c r="L347" s="45">
        <v>43079</v>
      </c>
      <c r="M347" s="42">
        <v>39456.32</v>
      </c>
      <c r="N347" s="47">
        <f t="shared" si="329"/>
        <v>0</v>
      </c>
      <c r="O347" s="48">
        <f t="shared" si="330"/>
        <v>101.20560299387208</v>
      </c>
      <c r="Q347" s="45">
        <v>43079</v>
      </c>
      <c r="R347" s="42">
        <v>37397.26</v>
      </c>
      <c r="S347" s="47">
        <f t="shared" si="331"/>
        <v>0</v>
      </c>
      <c r="T347" s="48">
        <f t="shared" si="332"/>
        <v>101.81688389193326</v>
      </c>
      <c r="V347" s="45">
        <v>43079</v>
      </c>
      <c r="W347" s="42">
        <v>1476.09</v>
      </c>
      <c r="X347" s="47">
        <f t="shared" si="295"/>
        <v>7.4526755104997733E-5</v>
      </c>
      <c r="Y347" s="42">
        <f t="shared" si="260"/>
        <v>3.5928423890885242E-5</v>
      </c>
      <c r="Z347" s="48">
        <f t="shared" si="333"/>
        <v>100.34261241970032</v>
      </c>
      <c r="AA347" s="48">
        <f t="shared" si="334"/>
        <v>101.60385801282474</v>
      </c>
      <c r="AB347" s="48">
        <f t="shared" si="335"/>
        <v>100.33513476768306</v>
      </c>
      <c r="AC347" s="48">
        <f t="shared" si="279"/>
        <v>101.59263657996664</v>
      </c>
      <c r="AE347" s="45">
        <v>43079</v>
      </c>
      <c r="AF347" s="42">
        <v>61349.08</v>
      </c>
      <c r="AG347" s="47">
        <f t="shared" si="336"/>
        <v>0</v>
      </c>
      <c r="AH347" s="48">
        <f t="shared" si="337"/>
        <v>101.41166828580627</v>
      </c>
      <c r="AK347" s="45">
        <v>43079</v>
      </c>
      <c r="AL347" s="42">
        <v>39643.18</v>
      </c>
      <c r="AM347" s="47">
        <f t="shared" si="338"/>
        <v>0</v>
      </c>
      <c r="AN347" s="48">
        <f t="shared" si="339"/>
        <v>101.65595655094945</v>
      </c>
      <c r="AQ347" s="60">
        <f t="shared" si="322"/>
        <v>101.59418287576715</v>
      </c>
      <c r="AS347" s="42">
        <f t="shared" si="323"/>
        <v>101.20560299387208</v>
      </c>
      <c r="AT347" s="42">
        <f t="shared" si="324"/>
        <v>102.06548874185012</v>
      </c>
    </row>
    <row r="348" spans="2:46" x14ac:dyDescent="0.2">
      <c r="B348" s="45">
        <v>43080</v>
      </c>
      <c r="C348" s="42">
        <v>35748.61</v>
      </c>
      <c r="D348" s="47">
        <f t="shared" si="325"/>
        <v>-2.9754539035353744E-4</v>
      </c>
      <c r="E348" s="48">
        <f t="shared" si="326"/>
        <v>101.37932286188376</v>
      </c>
      <c r="G348" s="45">
        <v>43080</v>
      </c>
      <c r="H348" s="42">
        <v>35788.53</v>
      </c>
      <c r="I348" s="47">
        <f t="shared" si="327"/>
        <v>-1.673440515475022E-4</v>
      </c>
      <c r="J348" s="48">
        <f t="shared" si="328"/>
        <v>102.04840868944088</v>
      </c>
      <c r="L348" s="45">
        <v>43080</v>
      </c>
      <c r="M348" s="42">
        <v>39455.93</v>
      </c>
      <c r="N348" s="47">
        <f t="shared" si="329"/>
        <v>-9.8843480588195476E-6</v>
      </c>
      <c r="O348" s="48">
        <f t="shared" si="330"/>
        <v>101.20460264246658</v>
      </c>
      <c r="Q348" s="45">
        <v>43080</v>
      </c>
      <c r="R348" s="42">
        <v>37384.559999999998</v>
      </c>
      <c r="S348" s="47">
        <f t="shared" si="331"/>
        <v>-3.3959707208508494E-4</v>
      </c>
      <c r="T348" s="48">
        <f t="shared" si="332"/>
        <v>101.78230717627473</v>
      </c>
      <c r="V348" s="45">
        <v>43080</v>
      </c>
      <c r="W348" s="42">
        <v>1472.3</v>
      </c>
      <c r="X348" s="47">
        <f t="shared" si="295"/>
        <v>-2.567594116889893E-3</v>
      </c>
      <c r="Y348" s="42">
        <f t="shared" si="260"/>
        <v>3.5928423890885242E-5</v>
      </c>
      <c r="Z348" s="48">
        <f t="shared" si="333"/>
        <v>100.08497331837813</v>
      </c>
      <c r="AA348" s="48">
        <f t="shared" si="334"/>
        <v>101.34663101121734</v>
      </c>
      <c r="AB348" s="48">
        <f t="shared" si="335"/>
        <v>100.34261241970032</v>
      </c>
      <c r="AC348" s="48">
        <f t="shared" si="279"/>
        <v>101.60385801282474</v>
      </c>
      <c r="AD348" s="46">
        <f>+AC348/AC347-1</f>
        <v>1.1045517899588297E-4</v>
      </c>
      <c r="AE348" s="45">
        <v>43080</v>
      </c>
      <c r="AF348" s="42">
        <v>61317.4</v>
      </c>
      <c r="AG348" s="47">
        <f t="shared" si="336"/>
        <v>-5.1638916182605854E-4</v>
      </c>
      <c r="AH348" s="48">
        <f t="shared" si="337"/>
        <v>101.35930039942077</v>
      </c>
      <c r="AK348" s="45">
        <v>43080</v>
      </c>
      <c r="AL348" s="42">
        <v>39638.18</v>
      </c>
      <c r="AM348" s="47">
        <f t="shared" si="338"/>
        <v>-1.2612509894516233E-4</v>
      </c>
      <c r="AN348" s="48">
        <f t="shared" si="339"/>
        <v>101.6431351833711</v>
      </c>
      <c r="AQ348" s="60">
        <f t="shared" si="322"/>
        <v>101.56951282547629</v>
      </c>
      <c r="AS348" s="42">
        <f t="shared" si="323"/>
        <v>101.20460264246658</v>
      </c>
      <c r="AT348" s="42">
        <f t="shared" si="324"/>
        <v>102.04840868944088</v>
      </c>
    </row>
    <row r="349" spans="2:46" x14ac:dyDescent="0.2">
      <c r="B349" s="45">
        <v>43081</v>
      </c>
      <c r="C349" s="42">
        <v>35706.19</v>
      </c>
      <c r="D349" s="47">
        <f t="shared" si="325"/>
        <v>-1.1866195636697219E-3</v>
      </c>
      <c r="E349" s="48">
        <f t="shared" si="326"/>
        <v>101.25902417402426</v>
      </c>
      <c r="G349" s="45">
        <v>43081</v>
      </c>
      <c r="H349" s="42">
        <v>35735.97</v>
      </c>
      <c r="I349" s="47">
        <f t="shared" si="327"/>
        <v>-1.4686269595314272E-3</v>
      </c>
      <c r="J349" s="48">
        <f t="shared" si="328"/>
        <v>101.89853764526228</v>
      </c>
      <c r="L349" s="45">
        <v>43081</v>
      </c>
      <c r="M349" s="42">
        <v>39404.81</v>
      </c>
      <c r="N349" s="47">
        <f t="shared" si="329"/>
        <v>-1.2956227365570339E-3</v>
      </c>
      <c r="O349" s="48">
        <f t="shared" si="330"/>
        <v>101.07347965823878</v>
      </c>
      <c r="Q349" s="45">
        <v>43081</v>
      </c>
      <c r="R349" s="42">
        <v>37338.44</v>
      </c>
      <c r="S349" s="47">
        <f t="shared" si="331"/>
        <v>-1.233664379091115E-3</v>
      </c>
      <c r="T349" s="48">
        <f t="shared" si="332"/>
        <v>101.65674196948964</v>
      </c>
      <c r="V349" s="45">
        <v>43081</v>
      </c>
      <c r="W349" s="42">
        <v>1470.91</v>
      </c>
      <c r="X349" s="47">
        <f t="shared" si="295"/>
        <v>-9.441010663586713E-4</v>
      </c>
      <c r="Y349" s="42">
        <f t="shared" si="260"/>
        <v>3.5928423890885242E-5</v>
      </c>
      <c r="Z349" s="48">
        <f t="shared" si="333"/>
        <v>99.990482988341768</v>
      </c>
      <c r="AA349" s="48">
        <f t="shared" si="334"/>
        <v>101.25459077352667</v>
      </c>
      <c r="AB349" s="48">
        <f t="shared" si="335"/>
        <v>100.08497331837813</v>
      </c>
      <c r="AC349" s="48">
        <f t="shared" si="279"/>
        <v>101.34663101121734</v>
      </c>
      <c r="AD349" s="46">
        <f t="shared" ref="AD349:AD351" si="340">+AC349/AC348-1</f>
        <v>-2.5316656929988968E-3</v>
      </c>
      <c r="AE349" s="45">
        <v>43081</v>
      </c>
      <c r="AF349" s="42">
        <v>61249.33</v>
      </c>
      <c r="AG349" s="47">
        <f t="shared" si="336"/>
        <v>-1.1101253477805439E-3</v>
      </c>
      <c r="AH349" s="48">
        <f t="shared" si="337"/>
        <v>101.24677887081407</v>
      </c>
      <c r="AK349" s="45">
        <v>43081</v>
      </c>
      <c r="AL349" s="42">
        <v>39603.03</v>
      </c>
      <c r="AM349" s="47">
        <f t="shared" si="338"/>
        <v>-8.8677128970104935E-4</v>
      </c>
      <c r="AN349" s="48">
        <f t="shared" si="339"/>
        <v>101.55300096929528</v>
      </c>
      <c r="AQ349" s="60">
        <f t="shared" si="322"/>
        <v>101.44792721452073</v>
      </c>
      <c r="AS349" s="42">
        <f t="shared" si="323"/>
        <v>101.07347965823878</v>
      </c>
      <c r="AT349" s="42">
        <f t="shared" si="324"/>
        <v>101.89853764526228</v>
      </c>
    </row>
    <row r="350" spans="2:46" x14ac:dyDescent="0.2">
      <c r="B350" s="45">
        <v>43082</v>
      </c>
      <c r="C350" s="42">
        <v>35701.69</v>
      </c>
      <c r="D350" s="47">
        <f t="shared" si="325"/>
        <v>-1.2602856815580044E-4</v>
      </c>
      <c r="E350" s="48">
        <f t="shared" si="326"/>
        <v>101.24626264419476</v>
      </c>
      <c r="G350" s="45">
        <v>43082</v>
      </c>
      <c r="H350" s="42">
        <v>35733.21</v>
      </c>
      <c r="I350" s="47">
        <f t="shared" si="327"/>
        <v>-7.7233107146690294E-5</v>
      </c>
      <c r="J350" s="48">
        <f t="shared" si="328"/>
        <v>101.89066770458624</v>
      </c>
      <c r="L350" s="45">
        <v>43082</v>
      </c>
      <c r="M350" s="42">
        <v>39407.56</v>
      </c>
      <c r="N350" s="47">
        <f t="shared" si="329"/>
        <v>6.9788434457596082E-5</v>
      </c>
      <c r="O350" s="48">
        <f t="shared" si="330"/>
        <v>101.08053341814932</v>
      </c>
      <c r="Q350" s="45">
        <v>43082</v>
      </c>
      <c r="R350" s="42">
        <v>37328.370000000003</v>
      </c>
      <c r="S350" s="47">
        <f t="shared" si="331"/>
        <v>-2.696952523993934E-4</v>
      </c>
      <c r="T350" s="48">
        <f t="shared" si="332"/>
        <v>101.62932562880609</v>
      </c>
      <c r="V350" s="45">
        <v>43082</v>
      </c>
      <c r="W350" s="42">
        <v>1469.02</v>
      </c>
      <c r="X350" s="47">
        <f t="shared" si="295"/>
        <v>-1.2849188597535699E-3</v>
      </c>
      <c r="Y350" s="42">
        <f t="shared" si="260"/>
        <v>3.5928423890885242E-5</v>
      </c>
      <c r="Z350" s="48">
        <f t="shared" si="333"/>
        <v>99.862003330954181</v>
      </c>
      <c r="AA350" s="48">
        <f t="shared" si="334"/>
        <v>101.12812475806335</v>
      </c>
      <c r="AB350" s="48">
        <f t="shared" si="335"/>
        <v>99.990482988341768</v>
      </c>
      <c r="AC350" s="48">
        <f t="shared" si="279"/>
        <v>101.25459077352667</v>
      </c>
      <c r="AD350" s="46">
        <f t="shared" si="340"/>
        <v>-9.0817264246778606E-4</v>
      </c>
      <c r="AE350" s="45">
        <v>43082</v>
      </c>
      <c r="AF350" s="42">
        <v>61231.16</v>
      </c>
      <c r="AG350" s="47">
        <f t="shared" si="336"/>
        <v>-2.9665630628117334E-4</v>
      </c>
      <c r="AH350" s="48">
        <f t="shared" si="337"/>
        <v>101.21674337537138</v>
      </c>
      <c r="AK350" s="45">
        <v>43082</v>
      </c>
      <c r="AL350" s="42">
        <v>39599.21</v>
      </c>
      <c r="AM350" s="47">
        <f t="shared" si="338"/>
        <v>-9.645726602236504E-5</v>
      </c>
      <c r="AN350" s="48">
        <f t="shared" si="339"/>
        <v>101.54320544446541</v>
      </c>
      <c r="AQ350" s="60">
        <f t="shared" si="322"/>
        <v>101.43445636926219</v>
      </c>
      <c r="AS350" s="42">
        <f t="shared" si="323"/>
        <v>101.08053341814932</v>
      </c>
      <c r="AT350" s="42">
        <f t="shared" si="324"/>
        <v>101.89066770458624</v>
      </c>
    </row>
    <row r="351" spans="2:46" x14ac:dyDescent="0.2">
      <c r="B351" s="45">
        <v>43083</v>
      </c>
      <c r="C351" s="42">
        <v>35676.81</v>
      </c>
      <c r="D351" s="47">
        <f t="shared" si="325"/>
        <v>-6.9688577767623716E-4</v>
      </c>
      <c r="E351" s="48">
        <f t="shared" si="326"/>
        <v>101.17570556371514</v>
      </c>
      <c r="G351" s="45">
        <v>43083</v>
      </c>
      <c r="H351" s="42">
        <v>35704.910000000003</v>
      </c>
      <c r="I351" s="47">
        <f t="shared" si="327"/>
        <v>-7.9198034545446827E-4</v>
      </c>
      <c r="J351" s="48">
        <f t="shared" si="328"/>
        <v>101.80997229837897</v>
      </c>
      <c r="L351" s="45">
        <v>43083</v>
      </c>
      <c r="M351" s="42">
        <v>39362.81</v>
      </c>
      <c r="N351" s="47">
        <f t="shared" si="329"/>
        <v>-1.1355689111429701E-3</v>
      </c>
      <c r="O351" s="48">
        <f t="shared" si="330"/>
        <v>100.96574950687791</v>
      </c>
      <c r="Q351" s="45">
        <v>43083</v>
      </c>
      <c r="R351" s="42">
        <v>37301.65</v>
      </c>
      <c r="S351" s="47">
        <f t="shared" si="331"/>
        <v>-7.1580945002425178E-4</v>
      </c>
      <c r="T351" s="48">
        <f t="shared" si="332"/>
        <v>101.5565783971214</v>
      </c>
      <c r="V351" s="45">
        <v>43083</v>
      </c>
      <c r="W351" s="42">
        <v>1467.41</v>
      </c>
      <c r="X351" s="47">
        <f t="shared" si="295"/>
        <v>-1.095968741065434E-3</v>
      </c>
      <c r="Y351" s="42">
        <f t="shared" si="260"/>
        <v>3.5928423890885242E-5</v>
      </c>
      <c r="Z351" s="48">
        <f t="shared" si="333"/>
        <v>99.752557696883287</v>
      </c>
      <c r="AA351" s="48">
        <f t="shared" si="334"/>
        <v>101.02092486861955</v>
      </c>
      <c r="AB351" s="48">
        <f t="shared" si="335"/>
        <v>99.862003330954181</v>
      </c>
      <c r="AC351" s="48">
        <f t="shared" si="279"/>
        <v>101.12812475806335</v>
      </c>
      <c r="AD351" s="46">
        <f t="shared" si="340"/>
        <v>-1.2489904358626847E-3</v>
      </c>
      <c r="AE351" s="45">
        <v>43083</v>
      </c>
      <c r="AF351" s="42">
        <v>61199.1</v>
      </c>
      <c r="AG351" s="47">
        <f t="shared" si="336"/>
        <v>-5.2358962332255121E-4</v>
      </c>
      <c r="AH351" s="48">
        <f t="shared" si="337"/>
        <v>101.16374733883353</v>
      </c>
      <c r="AK351" s="45">
        <v>43083</v>
      </c>
      <c r="AL351" s="42">
        <v>39580.230000000003</v>
      </c>
      <c r="AM351" s="47">
        <f t="shared" si="338"/>
        <v>-4.793024911354804E-4</v>
      </c>
      <c r="AN351" s="48">
        <f t="shared" si="339"/>
        <v>101.49453553313801</v>
      </c>
      <c r="AQ351" s="60">
        <f t="shared" si="322"/>
        <v>101.36104810634414</v>
      </c>
      <c r="AS351" s="42">
        <f t="shared" si="323"/>
        <v>100.96574950687791</v>
      </c>
      <c r="AT351" s="42">
        <f t="shared" si="324"/>
        <v>101.80997229837897</v>
      </c>
    </row>
    <row r="352" spans="2:46" x14ac:dyDescent="0.2">
      <c r="B352" s="45">
        <v>43084</v>
      </c>
      <c r="C352" s="42">
        <v>35642.03</v>
      </c>
      <c r="D352" s="47">
        <f t="shared" si="325"/>
        <v>-9.7486294318349653E-4</v>
      </c>
      <c r="E352" s="48">
        <f t="shared" si="326"/>
        <v>101.07707311761062</v>
      </c>
      <c r="G352" s="45">
        <v>43084</v>
      </c>
      <c r="H352" s="42">
        <v>35679.89</v>
      </c>
      <c r="I352" s="47">
        <f t="shared" si="327"/>
        <v>-7.0074395930430633E-4</v>
      </c>
      <c r="J352" s="48">
        <f t="shared" si="328"/>
        <v>101.73862957529394</v>
      </c>
      <c r="L352" s="45">
        <v>43084</v>
      </c>
      <c r="M352" s="42">
        <v>39323.449999999997</v>
      </c>
      <c r="N352" s="47">
        <f t="shared" si="329"/>
        <v>-9.9992861282005574E-4</v>
      </c>
      <c r="O352" s="48">
        <f t="shared" si="330"/>
        <v>100.86479096503116</v>
      </c>
      <c r="Q352" s="45">
        <v>43084</v>
      </c>
      <c r="R352" s="42">
        <v>37275.480000000003</v>
      </c>
      <c r="S352" s="47">
        <f t="shared" si="331"/>
        <v>-7.0157754415689499E-4</v>
      </c>
      <c r="T352" s="48">
        <f t="shared" si="332"/>
        <v>101.48532858225657</v>
      </c>
      <c r="V352" s="45">
        <v>43084</v>
      </c>
      <c r="W352" s="42">
        <v>1467.77</v>
      </c>
      <c r="X352" s="47">
        <f t="shared" si="295"/>
        <v>2.4533020764461178E-4</v>
      </c>
      <c r="Y352" s="42">
        <f t="shared" si="260"/>
        <v>3.5928423890885242E-5</v>
      </c>
      <c r="Z352" s="48">
        <f t="shared" si="333"/>
        <v>99.777030012576148</v>
      </c>
      <c r="AA352" s="48">
        <f t="shared" si="334"/>
        <v>101.04933787570454</v>
      </c>
      <c r="AB352" s="48">
        <f t="shared" si="335"/>
        <v>99.752557696883287</v>
      </c>
      <c r="AC352" s="48">
        <f>+AA351</f>
        <v>101.02092486861955</v>
      </c>
      <c r="AE352" s="45">
        <v>43084</v>
      </c>
      <c r="AF352" s="42">
        <v>61147.09</v>
      </c>
      <c r="AG352" s="47">
        <f t="shared" si="336"/>
        <v>-8.4984909908814021E-4</v>
      </c>
      <c r="AH352" s="48">
        <f t="shared" si="337"/>
        <v>101.07777341929724</v>
      </c>
      <c r="AK352" s="45">
        <v>43084</v>
      </c>
      <c r="AL352" s="42">
        <v>39564.81</v>
      </c>
      <c r="AM352" s="47">
        <f t="shared" si="338"/>
        <v>-3.8958843847058944E-4</v>
      </c>
      <c r="AN352" s="48">
        <f t="shared" si="339"/>
        <v>101.45499443552636</v>
      </c>
      <c r="AQ352" s="60">
        <f t="shared" ref="AQ352:AQ362" si="341">+AVERAGE(AN352,AH352,T352,O352,J352,E352)</f>
        <v>101.28309834916932</v>
      </c>
      <c r="AS352" s="42">
        <f t="shared" ref="AS352:AS362" si="342">+MIN(AN352,AH352,T352,O352,J352,E352)</f>
        <v>100.86479096503116</v>
      </c>
      <c r="AT352" s="42">
        <f t="shared" ref="AT352:AT362" si="343">+MAX(AN352,AH352,T352,O352,J352,E352)</f>
        <v>101.73862957529394</v>
      </c>
    </row>
    <row r="353" spans="2:46" x14ac:dyDescent="0.2">
      <c r="B353" s="45">
        <v>43085</v>
      </c>
      <c r="C353" s="42">
        <v>35642.03</v>
      </c>
      <c r="D353" s="47">
        <f t="shared" si="325"/>
        <v>0</v>
      </c>
      <c r="E353" s="48">
        <f t="shared" si="326"/>
        <v>101.07707311761062</v>
      </c>
      <c r="G353" s="45">
        <v>43085</v>
      </c>
      <c r="H353" s="42">
        <v>35679.89</v>
      </c>
      <c r="I353" s="47">
        <f t="shared" si="327"/>
        <v>0</v>
      </c>
      <c r="J353" s="48">
        <f t="shared" si="328"/>
        <v>101.73862957529394</v>
      </c>
      <c r="L353" s="45">
        <v>43085</v>
      </c>
      <c r="M353" s="42">
        <v>39323.449999999997</v>
      </c>
      <c r="N353" s="47">
        <f t="shared" si="329"/>
        <v>0</v>
      </c>
      <c r="O353" s="48">
        <f t="shared" si="330"/>
        <v>100.86479096503116</v>
      </c>
      <c r="Q353" s="45">
        <v>43085</v>
      </c>
      <c r="R353" s="42">
        <v>37275.480000000003</v>
      </c>
      <c r="S353" s="47">
        <f t="shared" si="331"/>
        <v>0</v>
      </c>
      <c r="T353" s="48">
        <f t="shared" si="332"/>
        <v>101.48532858225657</v>
      </c>
      <c r="V353" s="45">
        <v>43085</v>
      </c>
      <c r="W353" s="42">
        <v>1467.88</v>
      </c>
      <c r="X353" s="47">
        <f t="shared" si="295"/>
        <v>7.4943621957146433E-5</v>
      </c>
      <c r="Y353" s="42">
        <f t="shared" si="260"/>
        <v>3.5928423890885242E-5</v>
      </c>
      <c r="Z353" s="48">
        <f t="shared" si="333"/>
        <v>99.78450766459342</v>
      </c>
      <c r="AA353" s="48">
        <f t="shared" si="334"/>
        <v>101.06054142252641</v>
      </c>
      <c r="AB353" s="48">
        <f t="shared" si="335"/>
        <v>99.777030012576148</v>
      </c>
      <c r="AC353" s="48">
        <f t="shared" si="279"/>
        <v>101.04933787570454</v>
      </c>
      <c r="AE353" s="45">
        <v>43085</v>
      </c>
      <c r="AF353" s="42">
        <v>61147.09</v>
      </c>
      <c r="AG353" s="47">
        <f t="shared" si="336"/>
        <v>0</v>
      </c>
      <c r="AH353" s="48">
        <f t="shared" si="337"/>
        <v>101.07777341929724</v>
      </c>
      <c r="AK353" s="45">
        <v>43085</v>
      </c>
      <c r="AL353" s="42">
        <v>39564.81</v>
      </c>
      <c r="AM353" s="47">
        <f t="shared" si="338"/>
        <v>0</v>
      </c>
      <c r="AN353" s="48">
        <f t="shared" si="339"/>
        <v>101.45499443552636</v>
      </c>
      <c r="AQ353" s="60">
        <f t="shared" si="341"/>
        <v>101.28309834916932</v>
      </c>
      <c r="AS353" s="42">
        <f t="shared" si="342"/>
        <v>100.86479096503116</v>
      </c>
      <c r="AT353" s="42">
        <f t="shared" si="343"/>
        <v>101.73862957529394</v>
      </c>
    </row>
    <row r="354" spans="2:46" x14ac:dyDescent="0.2">
      <c r="B354" s="45">
        <v>43086</v>
      </c>
      <c r="C354" s="42">
        <v>35642.03</v>
      </c>
      <c r="D354" s="47">
        <f t="shared" si="325"/>
        <v>0</v>
      </c>
      <c r="E354" s="48">
        <f t="shared" si="326"/>
        <v>101.07707311761062</v>
      </c>
      <c r="G354" s="45">
        <v>43086</v>
      </c>
      <c r="H354" s="42">
        <v>35679.89</v>
      </c>
      <c r="I354" s="47">
        <f t="shared" si="327"/>
        <v>0</v>
      </c>
      <c r="J354" s="48">
        <f t="shared" si="328"/>
        <v>101.73862957529394</v>
      </c>
      <c r="L354" s="45">
        <v>43086</v>
      </c>
      <c r="M354" s="42">
        <v>39323.449999999997</v>
      </c>
      <c r="N354" s="47">
        <f t="shared" si="329"/>
        <v>0</v>
      </c>
      <c r="O354" s="48">
        <f t="shared" si="330"/>
        <v>100.86479096503116</v>
      </c>
      <c r="Q354" s="45">
        <v>43086</v>
      </c>
      <c r="R354" s="42">
        <v>37275.480000000003</v>
      </c>
      <c r="S354" s="47">
        <f t="shared" si="331"/>
        <v>0</v>
      </c>
      <c r="T354" s="48">
        <f t="shared" si="332"/>
        <v>101.48532858225657</v>
      </c>
      <c r="V354" s="45">
        <v>43086</v>
      </c>
      <c r="W354" s="42">
        <v>1468</v>
      </c>
      <c r="X354" s="47">
        <f t="shared" si="295"/>
        <v>8.1750551816250905E-5</v>
      </c>
      <c r="Y354" s="42">
        <f t="shared" si="260"/>
        <v>3.5928423890885242E-5</v>
      </c>
      <c r="Z354" s="48">
        <f t="shared" si="333"/>
        <v>99.792665103157717</v>
      </c>
      <c r="AA354" s="48">
        <f t="shared" si="334"/>
        <v>101.07243412352543</v>
      </c>
      <c r="AB354" s="48">
        <f t="shared" si="335"/>
        <v>99.78450766459342</v>
      </c>
      <c r="AC354" s="48">
        <f t="shared" si="279"/>
        <v>101.06054142252641</v>
      </c>
      <c r="AE354" s="45">
        <v>43086</v>
      </c>
      <c r="AF354" s="42">
        <v>61147.09</v>
      </c>
      <c r="AG354" s="47">
        <f t="shared" si="336"/>
        <v>0</v>
      </c>
      <c r="AH354" s="48">
        <f t="shared" si="337"/>
        <v>101.07777341929724</v>
      </c>
      <c r="AK354" s="45">
        <v>43086</v>
      </c>
      <c r="AL354" s="42">
        <v>39564.81</v>
      </c>
      <c r="AM354" s="47">
        <f t="shared" si="338"/>
        <v>0</v>
      </c>
      <c r="AN354" s="48">
        <f t="shared" si="339"/>
        <v>101.45499443552636</v>
      </c>
      <c r="AQ354" s="60">
        <f t="shared" si="341"/>
        <v>101.28309834916932</v>
      </c>
      <c r="AS354" s="42">
        <f t="shared" si="342"/>
        <v>100.86479096503116</v>
      </c>
      <c r="AT354" s="42">
        <f t="shared" si="343"/>
        <v>101.73862957529394</v>
      </c>
    </row>
    <row r="355" spans="2:46" x14ac:dyDescent="0.2">
      <c r="B355" s="45">
        <v>43087</v>
      </c>
      <c r="C355" s="42">
        <v>35663.800000000003</v>
      </c>
      <c r="D355" s="47">
        <f t="shared" si="325"/>
        <v>6.1079573750433269E-4</v>
      </c>
      <c r="E355" s="48">
        <f t="shared" si="326"/>
        <v>101.13881056303028</v>
      </c>
      <c r="G355" s="45">
        <v>43087</v>
      </c>
      <c r="H355" s="42">
        <v>35706.07</v>
      </c>
      <c r="I355" s="47">
        <f t="shared" si="327"/>
        <v>7.3374665673009432E-4</v>
      </c>
      <c r="J355" s="48">
        <f t="shared" si="328"/>
        <v>101.81327995460512</v>
      </c>
      <c r="L355" s="45">
        <v>43087</v>
      </c>
      <c r="M355" s="42">
        <v>39338.49</v>
      </c>
      <c r="N355" s="47">
        <f t="shared" si="329"/>
        <v>3.8246898479155078E-4</v>
      </c>
      <c r="O355" s="48">
        <f t="shared" si="330"/>
        <v>100.90336861923277</v>
      </c>
      <c r="Q355" s="45">
        <v>43087</v>
      </c>
      <c r="R355" s="42">
        <v>37307.53</v>
      </c>
      <c r="S355" s="47">
        <f t="shared" si="331"/>
        <v>8.5981454833028437E-4</v>
      </c>
      <c r="T355" s="48">
        <f t="shared" si="332"/>
        <v>101.57258714421367</v>
      </c>
      <c r="V355" s="45">
        <v>43087</v>
      </c>
      <c r="W355" s="42">
        <v>1474.88</v>
      </c>
      <c r="X355" s="47">
        <f t="shared" si="295"/>
        <v>4.686648501362578E-3</v>
      </c>
      <c r="Y355" s="42">
        <f t="shared" si="260"/>
        <v>3.5928423890885242E-5</v>
      </c>
      <c r="Z355" s="48">
        <f t="shared" si="333"/>
        <v>100.26035824751041</v>
      </c>
      <c r="AA355" s="48">
        <f t="shared" si="334"/>
        <v>101.54975646869639</v>
      </c>
      <c r="AB355" s="48">
        <f t="shared" si="335"/>
        <v>99.792665103157717</v>
      </c>
      <c r="AC355" s="48">
        <f t="shared" si="279"/>
        <v>101.07243412352543</v>
      </c>
      <c r="AE355" s="45">
        <v>43087</v>
      </c>
      <c r="AF355" s="42">
        <v>61196.99</v>
      </c>
      <c r="AG355" s="47">
        <f t="shared" si="336"/>
        <v>8.1606499998621018E-4</v>
      </c>
      <c r="AH355" s="48">
        <f t="shared" si="337"/>
        <v>101.16025945246128</v>
      </c>
      <c r="AK355" s="45">
        <v>43087</v>
      </c>
      <c r="AL355" s="42">
        <v>39604</v>
      </c>
      <c r="AM355" s="47">
        <f t="shared" si="338"/>
        <v>9.9052668267596289E-4</v>
      </c>
      <c r="AN355" s="48">
        <f t="shared" si="339"/>
        <v>101.55548831460548</v>
      </c>
      <c r="AQ355" s="60">
        <f t="shared" si="341"/>
        <v>101.35729900802477</v>
      </c>
      <c r="AS355" s="42">
        <f t="shared" si="342"/>
        <v>100.90336861923277</v>
      </c>
      <c r="AT355" s="42">
        <f t="shared" si="343"/>
        <v>101.81327995460512</v>
      </c>
    </row>
    <row r="356" spans="2:46" x14ac:dyDescent="0.2">
      <c r="B356" s="45">
        <v>43088</v>
      </c>
      <c r="C356" s="42">
        <v>35813.03</v>
      </c>
      <c r="D356" s="47">
        <f t="shared" si="325"/>
        <v>4.184355004233975E-3</v>
      </c>
      <c r="E356" s="48">
        <f t="shared" si="326"/>
        <v>101.56201125113196</v>
      </c>
      <c r="G356" s="45">
        <v>43088</v>
      </c>
      <c r="H356" s="42">
        <v>35867</v>
      </c>
      <c r="I356" s="47">
        <f t="shared" si="327"/>
        <v>4.5070768079489287E-3</v>
      </c>
      <c r="J356" s="48">
        <f t="shared" si="328"/>
        <v>102.27216022742974</v>
      </c>
      <c r="L356" s="45">
        <v>43088</v>
      </c>
      <c r="M356" s="42">
        <v>39487.760000000002</v>
      </c>
      <c r="N356" s="47">
        <f t="shared" si="329"/>
        <v>3.7945025342864813E-3</v>
      </c>
      <c r="O356" s="48">
        <f t="shared" si="330"/>
        <v>101.28624670717649</v>
      </c>
      <c r="Q356" s="45">
        <v>43088</v>
      </c>
      <c r="R356" s="42">
        <v>37474.67</v>
      </c>
      <c r="S356" s="47">
        <f t="shared" si="331"/>
        <v>4.4800607276869187E-3</v>
      </c>
      <c r="T356" s="48">
        <f t="shared" si="332"/>
        <v>102.02763850288802</v>
      </c>
      <c r="V356" s="45">
        <v>43088</v>
      </c>
      <c r="W356" s="42">
        <v>1475.89</v>
      </c>
      <c r="X356" s="47">
        <f t="shared" si="295"/>
        <v>6.8480147537419711E-4</v>
      </c>
      <c r="Y356" s="42">
        <f t="shared" si="260"/>
        <v>3.5928423890885242E-5</v>
      </c>
      <c r="Z356" s="48">
        <f t="shared" si="333"/>
        <v>100.32901668875985</v>
      </c>
      <c r="AA356" s="48">
        <f t="shared" si="334"/>
        <v>101.62294641444646</v>
      </c>
      <c r="AB356" s="48">
        <f t="shared" si="335"/>
        <v>100.26035824751041</v>
      </c>
      <c r="AC356" s="48">
        <f t="shared" si="279"/>
        <v>101.54975646869639</v>
      </c>
      <c r="AE356" s="45">
        <v>43088</v>
      </c>
      <c r="AF356" s="42">
        <v>61431.57</v>
      </c>
      <c r="AG356" s="47">
        <f t="shared" si="336"/>
        <v>3.8331950640055901E-3</v>
      </c>
      <c r="AH356" s="48">
        <f t="shared" si="337"/>
        <v>101.54802645966798</v>
      </c>
      <c r="AK356" s="45">
        <v>43088</v>
      </c>
      <c r="AL356" s="42">
        <v>39809.519999999997</v>
      </c>
      <c r="AM356" s="47">
        <f t="shared" si="338"/>
        <v>5.1893748106250914E-3</v>
      </c>
      <c r="AN356" s="48">
        <f t="shared" si="339"/>
        <v>102.08249780754603</v>
      </c>
      <c r="AQ356" s="60">
        <f t="shared" si="341"/>
        <v>101.79643015930669</v>
      </c>
      <c r="AS356" s="42">
        <f t="shared" si="342"/>
        <v>101.28624670717649</v>
      </c>
      <c r="AT356" s="42">
        <f t="shared" si="343"/>
        <v>102.27216022742974</v>
      </c>
    </row>
    <row r="357" spans="2:46" x14ac:dyDescent="0.2">
      <c r="B357" s="45">
        <v>43089</v>
      </c>
      <c r="C357" s="42">
        <v>35819.18</v>
      </c>
      <c r="D357" s="47">
        <f t="shared" si="325"/>
        <v>1.717252072779285E-4</v>
      </c>
      <c r="E357" s="48">
        <f t="shared" si="326"/>
        <v>101.57945200856562</v>
      </c>
      <c r="G357" s="45">
        <v>43089</v>
      </c>
      <c r="H357" s="42">
        <v>35869.54</v>
      </c>
      <c r="I357" s="47">
        <f t="shared" si="327"/>
        <v>7.081718571400053E-5</v>
      </c>
      <c r="J357" s="48">
        <f t="shared" si="328"/>
        <v>102.27940285399393</v>
      </c>
      <c r="L357" s="45">
        <v>43089</v>
      </c>
      <c r="M357" s="42">
        <v>39465.279999999999</v>
      </c>
      <c r="N357" s="47">
        <f t="shared" si="329"/>
        <v>-5.6929033199160095E-4</v>
      </c>
      <c r="O357" s="48">
        <f t="shared" si="330"/>
        <v>101.22858542616238</v>
      </c>
      <c r="Q357" s="45">
        <v>43089</v>
      </c>
      <c r="R357" s="42">
        <v>37463.379999999997</v>
      </c>
      <c r="S357" s="47">
        <f t="shared" si="331"/>
        <v>-3.0127016462055956E-4</v>
      </c>
      <c r="T357" s="48">
        <f t="shared" si="332"/>
        <v>101.99690061944041</v>
      </c>
      <c r="V357" s="45">
        <v>43089</v>
      </c>
      <c r="W357" s="42">
        <v>1481.28</v>
      </c>
      <c r="X357" s="47">
        <f t="shared" si="295"/>
        <v>3.6520336881473714E-3</v>
      </c>
      <c r="Y357" s="42">
        <f t="shared" si="260"/>
        <v>3.5928423890885242E-5</v>
      </c>
      <c r="Z357" s="48">
        <f t="shared" si="333"/>
        <v>100.6954216376059</v>
      </c>
      <c r="AA357" s="48">
        <f t="shared" si="334"/>
        <v>101.99772799053663</v>
      </c>
      <c r="AB357" s="48">
        <f t="shared" si="335"/>
        <v>100.32901668875985</v>
      </c>
      <c r="AC357" s="48">
        <f t="shared" si="279"/>
        <v>101.62294641444646</v>
      </c>
      <c r="AE357" s="45">
        <v>43089</v>
      </c>
      <c r="AF357" s="42">
        <v>61423.71</v>
      </c>
      <c r="AG357" s="47">
        <f t="shared" si="336"/>
        <v>-1.2794724276132818E-4</v>
      </c>
      <c r="AH357" s="48">
        <f t="shared" si="337"/>
        <v>101.53503366967462</v>
      </c>
      <c r="AK357" s="45">
        <v>43089</v>
      </c>
      <c r="AL357" s="42">
        <v>39798.32</v>
      </c>
      <c r="AM357" s="47">
        <f t="shared" si="338"/>
        <v>-2.8133973984101335E-4</v>
      </c>
      <c r="AN357" s="48">
        <f t="shared" si="339"/>
        <v>102.05377794417053</v>
      </c>
      <c r="AQ357" s="60">
        <f t="shared" si="341"/>
        <v>101.77885875366792</v>
      </c>
      <c r="AS357" s="42">
        <f t="shared" si="342"/>
        <v>101.22858542616238</v>
      </c>
      <c r="AT357" s="42">
        <f t="shared" si="343"/>
        <v>102.27940285399393</v>
      </c>
    </row>
    <row r="358" spans="2:46" x14ac:dyDescent="0.2">
      <c r="B358" s="45">
        <v>43090</v>
      </c>
      <c r="C358" s="42">
        <v>35889.120000000003</v>
      </c>
      <c r="D358" s="47">
        <f t="shared" si="325"/>
        <v>1.9525851792252524E-3</v>
      </c>
      <c r="E358" s="48">
        <f t="shared" si="326"/>
        <v>101.77779454107137</v>
      </c>
      <c r="G358" s="45">
        <v>43090</v>
      </c>
      <c r="H358" s="42">
        <v>35943.279999999999</v>
      </c>
      <c r="I358" s="47">
        <f t="shared" si="327"/>
        <v>2.0557832634597872E-3</v>
      </c>
      <c r="J358" s="48">
        <f t="shared" si="328"/>
        <v>102.48966713857783</v>
      </c>
      <c r="L358" s="45">
        <v>43090</v>
      </c>
      <c r="M358" s="42">
        <v>39536.660000000003</v>
      </c>
      <c r="N358" s="47">
        <f t="shared" si="329"/>
        <v>1.8086784130253442E-3</v>
      </c>
      <c r="O358" s="48">
        <f t="shared" si="330"/>
        <v>101.41167538340378</v>
      </c>
      <c r="Q358" s="45">
        <v>43090</v>
      </c>
      <c r="R358" s="42">
        <v>37541.71</v>
      </c>
      <c r="S358" s="47">
        <f t="shared" si="331"/>
        <v>2.0908417766896115E-3</v>
      </c>
      <c r="T358" s="48">
        <f t="shared" si="332"/>
        <v>102.2101600003484</v>
      </c>
      <c r="V358" s="45">
        <v>43090</v>
      </c>
      <c r="W358" s="42">
        <v>1486.37</v>
      </c>
      <c r="X358" s="47">
        <f t="shared" si="295"/>
        <v>3.4362173255562123E-3</v>
      </c>
      <c r="Y358" s="42">
        <f t="shared" si="260"/>
        <v>3.5928423890885242E-5</v>
      </c>
      <c r="Z358" s="48">
        <f t="shared" si="333"/>
        <v>101.04143299004123</v>
      </c>
      <c r="AA358" s="48">
        <f t="shared" si="334"/>
        <v>102.35187896823223</v>
      </c>
      <c r="AB358" s="48">
        <f t="shared" si="335"/>
        <v>100.6954216376059</v>
      </c>
      <c r="AC358" s="48">
        <f t="shared" si="279"/>
        <v>101.99772799053663</v>
      </c>
      <c r="AE358" s="45">
        <v>43090</v>
      </c>
      <c r="AF358" s="42">
        <v>61551.82</v>
      </c>
      <c r="AG358" s="47">
        <f t="shared" si="336"/>
        <v>2.0856766873900145E-3</v>
      </c>
      <c r="AH358" s="48">
        <f t="shared" si="337"/>
        <v>101.74680292235281</v>
      </c>
      <c r="AK358" s="45">
        <v>43090</v>
      </c>
      <c r="AL358" s="42">
        <v>39879.68</v>
      </c>
      <c r="AM358" s="47">
        <f t="shared" si="338"/>
        <v>2.0443073979001802E-3</v>
      </c>
      <c r="AN358" s="48">
        <f t="shared" si="339"/>
        <v>102.26240723740547</v>
      </c>
      <c r="AQ358" s="60">
        <f t="shared" si="341"/>
        <v>101.98308453719328</v>
      </c>
      <c r="AS358" s="42">
        <f t="shared" si="342"/>
        <v>101.41167538340378</v>
      </c>
      <c r="AT358" s="42">
        <f t="shared" si="343"/>
        <v>102.48966713857783</v>
      </c>
    </row>
    <row r="359" spans="2:46" x14ac:dyDescent="0.2">
      <c r="B359" s="45">
        <v>43091</v>
      </c>
      <c r="C359" s="42">
        <v>35889.120000000003</v>
      </c>
      <c r="D359" s="47">
        <f t="shared" si="325"/>
        <v>0</v>
      </c>
      <c r="E359" s="48">
        <f t="shared" si="326"/>
        <v>101.77779454107137</v>
      </c>
      <c r="G359" s="45">
        <v>43091</v>
      </c>
      <c r="H359" s="42">
        <v>35943.279999999999</v>
      </c>
      <c r="I359" s="47">
        <f t="shared" si="327"/>
        <v>0</v>
      </c>
      <c r="J359" s="48">
        <f t="shared" si="328"/>
        <v>102.48966713857783</v>
      </c>
      <c r="L359" s="45">
        <v>43091</v>
      </c>
      <c r="M359" s="42">
        <v>39536.660000000003</v>
      </c>
      <c r="N359" s="47">
        <f t="shared" si="329"/>
        <v>0</v>
      </c>
      <c r="O359" s="48">
        <f t="shared" si="330"/>
        <v>101.41167538340378</v>
      </c>
      <c r="Q359" s="45">
        <v>43091</v>
      </c>
      <c r="R359" s="42">
        <v>37541.71</v>
      </c>
      <c r="S359" s="47">
        <f t="shared" si="331"/>
        <v>0</v>
      </c>
      <c r="T359" s="48">
        <f t="shared" si="332"/>
        <v>102.2101600003484</v>
      </c>
      <c r="V359" s="45">
        <v>43091</v>
      </c>
      <c r="W359" s="42">
        <v>1488.17</v>
      </c>
      <c r="X359" s="47">
        <f t="shared" si="295"/>
        <v>1.2110039895854019E-3</v>
      </c>
      <c r="Y359" s="42">
        <f t="shared" si="260"/>
        <v>3.5928423890885242E-5</v>
      </c>
      <c r="Z359" s="48">
        <f t="shared" si="333"/>
        <v>101.16379456850559</v>
      </c>
      <c r="AA359" s="48">
        <f t="shared" si="334"/>
        <v>102.47950484369792</v>
      </c>
      <c r="AB359" s="48">
        <f t="shared" si="335"/>
        <v>101.04143299004123</v>
      </c>
      <c r="AC359" s="48">
        <f t="shared" si="279"/>
        <v>102.35187896823223</v>
      </c>
      <c r="AE359" s="45">
        <v>43091</v>
      </c>
      <c r="AF359" s="42">
        <v>61551.82</v>
      </c>
      <c r="AG359" s="47">
        <f t="shared" si="336"/>
        <v>0</v>
      </c>
      <c r="AH359" s="48">
        <f t="shared" si="337"/>
        <v>101.74680292235281</v>
      </c>
      <c r="AK359" s="45">
        <v>43091</v>
      </c>
      <c r="AL359" s="42">
        <v>39879.68</v>
      </c>
      <c r="AM359" s="47">
        <f t="shared" si="338"/>
        <v>0</v>
      </c>
      <c r="AN359" s="48">
        <f t="shared" si="339"/>
        <v>102.26240723740547</v>
      </c>
      <c r="AQ359" s="60">
        <f t="shared" si="341"/>
        <v>101.98308453719328</v>
      </c>
      <c r="AS359" s="42">
        <f t="shared" si="342"/>
        <v>101.41167538340378</v>
      </c>
      <c r="AT359" s="42">
        <f t="shared" si="343"/>
        <v>102.48966713857783</v>
      </c>
    </row>
    <row r="360" spans="2:46" x14ac:dyDescent="0.2">
      <c r="B360" s="45">
        <v>43092</v>
      </c>
      <c r="C360" s="42">
        <v>35889.120000000003</v>
      </c>
      <c r="D360" s="47">
        <f t="shared" ref="D360:D366" si="344">+C360/C359-1</f>
        <v>0</v>
      </c>
      <c r="E360" s="48">
        <f t="shared" ref="E360:E366" si="345">+(1+D360)*E359</f>
        <v>101.77779454107137</v>
      </c>
      <c r="G360" s="45">
        <v>43092</v>
      </c>
      <c r="H360" s="42">
        <v>35943.279999999999</v>
      </c>
      <c r="I360" s="47">
        <f t="shared" ref="I360:I366" si="346">+H360/H359-1</f>
        <v>0</v>
      </c>
      <c r="J360" s="48">
        <f t="shared" ref="J360:J366" si="347">+(1+I360)*J359</f>
        <v>102.48966713857783</v>
      </c>
      <c r="L360" s="45">
        <v>43092</v>
      </c>
      <c r="M360" s="42">
        <v>39536.660000000003</v>
      </c>
      <c r="N360" s="47">
        <f t="shared" ref="N360:N366" si="348">+M360/M359-1</f>
        <v>0</v>
      </c>
      <c r="O360" s="48">
        <f t="shared" ref="O360:O366" si="349">+(1+N360)*O359</f>
        <v>101.41167538340378</v>
      </c>
      <c r="Q360" s="45">
        <v>43092</v>
      </c>
      <c r="R360" s="42">
        <v>37541.71</v>
      </c>
      <c r="S360" s="47">
        <f t="shared" ref="S360:S366" si="350">+R360/R359-1</f>
        <v>0</v>
      </c>
      <c r="T360" s="48">
        <f t="shared" ref="T360:T366" si="351">+(1+S360)*T359</f>
        <v>102.2101600003484</v>
      </c>
      <c r="V360" s="45">
        <v>43092</v>
      </c>
      <c r="W360" s="42">
        <v>1488.27</v>
      </c>
      <c r="X360" s="47">
        <f t="shared" si="295"/>
        <v>6.719662404153226E-5</v>
      </c>
      <c r="Y360" s="42">
        <f t="shared" si="260"/>
        <v>3.5928423890885242E-5</v>
      </c>
      <c r="Z360" s="48">
        <f t="shared" ref="Z360:Z366" si="352">+(1+X360)*Z359</f>
        <v>101.17059243397583</v>
      </c>
      <c r="AA360" s="48">
        <f t="shared" ref="AA360:AA366" si="353">+(1+X360+Y360)*AA359</f>
        <v>102.49007304754701</v>
      </c>
      <c r="AB360" s="48">
        <f t="shared" ref="AB360:AB366" si="354">+Z359</f>
        <v>101.16379456850559</v>
      </c>
      <c r="AC360" s="48">
        <f t="shared" si="279"/>
        <v>102.47950484369792</v>
      </c>
      <c r="AE360" s="45">
        <v>43092</v>
      </c>
      <c r="AF360" s="42">
        <v>61551.82</v>
      </c>
      <c r="AG360" s="47">
        <f t="shared" ref="AG360:AG366" si="355">+AF360/AF359-1</f>
        <v>0</v>
      </c>
      <c r="AH360" s="48">
        <f t="shared" ref="AH360:AH366" si="356">+(1+AG360)*AH359</f>
        <v>101.74680292235281</v>
      </c>
      <c r="AK360" s="45">
        <v>43092</v>
      </c>
      <c r="AL360" s="42">
        <v>39879.68</v>
      </c>
      <c r="AM360" s="47">
        <f t="shared" ref="AM360:AM366" si="357">+AL360/AL359-1</f>
        <v>0</v>
      </c>
      <c r="AN360" s="48">
        <f t="shared" ref="AN360:AN366" si="358">+(1+AM360)*AN359</f>
        <v>102.26240723740547</v>
      </c>
      <c r="AQ360" s="60">
        <f t="shared" si="341"/>
        <v>101.98308453719328</v>
      </c>
      <c r="AS360" s="42">
        <f t="shared" si="342"/>
        <v>101.41167538340378</v>
      </c>
      <c r="AT360" s="42">
        <f t="shared" si="343"/>
        <v>102.48966713857783</v>
      </c>
    </row>
    <row r="361" spans="2:46" x14ac:dyDescent="0.2">
      <c r="B361" s="45">
        <v>43093</v>
      </c>
      <c r="C361" s="42">
        <v>35889.120000000003</v>
      </c>
      <c r="D361" s="47">
        <f t="shared" si="344"/>
        <v>0</v>
      </c>
      <c r="E361" s="48">
        <f t="shared" si="345"/>
        <v>101.77779454107137</v>
      </c>
      <c r="G361" s="45">
        <v>43093</v>
      </c>
      <c r="H361" s="42">
        <v>35943.279999999999</v>
      </c>
      <c r="I361" s="47">
        <f t="shared" si="346"/>
        <v>0</v>
      </c>
      <c r="J361" s="48">
        <f t="shared" si="347"/>
        <v>102.48966713857783</v>
      </c>
      <c r="L361" s="45">
        <v>43093</v>
      </c>
      <c r="M361" s="42">
        <v>39536.660000000003</v>
      </c>
      <c r="N361" s="47">
        <f t="shared" si="348"/>
        <v>0</v>
      </c>
      <c r="O361" s="48">
        <f t="shared" si="349"/>
        <v>101.41167538340378</v>
      </c>
      <c r="Q361" s="45">
        <v>43093</v>
      </c>
      <c r="R361" s="42">
        <v>37541.71</v>
      </c>
      <c r="S361" s="47">
        <f t="shared" si="350"/>
        <v>0</v>
      </c>
      <c r="T361" s="48">
        <f t="shared" si="351"/>
        <v>102.2101600003484</v>
      </c>
      <c r="V361" s="45">
        <v>43093</v>
      </c>
      <c r="W361" s="42">
        <v>1488.39</v>
      </c>
      <c r="X361" s="47">
        <f t="shared" si="295"/>
        <v>8.0630530750580576E-5</v>
      </c>
      <c r="Y361" s="42">
        <f t="shared" si="260"/>
        <v>3.5928423890885242E-5</v>
      </c>
      <c r="Z361" s="48">
        <f t="shared" si="352"/>
        <v>101.17874987254012</v>
      </c>
      <c r="AA361" s="48">
        <f t="shared" si="353"/>
        <v>102.50201918332256</v>
      </c>
      <c r="AB361" s="48">
        <f t="shared" si="354"/>
        <v>101.17059243397583</v>
      </c>
      <c r="AC361" s="48">
        <f t="shared" si="279"/>
        <v>102.49007304754701</v>
      </c>
      <c r="AE361" s="45">
        <v>43093</v>
      </c>
      <c r="AF361" s="42">
        <v>61551.82</v>
      </c>
      <c r="AG361" s="47">
        <f t="shared" si="355"/>
        <v>0</v>
      </c>
      <c r="AH361" s="48">
        <f t="shared" si="356"/>
        <v>101.74680292235281</v>
      </c>
      <c r="AK361" s="45">
        <v>43093</v>
      </c>
      <c r="AL361" s="42">
        <v>39879.68</v>
      </c>
      <c r="AM361" s="47">
        <f t="shared" si="357"/>
        <v>0</v>
      </c>
      <c r="AN361" s="48">
        <f t="shared" si="358"/>
        <v>102.26240723740547</v>
      </c>
      <c r="AQ361" s="60">
        <f t="shared" si="341"/>
        <v>101.98308453719328</v>
      </c>
      <c r="AS361" s="42">
        <f t="shared" si="342"/>
        <v>101.41167538340378</v>
      </c>
      <c r="AT361" s="42">
        <f t="shared" si="343"/>
        <v>102.48966713857783</v>
      </c>
    </row>
    <row r="362" spans="2:46" x14ac:dyDescent="0.2">
      <c r="B362" s="45">
        <v>43094</v>
      </c>
      <c r="C362" s="42">
        <v>35997.269999999997</v>
      </c>
      <c r="D362" s="47">
        <f t="shared" si="344"/>
        <v>3.01344808677384E-3</v>
      </c>
      <c r="E362" s="48">
        <f t="shared" si="345"/>
        <v>102.08449664130723</v>
      </c>
      <c r="G362" s="45">
        <v>43094</v>
      </c>
      <c r="H362" s="42">
        <v>36056.370000000003</v>
      </c>
      <c r="I362" s="47">
        <f t="shared" si="346"/>
        <v>3.1463461320169195E-3</v>
      </c>
      <c r="J362" s="48">
        <f t="shared" si="347"/>
        <v>102.81213510635099</v>
      </c>
      <c r="L362" s="45">
        <v>43094</v>
      </c>
      <c r="M362" s="42">
        <v>39646.31</v>
      </c>
      <c r="N362" s="47">
        <f t="shared" si="348"/>
        <v>2.7733753938747885E-3</v>
      </c>
      <c r="O362" s="48">
        <f t="shared" si="349"/>
        <v>101.69292802856373</v>
      </c>
      <c r="Q362" s="45">
        <v>43094</v>
      </c>
      <c r="R362" s="42">
        <v>37650</v>
      </c>
      <c r="S362" s="47">
        <f t="shared" si="350"/>
        <v>2.8845249723574717E-3</v>
      </c>
      <c r="T362" s="48">
        <f t="shared" si="351"/>
        <v>102.50498775929805</v>
      </c>
      <c r="V362" s="45">
        <v>43094</v>
      </c>
      <c r="W362" s="42">
        <v>1488.5</v>
      </c>
      <c r="X362" s="47">
        <f t="shared" si="295"/>
        <v>7.3905360826076461E-5</v>
      </c>
      <c r="Y362" s="42">
        <f t="shared" si="260"/>
        <v>3.5928423890885242E-5</v>
      </c>
      <c r="Z362" s="48">
        <f t="shared" si="352"/>
        <v>101.18622752455738</v>
      </c>
      <c r="AA362" s="48">
        <f t="shared" si="353"/>
        <v>102.5132773680306</v>
      </c>
      <c r="AB362" s="48">
        <f t="shared" si="354"/>
        <v>101.17874987254012</v>
      </c>
      <c r="AC362" s="48">
        <f t="shared" si="279"/>
        <v>102.50201918332256</v>
      </c>
      <c r="AE362" s="45">
        <v>43094</v>
      </c>
      <c r="AF362" s="42">
        <v>61714.9</v>
      </c>
      <c r="AG362" s="47">
        <f t="shared" si="355"/>
        <v>2.649474865243695E-3</v>
      </c>
      <c r="AH362" s="48">
        <f t="shared" si="356"/>
        <v>102.01637851931449</v>
      </c>
      <c r="AK362" s="45">
        <v>43094</v>
      </c>
      <c r="AL362" s="42">
        <v>39997.64</v>
      </c>
      <c r="AM362" s="47">
        <f t="shared" si="357"/>
        <v>2.9578973552446541E-3</v>
      </c>
      <c r="AN362" s="48">
        <f t="shared" si="358"/>
        <v>102.56488894131394</v>
      </c>
      <c r="AQ362" s="60">
        <f t="shared" si="341"/>
        <v>102.27930249935805</v>
      </c>
      <c r="AS362" s="42">
        <f t="shared" si="342"/>
        <v>101.69292802856373</v>
      </c>
      <c r="AT362" s="42">
        <f t="shared" si="343"/>
        <v>102.81213510635099</v>
      </c>
    </row>
    <row r="363" spans="2:46" x14ac:dyDescent="0.2">
      <c r="B363" s="45">
        <v>43095</v>
      </c>
      <c r="C363" s="42">
        <v>36015.449999999997</v>
      </c>
      <c r="D363" s="47">
        <f t="shared" si="344"/>
        <v>5.0503829873771444E-4</v>
      </c>
      <c r="E363" s="48">
        <f t="shared" si="345"/>
        <v>102.13605322181844</v>
      </c>
      <c r="G363" s="45">
        <v>43095</v>
      </c>
      <c r="H363" s="42">
        <v>36062.5</v>
      </c>
      <c r="I363" s="47">
        <f t="shared" si="346"/>
        <v>1.7001156799745232E-4</v>
      </c>
      <c r="J363" s="48">
        <f t="shared" si="347"/>
        <v>102.82961435864959</v>
      </c>
      <c r="L363" s="45">
        <v>43095</v>
      </c>
      <c r="M363" s="42">
        <v>39663.370000000003</v>
      </c>
      <c r="N363" s="47">
        <f t="shared" si="348"/>
        <v>4.3030486317663375E-4</v>
      </c>
      <c r="O363" s="48">
        <f t="shared" si="349"/>
        <v>101.73668699004509</v>
      </c>
      <c r="Q363" s="45">
        <v>43095</v>
      </c>
      <c r="R363" s="42">
        <v>37666.71</v>
      </c>
      <c r="S363" s="47">
        <f t="shared" si="350"/>
        <v>4.4382470119530559E-4</v>
      </c>
      <c r="T363" s="48">
        <f t="shared" si="351"/>
        <v>102.55048200486135</v>
      </c>
      <c r="V363" s="45">
        <v>43095</v>
      </c>
      <c r="W363" s="42">
        <v>1490.11</v>
      </c>
      <c r="X363" s="47">
        <f t="shared" si="295"/>
        <v>1.0816257977830368E-3</v>
      </c>
      <c r="Y363" s="42">
        <f t="shared" si="260"/>
        <v>3.5928423890885242E-5</v>
      </c>
      <c r="Z363" s="48">
        <f t="shared" si="352"/>
        <v>101.29567315862829</v>
      </c>
      <c r="AA363" s="48">
        <f t="shared" si="353"/>
        <v>102.62784151393087</v>
      </c>
      <c r="AB363" s="48">
        <f t="shared" si="354"/>
        <v>101.18622752455738</v>
      </c>
      <c r="AC363" s="48">
        <f t="shared" si="279"/>
        <v>102.5132773680306</v>
      </c>
      <c r="AE363" s="45">
        <v>43095</v>
      </c>
      <c r="AF363" s="42">
        <v>61737.72</v>
      </c>
      <c r="AG363" s="47">
        <f t="shared" si="355"/>
        <v>3.6976483798878412E-4</v>
      </c>
      <c r="AH363" s="48">
        <f t="shared" si="356"/>
        <v>102.05410058898988</v>
      </c>
      <c r="AK363" s="45">
        <v>43095</v>
      </c>
      <c r="AL363" s="42">
        <v>40020.15</v>
      </c>
      <c r="AM363" s="47">
        <f t="shared" si="357"/>
        <v>5.6278320420899419E-4</v>
      </c>
      <c r="AN363" s="48">
        <f t="shared" si="358"/>
        <v>102.62261073815166</v>
      </c>
      <c r="AQ363" s="60">
        <f t="shared" ref="AQ363" si="359">+AVERAGE(AN363,AH363,T363,O363,J363,E363)</f>
        <v>102.321591317086</v>
      </c>
      <c r="AS363" s="42">
        <f t="shared" ref="AS363" si="360">+MIN(AN363,AH363,T363,O363,J363,E363)</f>
        <v>101.73668699004509</v>
      </c>
      <c r="AT363" s="42">
        <f t="shared" ref="AT363" si="361">+MAX(AN363,AH363,T363,O363,J363,E363)</f>
        <v>102.82961435864959</v>
      </c>
    </row>
    <row r="364" spans="2:46" x14ac:dyDescent="0.2">
      <c r="B364" s="45">
        <v>43096</v>
      </c>
      <c r="C364" s="42">
        <v>36067.599999999999</v>
      </c>
      <c r="D364" s="47">
        <f t="shared" si="344"/>
        <v>1.4479896822059413E-3</v>
      </c>
      <c r="E364" s="48">
        <f t="shared" si="345"/>
        <v>102.28394517306488</v>
      </c>
      <c r="G364" s="45">
        <v>43096</v>
      </c>
      <c r="H364" s="42">
        <v>36111.300000000003</v>
      </c>
      <c r="I364" s="47">
        <f t="shared" si="346"/>
        <v>1.3532062391681254E-3</v>
      </c>
      <c r="J364" s="48">
        <f t="shared" si="347"/>
        <v>102.96876403437096</v>
      </c>
      <c r="L364" s="45">
        <v>43096</v>
      </c>
      <c r="M364" s="42">
        <v>39710.61</v>
      </c>
      <c r="N364" s="47">
        <f t="shared" si="348"/>
        <v>1.1910233547980376E-3</v>
      </c>
      <c r="O364" s="48">
        <f t="shared" si="349"/>
        <v>101.85785776029</v>
      </c>
      <c r="Q364" s="45">
        <v>43096</v>
      </c>
      <c r="R364" s="42">
        <v>37715.550000000003</v>
      </c>
      <c r="S364" s="47">
        <f t="shared" si="350"/>
        <v>1.2966356764370079E-3</v>
      </c>
      <c r="T364" s="48">
        <f t="shared" si="351"/>
        <v>102.68345261846467</v>
      </c>
      <c r="V364" s="45">
        <v>43096</v>
      </c>
      <c r="W364" s="42">
        <v>1491.86</v>
      </c>
      <c r="X364" s="47">
        <f t="shared" si="295"/>
        <v>1.1744099428900867E-3</v>
      </c>
      <c r="Y364" s="42">
        <f t="shared" si="260"/>
        <v>3.5928423890885242E-5</v>
      </c>
      <c r="Z364" s="48">
        <f t="shared" si="352"/>
        <v>101.41463580435753</v>
      </c>
      <c r="AA364" s="48">
        <f t="shared" si="353"/>
        <v>102.7520559280151</v>
      </c>
      <c r="AB364" s="48">
        <f t="shared" si="354"/>
        <v>101.29567315862829</v>
      </c>
      <c r="AC364" s="48">
        <f t="shared" si="279"/>
        <v>102.62784151393087</v>
      </c>
      <c r="AE364" s="45">
        <v>43096</v>
      </c>
      <c r="AF364" s="42">
        <v>61822.15</v>
      </c>
      <c r="AG364" s="47">
        <f t="shared" si="355"/>
        <v>1.3675594110051925E-3</v>
      </c>
      <c r="AH364" s="48">
        <f t="shared" si="356"/>
        <v>102.19366563468202</v>
      </c>
      <c r="AK364" s="45">
        <v>43096</v>
      </c>
      <c r="AL364" s="42">
        <v>40055.32</v>
      </c>
      <c r="AM364" s="47">
        <f t="shared" si="357"/>
        <v>8.7880730082212644E-4</v>
      </c>
      <c r="AN364" s="48">
        <f t="shared" si="358"/>
        <v>102.71279623769777</v>
      </c>
      <c r="AQ364" s="60">
        <f t="shared" ref="AQ364:AQ369" si="362">+AVERAGE(AN364,AH364,T364,O364,J364,E364)</f>
        <v>102.45008024309506</v>
      </c>
      <c r="AS364" s="42">
        <f t="shared" ref="AS364:AS365" si="363">+MIN(AN364,AH364,T364,O364,J364,E364)</f>
        <v>101.85785776029</v>
      </c>
      <c r="AT364" s="42">
        <f t="shared" ref="AT364:AT365" si="364">+MAX(AN364,AH364,T364,O364,J364,E364)</f>
        <v>102.96876403437096</v>
      </c>
    </row>
    <row r="365" spans="2:46" x14ac:dyDescent="0.2">
      <c r="B365" s="45">
        <v>43097</v>
      </c>
      <c r="C365" s="42">
        <v>36080.21</v>
      </c>
      <c r="D365" s="47">
        <f t="shared" si="344"/>
        <v>3.496212667324361E-4</v>
      </c>
      <c r="E365" s="48">
        <f t="shared" si="345"/>
        <v>102.31970581554268</v>
      </c>
      <c r="G365" s="45">
        <v>43097</v>
      </c>
      <c r="H365" s="42">
        <v>36127.269999999997</v>
      </c>
      <c r="I365" s="47">
        <f t="shared" si="346"/>
        <v>4.422438405704554E-4</v>
      </c>
      <c r="J365" s="48">
        <f t="shared" si="347"/>
        <v>103.01430133603631</v>
      </c>
      <c r="L365" s="45">
        <v>43097</v>
      </c>
      <c r="M365" s="42">
        <v>39720.54</v>
      </c>
      <c r="N365" s="47">
        <f t="shared" si="348"/>
        <v>2.5005911518349855E-4</v>
      </c>
      <c r="O365" s="48">
        <f t="shared" si="349"/>
        <v>101.88332824607603</v>
      </c>
      <c r="Q365" s="45">
        <v>43097</v>
      </c>
      <c r="R365" s="42">
        <v>37735.97</v>
      </c>
      <c r="S365" s="47">
        <f t="shared" si="350"/>
        <v>5.4142124402267733E-4</v>
      </c>
      <c r="T365" s="48">
        <f t="shared" si="351"/>
        <v>102.7390476211219</v>
      </c>
      <c r="V365" s="45">
        <v>43097</v>
      </c>
      <c r="W365" s="42">
        <v>1491.92</v>
      </c>
      <c r="X365" s="47">
        <f t="shared" si="295"/>
        <v>4.0218251042389852E-5</v>
      </c>
      <c r="Y365" s="42">
        <f t="shared" si="260"/>
        <v>3.5928423890885242E-5</v>
      </c>
      <c r="Z365" s="48">
        <f t="shared" si="352"/>
        <v>101.41871452363968</v>
      </c>
      <c r="AA365" s="48">
        <f t="shared" si="353"/>
        <v>102.75988015541657</v>
      </c>
      <c r="AB365" s="48">
        <f t="shared" si="354"/>
        <v>101.41463580435753</v>
      </c>
      <c r="AC365" s="48">
        <f t="shared" si="279"/>
        <v>102.7520559280151</v>
      </c>
      <c r="AE365" s="45">
        <v>43097</v>
      </c>
      <c r="AF365" s="42">
        <v>61854.91</v>
      </c>
      <c r="AG365" s="47">
        <f t="shared" si="355"/>
        <v>5.2990716110645764E-4</v>
      </c>
      <c r="AH365" s="48">
        <f t="shared" si="356"/>
        <v>102.24781878992155</v>
      </c>
      <c r="AK365" s="45">
        <v>43097</v>
      </c>
      <c r="AL365" s="42">
        <v>40070.07</v>
      </c>
      <c r="AM365" s="47">
        <f t="shared" si="357"/>
        <v>3.6824072308005995E-4</v>
      </c>
      <c r="AN365" s="48">
        <f t="shared" si="358"/>
        <v>102.75061927205392</v>
      </c>
      <c r="AQ365" s="60">
        <f t="shared" si="362"/>
        <v>102.49247018012539</v>
      </c>
      <c r="AS365" s="42">
        <f t="shared" si="363"/>
        <v>101.88332824607603</v>
      </c>
      <c r="AT365" s="42">
        <f t="shared" si="364"/>
        <v>103.01430133603631</v>
      </c>
    </row>
    <row r="366" spans="2:46" x14ac:dyDescent="0.2">
      <c r="B366" s="45">
        <v>43098</v>
      </c>
      <c r="C366" s="42">
        <v>36080.21</v>
      </c>
      <c r="D366" s="47">
        <f t="shared" si="344"/>
        <v>0</v>
      </c>
      <c r="E366" s="48">
        <f t="shared" si="345"/>
        <v>102.31970581554268</v>
      </c>
      <c r="G366" s="45">
        <v>43098</v>
      </c>
      <c r="H366" s="42">
        <v>36127.269999999997</v>
      </c>
      <c r="I366" s="47">
        <f t="shared" si="346"/>
        <v>0</v>
      </c>
      <c r="J366" s="48">
        <f t="shared" si="347"/>
        <v>103.01430133603631</v>
      </c>
      <c r="L366" s="45">
        <v>43098</v>
      </c>
      <c r="M366" s="42">
        <v>39720.54</v>
      </c>
      <c r="N366" s="47">
        <f t="shared" si="348"/>
        <v>0</v>
      </c>
      <c r="O366" s="48">
        <f t="shared" si="349"/>
        <v>101.88332824607603</v>
      </c>
      <c r="Q366" s="45">
        <v>43098</v>
      </c>
      <c r="R366" s="42">
        <v>37735.97</v>
      </c>
      <c r="S366" s="47">
        <f t="shared" si="350"/>
        <v>0</v>
      </c>
      <c r="T366" s="48">
        <f t="shared" si="351"/>
        <v>102.7390476211219</v>
      </c>
      <c r="V366" s="45">
        <v>43098</v>
      </c>
      <c r="W366" s="42">
        <v>1493.34</v>
      </c>
      <c r="X366" s="47">
        <f t="shared" si="295"/>
        <v>9.5179366185837999E-4</v>
      </c>
      <c r="Y366" s="42">
        <f t="shared" si="260"/>
        <v>3.5928423890885242E-5</v>
      </c>
      <c r="Z366" s="48">
        <f t="shared" si="352"/>
        <v>101.5152442133171</v>
      </c>
      <c r="AA366" s="48">
        <f t="shared" si="353"/>
        <v>102.86137835857502</v>
      </c>
      <c r="AB366" s="48">
        <f t="shared" si="354"/>
        <v>101.41871452363968</v>
      </c>
      <c r="AC366" s="48">
        <f t="shared" si="279"/>
        <v>102.75988015541657</v>
      </c>
      <c r="AE366" s="45">
        <v>43098</v>
      </c>
      <c r="AF366" s="42">
        <v>61854.91</v>
      </c>
      <c r="AG366" s="47">
        <f t="shared" si="355"/>
        <v>0</v>
      </c>
      <c r="AH366" s="48">
        <f t="shared" si="356"/>
        <v>102.24781878992155</v>
      </c>
      <c r="AK366" s="45">
        <v>43098</v>
      </c>
      <c r="AL366" s="42">
        <v>40070.07</v>
      </c>
      <c r="AM366" s="47">
        <f t="shared" si="357"/>
        <v>0</v>
      </c>
      <c r="AN366" s="48">
        <f t="shared" si="358"/>
        <v>102.75061927205392</v>
      </c>
      <c r="AQ366" s="60">
        <f t="shared" si="362"/>
        <v>102.49247018012539</v>
      </c>
      <c r="AS366" s="42">
        <f t="shared" ref="AS366:AS369" si="365">+MIN(AN366,AH366,T366,O366,J366,E366)</f>
        <v>101.88332824607603</v>
      </c>
      <c r="AT366" s="42">
        <f t="shared" ref="AT366:AT369" si="366">+MAX(AN366,AH366,T366,O366,J366,E366)</f>
        <v>103.01430133603631</v>
      </c>
    </row>
    <row r="367" spans="2:46" x14ac:dyDescent="0.2">
      <c r="B367" s="45">
        <v>43099</v>
      </c>
      <c r="C367" s="42">
        <v>36080.21</v>
      </c>
      <c r="D367" s="47">
        <f t="shared" ref="D367" si="367">+C367/C366-1</f>
        <v>0</v>
      </c>
      <c r="E367" s="48">
        <f t="shared" ref="E367" si="368">+(1+D367)*E366</f>
        <v>102.31970581554268</v>
      </c>
      <c r="G367" s="45">
        <v>43099</v>
      </c>
      <c r="H367" s="42">
        <v>36127.269999999997</v>
      </c>
      <c r="I367" s="47">
        <f t="shared" ref="I367:I368" si="369">+H367/H366-1</f>
        <v>0</v>
      </c>
      <c r="J367" s="48">
        <f t="shared" ref="J367:J368" si="370">+(1+I367)*J366</f>
        <v>103.01430133603631</v>
      </c>
      <c r="L367" s="45">
        <v>43099</v>
      </c>
      <c r="M367" s="42">
        <v>39720.54</v>
      </c>
      <c r="N367" s="47">
        <f t="shared" ref="N367" si="371">+M367/M366-1</f>
        <v>0</v>
      </c>
      <c r="O367" s="48">
        <f t="shared" ref="O367" si="372">+(1+N367)*O366</f>
        <v>101.88332824607603</v>
      </c>
      <c r="Q367" s="45">
        <v>43099</v>
      </c>
      <c r="R367" s="42">
        <v>37735.97</v>
      </c>
      <c r="S367" s="47">
        <f t="shared" ref="S367" si="373">+R367/R366-1</f>
        <v>0</v>
      </c>
      <c r="T367" s="48">
        <f t="shared" ref="T367" si="374">+(1+S367)*T366</f>
        <v>102.7390476211219</v>
      </c>
      <c r="V367" s="45">
        <v>43099</v>
      </c>
      <c r="W367" s="42">
        <v>1493.45</v>
      </c>
      <c r="X367" s="47">
        <f t="shared" si="295"/>
        <v>7.3660385444762611E-5</v>
      </c>
      <c r="Y367" s="42">
        <f t="shared" si="260"/>
        <v>3.5928423890885242E-5</v>
      </c>
      <c r="Z367" s="48">
        <f t="shared" ref="Z367" si="375">+(1+X367)*Z366</f>
        <v>101.52272186533438</v>
      </c>
      <c r="AA367" s="48">
        <f t="shared" ref="AA367" si="376">+(1+X367+Y367)*AA366</f>
        <v>102.87265081455597</v>
      </c>
      <c r="AB367" s="48">
        <f t="shared" ref="AB367" si="377">+Z366</f>
        <v>101.5152442133171</v>
      </c>
      <c r="AC367" s="48">
        <f t="shared" si="279"/>
        <v>102.86137835857502</v>
      </c>
      <c r="AE367" s="45">
        <v>43099</v>
      </c>
      <c r="AF367" s="42">
        <v>61854.91</v>
      </c>
      <c r="AG367" s="47">
        <f t="shared" ref="AG367" si="378">+AF367/AF366-1</f>
        <v>0</v>
      </c>
      <c r="AH367" s="48">
        <f t="shared" ref="AH367" si="379">+(1+AG367)*AH366</f>
        <v>102.24781878992155</v>
      </c>
      <c r="AK367" s="45">
        <v>43099</v>
      </c>
      <c r="AL367" s="42">
        <v>40070.07</v>
      </c>
      <c r="AM367" s="47">
        <f t="shared" ref="AM367" si="380">+AL367/AL366-1</f>
        <v>0</v>
      </c>
      <c r="AN367" s="48">
        <f t="shared" ref="AN367" si="381">+(1+AM367)*AN366</f>
        <v>102.75061927205392</v>
      </c>
      <c r="AQ367" s="60">
        <f t="shared" si="362"/>
        <v>102.49247018012539</v>
      </c>
      <c r="AS367" s="42">
        <f t="shared" si="365"/>
        <v>101.88332824607603</v>
      </c>
      <c r="AT367" s="42">
        <f t="shared" si="366"/>
        <v>103.01430133603631</v>
      </c>
    </row>
    <row r="368" spans="2:46" x14ac:dyDescent="0.2">
      <c r="B368" s="45">
        <v>43100</v>
      </c>
      <c r="C368" s="42">
        <v>36080.21</v>
      </c>
      <c r="D368" s="47">
        <f t="shared" ref="D368:D369" si="382">+C368/C367-1</f>
        <v>0</v>
      </c>
      <c r="E368" s="48">
        <f t="shared" ref="E368:E369" si="383">+(1+D368)*E367</f>
        <v>102.31970581554268</v>
      </c>
      <c r="G368" s="45">
        <v>43100</v>
      </c>
      <c r="H368" s="42">
        <v>36127.269999999997</v>
      </c>
      <c r="I368" s="47">
        <f t="shared" si="369"/>
        <v>0</v>
      </c>
      <c r="J368" s="48">
        <f t="shared" si="370"/>
        <v>103.01430133603631</v>
      </c>
      <c r="L368" s="45">
        <v>43100</v>
      </c>
      <c r="M368" s="42">
        <v>39720.54</v>
      </c>
      <c r="N368" s="47">
        <f t="shared" ref="N368:N369" si="384">+M368/M367-1</f>
        <v>0</v>
      </c>
      <c r="O368" s="48">
        <f t="shared" ref="O368:O369" si="385">+(1+N368)*O367</f>
        <v>101.88332824607603</v>
      </c>
      <c r="Q368" s="45">
        <v>43100</v>
      </c>
      <c r="R368" s="42">
        <v>37735.97</v>
      </c>
      <c r="S368" s="47">
        <f t="shared" ref="S368:S369" si="386">+R368/R367-1</f>
        <v>0</v>
      </c>
      <c r="T368" s="48">
        <f t="shared" ref="T368:T369" si="387">+(1+S368)*T367</f>
        <v>102.7390476211219</v>
      </c>
      <c r="V368" s="45">
        <v>43100</v>
      </c>
      <c r="W368" s="42">
        <v>1493.55</v>
      </c>
      <c r="X368" s="47">
        <f t="shared" si="295"/>
        <v>6.6959054538129337E-5</v>
      </c>
      <c r="Y368" s="42">
        <f t="shared" si="260"/>
        <v>3.5928423890885242E-5</v>
      </c>
      <c r="Z368" s="48">
        <f t="shared" ref="Z368:Z369" si="388">+(1+X368)*Z367</f>
        <v>101.52951973080462</v>
      </c>
      <c r="AA368" s="48">
        <f t="shared" ref="AA368:AA369" si="389">+(1+X368+Y368)*AA367</f>
        <v>102.88323512219759</v>
      </c>
      <c r="AB368" s="48">
        <f t="shared" ref="AB368:AB369" si="390">+Z367</f>
        <v>101.52272186533438</v>
      </c>
      <c r="AC368" s="48">
        <f t="shared" si="279"/>
        <v>102.87265081455597</v>
      </c>
      <c r="AE368" s="45">
        <v>43100</v>
      </c>
      <c r="AF368" s="42">
        <v>61854.91</v>
      </c>
      <c r="AG368" s="47">
        <f t="shared" ref="AG368:AG369" si="391">+AF368/AF367-1</f>
        <v>0</v>
      </c>
      <c r="AH368" s="48">
        <f t="shared" ref="AH368:AH369" si="392">+(1+AG368)*AH367</f>
        <v>102.24781878992155</v>
      </c>
      <c r="AK368" s="45">
        <v>43100</v>
      </c>
      <c r="AL368" s="42">
        <v>40070.07</v>
      </c>
      <c r="AM368" s="47">
        <f t="shared" ref="AM368:AM369" si="393">+AL368/AL367-1</f>
        <v>0</v>
      </c>
      <c r="AN368" s="48">
        <f t="shared" ref="AN368:AN369" si="394">+(1+AM368)*AN367</f>
        <v>102.75061927205392</v>
      </c>
      <c r="AQ368" s="60">
        <f t="shared" si="362"/>
        <v>102.49247018012539</v>
      </c>
      <c r="AS368" s="42">
        <f t="shared" si="365"/>
        <v>101.88332824607603</v>
      </c>
      <c r="AT368" s="42">
        <f t="shared" si="366"/>
        <v>103.01430133603631</v>
      </c>
    </row>
    <row r="369" spans="2:46" x14ac:dyDescent="0.2">
      <c r="B369" s="45">
        <v>43101</v>
      </c>
      <c r="C369" s="42">
        <v>36098.92</v>
      </c>
      <c r="D369" s="47">
        <f t="shared" si="382"/>
        <v>5.1856682652351438E-4</v>
      </c>
      <c r="E369" s="48">
        <f t="shared" si="383"/>
        <v>102.37276542067826</v>
      </c>
      <c r="G369" s="45">
        <v>43101</v>
      </c>
      <c r="H369" s="42">
        <v>36157.33</v>
      </c>
      <c r="I369" s="47">
        <f t="shared" ref="I369" si="395">+H369/H368-1</f>
        <v>8.3205844227940418E-4</v>
      </c>
      <c r="J369" s="48">
        <f t="shared" ref="J369" si="396">+(1+I369)*J368</f>
        <v>103.10001525513847</v>
      </c>
      <c r="L369" s="45">
        <v>43101</v>
      </c>
      <c r="M369" s="42">
        <v>39737.49</v>
      </c>
      <c r="N369" s="47">
        <f t="shared" si="384"/>
        <v>4.267313586370225E-4</v>
      </c>
      <c r="O369" s="48">
        <f t="shared" si="385"/>
        <v>101.92680505716095</v>
      </c>
      <c r="Q369" s="45">
        <v>43101</v>
      </c>
      <c r="R369" s="42">
        <v>37753.79</v>
      </c>
      <c r="S369" s="47">
        <f t="shared" si="386"/>
        <v>4.7222848650774196E-4</v>
      </c>
      <c r="T369" s="48">
        <f t="shared" si="387"/>
        <v>102.78756392608527</v>
      </c>
      <c r="V369" s="45">
        <v>43101</v>
      </c>
      <c r="W369" s="42">
        <v>1493.66</v>
      </c>
      <c r="X369" s="47">
        <f t="shared" si="295"/>
        <v>7.3650028455718441E-5</v>
      </c>
      <c r="Y369" s="42">
        <f t="shared" si="260"/>
        <v>3.5928423890885242E-5</v>
      </c>
      <c r="Z369" s="48">
        <f t="shared" si="388"/>
        <v>101.53699738282189</v>
      </c>
      <c r="AA369" s="48">
        <f t="shared" si="389"/>
        <v>102.89450890787469</v>
      </c>
      <c r="AB369" s="48">
        <f t="shared" si="390"/>
        <v>101.52951973080462</v>
      </c>
      <c r="AC369" s="48">
        <f t="shared" si="279"/>
        <v>102.88323512219759</v>
      </c>
      <c r="AE369" s="45">
        <v>43101</v>
      </c>
      <c r="AF369" s="42">
        <v>61881.07</v>
      </c>
      <c r="AG369" s="47">
        <f t="shared" si="391"/>
        <v>4.2292519704578702E-4</v>
      </c>
      <c r="AH369" s="48">
        <f t="shared" si="392"/>
        <v>102.29106196883079</v>
      </c>
      <c r="AK369" s="45">
        <v>43101</v>
      </c>
      <c r="AL369" s="42">
        <v>40081.08</v>
      </c>
      <c r="AM369" s="47">
        <f t="shared" si="393"/>
        <v>2.7476867397546734E-4</v>
      </c>
      <c r="AN369" s="48">
        <f t="shared" si="394"/>
        <v>102.77885192346146</v>
      </c>
      <c r="AQ369" s="60">
        <f t="shared" si="362"/>
        <v>102.54284392522588</v>
      </c>
      <c r="AS369" s="42">
        <f t="shared" si="365"/>
        <v>101.92680505716095</v>
      </c>
      <c r="AT369" s="42">
        <f t="shared" si="366"/>
        <v>103.10001525513847</v>
      </c>
    </row>
    <row r="370" spans="2:46" x14ac:dyDescent="0.2">
      <c r="B370" s="45">
        <v>43102</v>
      </c>
      <c r="C370" s="42">
        <v>36135.24</v>
      </c>
      <c r="D370" s="47">
        <f t="shared" ref="D370" si="397">+C370/C369-1</f>
        <v>1.0061242829424444E-3</v>
      </c>
      <c r="E370" s="48">
        <f t="shared" ref="E370" si="398">+(1+D370)*E369</f>
        <v>102.47576514587998</v>
      </c>
      <c r="G370" s="45">
        <v>43102</v>
      </c>
      <c r="H370" s="42">
        <v>36193.06</v>
      </c>
      <c r="I370" s="47">
        <f t="shared" ref="I370" si="399">+H370/H369-1</f>
        <v>9.8818137290557218E-4</v>
      </c>
      <c r="J370" s="48">
        <f t="shared" ref="J370" si="400">+(1+I370)*J369</f>
        <v>103.20189676975988</v>
      </c>
      <c r="L370" s="45">
        <v>43102</v>
      </c>
      <c r="M370" s="42">
        <v>39776.46</v>
      </c>
      <c r="N370" s="47">
        <f t="shared" ref="N370" si="401">+M370/M369-1</f>
        <v>9.8068599702694215E-4</v>
      </c>
      <c r="O370" s="48">
        <f t="shared" ref="O370" si="402">+(1+N370)*O369</f>
        <v>102.0267632476022</v>
      </c>
      <c r="Q370" s="45">
        <v>43102</v>
      </c>
      <c r="R370" s="42">
        <v>37790.160000000003</v>
      </c>
      <c r="S370" s="47">
        <f t="shared" ref="S370:S372" si="403">+R370/R369-1</f>
        <v>9.6334699112343714E-4</v>
      </c>
      <c r="T370" s="48">
        <f t="shared" ref="T370:T372" si="404">+(1+S370)*T369</f>
        <v>102.88658401651837</v>
      </c>
      <c r="V370" s="45">
        <v>43102</v>
      </c>
      <c r="W370" s="42">
        <v>1494.19</v>
      </c>
      <c r="X370" s="47">
        <f t="shared" si="295"/>
        <v>3.5483309454620304E-4</v>
      </c>
      <c r="Y370" s="42">
        <f t="shared" si="260"/>
        <v>3.5928423890885242E-5</v>
      </c>
      <c r="Z370" s="48">
        <f t="shared" ref="Z370:Z372" si="405">+(1+X370)*Z369</f>
        <v>101.57302606981418</v>
      </c>
      <c r="AA370" s="48">
        <f t="shared" ref="AA370:AA372" si="406">+(1+X370+Y370)*AA369</f>
        <v>102.93471612241437</v>
      </c>
      <c r="AB370" s="48">
        <f t="shared" ref="AB370:AB372" si="407">+Z369</f>
        <v>101.53699738282189</v>
      </c>
      <c r="AC370" s="48">
        <f t="shared" ref="AC370:AC372" si="408">+AA369</f>
        <v>102.89450890787469</v>
      </c>
      <c r="AE370" s="45">
        <v>43102</v>
      </c>
      <c r="AF370" s="42">
        <v>61943.46</v>
      </c>
      <c r="AG370" s="47">
        <f t="shared" ref="AG370" si="409">+AF370/AF369-1</f>
        <v>1.0082243244986522E-3</v>
      </c>
      <c r="AH370" s="48">
        <f t="shared" ref="AH370" si="410">+(1+AG370)*AH369</f>
        <v>102.39419430568657</v>
      </c>
      <c r="AK370" s="45">
        <v>43102</v>
      </c>
      <c r="AL370" s="42">
        <v>40117.42</v>
      </c>
      <c r="AM370" s="47">
        <f t="shared" ref="AM370" si="411">+AL370/AL369-1</f>
        <v>9.0666219572921314E-4</v>
      </c>
      <c r="AN370" s="48">
        <f t="shared" ref="AN370" si="412">+(1+AM370)*AN369</f>
        <v>102.87203762302092</v>
      </c>
      <c r="AQ370" s="60">
        <f>+AVERAGE(AN370,AH370,T370,O370,J370,E370)</f>
        <v>102.64287351807799</v>
      </c>
      <c r="AS370" s="42">
        <f t="shared" ref="AS370:AS372" si="413">+MIN(AN370,AH370,T370,O370,J370,E370)</f>
        <v>102.0267632476022</v>
      </c>
      <c r="AT370" s="42">
        <f t="shared" ref="AT370:AT372" si="414">+MAX(AN370,AH370,T370,O370,J370,E370)</f>
        <v>103.20189676975988</v>
      </c>
    </row>
    <row r="371" spans="2:46" x14ac:dyDescent="0.2">
      <c r="B371" s="45"/>
      <c r="G371" s="45"/>
      <c r="L371" s="45"/>
      <c r="Q371" s="45"/>
      <c r="S371" s="47">
        <f t="shared" si="403"/>
        <v>-1</v>
      </c>
      <c r="T371" s="48">
        <f t="shared" si="404"/>
        <v>0</v>
      </c>
      <c r="U371" s="78"/>
      <c r="V371" s="45"/>
      <c r="X371" s="47">
        <f t="shared" si="295"/>
        <v>-1</v>
      </c>
      <c r="Y371" s="42">
        <f t="shared" si="260"/>
        <v>3.5928423890885242E-5</v>
      </c>
      <c r="Z371" s="48">
        <f t="shared" si="405"/>
        <v>0</v>
      </c>
      <c r="AA371" s="48">
        <f t="shared" si="406"/>
        <v>3.698282113934043E-3</v>
      </c>
      <c r="AB371" s="48">
        <f t="shared" si="407"/>
        <v>101.57302606981418</v>
      </c>
      <c r="AC371" s="48">
        <f t="shared" si="408"/>
        <v>102.93471612241437</v>
      </c>
      <c r="AE371" s="45"/>
      <c r="AK371" s="45"/>
      <c r="AQ371" s="60"/>
    </row>
    <row r="372" spans="2:46" x14ac:dyDescent="0.2">
      <c r="B372" s="45"/>
      <c r="G372" s="45"/>
      <c r="L372" s="45"/>
      <c r="Q372" s="45"/>
      <c r="S372" s="47" t="e">
        <f t="shared" si="403"/>
        <v>#DIV/0!</v>
      </c>
      <c r="T372" s="48" t="e">
        <f t="shared" si="404"/>
        <v>#DIV/0!</v>
      </c>
      <c r="V372" s="45"/>
      <c r="X372" s="47" t="e">
        <f t="shared" si="295"/>
        <v>#DIV/0!</v>
      </c>
      <c r="Y372" s="42">
        <f t="shared" si="260"/>
        <v>3.5928423890885242E-5</v>
      </c>
      <c r="Z372" s="48" t="e">
        <f t="shared" si="405"/>
        <v>#DIV/0!</v>
      </c>
      <c r="AA372" s="48" t="e">
        <f t="shared" si="406"/>
        <v>#DIV/0!</v>
      </c>
      <c r="AB372" s="48">
        <f t="shared" si="407"/>
        <v>0</v>
      </c>
      <c r="AC372" s="48">
        <f t="shared" si="408"/>
        <v>3.698282113934043E-3</v>
      </c>
      <c r="AE372" s="45"/>
      <c r="AK372" s="45"/>
      <c r="AQ372" s="60"/>
    </row>
    <row r="373" spans="2:46" x14ac:dyDescent="0.2">
      <c r="B373" s="45"/>
      <c r="G373" s="45"/>
      <c r="L373" s="45"/>
      <c r="Q373" s="45"/>
      <c r="V373" s="45"/>
      <c r="AE373" s="45"/>
      <c r="AK373" s="45"/>
      <c r="AQ373" s="60"/>
    </row>
    <row r="374" spans="2:46" x14ac:dyDescent="0.2">
      <c r="B374" s="45"/>
      <c r="G374" s="45"/>
      <c r="L374" s="45"/>
      <c r="Q374" s="45"/>
      <c r="V374" s="45"/>
      <c r="AE374" s="45"/>
      <c r="AK374" s="45"/>
      <c r="AQ374" s="60"/>
    </row>
    <row r="375" spans="2:46" x14ac:dyDescent="0.2">
      <c r="B375" s="45"/>
      <c r="G375" s="45"/>
      <c r="L375" s="45"/>
      <c r="Q375" s="45"/>
      <c r="V375" s="45"/>
      <c r="AE375" s="45"/>
      <c r="AK375" s="45"/>
      <c r="AQ375" s="60"/>
    </row>
    <row r="376" spans="2:46" x14ac:dyDescent="0.2">
      <c r="B376" s="45"/>
      <c r="G376" s="45"/>
      <c r="L376" s="45"/>
      <c r="Q376" s="45"/>
      <c r="V376" s="45"/>
      <c r="AE376" s="45"/>
      <c r="AK376" s="45"/>
      <c r="AQ376" s="60"/>
    </row>
    <row r="377" spans="2:46" x14ac:dyDescent="0.2">
      <c r="B377" s="45"/>
      <c r="G377" s="45"/>
      <c r="L377" s="45"/>
      <c r="Q377" s="45"/>
      <c r="V377" s="45"/>
      <c r="AE377" s="45"/>
      <c r="AK377" s="45"/>
      <c r="AQ377" s="60"/>
    </row>
    <row r="378" spans="2:46" x14ac:dyDescent="0.2">
      <c r="B378" s="45"/>
      <c r="G378" s="45"/>
      <c r="L378" s="45"/>
      <c r="Q378" s="45"/>
      <c r="V378" s="45"/>
      <c r="AE378" s="45"/>
      <c r="AK378" s="45"/>
    </row>
    <row r="379" spans="2:46" x14ac:dyDescent="0.2">
      <c r="B379" s="45"/>
      <c r="G379" s="45"/>
      <c r="L379" s="45"/>
      <c r="Q379" s="45"/>
      <c r="V379" s="45"/>
      <c r="AE379" s="45"/>
      <c r="AK379" s="45"/>
    </row>
    <row r="380" spans="2:46" x14ac:dyDescent="0.2">
      <c r="B380" s="45"/>
      <c r="G380" s="45"/>
      <c r="L380" s="45"/>
      <c r="Q380" s="45"/>
      <c r="V380" s="45"/>
      <c r="AE380" s="45"/>
      <c r="AK380" s="45"/>
    </row>
  </sheetData>
  <autoFilter ref="BL37:BM37" xr:uid="{00000000-0009-0000-0000-000000000000}">
    <sortState ref="BL38:BM44">
      <sortCondition descending="1" ref="BM37"/>
    </sortState>
  </autoFilter>
  <sortState ref="BM5:BM12">
    <sortCondition descending="1" ref="BM4"/>
  </sortState>
  <pageMargins left="0.7" right="0.7" top="0.75" bottom="0.75" header="0.3" footer="0.3"/>
  <pageSetup orientation="portrait" horizontalDpi="1200" verticalDpi="120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T438"/>
  <sheetViews>
    <sheetView topLeftCell="BJ2" zoomScale="160" zoomScaleNormal="160" workbookViewId="0">
      <selection activeCell="BO4" sqref="BO4"/>
    </sheetView>
  </sheetViews>
  <sheetFormatPr baseColWidth="10" defaultRowHeight="14.25" x14ac:dyDescent="0.2"/>
  <cols>
    <col min="1" max="1" width="10.875" style="9" customWidth="1"/>
    <col min="2" max="2" width="17.375" style="9" customWidth="1"/>
    <col min="3" max="3" width="12" style="9" customWidth="1"/>
    <col min="4" max="6" width="12.25" style="9" customWidth="1"/>
    <col min="7" max="7" width="17.375" style="9" customWidth="1"/>
    <col min="8" max="8" width="13.25" style="9" customWidth="1"/>
    <col min="9" max="11" width="11" style="9"/>
    <col min="12" max="12" width="17.25" style="9" customWidth="1"/>
    <col min="13" max="13" width="16.625" style="9" customWidth="1"/>
    <col min="14" max="16" width="11" style="9"/>
    <col min="17" max="17" width="17.25" style="9" customWidth="1"/>
    <col min="18" max="18" width="16.75" style="9" customWidth="1"/>
    <col min="19" max="21" width="11" style="9"/>
    <col min="22" max="22" width="16.875" style="9" customWidth="1"/>
    <col min="23" max="23" width="12.25" style="9" customWidth="1"/>
    <col min="24" max="26" width="11.875" style="9" customWidth="1"/>
    <col min="27" max="27" width="11" style="9"/>
    <col min="28" max="28" width="28.5" style="9" customWidth="1"/>
    <col min="29" max="29" width="29" style="9" customWidth="1"/>
    <col min="30" max="30" width="11" style="9"/>
    <col min="31" max="31" width="16.875" style="9" customWidth="1"/>
    <col min="32" max="32" width="12.25" style="9" customWidth="1"/>
    <col min="33" max="33" width="11.875" style="9" customWidth="1"/>
    <col min="34" max="36" width="11" style="9"/>
    <col min="37" max="37" width="17.25" style="9" customWidth="1"/>
    <col min="38" max="38" width="16.75" style="9" customWidth="1"/>
    <col min="39" max="43" width="11" style="9"/>
    <col min="44" max="44" width="11" style="9" customWidth="1"/>
    <col min="45" max="45" width="11" style="9"/>
    <col min="46" max="46" width="11" style="9" customWidth="1"/>
    <col min="47" max="47" width="11" style="9"/>
    <col min="48" max="48" width="11.875" style="9" customWidth="1"/>
    <col min="49" max="49" width="11" style="9"/>
    <col min="50" max="50" width="20.25" style="9" customWidth="1"/>
    <col min="51" max="51" width="17.375" style="9" customWidth="1"/>
    <col min="52" max="52" width="11.875" style="9" customWidth="1"/>
    <col min="53" max="54" width="17.25" style="9" customWidth="1"/>
    <col min="55" max="57" width="16.875" style="9" customWidth="1"/>
    <col min="58" max="58" width="18.25" style="9" customWidth="1"/>
    <col min="59" max="60" width="11" style="9"/>
    <col min="61" max="61" width="18.75" style="9" customWidth="1"/>
    <col min="62" max="62" width="21.75" style="9" customWidth="1"/>
    <col min="63" max="63" width="15.5" style="9" customWidth="1"/>
    <col min="64" max="64" width="12.5" style="9" customWidth="1"/>
    <col min="65" max="67" width="11" style="9"/>
    <col min="68" max="68" width="15.25" style="9" customWidth="1"/>
    <col min="69" max="69" width="16.875" style="9" customWidth="1"/>
    <col min="70" max="70" width="11" style="9"/>
    <col min="71" max="71" width="10.75" style="9" customWidth="1"/>
    <col min="72" max="16384" width="11" style="9"/>
  </cols>
  <sheetData>
    <row r="1" spans="2:72" x14ac:dyDescent="0.2">
      <c r="B1" s="9" t="s">
        <v>0</v>
      </c>
      <c r="G1" s="9" t="s">
        <v>3</v>
      </c>
      <c r="L1" s="9" t="s">
        <v>4</v>
      </c>
      <c r="M1" s="9" t="str">
        <f>+_xll.BDH(L1,"PX_LAST",L3-1,L3-1)</f>
        <v>#N/A N/A</v>
      </c>
      <c r="Q1" s="9" t="s">
        <v>5</v>
      </c>
      <c r="R1" s="9" t="str">
        <f>+_xll.BDH(Q1,"PX_LAST",Q3-1,Q3-1)</f>
        <v>#N/A N/A</v>
      </c>
      <c r="S1" s="9" t="str">
        <f>+_xll.BDH(Q1,"PX_LAST",Q3-2,Q3-2)</f>
        <v>#N/A N/A</v>
      </c>
      <c r="V1" s="9" t="s">
        <v>6</v>
      </c>
      <c r="W1" s="9">
        <f>+_xll.BDH(V1,"PX_LAST",V3-2,V3-2)</f>
        <v>1472.01</v>
      </c>
      <c r="Z1" s="9" t="s">
        <v>34</v>
      </c>
      <c r="AB1" s="9" t="s">
        <v>33</v>
      </c>
      <c r="AE1" s="9" t="s">
        <v>26</v>
      </c>
      <c r="AK1" s="9" t="s">
        <v>25</v>
      </c>
      <c r="AQ1" s="9" t="s">
        <v>38</v>
      </c>
      <c r="AR1" s="9" t="s">
        <v>39</v>
      </c>
      <c r="AS1" s="9" t="s">
        <v>37</v>
      </c>
      <c r="AX1" s="9">
        <v>1012.17</v>
      </c>
    </row>
    <row r="2" spans="2:72" x14ac:dyDescent="0.2">
      <c r="B2" s="9" t="s">
        <v>1</v>
      </c>
      <c r="C2" s="9" t="s">
        <v>2</v>
      </c>
      <c r="G2" s="9" t="s">
        <v>1</v>
      </c>
      <c r="H2" s="9" t="s">
        <v>2</v>
      </c>
      <c r="L2" s="9" t="s">
        <v>1</v>
      </c>
      <c r="M2" s="9" t="s">
        <v>2</v>
      </c>
      <c r="Q2" s="9" t="s">
        <v>1</v>
      </c>
      <c r="R2" s="9" t="s">
        <v>2</v>
      </c>
      <c r="V2" s="9" t="s">
        <v>1</v>
      </c>
      <c r="W2" s="9" t="s">
        <v>2</v>
      </c>
      <c r="Z2" s="9" t="s">
        <v>31</v>
      </c>
      <c r="AA2" s="9" t="s">
        <v>32</v>
      </c>
      <c r="AB2" s="9" t="s">
        <v>35</v>
      </c>
      <c r="AC2" s="9" t="s">
        <v>31</v>
      </c>
      <c r="AE2" s="9" t="s">
        <v>1</v>
      </c>
      <c r="AF2" s="9" t="s">
        <v>2</v>
      </c>
      <c r="AK2" s="9" t="s">
        <v>1</v>
      </c>
      <c r="AL2" s="9" t="s">
        <v>2</v>
      </c>
      <c r="AX2" s="9">
        <v>1000</v>
      </c>
    </row>
    <row r="3" spans="2:72" x14ac:dyDescent="0.2">
      <c r="B3" s="10">
        <f>_xll.BDH($B$1,$C$2,$AV$3,$AV$4,"Dir=V","Dts=S","Sort=A","Quote=C","QtTyp=Y","Days=A","Per=cd","DtFmt=D","Fill=P","UseDPDF=Y","cols=2;rows=366")</f>
        <v>42737</v>
      </c>
      <c r="C3" s="9">
        <v>35208.870000000003</v>
      </c>
      <c r="E3" s="9">
        <v>100</v>
      </c>
      <c r="G3" s="10">
        <f>_xll.BDH($G$1,$H$2,$AV$3,$AV$4,"Dir=V","Dts=S","Sort=A","Quote=C","QtTyp=Y","Days=A","Per=cd","DtFmt=D","Fill=P","UseDPDF=Y","cols=2;rows=366")</f>
        <v>42737</v>
      </c>
      <c r="H3" s="9">
        <v>35015.839999999997</v>
      </c>
      <c r="J3" s="9">
        <v>100</v>
      </c>
      <c r="L3" s="10">
        <f>_xll.BDH($L$1,$M$2,$AV$3,$AV$4,"Dir=V","Dts=S","Sort=A","Quote=C","QtTyp=Y","Days=A","Per=cd","DtFmt=D","Fill=P","UseDPDF=Y","cols=2;rows=366")</f>
        <v>42737</v>
      </c>
      <c r="M3" s="9">
        <v>38919.550000000003</v>
      </c>
      <c r="O3" s="9">
        <v>100</v>
      </c>
      <c r="Q3" s="10">
        <f>_xll.BDH($Q$1,$R$2,$AV$3,$AV$4,"Dir=V","Dts=S","Sort=A","Quote=C","QtTyp=Y","Days=A","Per=cd","DtFmt=D","Fill=P","UseDPDF=Y","cols=2;rows=366")</f>
        <v>42737</v>
      </c>
      <c r="R3" s="9">
        <v>36667.879999999997</v>
      </c>
      <c r="T3" s="9">
        <v>100</v>
      </c>
      <c r="V3" s="10">
        <f>_xll.BDH($V$1,$W$2,$AV$3,$AV$4,"Dir=V","Dts=S","Sort=A","Quote=C","QtTyp=Y","Days=A","Per=cd","DtFmt=D","Fill=P","UseDPDF=Y","cols=2;rows=366")</f>
        <v>42737</v>
      </c>
      <c r="W3" s="9">
        <v>1472.2</v>
      </c>
      <c r="Y3" s="9">
        <f t="shared" ref="Y3:Y66" si="0">+(1+VLOOKUP(MONTH(V3),$BM$4:$BN$15,2,0)/100)^(1/365)-1</f>
        <v>3.8361063536163087E-5</v>
      </c>
      <c r="Z3" s="9">
        <v>100</v>
      </c>
      <c r="AA3" s="9">
        <v>100</v>
      </c>
      <c r="AB3" s="9">
        <v>100</v>
      </c>
      <c r="AC3" s="11">
        <v>100</v>
      </c>
      <c r="AD3" s="11"/>
      <c r="AE3" s="10">
        <f>_xll.BDH($AE$1,$AF$2,$AV$3,$AV$4,"Dir=V","Dts=S","Sort=A","Quote=C","QtTyp=Y","Days=A","Per=cd","DtFmt=D","Fill=P","UseDPDF=Y","cols=2;rows=366")</f>
        <v>42737</v>
      </c>
      <c r="AF3" s="9">
        <v>60417.43</v>
      </c>
      <c r="AH3" s="9">
        <v>100</v>
      </c>
      <c r="AK3" s="10">
        <f>_xll.BDH($AK$1,$AL$2,$AV$3,$AV$4,"Dir=V","Dts=S","Sort=A","Quote=C","QtTyp=Y","Days=A","Per=cd","DtFmt=D","Fill=P","UseDPDF=Y","cols=2;rows=366")</f>
        <v>42737</v>
      </c>
      <c r="AL3" s="9">
        <v>38956.370000000003</v>
      </c>
      <c r="AN3" s="9">
        <v>100</v>
      </c>
      <c r="AQ3" s="9">
        <f t="shared" ref="AQ3:AQ66" si="1">+MIN(AN3,AH3,T3,O3,J3,E3)</f>
        <v>100</v>
      </c>
      <c r="AR3" s="9">
        <f t="shared" ref="AR3:AR66" si="2">+MAX(AN3,AH3,T3,O3,J3,E3)</f>
        <v>100</v>
      </c>
      <c r="AS3" s="9">
        <f t="shared" ref="AS3:AS66" si="3">+AVERAGE(AN3,AH3,T3,O3,J3,E3)</f>
        <v>100</v>
      </c>
      <c r="AU3" s="12" t="s">
        <v>27</v>
      </c>
      <c r="AV3" s="13">
        <f>+AV4-365</f>
        <v>42737</v>
      </c>
      <c r="AX3" s="14">
        <f>+AX1/AX2-1</f>
        <v>1.2170000000000014E-2</v>
      </c>
    </row>
    <row r="4" spans="2:72" x14ac:dyDescent="0.2">
      <c r="B4" s="15">
        <v>42738</v>
      </c>
      <c r="C4" s="9">
        <v>35262.230000000003</v>
      </c>
      <c r="D4" s="16">
        <v>0</v>
      </c>
      <c r="E4" s="17">
        <f>+(1+D4)*E3</f>
        <v>100</v>
      </c>
      <c r="F4" s="17"/>
      <c r="G4" s="15">
        <v>42738</v>
      </c>
      <c r="H4" s="9">
        <v>35070.15</v>
      </c>
      <c r="I4" s="16">
        <v>0</v>
      </c>
      <c r="J4" s="17">
        <f>+(1+I4)*J3</f>
        <v>100</v>
      </c>
      <c r="K4" s="17"/>
      <c r="L4" s="15">
        <v>42738</v>
      </c>
      <c r="M4" s="9">
        <v>38986.300000000003</v>
      </c>
      <c r="N4" s="16">
        <v>0</v>
      </c>
      <c r="O4" s="17">
        <f>+(1+N4)*O3</f>
        <v>100</v>
      </c>
      <c r="P4" s="17"/>
      <c r="Q4" s="15">
        <v>42738</v>
      </c>
      <c r="R4" s="9">
        <v>36729.919999999998</v>
      </c>
      <c r="S4" s="16">
        <v>0</v>
      </c>
      <c r="T4" s="17">
        <f>+(1+S4)*T3</f>
        <v>100</v>
      </c>
      <c r="U4" s="17"/>
      <c r="V4" s="15">
        <v>42738</v>
      </c>
      <c r="W4" s="9">
        <v>1475.71</v>
      </c>
      <c r="X4" s="16"/>
      <c r="Y4" s="9">
        <f t="shared" si="0"/>
        <v>3.8361063536163087E-5</v>
      </c>
      <c r="Z4" s="17">
        <f>+(1+X4)*Z3</f>
        <v>100</v>
      </c>
      <c r="AA4" s="17">
        <f>+(1+X4+Y4)*AA3</f>
        <v>100.00383610635362</v>
      </c>
      <c r="AB4" s="17">
        <f>+Z3</f>
        <v>100</v>
      </c>
      <c r="AC4" s="17">
        <f t="shared" ref="AC4:AC67" si="4">+AA3</f>
        <v>100</v>
      </c>
      <c r="AD4" s="17"/>
      <c r="AE4" s="15">
        <v>42738</v>
      </c>
      <c r="AF4" s="9">
        <v>60495.09</v>
      </c>
      <c r="AG4" s="16">
        <v>0</v>
      </c>
      <c r="AH4" s="17">
        <f>+(1+AG4)*AH3</f>
        <v>100</v>
      </c>
      <c r="AI4" s="17"/>
      <c r="AK4" s="15">
        <v>42738</v>
      </c>
      <c r="AL4" s="9">
        <v>38997.4</v>
      </c>
      <c r="AM4" s="16">
        <v>0</v>
      </c>
      <c r="AN4" s="17">
        <f>+(1+AM4)*AN3</f>
        <v>100</v>
      </c>
      <c r="AO4" s="17"/>
      <c r="AP4" s="17"/>
      <c r="AQ4" s="9">
        <f t="shared" si="1"/>
        <v>100</v>
      </c>
      <c r="AR4" s="9">
        <f t="shared" si="2"/>
        <v>100</v>
      </c>
      <c r="AS4" s="9">
        <f t="shared" si="3"/>
        <v>100</v>
      </c>
      <c r="AT4" s="17"/>
      <c r="AU4" s="18" t="s">
        <v>28</v>
      </c>
      <c r="AV4" s="13">
        <f>+YTD!AX4</f>
        <v>43102</v>
      </c>
      <c r="AW4" s="17"/>
      <c r="AY4" s="9" t="s">
        <v>9</v>
      </c>
      <c r="AZ4" s="9" t="s">
        <v>10</v>
      </c>
      <c r="BA4" s="9" t="s">
        <v>11</v>
      </c>
      <c r="BB4" s="9" t="s">
        <v>12</v>
      </c>
      <c r="BC4" s="9" t="s">
        <v>29</v>
      </c>
      <c r="BD4" s="9" t="s">
        <v>30</v>
      </c>
      <c r="BE4" s="9" t="s">
        <v>36</v>
      </c>
      <c r="BF4" s="9" t="s">
        <v>31</v>
      </c>
      <c r="BM4" s="9">
        <v>1</v>
      </c>
      <c r="BN4" s="9">
        <v>1.41</v>
      </c>
      <c r="BO4" s="9">
        <v>1.41</v>
      </c>
    </row>
    <row r="5" spans="2:72" x14ac:dyDescent="0.2">
      <c r="B5" s="15">
        <v>42739</v>
      </c>
      <c r="C5" s="9">
        <v>35376.76</v>
      </c>
      <c r="D5" s="16">
        <f t="shared" ref="D5:D68" si="5">+C5/C4-1</f>
        <v>3.2479511363858737E-3</v>
      </c>
      <c r="E5" s="17">
        <f t="shared" ref="E5:E68" si="6">+(1+D5)*E4</f>
        <v>100.32479511363859</v>
      </c>
      <c r="F5" s="17"/>
      <c r="G5" s="15">
        <v>42739</v>
      </c>
      <c r="H5" s="9">
        <v>35176.17</v>
      </c>
      <c r="I5" s="16">
        <f t="shared" ref="I5:I68" si="7">+H5/H4-1</f>
        <v>3.023083733602494E-3</v>
      </c>
      <c r="J5" s="17">
        <f t="shared" ref="J5:J68" si="8">+(1+I5)*J4</f>
        <v>100.30230837336025</v>
      </c>
      <c r="K5" s="17"/>
      <c r="L5" s="15">
        <v>42739</v>
      </c>
      <c r="M5" s="9">
        <v>39085.230000000003</v>
      </c>
      <c r="N5" s="16">
        <f t="shared" ref="N5:N68" si="9">+M5/M4-1</f>
        <v>2.5375580652691188E-3</v>
      </c>
      <c r="O5" s="17">
        <f t="shared" ref="O5:O68" si="10">+(1+N5)*O4</f>
        <v>100.25375580652691</v>
      </c>
      <c r="P5" s="17"/>
      <c r="Q5" s="15">
        <v>42739</v>
      </c>
      <c r="R5" s="9">
        <v>36828.06</v>
      </c>
      <c r="S5" s="16">
        <f t="shared" ref="S5:S68" si="11">+R5/R4-1</f>
        <v>2.6719361218319193E-3</v>
      </c>
      <c r="T5" s="17">
        <f t="shared" ref="T5:T68" si="12">+(1+S5)*T4</f>
        <v>100.26719361218319</v>
      </c>
      <c r="U5" s="17"/>
      <c r="V5" s="15">
        <v>42739</v>
      </c>
      <c r="W5" s="9">
        <v>1478.55</v>
      </c>
      <c r="X5" s="16">
        <f>+W5/W1-1</f>
        <v>4.4429045998328753E-3</v>
      </c>
      <c r="Y5" s="9">
        <f t="shared" si="0"/>
        <v>3.8361063536163087E-5</v>
      </c>
      <c r="Z5" s="17">
        <f t="shared" ref="Z5:Z68" si="13">+(1+X5)*Z4</f>
        <v>100.44429045998329</v>
      </c>
      <c r="AA5" s="17">
        <f t="shared" ref="AA5:AA68" si="14">+(1+X5+Y5)*AA4</f>
        <v>100.4519798633022</v>
      </c>
      <c r="AB5" s="17">
        <f t="shared" ref="AB5:AB68" si="15">+Z4</f>
        <v>100</v>
      </c>
      <c r="AC5" s="17">
        <f t="shared" si="4"/>
        <v>100.00383610635362</v>
      </c>
      <c r="AD5" s="17"/>
      <c r="AE5" s="15">
        <v>42739</v>
      </c>
      <c r="AF5" s="9">
        <v>60679.21</v>
      </c>
      <c r="AG5" s="16">
        <f t="shared" ref="AG5:AG68" si="16">+AF5/AF4-1</f>
        <v>3.0435527908132531E-3</v>
      </c>
      <c r="AH5" s="17">
        <f t="shared" ref="AH5:AH68" si="17">+(1+AG5)*AH4</f>
        <v>100.30435527908132</v>
      </c>
      <c r="AI5" s="17"/>
      <c r="AJ5" s="17"/>
      <c r="AK5" s="15">
        <v>42739</v>
      </c>
      <c r="AL5" s="9">
        <v>39073.89</v>
      </c>
      <c r="AM5" s="16">
        <f t="shared" ref="AM5:AM68" si="18">+AL5/AL4-1</f>
        <v>1.9614128121361318E-3</v>
      </c>
      <c r="AN5" s="17">
        <f t="shared" ref="AN5:AN68" si="19">+(1+AM5)*AN4</f>
        <v>100.19614128121361</v>
      </c>
      <c r="AO5" s="17"/>
      <c r="AP5" s="17"/>
      <c r="AQ5" s="9">
        <f t="shared" si="1"/>
        <v>100.19614128121361</v>
      </c>
      <c r="AR5" s="9">
        <f t="shared" si="2"/>
        <v>100.32479511363859</v>
      </c>
      <c r="AS5" s="9">
        <f t="shared" si="3"/>
        <v>100.27475824433397</v>
      </c>
      <c r="AT5" s="17"/>
      <c r="AU5" s="17"/>
      <c r="AV5" s="17"/>
      <c r="AW5" s="17"/>
      <c r="AX5" s="15">
        <f>+AV3</f>
        <v>42737</v>
      </c>
      <c r="AY5" s="9">
        <f>+VLOOKUP(AX5,$B$3:$E$500,4,FALSE)</f>
        <v>100</v>
      </c>
      <c r="AZ5" s="9">
        <f>+VLOOKUP(AX5,$G$3:$J$500,4,FALSE)</f>
        <v>100</v>
      </c>
      <c r="BA5" s="9">
        <f>+VLOOKUP(AX5,$L$3:$O$500,4,FALSE)</f>
        <v>100</v>
      </c>
      <c r="BB5" s="9">
        <f>+VLOOKUP(AX5,$Q$3:$T$500,4,FALSE)</f>
        <v>100</v>
      </c>
      <c r="BC5" s="9">
        <f>+VLOOKUP(AX5,$AE$3:$AH$500,4,FALSE)</f>
        <v>100</v>
      </c>
      <c r="BD5" s="9">
        <f>+VLOOKUP(AX5,$AK$3:$AN$500,4,FALSE)</f>
        <v>100</v>
      </c>
      <c r="BE5" s="9">
        <f>+VLOOKUP(AX5,$V$3:$AC$500,7,FALSE)</f>
        <v>100</v>
      </c>
      <c r="BF5" s="9">
        <f>+VLOOKUP(AX5,$V$3:$AC$500,8,FALSE)</f>
        <v>100</v>
      </c>
      <c r="BK5" s="19"/>
      <c r="BM5" s="9">
        <v>2</v>
      </c>
      <c r="BN5" s="9">
        <v>1.37</v>
      </c>
      <c r="BO5" s="9">
        <v>1.37</v>
      </c>
    </row>
    <row r="6" spans="2:72" x14ac:dyDescent="0.2">
      <c r="B6" s="15">
        <v>42740</v>
      </c>
      <c r="C6" s="9">
        <v>35459.21</v>
      </c>
      <c r="D6" s="16">
        <f t="shared" si="5"/>
        <v>2.3306260946451829E-3</v>
      </c>
      <c r="E6" s="17">
        <f t="shared" si="6"/>
        <v>100.55861469907036</v>
      </c>
      <c r="F6" s="17"/>
      <c r="G6" s="15">
        <v>42740</v>
      </c>
      <c r="H6" s="9">
        <v>35278.6</v>
      </c>
      <c r="I6" s="16">
        <f t="shared" si="7"/>
        <v>2.9119145148548409E-3</v>
      </c>
      <c r="J6" s="17">
        <f t="shared" si="8"/>
        <v>100.59438012098609</v>
      </c>
      <c r="K6" s="17"/>
      <c r="L6" s="15">
        <v>42740</v>
      </c>
      <c r="M6" s="9">
        <v>39208.65</v>
      </c>
      <c r="N6" s="16">
        <f t="shared" si="9"/>
        <v>3.1577145637877724E-3</v>
      </c>
      <c r="O6" s="17">
        <f t="shared" si="10"/>
        <v>100.5703285513116</v>
      </c>
      <c r="P6" s="17"/>
      <c r="Q6" s="15">
        <v>42740</v>
      </c>
      <c r="R6" s="9">
        <v>36947.760000000002</v>
      </c>
      <c r="S6" s="16">
        <f>+R6/R5-1</f>
        <v>3.2502390840030149E-3</v>
      </c>
      <c r="T6" s="17">
        <f t="shared" si="12"/>
        <v>100.59308596370481</v>
      </c>
      <c r="U6" s="17"/>
      <c r="V6" s="15">
        <v>42740</v>
      </c>
      <c r="W6" s="9">
        <v>1478.96</v>
      </c>
      <c r="X6" s="16">
        <f>+W6/W5-1</f>
        <v>2.7729870481230101E-4</v>
      </c>
      <c r="Y6" s="9">
        <f t="shared" si="0"/>
        <v>3.8361063536163087E-5</v>
      </c>
      <c r="Z6" s="17">
        <f t="shared" si="13"/>
        <v>100.47214353163363</v>
      </c>
      <c r="AA6" s="17">
        <f t="shared" si="14"/>
        <v>100.48368851199599</v>
      </c>
      <c r="AB6" s="17">
        <f t="shared" si="15"/>
        <v>100.44429045998329</v>
      </c>
      <c r="AC6" s="17">
        <f t="shared" si="4"/>
        <v>100.4519798633022</v>
      </c>
      <c r="AD6" s="17"/>
      <c r="AE6" s="15">
        <v>42740</v>
      </c>
      <c r="AF6" s="9">
        <v>60845.23</v>
      </c>
      <c r="AG6" s="16">
        <f t="shared" si="16"/>
        <v>2.7360277103147812E-3</v>
      </c>
      <c r="AH6" s="17">
        <f t="shared" si="17"/>
        <v>100.57879077459015</v>
      </c>
      <c r="AI6" s="17"/>
      <c r="AJ6" s="17"/>
      <c r="AK6" s="15">
        <v>42740</v>
      </c>
      <c r="AL6" s="9">
        <v>39170.959999999999</v>
      </c>
      <c r="AM6" s="16">
        <f t="shared" si="18"/>
        <v>2.4842676273082454E-3</v>
      </c>
      <c r="AN6" s="17">
        <f t="shared" si="19"/>
        <v>100.44505531137973</v>
      </c>
      <c r="AO6" s="17"/>
      <c r="AP6" s="17"/>
      <c r="AQ6" s="9">
        <f t="shared" si="1"/>
        <v>100.44505531137973</v>
      </c>
      <c r="AR6" s="9">
        <f t="shared" si="2"/>
        <v>100.59438012098609</v>
      </c>
      <c r="AS6" s="9">
        <f t="shared" si="3"/>
        <v>100.55670923684046</v>
      </c>
      <c r="AT6" s="17"/>
      <c r="AU6" s="20" t="s">
        <v>42</v>
      </c>
      <c r="AV6" s="21">
        <v>42895</v>
      </c>
      <c r="AW6" s="17">
        <v>21.876622000000001</v>
      </c>
      <c r="AX6" s="15">
        <v>42735</v>
      </c>
      <c r="AY6" s="9" t="e">
        <f t="shared" ref="AY6:AY7" si="20">+VLOOKUP(AX6,$B$3:$E$500,4,FALSE)</f>
        <v>#N/A</v>
      </c>
      <c r="AZ6" s="9" t="e">
        <f t="shared" ref="AZ6:AZ7" si="21">+VLOOKUP(AX6,$G$3:$J$500,4,FALSE)</f>
        <v>#N/A</v>
      </c>
      <c r="BA6" s="9" t="e">
        <f t="shared" ref="BA6:BA8" si="22">+VLOOKUP(AX6,$L$3:$O$500,4,FALSE)</f>
        <v>#N/A</v>
      </c>
      <c r="BB6" s="9" t="e">
        <f t="shared" ref="BB6:BB8" si="23">+VLOOKUP(AX6,$Q$3:$T$500,4,FALSE)</f>
        <v>#N/A</v>
      </c>
      <c r="BC6" s="9" t="e">
        <f t="shared" ref="BC6:BC8" si="24">+VLOOKUP(AX6,$AE$3:$AH$500,4,FALSE)</f>
        <v>#N/A</v>
      </c>
      <c r="BD6" s="9" t="e">
        <f t="shared" ref="BD6:BD8" si="25">+VLOOKUP(AX6,$AK$3:$AN$500,4,FALSE)</f>
        <v>#N/A</v>
      </c>
      <c r="BE6" s="9" t="e">
        <f>+VLOOKUP(AX6,$V$3:$AC$500,7,FALSE)</f>
        <v>#N/A</v>
      </c>
      <c r="BF6" s="9" t="e">
        <f>+VLOOKUP(AX6,$V$3:$AC$500,8,FALSE)</f>
        <v>#N/A</v>
      </c>
      <c r="BK6" s="19"/>
      <c r="BM6" s="9">
        <v>3</v>
      </c>
      <c r="BN6" s="9">
        <v>1.39</v>
      </c>
      <c r="BO6" s="9">
        <v>1.39</v>
      </c>
    </row>
    <row r="7" spans="2:72" x14ac:dyDescent="0.2">
      <c r="B7" s="15">
        <v>42741</v>
      </c>
      <c r="C7" s="9">
        <v>35482.97</v>
      </c>
      <c r="D7" s="16">
        <f t="shared" si="5"/>
        <v>6.7006568956284873E-4</v>
      </c>
      <c r="E7" s="17">
        <f t="shared" si="6"/>
        <v>100.62599557657018</v>
      </c>
      <c r="F7" s="17"/>
      <c r="G7" s="15">
        <v>42741</v>
      </c>
      <c r="H7" s="9">
        <v>35305.360000000001</v>
      </c>
      <c r="I7" s="16">
        <f t="shared" si="7"/>
        <v>7.585335018964745E-4</v>
      </c>
      <c r="J7" s="17">
        <f t="shared" si="8"/>
        <v>100.67068432841036</v>
      </c>
      <c r="K7" s="17"/>
      <c r="L7" s="15">
        <v>42741</v>
      </c>
      <c r="M7" s="9">
        <v>39242.339999999997</v>
      </c>
      <c r="N7" s="16">
        <f t="shared" si="9"/>
        <v>8.592491707823946E-4</v>
      </c>
      <c r="O7" s="17">
        <f t="shared" si="10"/>
        <v>100.65674352272462</v>
      </c>
      <c r="P7" s="17"/>
      <c r="Q7" s="15">
        <v>42741</v>
      </c>
      <c r="R7" s="9">
        <v>36981.53</v>
      </c>
      <c r="S7" s="16">
        <f t="shared" si="11"/>
        <v>9.1399316223772509E-4</v>
      </c>
      <c r="T7" s="17">
        <f t="shared" si="12"/>
        <v>100.68502735644402</v>
      </c>
      <c r="U7" s="17"/>
      <c r="V7" s="15">
        <v>42741</v>
      </c>
      <c r="W7" s="9">
        <v>1478.15</v>
      </c>
      <c r="X7" s="16">
        <f t="shared" ref="X7:X70" si="26">+W7/W6-1</f>
        <v>-5.4768215502787321E-4</v>
      </c>
      <c r="Y7" s="9">
        <f t="shared" si="0"/>
        <v>3.8361063536163087E-5</v>
      </c>
      <c r="Z7" s="17">
        <f t="shared" si="13"/>
        <v>100.41711673154396</v>
      </c>
      <c r="AA7" s="17">
        <f t="shared" si="14"/>
        <v>100.43251005008595</v>
      </c>
      <c r="AB7" s="17">
        <f t="shared" si="15"/>
        <v>100.47214353163363</v>
      </c>
      <c r="AC7" s="17">
        <f t="shared" si="4"/>
        <v>100.48368851199599</v>
      </c>
      <c r="AD7" s="17"/>
      <c r="AE7" s="15">
        <v>42741</v>
      </c>
      <c r="AF7" s="9">
        <v>60921.14</v>
      </c>
      <c r="AG7" s="16">
        <f t="shared" si="16"/>
        <v>1.2475916353671401E-3</v>
      </c>
      <c r="AH7" s="17">
        <f t="shared" si="17"/>
        <v>100.70427203265587</v>
      </c>
      <c r="AI7" s="17"/>
      <c r="AJ7" s="17"/>
      <c r="AK7" s="15">
        <v>42741</v>
      </c>
      <c r="AL7" s="9">
        <v>39189.67</v>
      </c>
      <c r="AM7" s="16">
        <f t="shared" si="18"/>
        <v>4.7764976911457424E-4</v>
      </c>
      <c r="AN7" s="17">
        <f t="shared" si="19"/>
        <v>100.49303286885791</v>
      </c>
      <c r="AO7" s="17"/>
      <c r="AP7" s="17"/>
      <c r="AQ7" s="9">
        <f t="shared" si="1"/>
        <v>100.49303286885791</v>
      </c>
      <c r="AR7" s="9">
        <f t="shared" si="2"/>
        <v>100.70427203265587</v>
      </c>
      <c r="AS7" s="9">
        <f t="shared" si="3"/>
        <v>100.63929261427715</v>
      </c>
      <c r="AT7" s="17"/>
      <c r="AU7" s="17"/>
      <c r="AV7" s="22">
        <v>1524.55</v>
      </c>
      <c r="AW7" s="23">
        <v>1.434956019809124E-2</v>
      </c>
      <c r="AX7" s="15">
        <v>42735</v>
      </c>
      <c r="AY7" s="9" t="e">
        <f t="shared" si="20"/>
        <v>#N/A</v>
      </c>
      <c r="AZ7" s="9" t="e">
        <f t="shared" si="21"/>
        <v>#N/A</v>
      </c>
      <c r="BA7" s="9" t="e">
        <f t="shared" si="22"/>
        <v>#N/A</v>
      </c>
      <c r="BB7" s="9" t="e">
        <f t="shared" si="23"/>
        <v>#N/A</v>
      </c>
      <c r="BC7" s="9" t="e">
        <f t="shared" si="24"/>
        <v>#N/A</v>
      </c>
      <c r="BD7" s="9" t="e">
        <f t="shared" si="25"/>
        <v>#N/A</v>
      </c>
      <c r="BE7" s="9" t="e">
        <f>+VLOOKUP(AX7,$V$3:$AC$500,7,FALSE)</f>
        <v>#N/A</v>
      </c>
      <c r="BF7" s="9" t="e">
        <f>+VLOOKUP(AX7,$V$3:$AC$500,8,FALSE)</f>
        <v>#N/A</v>
      </c>
      <c r="BK7" s="19"/>
      <c r="BM7" s="9">
        <v>4</v>
      </c>
      <c r="BN7" s="9">
        <v>1.34</v>
      </c>
      <c r="BO7" s="9">
        <v>1.34</v>
      </c>
    </row>
    <row r="8" spans="2:72" ht="15" x14ac:dyDescent="0.25">
      <c r="B8" s="15">
        <v>42742</v>
      </c>
      <c r="C8" s="9">
        <v>35482.97</v>
      </c>
      <c r="D8" s="16">
        <f t="shared" si="5"/>
        <v>0</v>
      </c>
      <c r="E8" s="17">
        <f t="shared" si="6"/>
        <v>100.62599557657018</v>
      </c>
      <c r="F8" s="17"/>
      <c r="G8" s="15">
        <v>42742</v>
      </c>
      <c r="H8" s="9">
        <v>35305.360000000001</v>
      </c>
      <c r="I8" s="16">
        <f t="shared" si="7"/>
        <v>0</v>
      </c>
      <c r="J8" s="17">
        <f t="shared" si="8"/>
        <v>100.67068432841036</v>
      </c>
      <c r="K8" s="17"/>
      <c r="L8" s="15">
        <v>42742</v>
      </c>
      <c r="M8" s="9">
        <v>39242.339999999997</v>
      </c>
      <c r="N8" s="16">
        <f t="shared" si="9"/>
        <v>0</v>
      </c>
      <c r="O8" s="17">
        <f t="shared" si="10"/>
        <v>100.65674352272462</v>
      </c>
      <c r="P8" s="17"/>
      <c r="Q8" s="15">
        <v>42742</v>
      </c>
      <c r="R8" s="9">
        <v>36981.53</v>
      </c>
      <c r="S8" s="16">
        <f t="shared" si="11"/>
        <v>0</v>
      </c>
      <c r="T8" s="17">
        <f t="shared" si="12"/>
        <v>100.68502735644402</v>
      </c>
      <c r="U8" s="17"/>
      <c r="V8" s="15">
        <v>42742</v>
      </c>
      <c r="W8" s="9">
        <v>1478.25</v>
      </c>
      <c r="X8" s="16">
        <f t="shared" si="26"/>
        <v>6.7652132733408976E-5</v>
      </c>
      <c r="Y8" s="9">
        <f t="shared" si="0"/>
        <v>3.8361063536163087E-5</v>
      </c>
      <c r="Z8" s="17">
        <f t="shared" si="13"/>
        <v>100.42391016365379</v>
      </c>
      <c r="AA8" s="17">
        <f t="shared" si="14"/>
        <v>100.44315722148573</v>
      </c>
      <c r="AB8" s="17">
        <f t="shared" si="15"/>
        <v>100.41711673154396</v>
      </c>
      <c r="AC8" s="17">
        <f t="shared" si="4"/>
        <v>100.43251005008595</v>
      </c>
      <c r="AD8" s="17"/>
      <c r="AE8" s="15">
        <v>42742</v>
      </c>
      <c r="AF8" s="9">
        <v>60921.14</v>
      </c>
      <c r="AG8" s="16">
        <f t="shared" si="16"/>
        <v>0</v>
      </c>
      <c r="AH8" s="17">
        <f t="shared" si="17"/>
        <v>100.70427203265587</v>
      </c>
      <c r="AI8" s="17"/>
      <c r="AJ8" s="17"/>
      <c r="AK8" s="15">
        <v>42742</v>
      </c>
      <c r="AL8" s="9">
        <v>39189.67</v>
      </c>
      <c r="AM8" s="16">
        <f t="shared" si="18"/>
        <v>0</v>
      </c>
      <c r="AN8" s="17">
        <f t="shared" si="19"/>
        <v>100.49303286885791</v>
      </c>
      <c r="AO8" s="17"/>
      <c r="AP8" s="17"/>
      <c r="AQ8" s="9">
        <f t="shared" si="1"/>
        <v>100.49303286885791</v>
      </c>
      <c r="AR8" s="9">
        <f t="shared" si="2"/>
        <v>100.70427203265587</v>
      </c>
      <c r="AS8" s="9">
        <f t="shared" si="3"/>
        <v>100.63929261427715</v>
      </c>
      <c r="AT8" s="17"/>
      <c r="AU8" s="17"/>
      <c r="AV8" s="17"/>
      <c r="AW8" s="17"/>
      <c r="AX8" s="15">
        <f>+AV4</f>
        <v>43102</v>
      </c>
      <c r="AY8" s="9">
        <f>+VLOOKUP(AX8,$B$3:$E$500,4,FALSE)</f>
        <v>102.47576514587998</v>
      </c>
      <c r="AZ8" s="9">
        <f>+VLOOKUP(AX8,$G$3:$J$500,4,FALSE)</f>
        <v>103.20189676975988</v>
      </c>
      <c r="BA8" s="9">
        <f t="shared" si="22"/>
        <v>102.0267632476022</v>
      </c>
      <c r="BB8" s="9">
        <f t="shared" si="23"/>
        <v>102.88658401651837</v>
      </c>
      <c r="BC8" s="9">
        <f t="shared" si="24"/>
        <v>102.39419430568657</v>
      </c>
      <c r="BD8" s="9">
        <f t="shared" si="25"/>
        <v>102.87203762302092</v>
      </c>
      <c r="BE8" s="9">
        <f>+VLOOKUP(AX8,$V$3:$AC$500,7,FALSE)</f>
        <v>101.47077805177965</v>
      </c>
      <c r="BF8" s="9">
        <f>+VLOOKUP(AX8,$V$3:$AC$500,8,FALSE)</f>
        <v>102.82564006405684</v>
      </c>
      <c r="BM8" s="9">
        <v>5</v>
      </c>
      <c r="BN8" s="9">
        <v>1.4</v>
      </c>
      <c r="BO8" s="9">
        <v>1.4</v>
      </c>
      <c r="BR8" s="24" t="s">
        <v>24</v>
      </c>
      <c r="BS8" s="25" t="s">
        <v>43</v>
      </c>
      <c r="BT8" s="24" t="s">
        <v>44</v>
      </c>
    </row>
    <row r="9" spans="2:72" x14ac:dyDescent="0.2">
      <c r="B9" s="15">
        <v>42743</v>
      </c>
      <c r="C9" s="9">
        <v>35482.97</v>
      </c>
      <c r="D9" s="16">
        <f t="shared" si="5"/>
        <v>0</v>
      </c>
      <c r="E9" s="17">
        <f t="shared" si="6"/>
        <v>100.62599557657018</v>
      </c>
      <c r="F9" s="17"/>
      <c r="G9" s="15">
        <v>42743</v>
      </c>
      <c r="H9" s="9">
        <v>35305.360000000001</v>
      </c>
      <c r="I9" s="16">
        <f t="shared" si="7"/>
        <v>0</v>
      </c>
      <c r="J9" s="17">
        <f t="shared" si="8"/>
        <v>100.67068432841036</v>
      </c>
      <c r="K9" s="17"/>
      <c r="L9" s="15">
        <v>42743</v>
      </c>
      <c r="M9" s="9">
        <v>39242.339999999997</v>
      </c>
      <c r="N9" s="16">
        <f t="shared" si="9"/>
        <v>0</v>
      </c>
      <c r="O9" s="17">
        <f t="shared" si="10"/>
        <v>100.65674352272462</v>
      </c>
      <c r="P9" s="17"/>
      <c r="Q9" s="15">
        <v>42743</v>
      </c>
      <c r="R9" s="9">
        <v>36981.53</v>
      </c>
      <c r="S9" s="16">
        <f t="shared" si="11"/>
        <v>0</v>
      </c>
      <c r="T9" s="17">
        <f t="shared" si="12"/>
        <v>100.68502735644402</v>
      </c>
      <c r="U9" s="17"/>
      <c r="V9" s="15">
        <v>42743</v>
      </c>
      <c r="W9" s="9">
        <v>1478.33</v>
      </c>
      <c r="X9" s="16">
        <f t="shared" si="26"/>
        <v>5.4118044985562719E-5</v>
      </c>
      <c r="Y9" s="9">
        <f t="shared" si="0"/>
        <v>3.8361063536163087E-5</v>
      </c>
      <c r="Z9" s="17">
        <f t="shared" si="13"/>
        <v>100.42934490934165</v>
      </c>
      <c r="AA9" s="17">
        <f t="shared" si="14"/>
        <v>100.45244611512268</v>
      </c>
      <c r="AB9" s="17">
        <f t="shared" si="15"/>
        <v>100.42391016365379</v>
      </c>
      <c r="AC9" s="17">
        <f t="shared" si="4"/>
        <v>100.44315722148573</v>
      </c>
      <c r="AD9" s="17"/>
      <c r="AE9" s="15">
        <v>42743</v>
      </c>
      <c r="AF9" s="9">
        <v>60921.14</v>
      </c>
      <c r="AG9" s="16">
        <f t="shared" si="16"/>
        <v>0</v>
      </c>
      <c r="AH9" s="17">
        <f t="shared" si="17"/>
        <v>100.70427203265587</v>
      </c>
      <c r="AI9" s="17"/>
      <c r="AJ9" s="17"/>
      <c r="AK9" s="15">
        <v>42743</v>
      </c>
      <c r="AL9" s="9">
        <v>39189.67</v>
      </c>
      <c r="AM9" s="16">
        <f t="shared" si="18"/>
        <v>0</v>
      </c>
      <c r="AN9" s="17">
        <f t="shared" si="19"/>
        <v>100.49303286885791</v>
      </c>
      <c r="AO9" s="17"/>
      <c r="AP9" s="17"/>
      <c r="AQ9" s="9">
        <f t="shared" si="1"/>
        <v>100.49303286885791</v>
      </c>
      <c r="AR9" s="9">
        <f t="shared" si="2"/>
        <v>100.70427203265587</v>
      </c>
      <c r="AS9" s="9">
        <f t="shared" si="3"/>
        <v>100.63929261427715</v>
      </c>
      <c r="AT9" s="17"/>
      <c r="AU9" s="17"/>
      <c r="AV9" s="17"/>
      <c r="AW9" s="17"/>
      <c r="AX9" s="15"/>
      <c r="AY9" s="16" t="e">
        <f>+AY8/AY7-1</f>
        <v>#N/A</v>
      </c>
      <c r="AZ9" s="16" t="e">
        <f t="shared" ref="AZ9:BF9" si="27">+AZ8/AZ7-1</f>
        <v>#N/A</v>
      </c>
      <c r="BA9" s="16" t="e">
        <f t="shared" si="27"/>
        <v>#N/A</v>
      </c>
      <c r="BB9" s="16" t="e">
        <f t="shared" si="27"/>
        <v>#N/A</v>
      </c>
      <c r="BC9" s="16" t="e">
        <f t="shared" si="27"/>
        <v>#N/A</v>
      </c>
      <c r="BD9" s="16" t="e">
        <f t="shared" si="27"/>
        <v>#N/A</v>
      </c>
      <c r="BE9" s="16" t="e">
        <f t="shared" si="27"/>
        <v>#N/A</v>
      </c>
      <c r="BF9" s="16" t="e">
        <f t="shared" si="27"/>
        <v>#N/A</v>
      </c>
      <c r="BM9" s="9">
        <v>6</v>
      </c>
      <c r="BN9" s="9">
        <v>1.29</v>
      </c>
      <c r="BO9" s="9">
        <v>1.29</v>
      </c>
      <c r="BR9" s="31" t="s">
        <v>10</v>
      </c>
      <c r="BS9" s="32">
        <v>4.4034754436431234E-2</v>
      </c>
      <c r="BT9" s="87">
        <v>3.4534754436431232E-2</v>
      </c>
    </row>
    <row r="10" spans="2:72" x14ac:dyDescent="0.2">
      <c r="B10" s="15">
        <v>42744</v>
      </c>
      <c r="C10" s="9">
        <v>35443.61</v>
      </c>
      <c r="D10" s="16">
        <f t="shared" si="5"/>
        <v>-1.1092645288711678E-3</v>
      </c>
      <c r="E10" s="17">
        <f t="shared" si="6"/>
        <v>100.51437472899474</v>
      </c>
      <c r="F10" s="17"/>
      <c r="G10" s="15">
        <v>42744</v>
      </c>
      <c r="H10" s="9">
        <v>35285.11</v>
      </c>
      <c r="I10" s="16">
        <f t="shared" si="7"/>
        <v>-5.7356729969615383E-4</v>
      </c>
      <c r="J10" s="17">
        <f t="shared" si="8"/>
        <v>100.61294291584154</v>
      </c>
      <c r="K10" s="17"/>
      <c r="L10" s="15">
        <v>42744</v>
      </c>
      <c r="M10" s="9">
        <v>39177.870000000003</v>
      </c>
      <c r="N10" s="16">
        <f t="shared" si="9"/>
        <v>-1.6428683916400733E-3</v>
      </c>
      <c r="O10" s="17">
        <f t="shared" si="10"/>
        <v>100.49137774038572</v>
      </c>
      <c r="P10" s="17"/>
      <c r="Q10" s="15">
        <v>42744</v>
      </c>
      <c r="R10" s="9">
        <v>36946.519999999997</v>
      </c>
      <c r="S10" s="16">
        <f t="shared" si="11"/>
        <v>-9.4668879302728381E-4</v>
      </c>
      <c r="T10" s="17">
        <f t="shared" si="12"/>
        <v>100.58970996942003</v>
      </c>
      <c r="U10" s="17"/>
      <c r="V10" s="15">
        <v>42744</v>
      </c>
      <c r="W10" s="9">
        <v>1478.86</v>
      </c>
      <c r="X10" s="16">
        <f t="shared" si="26"/>
        <v>3.5851264602615451E-4</v>
      </c>
      <c r="Y10" s="9">
        <f t="shared" si="0"/>
        <v>3.8361063536163087E-5</v>
      </c>
      <c r="Z10" s="17">
        <f t="shared" si="13"/>
        <v>100.46535009952377</v>
      </c>
      <c r="AA10" s="17">
        <f t="shared" si="14"/>
        <v>100.492313050047</v>
      </c>
      <c r="AB10" s="17">
        <f t="shared" si="15"/>
        <v>100.42934490934165</v>
      </c>
      <c r="AC10" s="17">
        <f t="shared" si="4"/>
        <v>100.45244611512268</v>
      </c>
      <c r="AD10" s="17"/>
      <c r="AE10" s="15">
        <v>42744</v>
      </c>
      <c r="AF10" s="9">
        <v>60854.63</v>
      </c>
      <c r="AG10" s="16">
        <f t="shared" si="16"/>
        <v>-1.0917392550434668E-3</v>
      </c>
      <c r="AH10" s="17">
        <f t="shared" si="17"/>
        <v>100.59432922572724</v>
      </c>
      <c r="AI10" s="17"/>
      <c r="AJ10" s="17"/>
      <c r="AK10" s="15">
        <v>42744</v>
      </c>
      <c r="AL10" s="9">
        <v>39149.449999999997</v>
      </c>
      <c r="AM10" s="16">
        <f t="shared" si="18"/>
        <v>-1.0262908567487683E-3</v>
      </c>
      <c r="AN10" s="17">
        <f t="shared" si="19"/>
        <v>100.38989778805765</v>
      </c>
      <c r="AO10" s="17"/>
      <c r="AP10" s="17"/>
      <c r="AQ10" s="9">
        <f t="shared" si="1"/>
        <v>100.38989778805765</v>
      </c>
      <c r="AR10" s="9">
        <f t="shared" si="2"/>
        <v>100.61294291584154</v>
      </c>
      <c r="AS10" s="9">
        <f t="shared" si="3"/>
        <v>100.53210539473781</v>
      </c>
      <c r="AT10" s="17"/>
      <c r="AU10" s="17"/>
      <c r="AV10" s="17"/>
      <c r="AW10" s="17"/>
      <c r="AX10" s="15"/>
      <c r="BM10" s="9">
        <v>7</v>
      </c>
      <c r="BN10" s="9">
        <v>1.33</v>
      </c>
      <c r="BO10" s="9">
        <v>1.33</v>
      </c>
      <c r="BR10" s="27" t="s">
        <v>12</v>
      </c>
      <c r="BS10" s="28">
        <v>4.2515809903359347E-2</v>
      </c>
      <c r="BT10" s="88">
        <v>3.3615809903359349E-2</v>
      </c>
    </row>
    <row r="11" spans="2:72" x14ac:dyDescent="0.2">
      <c r="B11" s="15">
        <v>42745</v>
      </c>
      <c r="C11" s="9">
        <v>35456.26</v>
      </c>
      <c r="D11" s="16">
        <f t="shared" si="5"/>
        <v>3.5690495409479439E-4</v>
      </c>
      <c r="E11" s="17">
        <f t="shared" si="6"/>
        <v>100.55024880729326</v>
      </c>
      <c r="F11" s="17"/>
      <c r="G11" s="15">
        <v>42745</v>
      </c>
      <c r="H11" s="9">
        <v>35294.980000000003</v>
      </c>
      <c r="I11" s="16">
        <f t="shared" si="7"/>
        <v>2.7972138956067205E-4</v>
      </c>
      <c r="J11" s="17">
        <f t="shared" si="8"/>
        <v>100.64108650804175</v>
      </c>
      <c r="K11" s="17"/>
      <c r="L11" s="15">
        <v>42745</v>
      </c>
      <c r="M11" s="9">
        <v>39196.879999999997</v>
      </c>
      <c r="N11" s="16">
        <f t="shared" si="9"/>
        <v>4.8522290772812227E-4</v>
      </c>
      <c r="O11" s="17">
        <f t="shared" si="10"/>
        <v>100.5401384588945</v>
      </c>
      <c r="P11" s="17"/>
      <c r="Q11" s="15">
        <v>42745</v>
      </c>
      <c r="R11" s="9">
        <v>36961.75</v>
      </c>
      <c r="S11" s="16">
        <f t="shared" si="11"/>
        <v>4.1221744294195339E-4</v>
      </c>
      <c r="T11" s="17">
        <f t="shared" si="12"/>
        <v>100.63117480244989</v>
      </c>
      <c r="U11" s="17"/>
      <c r="V11" s="15">
        <v>42745</v>
      </c>
      <c r="W11" s="9">
        <v>1478.14</v>
      </c>
      <c r="X11" s="16">
        <f t="shared" si="26"/>
        <v>-4.8686150142662754E-4</v>
      </c>
      <c r="Y11" s="9">
        <f t="shared" si="0"/>
        <v>3.8361063536163087E-5</v>
      </c>
      <c r="Z11" s="17">
        <f t="shared" si="13"/>
        <v>100.41643738833297</v>
      </c>
      <c r="AA11" s="17">
        <f t="shared" si="14"/>
        <v>100.44724220363943</v>
      </c>
      <c r="AB11" s="17">
        <f t="shared" si="15"/>
        <v>100.46535009952377</v>
      </c>
      <c r="AC11" s="17">
        <f t="shared" si="4"/>
        <v>100.492313050047</v>
      </c>
      <c r="AD11" s="17"/>
      <c r="AE11" s="15">
        <v>42745</v>
      </c>
      <c r="AF11" s="9">
        <v>60862.61</v>
      </c>
      <c r="AG11" s="16">
        <f t="shared" si="16"/>
        <v>1.3113217515248188E-4</v>
      </c>
      <c r="AH11" s="17">
        <f t="shared" si="17"/>
        <v>100.60752037892661</v>
      </c>
      <c r="AI11" s="17"/>
      <c r="AJ11" s="17"/>
      <c r="AK11" s="15">
        <v>42745</v>
      </c>
      <c r="AL11" s="9">
        <v>39157.74</v>
      </c>
      <c r="AM11" s="16">
        <f t="shared" si="18"/>
        <v>2.1175265552897393E-4</v>
      </c>
      <c r="AN11" s="17">
        <f t="shared" si="19"/>
        <v>100.41115561550255</v>
      </c>
      <c r="AO11" s="17"/>
      <c r="AP11" s="17"/>
      <c r="AQ11" s="9">
        <f t="shared" si="1"/>
        <v>100.41115561550255</v>
      </c>
      <c r="AR11" s="9">
        <f t="shared" si="2"/>
        <v>100.64108650804175</v>
      </c>
      <c r="AS11" s="9">
        <f t="shared" si="3"/>
        <v>100.56355409518476</v>
      </c>
      <c r="AT11" s="17"/>
      <c r="AU11" s="17"/>
      <c r="AV11" s="17"/>
      <c r="AW11" s="17"/>
      <c r="AX11" s="15" t="s">
        <v>13</v>
      </c>
      <c r="AY11" s="16" t="e">
        <f>+AY6/AY5-1</f>
        <v>#N/A</v>
      </c>
      <c r="BM11" s="9">
        <v>8</v>
      </c>
      <c r="BN11" s="9">
        <v>1.32</v>
      </c>
      <c r="BO11" s="9">
        <v>1.32</v>
      </c>
      <c r="BR11" s="31" t="s">
        <v>31</v>
      </c>
      <c r="BS11" s="32">
        <v>4.0502305893064028E-2</v>
      </c>
      <c r="BT11" s="87">
        <v>4.0502305893064028E-2</v>
      </c>
    </row>
    <row r="12" spans="2:72" x14ac:dyDescent="0.2">
      <c r="B12" s="15">
        <v>42746</v>
      </c>
      <c r="C12" s="9">
        <v>35427.599999999999</v>
      </c>
      <c r="D12" s="16">
        <f t="shared" si="5"/>
        <v>-8.0831988483853756E-4</v>
      </c>
      <c r="E12" s="17">
        <f t="shared" si="6"/>
        <v>100.46897204175686</v>
      </c>
      <c r="F12" s="17"/>
      <c r="G12" s="15">
        <v>42746</v>
      </c>
      <c r="H12" s="9">
        <v>35264.639999999999</v>
      </c>
      <c r="I12" s="16">
        <f t="shared" si="7"/>
        <v>-8.5961233013887028E-4</v>
      </c>
      <c r="J12" s="17">
        <f t="shared" si="8"/>
        <v>100.55457418916086</v>
      </c>
      <c r="K12" s="17"/>
      <c r="L12" s="15">
        <v>42746</v>
      </c>
      <c r="M12" s="9">
        <v>39165.03</v>
      </c>
      <c r="N12" s="16">
        <f t="shared" si="9"/>
        <v>-8.1256467351475958E-4</v>
      </c>
      <c r="O12" s="17">
        <f t="shared" si="10"/>
        <v>100.45844309411252</v>
      </c>
      <c r="P12" s="17"/>
      <c r="Q12" s="15">
        <v>42746</v>
      </c>
      <c r="R12" s="9">
        <v>36928.6</v>
      </c>
      <c r="S12" s="16">
        <f t="shared" si="11"/>
        <v>-8.968731188323531E-4</v>
      </c>
      <c r="T12" s="17">
        <f t="shared" si="12"/>
        <v>100.54092140685306</v>
      </c>
      <c r="V12" s="15">
        <v>42746</v>
      </c>
      <c r="W12" s="9">
        <v>1477.9</v>
      </c>
      <c r="X12" s="16">
        <f t="shared" si="26"/>
        <v>-1.6236621700249643E-4</v>
      </c>
      <c r="Y12" s="9">
        <f t="shared" si="0"/>
        <v>3.8361063536163087E-5</v>
      </c>
      <c r="Z12" s="17">
        <f t="shared" si="13"/>
        <v>100.40013315126936</v>
      </c>
      <c r="AA12" s="17">
        <f t="shared" si="14"/>
        <v>100.4347862279547</v>
      </c>
      <c r="AB12" s="17">
        <f t="shared" si="15"/>
        <v>100.41643738833297</v>
      </c>
      <c r="AC12" s="17">
        <f t="shared" si="4"/>
        <v>100.44724220363943</v>
      </c>
      <c r="AD12" s="17"/>
      <c r="AE12" s="15">
        <v>42746</v>
      </c>
      <c r="AF12" s="9">
        <v>60838.89</v>
      </c>
      <c r="AG12" s="16">
        <f t="shared" si="16"/>
        <v>-3.8973024653399246E-4</v>
      </c>
      <c r="AH12" s="17">
        <f t="shared" si="17"/>
        <v>100.56831058520615</v>
      </c>
      <c r="AI12" s="17"/>
      <c r="AJ12" s="17"/>
      <c r="AK12" s="15">
        <v>42746</v>
      </c>
      <c r="AL12" s="9">
        <v>39125.269999999997</v>
      </c>
      <c r="AM12" s="16">
        <f t="shared" si="18"/>
        <v>-8.2921026596527447E-4</v>
      </c>
      <c r="AN12" s="17">
        <f t="shared" si="19"/>
        <v>100.32789365444874</v>
      </c>
      <c r="AO12" s="17"/>
      <c r="AP12" s="17"/>
      <c r="AQ12" s="9">
        <f t="shared" si="1"/>
        <v>100.32789365444874</v>
      </c>
      <c r="AR12" s="9">
        <f t="shared" si="2"/>
        <v>100.56831058520615</v>
      </c>
      <c r="AS12" s="9">
        <f t="shared" si="3"/>
        <v>100.48651916192303</v>
      </c>
      <c r="AT12" s="17"/>
      <c r="AU12" s="17"/>
      <c r="AV12" s="17"/>
      <c r="AW12" s="17"/>
      <c r="AX12" s="15" t="s">
        <v>14</v>
      </c>
      <c r="AY12" s="16" t="e">
        <f>+AY7/AY6-1</f>
        <v>#N/A</v>
      </c>
      <c r="AZ12" s="16" t="e">
        <f t="shared" ref="AZ12:BF12" si="28">+AZ7/AZ6-1</f>
        <v>#N/A</v>
      </c>
      <c r="BA12" s="16" t="e">
        <f t="shared" si="28"/>
        <v>#N/A</v>
      </c>
      <c r="BB12" s="16" t="e">
        <f t="shared" si="28"/>
        <v>#N/A</v>
      </c>
      <c r="BC12" s="16" t="e">
        <f t="shared" si="28"/>
        <v>#N/A</v>
      </c>
      <c r="BD12" s="16" t="e">
        <f t="shared" si="28"/>
        <v>#N/A</v>
      </c>
      <c r="BE12" s="16" t="e">
        <f t="shared" si="28"/>
        <v>#N/A</v>
      </c>
      <c r="BF12" s="16" t="e">
        <f t="shared" si="28"/>
        <v>#N/A</v>
      </c>
      <c r="BM12" s="9">
        <v>9</v>
      </c>
      <c r="BN12" s="9">
        <v>1.32</v>
      </c>
      <c r="BO12" s="9">
        <v>1.32</v>
      </c>
      <c r="BR12" s="27" t="s">
        <v>29</v>
      </c>
      <c r="BS12" s="28">
        <v>3.7996879011997553E-2</v>
      </c>
      <c r="BT12" s="88">
        <v>3.1996879011997555E-2</v>
      </c>
    </row>
    <row r="13" spans="2:72" x14ac:dyDescent="0.2">
      <c r="B13" s="15">
        <v>42747</v>
      </c>
      <c r="C13" s="9">
        <v>35442.86</v>
      </c>
      <c r="D13" s="16">
        <f t="shared" si="5"/>
        <v>4.3073761699918833E-4</v>
      </c>
      <c r="E13" s="17">
        <f t="shared" si="6"/>
        <v>100.51224780735649</v>
      </c>
      <c r="F13" s="17"/>
      <c r="G13" s="15">
        <v>42747</v>
      </c>
      <c r="H13" s="9">
        <v>35288.26</v>
      </c>
      <c r="I13" s="16">
        <f t="shared" si="7"/>
        <v>6.6979274423339952E-4</v>
      </c>
      <c r="J13" s="17">
        <f t="shared" si="8"/>
        <v>100.62192491335225</v>
      </c>
      <c r="K13" s="17"/>
      <c r="L13" s="15">
        <v>42747</v>
      </c>
      <c r="M13" s="9">
        <v>39201.040000000001</v>
      </c>
      <c r="N13" s="16">
        <f t="shared" si="9"/>
        <v>9.1944267628552012E-4</v>
      </c>
      <c r="O13" s="17">
        <f t="shared" si="10"/>
        <v>100.55080887388645</v>
      </c>
      <c r="P13" s="17"/>
      <c r="Q13" s="15">
        <v>42747</v>
      </c>
      <c r="R13" s="9">
        <v>36949.07</v>
      </c>
      <c r="S13" s="16">
        <f t="shared" si="11"/>
        <v>5.5431291735952293E-4</v>
      </c>
      <c r="T13" s="17">
        <f t="shared" si="12"/>
        <v>100.5966525383121</v>
      </c>
      <c r="U13" s="17"/>
      <c r="V13" s="15">
        <v>42747</v>
      </c>
      <c r="W13" s="9">
        <v>1478.48</v>
      </c>
      <c r="X13" s="16">
        <f t="shared" si="26"/>
        <v>3.924487448405678E-4</v>
      </c>
      <c r="Y13" s="9">
        <f t="shared" si="0"/>
        <v>3.8361063536163087E-5</v>
      </c>
      <c r="Z13" s="17">
        <f t="shared" si="13"/>
        <v>100.4395350575064</v>
      </c>
      <c r="AA13" s="17">
        <f t="shared" si="14"/>
        <v>100.47805451896393</v>
      </c>
      <c r="AB13" s="17">
        <f t="shared" si="15"/>
        <v>100.40013315126936</v>
      </c>
      <c r="AC13" s="17">
        <f t="shared" si="4"/>
        <v>100.4347862279547</v>
      </c>
      <c r="AD13" s="17"/>
      <c r="AE13" s="15">
        <v>42747</v>
      </c>
      <c r="AF13" s="9">
        <v>60868.95</v>
      </c>
      <c r="AG13" s="16">
        <f t="shared" si="16"/>
        <v>4.9409185473292538E-4</v>
      </c>
      <c r="AH13" s="17">
        <f t="shared" si="17"/>
        <v>100.61800056831055</v>
      </c>
      <c r="AI13" s="17"/>
      <c r="AJ13" s="17"/>
      <c r="AK13" s="15">
        <v>42747</v>
      </c>
      <c r="AL13" s="9">
        <v>39139.99</v>
      </c>
      <c r="AM13" s="16">
        <f t="shared" si="18"/>
        <v>3.7622743561893657E-4</v>
      </c>
      <c r="AN13" s="17">
        <f t="shared" si="19"/>
        <v>100.36563976059941</v>
      </c>
      <c r="AO13" s="17"/>
      <c r="AP13" s="17"/>
      <c r="AQ13" s="9">
        <f t="shared" si="1"/>
        <v>100.36563976059941</v>
      </c>
      <c r="AR13" s="9">
        <f t="shared" si="2"/>
        <v>100.62192491335225</v>
      </c>
      <c r="AS13" s="9">
        <f t="shared" si="3"/>
        <v>100.54421241030288</v>
      </c>
      <c r="AT13" s="17"/>
      <c r="AU13" s="17"/>
      <c r="AV13" s="17"/>
      <c r="AW13" s="17"/>
      <c r="AX13" s="15" t="s">
        <v>15</v>
      </c>
      <c r="AY13" s="16">
        <f>+AY8/AY5-1</f>
        <v>2.4757651458799712E-2</v>
      </c>
      <c r="AZ13" s="16">
        <f>+AZ8/AZ5-1</f>
        <v>3.2018967697598821E-2</v>
      </c>
      <c r="BA13" s="16">
        <f t="shared" ref="BA13:BB13" si="29">+BA8/BA5-1</f>
        <v>2.0267632476022035E-2</v>
      </c>
      <c r="BB13" s="16">
        <f t="shared" si="29"/>
        <v>2.8865840165183787E-2</v>
      </c>
      <c r="BC13" s="16">
        <f>+BC8/BC5-1</f>
        <v>2.39419430568657E-2</v>
      </c>
      <c r="BD13" s="16">
        <f t="shared" ref="BD13:BE13" si="30">+BD8/BD5-1</f>
        <v>2.8720376230209066E-2</v>
      </c>
      <c r="BE13" s="16">
        <f t="shared" si="30"/>
        <v>1.470778051779642E-2</v>
      </c>
      <c r="BF13" s="16">
        <f>+BF8/BF5-1</f>
        <v>2.8256400640568335E-2</v>
      </c>
      <c r="BM13" s="9">
        <v>10</v>
      </c>
      <c r="BN13" s="9">
        <v>1.28</v>
      </c>
      <c r="BO13" s="9">
        <v>1.28</v>
      </c>
      <c r="BR13" s="31" t="s">
        <v>30</v>
      </c>
      <c r="BS13" s="32">
        <v>3.7451126558500913E-2</v>
      </c>
      <c r="BT13" s="87">
        <v>3.1451126558500915E-2</v>
      </c>
    </row>
    <row r="14" spans="2:72" x14ac:dyDescent="0.2">
      <c r="B14" s="15">
        <v>42748</v>
      </c>
      <c r="C14" s="9">
        <v>35472.879999999997</v>
      </c>
      <c r="D14" s="16">
        <f t="shared" si="5"/>
        <v>8.4699711027824698E-4</v>
      </c>
      <c r="E14" s="17">
        <f t="shared" si="6"/>
        <v>100.59738139079688</v>
      </c>
      <c r="F14" s="17"/>
      <c r="G14" s="15">
        <v>42748</v>
      </c>
      <c r="H14" s="9">
        <v>35306.050000000003</v>
      </c>
      <c r="I14" s="16">
        <f t="shared" si="7"/>
        <v>5.0413366938473203E-4</v>
      </c>
      <c r="J14" s="17">
        <f t="shared" si="8"/>
        <v>100.67265181357936</v>
      </c>
      <c r="K14" s="17"/>
      <c r="L14" s="15">
        <v>42748</v>
      </c>
      <c r="M14" s="9">
        <v>39222.32</v>
      </c>
      <c r="N14" s="16">
        <f t="shared" si="9"/>
        <v>5.4284274090687923E-4</v>
      </c>
      <c r="O14" s="17">
        <f t="shared" si="10"/>
        <v>100.60539215057595</v>
      </c>
      <c r="P14" s="17"/>
      <c r="Q14" s="15">
        <v>42748</v>
      </c>
      <c r="R14" s="9">
        <v>36967.94</v>
      </c>
      <c r="S14" s="16">
        <f t="shared" si="11"/>
        <v>5.1070297574473678E-4</v>
      </c>
      <c r="T14" s="17">
        <f t="shared" si="12"/>
        <v>100.64802754811338</v>
      </c>
      <c r="U14" s="17"/>
      <c r="V14" s="15">
        <v>42748</v>
      </c>
      <c r="W14" s="9">
        <v>1477.36</v>
      </c>
      <c r="X14" s="16">
        <f t="shared" si="26"/>
        <v>-7.5753476543483078E-4</v>
      </c>
      <c r="Y14" s="9">
        <f t="shared" si="0"/>
        <v>3.8361063536163087E-5</v>
      </c>
      <c r="Z14" s="17">
        <f t="shared" si="13"/>
        <v>100.36344861787623</v>
      </c>
      <c r="AA14" s="17">
        <f t="shared" si="14"/>
        <v>100.40579334453595</v>
      </c>
      <c r="AB14" s="17">
        <f t="shared" si="15"/>
        <v>100.4395350575064</v>
      </c>
      <c r="AC14" s="17">
        <f t="shared" si="4"/>
        <v>100.47805451896393</v>
      </c>
      <c r="AD14" s="17"/>
      <c r="AE14" s="15">
        <v>42748</v>
      </c>
      <c r="AF14" s="9">
        <v>60911.14</v>
      </c>
      <c r="AG14" s="16">
        <f t="shared" si="16"/>
        <v>6.9312843411961644E-4</v>
      </c>
      <c r="AH14" s="17">
        <f t="shared" si="17"/>
        <v>100.68774176548871</v>
      </c>
      <c r="AI14" s="17"/>
      <c r="AJ14" s="17"/>
      <c r="AK14" s="15">
        <v>42748</v>
      </c>
      <c r="AL14" s="9">
        <v>39161.21</v>
      </c>
      <c r="AM14" s="16">
        <f t="shared" si="18"/>
        <v>5.4215650029543205E-4</v>
      </c>
      <c r="AN14" s="17">
        <f t="shared" si="19"/>
        <v>100.42005364460192</v>
      </c>
      <c r="AO14" s="17"/>
      <c r="AP14" s="17"/>
      <c r="AQ14" s="9">
        <f t="shared" si="1"/>
        <v>100.42005364460192</v>
      </c>
      <c r="AR14" s="9">
        <f t="shared" si="2"/>
        <v>100.68774176548871</v>
      </c>
      <c r="AS14" s="9">
        <f t="shared" si="3"/>
        <v>100.60520805219271</v>
      </c>
      <c r="AT14" s="17"/>
      <c r="AU14" s="17"/>
      <c r="AV14" s="17"/>
      <c r="AW14" s="17"/>
      <c r="AX14" s="15"/>
      <c r="AY14" s="19">
        <f t="shared" ref="AY14:BC14" si="31">+$BE$13-AY13</f>
        <v>-1.0049870941003292E-2</v>
      </c>
      <c r="AZ14" s="19">
        <f t="shared" si="31"/>
        <v>-1.7311187179802401E-2</v>
      </c>
      <c r="BA14" s="19">
        <f t="shared" si="31"/>
        <v>-5.5598519582256145E-3</v>
      </c>
      <c r="BB14" s="19">
        <f t="shared" si="31"/>
        <v>-1.4158059647387367E-2</v>
      </c>
      <c r="BC14" s="19">
        <f t="shared" si="31"/>
        <v>-9.2341625390692794E-3</v>
      </c>
      <c r="BD14" s="19">
        <f>+$BE$13-BD13</f>
        <v>-1.4012595712412645E-2</v>
      </c>
      <c r="BM14" s="9">
        <v>11</v>
      </c>
      <c r="BN14" s="9">
        <v>1.31</v>
      </c>
      <c r="BO14" s="9">
        <v>1.31</v>
      </c>
      <c r="BR14" s="27" t="s">
        <v>11</v>
      </c>
      <c r="BS14" s="28">
        <v>3.7255760693324147E-2</v>
      </c>
      <c r="BT14" s="88">
        <v>2.7755760693324145E-2</v>
      </c>
    </row>
    <row r="15" spans="2:72" x14ac:dyDescent="0.2">
      <c r="B15" s="15">
        <v>42749</v>
      </c>
      <c r="C15" s="9">
        <v>35472.879999999997</v>
      </c>
      <c r="D15" s="16">
        <f t="shared" si="5"/>
        <v>0</v>
      </c>
      <c r="E15" s="17">
        <f t="shared" si="6"/>
        <v>100.59738139079688</v>
      </c>
      <c r="F15" s="17"/>
      <c r="G15" s="15">
        <v>42749</v>
      </c>
      <c r="H15" s="9">
        <v>35306.050000000003</v>
      </c>
      <c r="I15" s="16">
        <f t="shared" si="7"/>
        <v>0</v>
      </c>
      <c r="J15" s="17">
        <f t="shared" si="8"/>
        <v>100.67265181357936</v>
      </c>
      <c r="K15" s="17"/>
      <c r="L15" s="15">
        <v>42749</v>
      </c>
      <c r="M15" s="9">
        <v>39222.32</v>
      </c>
      <c r="N15" s="16">
        <f t="shared" si="9"/>
        <v>0</v>
      </c>
      <c r="O15" s="17">
        <f t="shared" si="10"/>
        <v>100.60539215057595</v>
      </c>
      <c r="P15" s="17"/>
      <c r="Q15" s="15">
        <v>42749</v>
      </c>
      <c r="R15" s="9">
        <v>36967.94</v>
      </c>
      <c r="S15" s="16">
        <f t="shared" si="11"/>
        <v>0</v>
      </c>
      <c r="T15" s="17">
        <f t="shared" si="12"/>
        <v>100.64802754811338</v>
      </c>
      <c r="U15" s="17"/>
      <c r="V15" s="15">
        <v>42749</v>
      </c>
      <c r="W15" s="9">
        <v>1477.34</v>
      </c>
      <c r="X15" s="16">
        <f t="shared" si="26"/>
        <v>-1.3537661775031573E-5</v>
      </c>
      <c r="Y15" s="9">
        <f t="shared" si="0"/>
        <v>3.8361063536163087E-5</v>
      </c>
      <c r="Z15" s="17">
        <f t="shared" si="13"/>
        <v>100.36208993145426</v>
      </c>
      <c r="AA15" s="17">
        <f t="shared" si="14"/>
        <v>100.40828575788331</v>
      </c>
      <c r="AB15" s="17">
        <f t="shared" si="15"/>
        <v>100.36344861787623</v>
      </c>
      <c r="AC15" s="17">
        <f t="shared" si="4"/>
        <v>100.40579334453595</v>
      </c>
      <c r="AD15" s="17"/>
      <c r="AE15" s="15">
        <v>42749</v>
      </c>
      <c r="AF15" s="9">
        <v>60911.14</v>
      </c>
      <c r="AG15" s="16">
        <f t="shared" si="16"/>
        <v>0</v>
      </c>
      <c r="AH15" s="17">
        <f t="shared" si="17"/>
        <v>100.68774176548871</v>
      </c>
      <c r="AI15" s="17"/>
      <c r="AJ15" s="17"/>
      <c r="AK15" s="15">
        <v>42749</v>
      </c>
      <c r="AL15" s="9">
        <v>39161.21</v>
      </c>
      <c r="AM15" s="16">
        <f t="shared" si="18"/>
        <v>0</v>
      </c>
      <c r="AN15" s="17">
        <f t="shared" si="19"/>
        <v>100.42005364460192</v>
      </c>
      <c r="AO15" s="17"/>
      <c r="AP15" s="17"/>
      <c r="AQ15" s="9">
        <f t="shared" si="1"/>
        <v>100.42005364460192</v>
      </c>
      <c r="AR15" s="9">
        <f t="shared" si="2"/>
        <v>100.68774176548871</v>
      </c>
      <c r="AS15" s="9">
        <f t="shared" si="3"/>
        <v>100.60520805219271</v>
      </c>
      <c r="AT15" s="17"/>
      <c r="AU15" s="17"/>
      <c r="AV15" s="17"/>
      <c r="AW15" s="17"/>
      <c r="AX15" s="15"/>
      <c r="BM15" s="9">
        <v>12</v>
      </c>
      <c r="BN15" s="9">
        <v>1.31</v>
      </c>
      <c r="BO15" s="9">
        <v>1.31</v>
      </c>
      <c r="BR15" s="31" t="s">
        <v>9</v>
      </c>
      <c r="BS15" s="32">
        <v>3.6884787293687715E-2</v>
      </c>
      <c r="BT15" s="87">
        <v>3.0884787293687717E-2</v>
      </c>
    </row>
    <row r="16" spans="2:72" ht="15" x14ac:dyDescent="0.25">
      <c r="B16" s="15">
        <v>42750</v>
      </c>
      <c r="C16" s="9">
        <v>35472.879999999997</v>
      </c>
      <c r="D16" s="16">
        <f t="shared" si="5"/>
        <v>0</v>
      </c>
      <c r="E16" s="17">
        <f t="shared" si="6"/>
        <v>100.59738139079688</v>
      </c>
      <c r="F16" s="17"/>
      <c r="G16" s="15">
        <v>42750</v>
      </c>
      <c r="H16" s="9">
        <v>35306.050000000003</v>
      </c>
      <c r="I16" s="16">
        <f t="shared" si="7"/>
        <v>0</v>
      </c>
      <c r="J16" s="17">
        <f t="shared" si="8"/>
        <v>100.67265181357936</v>
      </c>
      <c r="K16" s="17"/>
      <c r="L16" s="15">
        <v>42750</v>
      </c>
      <c r="M16" s="9">
        <v>39222.32</v>
      </c>
      <c r="N16" s="16">
        <f t="shared" si="9"/>
        <v>0</v>
      </c>
      <c r="O16" s="17">
        <f t="shared" si="10"/>
        <v>100.60539215057595</v>
      </c>
      <c r="P16" s="17"/>
      <c r="Q16" s="15">
        <v>42750</v>
      </c>
      <c r="R16" s="9">
        <v>36967.94</v>
      </c>
      <c r="S16" s="16">
        <f t="shared" si="11"/>
        <v>0</v>
      </c>
      <c r="T16" s="17">
        <f t="shared" si="12"/>
        <v>100.64802754811338</v>
      </c>
      <c r="U16" s="17"/>
      <c r="V16" s="15">
        <v>42750</v>
      </c>
      <c r="W16" s="9">
        <v>1477.36</v>
      </c>
      <c r="X16" s="16">
        <f t="shared" si="26"/>
        <v>1.3537845045874519E-5</v>
      </c>
      <c r="Y16" s="9">
        <f t="shared" si="0"/>
        <v>3.8361063536163087E-5</v>
      </c>
      <c r="Z16" s="17">
        <f t="shared" si="13"/>
        <v>100.36344861787623</v>
      </c>
      <c r="AA16" s="17">
        <f t="shared" si="14"/>
        <v>100.41349683832674</v>
      </c>
      <c r="AB16" s="17">
        <f t="shared" si="15"/>
        <v>100.36208993145426</v>
      </c>
      <c r="AC16" s="17">
        <f t="shared" si="4"/>
        <v>100.40828575788331</v>
      </c>
      <c r="AD16" s="17"/>
      <c r="AE16" s="15">
        <v>42750</v>
      </c>
      <c r="AF16" s="9">
        <v>60911.14</v>
      </c>
      <c r="AG16" s="16">
        <f t="shared" si="16"/>
        <v>0</v>
      </c>
      <c r="AH16" s="17">
        <f t="shared" si="17"/>
        <v>100.68774176548871</v>
      </c>
      <c r="AI16" s="17"/>
      <c r="AJ16" s="17"/>
      <c r="AK16" s="15">
        <v>42750</v>
      </c>
      <c r="AL16" s="9">
        <v>39161.21</v>
      </c>
      <c r="AM16" s="16">
        <f t="shared" si="18"/>
        <v>0</v>
      </c>
      <c r="AN16" s="17">
        <f t="shared" si="19"/>
        <v>100.42005364460192</v>
      </c>
      <c r="AO16" s="17"/>
      <c r="AP16" s="17"/>
      <c r="AQ16" s="9">
        <f t="shared" si="1"/>
        <v>100.42005364460192</v>
      </c>
      <c r="AR16" s="9">
        <f t="shared" si="2"/>
        <v>100.68774176548871</v>
      </c>
      <c r="AS16" s="9">
        <f t="shared" si="3"/>
        <v>100.60520805219271</v>
      </c>
      <c r="AT16" s="17"/>
      <c r="AU16" s="17"/>
      <c r="AV16" s="17"/>
      <c r="AW16" s="17"/>
      <c r="AX16" s="15"/>
      <c r="BH16" s="15">
        <v>43003</v>
      </c>
      <c r="BR16" s="24" t="s">
        <v>36</v>
      </c>
      <c r="BS16" s="25">
        <v>2.6789988967605094E-2</v>
      </c>
      <c r="BT16" s="24">
        <v>2.6789988967605094E-2</v>
      </c>
    </row>
    <row r="17" spans="2:69" ht="15" x14ac:dyDescent="0.25">
      <c r="B17" s="15">
        <v>42751</v>
      </c>
      <c r="C17" s="9">
        <v>35461.94</v>
      </c>
      <c r="D17" s="16">
        <f t="shared" si="5"/>
        <v>-3.0840461783743223E-4</v>
      </c>
      <c r="E17" s="17">
        <f t="shared" si="6"/>
        <v>100.56635669383361</v>
      </c>
      <c r="F17" s="17"/>
      <c r="G17" s="15">
        <v>42751</v>
      </c>
      <c r="H17" s="9">
        <v>35282.879999999997</v>
      </c>
      <c r="I17" s="16">
        <f t="shared" si="7"/>
        <v>-6.5626146227082405E-4</v>
      </c>
      <c r="J17" s="17">
        <f t="shared" si="8"/>
        <v>100.6065842318895</v>
      </c>
      <c r="K17" s="17"/>
      <c r="L17" s="15">
        <v>42751</v>
      </c>
      <c r="M17" s="9">
        <v>39191.230000000003</v>
      </c>
      <c r="N17" s="16">
        <f t="shared" si="9"/>
        <v>-7.9266091347973688E-4</v>
      </c>
      <c r="O17" s="17">
        <f t="shared" si="10"/>
        <v>100.52564618853289</v>
      </c>
      <c r="P17" s="17"/>
      <c r="Q17" s="15">
        <v>42751</v>
      </c>
      <c r="R17" s="9">
        <v>36942.85</v>
      </c>
      <c r="S17" s="16">
        <f t="shared" si="11"/>
        <v>-6.7869618918459107E-4</v>
      </c>
      <c r="T17" s="17">
        <f t="shared" si="12"/>
        <v>100.57971811536753</v>
      </c>
      <c r="U17" s="17"/>
      <c r="V17" s="15">
        <v>42751</v>
      </c>
      <c r="W17" s="9">
        <v>1477.13</v>
      </c>
      <c r="X17" s="16">
        <f t="shared" si="26"/>
        <v>-1.5568311041302962E-4</v>
      </c>
      <c r="Y17" s="9">
        <f t="shared" si="0"/>
        <v>3.8361063536163087E-5</v>
      </c>
      <c r="Z17" s="17">
        <f t="shared" si="13"/>
        <v>100.34782372402363</v>
      </c>
      <c r="AA17" s="17">
        <f t="shared" si="14"/>
        <v>100.4017161213436</v>
      </c>
      <c r="AB17" s="17">
        <f t="shared" si="15"/>
        <v>100.36344861787623</v>
      </c>
      <c r="AC17" s="17">
        <f t="shared" si="4"/>
        <v>100.41349683832674</v>
      </c>
      <c r="AD17" s="17"/>
      <c r="AE17" s="15">
        <v>42751</v>
      </c>
      <c r="AF17" s="9">
        <v>60874.8</v>
      </c>
      <c r="AG17" s="16">
        <f t="shared" si="16"/>
        <v>-5.9660679475048717E-4</v>
      </c>
      <c r="AH17" s="17">
        <f t="shared" si="17"/>
        <v>100.62767077460333</v>
      </c>
      <c r="AI17" s="17"/>
      <c r="AJ17" s="17"/>
      <c r="AK17" s="15">
        <v>42751</v>
      </c>
      <c r="AL17" s="9">
        <v>39128.1</v>
      </c>
      <c r="AM17" s="16">
        <f t="shared" si="18"/>
        <v>-8.4547949361113428E-4</v>
      </c>
      <c r="AN17" s="17">
        <f t="shared" si="19"/>
        <v>100.33515054849808</v>
      </c>
      <c r="AO17" s="17"/>
      <c r="AP17" s="17"/>
      <c r="AQ17" s="9">
        <f t="shared" si="1"/>
        <v>100.33515054849808</v>
      </c>
      <c r="AR17" s="9">
        <f t="shared" si="2"/>
        <v>100.62767077460333</v>
      </c>
      <c r="AS17" s="9">
        <f t="shared" si="3"/>
        <v>100.5401877587875</v>
      </c>
      <c r="AT17" s="17"/>
      <c r="AU17" s="17"/>
      <c r="AV17" s="17"/>
      <c r="AW17" s="17"/>
      <c r="AX17" s="15"/>
      <c r="BJ17" s="24" t="s">
        <v>24</v>
      </c>
      <c r="BK17" s="25" t="s">
        <v>43</v>
      </c>
      <c r="BL17" s="25" t="s">
        <v>44</v>
      </c>
    </row>
    <row r="18" spans="2:69" x14ac:dyDescent="0.2">
      <c r="B18" s="15">
        <v>42752</v>
      </c>
      <c r="C18" s="9">
        <v>35454.14</v>
      </c>
      <c r="D18" s="16">
        <f t="shared" si="5"/>
        <v>-2.1995412546527149E-4</v>
      </c>
      <c r="E18" s="17">
        <f t="shared" si="6"/>
        <v>100.54423670879579</v>
      </c>
      <c r="F18" s="17"/>
      <c r="G18" s="15">
        <v>42752</v>
      </c>
      <c r="H18" s="9">
        <v>35272.97</v>
      </c>
      <c r="I18" s="16">
        <f t="shared" si="7"/>
        <v>-2.8087276322108501E-4</v>
      </c>
      <c r="J18" s="17">
        <f t="shared" si="8"/>
        <v>100.57832658257806</v>
      </c>
      <c r="K18" s="17"/>
      <c r="L18" s="15">
        <v>42752</v>
      </c>
      <c r="M18" s="9">
        <v>39182.81</v>
      </c>
      <c r="N18" s="16">
        <f t="shared" si="9"/>
        <v>-2.1484398422821904E-4</v>
      </c>
      <c r="O18" s="17">
        <f t="shared" si="10"/>
        <v>100.50404885818863</v>
      </c>
      <c r="P18" s="17"/>
      <c r="Q18" s="15">
        <v>42752</v>
      </c>
      <c r="R18" s="9">
        <v>36933.58</v>
      </c>
      <c r="S18" s="16">
        <f t="shared" si="11"/>
        <v>-2.5092812276250598E-4</v>
      </c>
      <c r="T18" s="17">
        <f t="shared" si="12"/>
        <v>100.55447983551285</v>
      </c>
      <c r="U18" s="17"/>
      <c r="V18" s="15">
        <v>42752</v>
      </c>
      <c r="W18" s="9">
        <v>1476.57</v>
      </c>
      <c r="X18" s="16">
        <f t="shared" si="26"/>
        <v>-3.7911355127862034E-4</v>
      </c>
      <c r="Y18" s="9">
        <f t="shared" si="0"/>
        <v>3.8361063536163087E-5</v>
      </c>
      <c r="Z18" s="17">
        <f t="shared" si="13"/>
        <v>100.30978050420853</v>
      </c>
      <c r="AA18" s="17">
        <f t="shared" si="14"/>
        <v>100.36750398680164</v>
      </c>
      <c r="AB18" s="17">
        <f t="shared" si="15"/>
        <v>100.34782372402363</v>
      </c>
      <c r="AC18" s="17">
        <f t="shared" si="4"/>
        <v>100.4017161213436</v>
      </c>
      <c r="AD18" s="17"/>
      <c r="AE18" s="15">
        <v>42752</v>
      </c>
      <c r="AF18" s="9">
        <v>60865.9</v>
      </c>
      <c r="AG18" s="16">
        <f t="shared" si="16"/>
        <v>-1.4620171236701118E-4</v>
      </c>
      <c r="AH18" s="17">
        <f t="shared" si="17"/>
        <v>100.61295883682457</v>
      </c>
      <c r="AI18" s="17"/>
      <c r="AJ18" s="17"/>
      <c r="AK18" s="15">
        <v>42752</v>
      </c>
      <c r="AL18" s="9">
        <v>39119.86</v>
      </c>
      <c r="AM18" s="16">
        <f t="shared" si="18"/>
        <v>-2.1059034300152657E-4</v>
      </c>
      <c r="AN18" s="17">
        <f t="shared" si="19"/>
        <v>100.31402093472896</v>
      </c>
      <c r="AO18" s="17"/>
      <c r="AP18" s="17"/>
      <c r="AQ18" s="9">
        <f t="shared" si="1"/>
        <v>100.31402093472896</v>
      </c>
      <c r="AR18" s="9">
        <f t="shared" si="2"/>
        <v>100.61295883682457</v>
      </c>
      <c r="AS18" s="9">
        <f t="shared" si="3"/>
        <v>100.51801195943814</v>
      </c>
      <c r="AT18" s="17"/>
      <c r="AU18" s="17"/>
      <c r="AV18" s="17"/>
      <c r="AW18" s="17"/>
      <c r="AX18" s="15"/>
      <c r="AZ18" s="26">
        <v>0.06</v>
      </c>
      <c r="BH18" s="15">
        <f ca="1">+TODAY()</f>
        <v>43165</v>
      </c>
      <c r="BJ18" s="27" t="s">
        <v>10</v>
      </c>
      <c r="BK18" s="28">
        <f t="shared" ref="BK18:BK25" si="32">+HLOOKUP(BJ18,$AY$4:$BF$13,10,FALSE)</f>
        <v>3.2018967697598821E-2</v>
      </c>
      <c r="BL18" s="28">
        <f>+BK18-0.95%</f>
        <v>2.251896769759882E-2</v>
      </c>
    </row>
    <row r="19" spans="2:69" x14ac:dyDescent="0.2">
      <c r="B19" s="15">
        <v>42753</v>
      </c>
      <c r="C19" s="9">
        <v>35444.089999999997</v>
      </c>
      <c r="D19" s="16">
        <f t="shared" si="5"/>
        <v>-2.8346478013574483E-4</v>
      </c>
      <c r="E19" s="17">
        <f t="shared" si="6"/>
        <v>100.51573595884322</v>
      </c>
      <c r="F19" s="17"/>
      <c r="G19" s="15">
        <v>42753</v>
      </c>
      <c r="H19" s="9">
        <v>35258.660000000003</v>
      </c>
      <c r="I19" s="16">
        <f t="shared" si="7"/>
        <v>-4.0569308453464181E-4</v>
      </c>
      <c r="J19" s="17">
        <f t="shared" si="8"/>
        <v>100.53752265102943</v>
      </c>
      <c r="K19" s="17"/>
      <c r="L19" s="15">
        <v>42753</v>
      </c>
      <c r="M19" s="9">
        <v>39163.35</v>
      </c>
      <c r="N19" s="16">
        <f t="shared" si="9"/>
        <v>-4.9664636099344683E-4</v>
      </c>
      <c r="O19" s="17">
        <f t="shared" si="10"/>
        <v>100.4541338880581</v>
      </c>
      <c r="P19" s="17"/>
      <c r="Q19" s="15">
        <v>42753</v>
      </c>
      <c r="R19" s="9">
        <v>36914.44</v>
      </c>
      <c r="S19" s="16">
        <f t="shared" si="11"/>
        <v>-5.182275858446328E-4</v>
      </c>
      <c r="T19" s="17">
        <f t="shared" si="12"/>
        <v>100.50236973018183</v>
      </c>
      <c r="U19" s="17"/>
      <c r="V19" s="15">
        <v>42753</v>
      </c>
      <c r="W19" s="9">
        <v>1475.31</v>
      </c>
      <c r="X19" s="16">
        <f t="shared" si="26"/>
        <v>-8.5332899896384262E-4</v>
      </c>
      <c r="Y19" s="9">
        <f t="shared" si="0"/>
        <v>3.8361063536163087E-5</v>
      </c>
      <c r="Z19" s="17">
        <f t="shared" si="13"/>
        <v>100.2241832596246</v>
      </c>
      <c r="AA19" s="17">
        <f t="shared" si="14"/>
        <v>100.28570768929349</v>
      </c>
      <c r="AB19" s="17">
        <f t="shared" si="15"/>
        <v>100.30978050420853</v>
      </c>
      <c r="AC19" s="17">
        <f t="shared" si="4"/>
        <v>100.36750398680164</v>
      </c>
      <c r="AD19" s="17"/>
      <c r="AE19" s="15">
        <v>42753</v>
      </c>
      <c r="AF19" s="9">
        <v>60836.75</v>
      </c>
      <c r="AG19" s="16">
        <f t="shared" si="16"/>
        <v>-4.7892169507068871E-4</v>
      </c>
      <c r="AH19" s="17">
        <f t="shared" si="17"/>
        <v>100.56477310803237</v>
      </c>
      <c r="AI19" s="17"/>
      <c r="AJ19" s="17"/>
      <c r="AK19" s="15">
        <v>42753</v>
      </c>
      <c r="AL19" s="9">
        <v>39099.53</v>
      </c>
      <c r="AM19" s="16">
        <f t="shared" si="18"/>
        <v>-5.1968488639786425E-4</v>
      </c>
      <c r="AN19" s="17">
        <f t="shared" si="19"/>
        <v>100.26188925415538</v>
      </c>
      <c r="AO19" s="17"/>
      <c r="AP19" s="17"/>
      <c r="AQ19" s="9">
        <f t="shared" si="1"/>
        <v>100.26188925415538</v>
      </c>
      <c r="AR19" s="9">
        <f t="shared" si="2"/>
        <v>100.56477310803237</v>
      </c>
      <c r="AS19" s="9">
        <f t="shared" si="3"/>
        <v>100.47273743171672</v>
      </c>
      <c r="AT19" s="17"/>
      <c r="AU19" s="17"/>
      <c r="AV19" s="17"/>
      <c r="AW19" s="17"/>
      <c r="AX19" s="15"/>
      <c r="AZ19" s="29">
        <v>4.4999999999999998E-2</v>
      </c>
      <c r="BH19" s="30">
        <f ca="1">+BH16-BH18</f>
        <v>-162</v>
      </c>
      <c r="BJ19" s="31" t="s">
        <v>12</v>
      </c>
      <c r="BK19" s="32">
        <f t="shared" si="32"/>
        <v>2.8865840165183787E-2</v>
      </c>
      <c r="BL19" s="32">
        <f>+BK19-0.89%</f>
        <v>1.9965840165183789E-2</v>
      </c>
    </row>
    <row r="20" spans="2:69" x14ac:dyDescent="0.2">
      <c r="B20" s="15">
        <v>42754</v>
      </c>
      <c r="C20" s="9">
        <v>35412.519999999997</v>
      </c>
      <c r="D20" s="16">
        <f t="shared" si="5"/>
        <v>-8.9069856215806542E-4</v>
      </c>
      <c r="E20" s="17">
        <f t="shared" si="6"/>
        <v>100.42620673735043</v>
      </c>
      <c r="F20" s="17"/>
      <c r="G20" s="15">
        <v>42754</v>
      </c>
      <c r="H20" s="9">
        <v>35239.21</v>
      </c>
      <c r="I20" s="16">
        <f t="shared" si="7"/>
        <v>-5.5163752678077937E-4</v>
      </c>
      <c r="J20" s="17">
        <f t="shared" si="8"/>
        <v>100.48206238068555</v>
      </c>
      <c r="K20" s="17"/>
      <c r="L20" s="15">
        <v>42754</v>
      </c>
      <c r="M20" s="9">
        <v>39137.699999999997</v>
      </c>
      <c r="N20" s="16">
        <f t="shared" si="9"/>
        <v>-6.5494907866670005E-4</v>
      </c>
      <c r="O20" s="17">
        <f t="shared" si="10"/>
        <v>100.38834154561985</v>
      </c>
      <c r="P20" s="17"/>
      <c r="Q20" s="15">
        <v>42754</v>
      </c>
      <c r="R20" s="9">
        <v>36889.72</v>
      </c>
      <c r="S20" s="16">
        <f t="shared" si="11"/>
        <v>-6.696566438499918E-4</v>
      </c>
      <c r="T20" s="17">
        <f t="shared" si="12"/>
        <v>100.43506765056934</v>
      </c>
      <c r="U20" s="17"/>
      <c r="V20" s="15">
        <v>42754</v>
      </c>
      <c r="W20" s="9">
        <v>1475.31</v>
      </c>
      <c r="X20" s="16">
        <f t="shared" si="26"/>
        <v>0</v>
      </c>
      <c r="Y20" s="9">
        <f t="shared" si="0"/>
        <v>3.8361063536163087E-5</v>
      </c>
      <c r="Z20" s="17">
        <f t="shared" si="13"/>
        <v>100.2241832596246</v>
      </c>
      <c r="AA20" s="17">
        <f t="shared" si="14"/>
        <v>100.28955475569792</v>
      </c>
      <c r="AB20" s="17">
        <f t="shared" si="15"/>
        <v>100.2241832596246</v>
      </c>
      <c r="AC20" s="17">
        <f t="shared" si="4"/>
        <v>100.28570768929349</v>
      </c>
      <c r="AD20" s="17"/>
      <c r="AE20" s="15">
        <v>42754</v>
      </c>
      <c r="AF20" s="9">
        <v>60792.01</v>
      </c>
      <c r="AG20" s="16">
        <f t="shared" si="16"/>
        <v>-7.3541075090299834E-4</v>
      </c>
      <c r="AH20" s="17">
        <f t="shared" si="17"/>
        <v>100.4908166927266</v>
      </c>
      <c r="AI20" s="17"/>
      <c r="AJ20" s="17"/>
      <c r="AK20" s="15">
        <v>42754</v>
      </c>
      <c r="AL20" s="9">
        <v>39072.31</v>
      </c>
      <c r="AM20" s="16">
        <f t="shared" si="18"/>
        <v>-6.9617205117300518E-4</v>
      </c>
      <c r="AN20" s="17">
        <f t="shared" si="19"/>
        <v>100.19208972905884</v>
      </c>
      <c r="AO20" s="17"/>
      <c r="AP20" s="17"/>
      <c r="AQ20" s="9">
        <f t="shared" si="1"/>
        <v>100.19208972905884</v>
      </c>
      <c r="AR20" s="9">
        <f t="shared" si="2"/>
        <v>100.4908166927266</v>
      </c>
      <c r="AS20" s="9">
        <f t="shared" si="3"/>
        <v>100.4024307893351</v>
      </c>
      <c r="AT20" s="17"/>
      <c r="AU20" s="17"/>
      <c r="AV20" s="17"/>
      <c r="AW20" s="17"/>
      <c r="AX20" s="15"/>
      <c r="AZ20" s="29">
        <v>4.4999999999999998E-2</v>
      </c>
      <c r="BA20" s="33"/>
      <c r="BB20" s="9" t="s">
        <v>20</v>
      </c>
      <c r="BC20" s="9">
        <f>10500/642</f>
        <v>16.355140186915889</v>
      </c>
      <c r="BJ20" s="27" t="s">
        <v>30</v>
      </c>
      <c r="BK20" s="28">
        <f t="shared" si="32"/>
        <v>2.8720376230209066E-2</v>
      </c>
      <c r="BL20" s="28">
        <f>+BK20-0.6%</f>
        <v>2.2720376230209068E-2</v>
      </c>
    </row>
    <row r="21" spans="2:69" x14ac:dyDescent="0.2">
      <c r="B21" s="15">
        <v>42755</v>
      </c>
      <c r="C21" s="9">
        <v>35404.910000000003</v>
      </c>
      <c r="D21" s="16">
        <f t="shared" si="5"/>
        <v>-2.1489574873501116E-4</v>
      </c>
      <c r="E21" s="17">
        <f t="shared" si="6"/>
        <v>100.40462557246099</v>
      </c>
      <c r="F21" s="17"/>
      <c r="G21" s="15">
        <v>42755</v>
      </c>
      <c r="H21" s="9">
        <v>35231.050000000003</v>
      </c>
      <c r="I21" s="16">
        <f t="shared" si="7"/>
        <v>-2.3156024212789283E-4</v>
      </c>
      <c r="J21" s="17">
        <f t="shared" si="8"/>
        <v>100.45879472999117</v>
      </c>
      <c r="K21" s="17"/>
      <c r="L21" s="15">
        <v>42755</v>
      </c>
      <c r="M21" s="9">
        <v>39117.550000000003</v>
      </c>
      <c r="N21" s="16">
        <f t="shared" si="9"/>
        <v>-5.1484885417374393E-4</v>
      </c>
      <c r="O21" s="17">
        <f t="shared" si="10"/>
        <v>100.33665672300269</v>
      </c>
      <c r="P21" s="17"/>
      <c r="Q21" s="15">
        <v>42755</v>
      </c>
      <c r="R21" s="9">
        <v>36880.19</v>
      </c>
      <c r="S21" s="16">
        <f t="shared" si="11"/>
        <v>-2.5833755311777118E-4</v>
      </c>
      <c r="T21" s="17">
        <f t="shared" si="12"/>
        <v>100.40912150094528</v>
      </c>
      <c r="U21" s="17"/>
      <c r="V21" s="15">
        <v>42755</v>
      </c>
      <c r="W21" s="9">
        <v>1475.94</v>
      </c>
      <c r="X21" s="16">
        <f t="shared" si="26"/>
        <v>4.2702889562207247E-4</v>
      </c>
      <c r="Y21" s="9">
        <f t="shared" si="0"/>
        <v>3.8361063536163087E-5</v>
      </c>
      <c r="Z21" s="17">
        <f t="shared" si="13"/>
        <v>100.26698188191658</v>
      </c>
      <c r="AA21" s="17">
        <f t="shared" si="14"/>
        <v>100.33622850748968</v>
      </c>
      <c r="AB21" s="17">
        <f t="shared" si="15"/>
        <v>100.2241832596246</v>
      </c>
      <c r="AC21" s="17">
        <f t="shared" si="4"/>
        <v>100.28955475569792</v>
      </c>
      <c r="AD21" s="17"/>
      <c r="AE21" s="15">
        <v>42755</v>
      </c>
      <c r="AF21" s="9">
        <v>60771.64</v>
      </c>
      <c r="AG21" s="16">
        <f t="shared" si="16"/>
        <v>-3.3507692869516603E-4</v>
      </c>
      <c r="AH21" s="17">
        <f t="shared" si="17"/>
        <v>100.45714453850712</v>
      </c>
      <c r="AI21" s="17"/>
      <c r="AJ21" s="17"/>
      <c r="AK21" s="15">
        <v>42755</v>
      </c>
      <c r="AL21" s="9">
        <v>39069.300000000003</v>
      </c>
      <c r="AM21" s="16">
        <f t="shared" si="18"/>
        <v>-7.7036653322926085E-5</v>
      </c>
      <c r="AN21" s="17">
        <f t="shared" si="19"/>
        <v>100.18437126577668</v>
      </c>
      <c r="AO21" s="17"/>
      <c r="AP21" s="17"/>
      <c r="AQ21" s="9">
        <f t="shared" si="1"/>
        <v>100.18437126577668</v>
      </c>
      <c r="AR21" s="9">
        <f t="shared" si="2"/>
        <v>100.45879472999117</v>
      </c>
      <c r="AS21" s="9">
        <f t="shared" si="3"/>
        <v>100.37511905511398</v>
      </c>
      <c r="AT21" s="17"/>
      <c r="AU21" s="17"/>
      <c r="AV21" s="17"/>
      <c r="AW21" s="17"/>
      <c r="AX21" s="15"/>
      <c r="BA21" s="16"/>
      <c r="BJ21" s="31" t="s">
        <v>29</v>
      </c>
      <c r="BK21" s="32">
        <f t="shared" si="32"/>
        <v>2.39419430568657E-2</v>
      </c>
      <c r="BL21" s="32">
        <f>+BK21-0.6%</f>
        <v>1.7941943056865702E-2</v>
      </c>
    </row>
    <row r="22" spans="2:69" x14ac:dyDescent="0.2">
      <c r="B22" s="15">
        <v>42756</v>
      </c>
      <c r="C22" s="9">
        <v>35404.910000000003</v>
      </c>
      <c r="D22" s="16">
        <f t="shared" si="5"/>
        <v>0</v>
      </c>
      <c r="E22" s="17">
        <f t="shared" si="6"/>
        <v>100.40462557246099</v>
      </c>
      <c r="F22" s="17"/>
      <c r="G22" s="15">
        <v>42756</v>
      </c>
      <c r="H22" s="9">
        <v>35231.050000000003</v>
      </c>
      <c r="I22" s="16">
        <f t="shared" si="7"/>
        <v>0</v>
      </c>
      <c r="J22" s="17">
        <f t="shared" si="8"/>
        <v>100.45879472999117</v>
      </c>
      <c r="K22" s="17"/>
      <c r="L22" s="15">
        <v>42756</v>
      </c>
      <c r="M22" s="9">
        <v>39117.550000000003</v>
      </c>
      <c r="N22" s="16">
        <f t="shared" si="9"/>
        <v>0</v>
      </c>
      <c r="O22" s="17">
        <f t="shared" si="10"/>
        <v>100.33665672300269</v>
      </c>
      <c r="P22" s="17"/>
      <c r="Q22" s="15">
        <v>42756</v>
      </c>
      <c r="R22" s="9">
        <v>36880.19</v>
      </c>
      <c r="S22" s="16">
        <f t="shared" si="11"/>
        <v>0</v>
      </c>
      <c r="T22" s="17">
        <f t="shared" si="12"/>
        <v>100.40912150094528</v>
      </c>
      <c r="U22" s="17"/>
      <c r="V22" s="15">
        <v>42756</v>
      </c>
      <c r="W22" s="9">
        <v>1475.96</v>
      </c>
      <c r="X22" s="16">
        <f t="shared" si="26"/>
        <v>1.3550686342345131E-5</v>
      </c>
      <c r="Y22" s="9">
        <f t="shared" si="0"/>
        <v>3.8361063536163087E-5</v>
      </c>
      <c r="Z22" s="17">
        <f t="shared" si="13"/>
        <v>100.26834056833856</v>
      </c>
      <c r="AA22" s="17">
        <f t="shared" si="14"/>
        <v>100.34143713668772</v>
      </c>
      <c r="AB22" s="17">
        <f t="shared" si="15"/>
        <v>100.26698188191658</v>
      </c>
      <c r="AC22" s="17">
        <f t="shared" si="4"/>
        <v>100.33622850748968</v>
      </c>
      <c r="AD22" s="17"/>
      <c r="AE22" s="15">
        <v>42756</v>
      </c>
      <c r="AF22" s="9">
        <v>60771.64</v>
      </c>
      <c r="AG22" s="16">
        <f t="shared" si="16"/>
        <v>0</v>
      </c>
      <c r="AH22" s="17">
        <f t="shared" si="17"/>
        <v>100.45714453850712</v>
      </c>
      <c r="AI22" s="17"/>
      <c r="AJ22" s="17"/>
      <c r="AK22" s="15">
        <v>42756</v>
      </c>
      <c r="AL22" s="9">
        <v>39069.300000000003</v>
      </c>
      <c r="AM22" s="16">
        <f t="shared" si="18"/>
        <v>0</v>
      </c>
      <c r="AN22" s="17">
        <f t="shared" si="19"/>
        <v>100.18437126577668</v>
      </c>
      <c r="AO22" s="17"/>
      <c r="AP22" s="17"/>
      <c r="AQ22" s="9">
        <f t="shared" si="1"/>
        <v>100.18437126577668</v>
      </c>
      <c r="AR22" s="9">
        <f t="shared" si="2"/>
        <v>100.45879472999117</v>
      </c>
      <c r="AS22" s="9">
        <f t="shared" si="3"/>
        <v>100.37511905511398</v>
      </c>
      <c r="AT22" s="17"/>
      <c r="AU22" s="17"/>
      <c r="AV22" s="17"/>
      <c r="AW22" s="17"/>
      <c r="AX22" s="15"/>
      <c r="AZ22" s="9" t="s">
        <v>22</v>
      </c>
      <c r="BA22" s="34" t="s">
        <v>18</v>
      </c>
      <c r="BB22" s="16"/>
      <c r="BJ22" s="31" t="s">
        <v>31</v>
      </c>
      <c r="BK22" s="32">
        <f t="shared" si="32"/>
        <v>2.8256400640568335E-2</v>
      </c>
      <c r="BL22" s="32">
        <f>+BK22</f>
        <v>2.8256400640568335E-2</v>
      </c>
    </row>
    <row r="23" spans="2:69" x14ac:dyDescent="0.2">
      <c r="B23" s="15">
        <v>42757</v>
      </c>
      <c r="C23" s="9">
        <v>35404.910000000003</v>
      </c>
      <c r="D23" s="16">
        <f t="shared" si="5"/>
        <v>0</v>
      </c>
      <c r="E23" s="17">
        <f t="shared" si="6"/>
        <v>100.40462557246099</v>
      </c>
      <c r="F23" s="17"/>
      <c r="G23" s="15">
        <v>42757</v>
      </c>
      <c r="H23" s="9">
        <v>35231.050000000003</v>
      </c>
      <c r="I23" s="16">
        <f t="shared" si="7"/>
        <v>0</v>
      </c>
      <c r="J23" s="17">
        <f t="shared" si="8"/>
        <v>100.45879472999117</v>
      </c>
      <c r="K23" s="17"/>
      <c r="L23" s="15">
        <v>42757</v>
      </c>
      <c r="M23" s="9">
        <v>39117.550000000003</v>
      </c>
      <c r="N23" s="16">
        <f t="shared" si="9"/>
        <v>0</v>
      </c>
      <c r="O23" s="17">
        <f t="shared" si="10"/>
        <v>100.33665672300269</v>
      </c>
      <c r="P23" s="17"/>
      <c r="Q23" s="15">
        <v>42757</v>
      </c>
      <c r="R23" s="9">
        <v>36880.19</v>
      </c>
      <c r="S23" s="16">
        <f t="shared" si="11"/>
        <v>0</v>
      </c>
      <c r="T23" s="17">
        <f t="shared" si="12"/>
        <v>100.40912150094528</v>
      </c>
      <c r="U23" s="17"/>
      <c r="V23" s="15">
        <v>42757</v>
      </c>
      <c r="W23" s="9">
        <v>1475.94</v>
      </c>
      <c r="X23" s="16">
        <f t="shared" si="26"/>
        <v>-1.3550502723669311E-5</v>
      </c>
      <c r="Y23" s="9">
        <f t="shared" si="0"/>
        <v>3.8361063536163087E-5</v>
      </c>
      <c r="Z23" s="17">
        <f t="shared" si="13"/>
        <v>100.26698188191659</v>
      </c>
      <c r="AA23" s="17">
        <f t="shared" si="14"/>
        <v>100.34392666401581</v>
      </c>
      <c r="AB23" s="17">
        <f t="shared" si="15"/>
        <v>100.26834056833856</v>
      </c>
      <c r="AC23" s="17">
        <f t="shared" si="4"/>
        <v>100.34143713668772</v>
      </c>
      <c r="AD23" s="17"/>
      <c r="AE23" s="15">
        <v>42757</v>
      </c>
      <c r="AF23" s="9">
        <v>60771.64</v>
      </c>
      <c r="AG23" s="16">
        <f t="shared" si="16"/>
        <v>0</v>
      </c>
      <c r="AH23" s="17">
        <f t="shared" si="17"/>
        <v>100.45714453850712</v>
      </c>
      <c r="AI23" s="17"/>
      <c r="AJ23" s="17"/>
      <c r="AK23" s="15">
        <v>42757</v>
      </c>
      <c r="AL23" s="9">
        <v>39069.300000000003</v>
      </c>
      <c r="AM23" s="16">
        <f t="shared" si="18"/>
        <v>0</v>
      </c>
      <c r="AN23" s="17">
        <f t="shared" si="19"/>
        <v>100.18437126577668</v>
      </c>
      <c r="AO23" s="17"/>
      <c r="AP23" s="17"/>
      <c r="AQ23" s="9">
        <f t="shared" si="1"/>
        <v>100.18437126577668</v>
      </c>
      <c r="AR23" s="9">
        <f t="shared" si="2"/>
        <v>100.45879472999117</v>
      </c>
      <c r="AS23" s="9">
        <f t="shared" si="3"/>
        <v>100.37511905511398</v>
      </c>
      <c r="AT23" s="17"/>
      <c r="AU23" s="17"/>
      <c r="AV23" s="17">
        <f>20.34/720/221</f>
        <v>1.2782805429864254E-4</v>
      </c>
      <c r="AW23" s="17"/>
      <c r="AX23" s="15"/>
      <c r="AY23" s="9" t="s">
        <v>16</v>
      </c>
      <c r="AZ23" s="26">
        <v>0.06</v>
      </c>
      <c r="BA23" s="26">
        <v>0.05</v>
      </c>
      <c r="BB23" s="16">
        <f>+BA23*3%/AZ23</f>
        <v>2.5000000000000001E-2</v>
      </c>
      <c r="BC23" s="35">
        <f>+BB23*$BC$20</f>
        <v>0.40887850467289727</v>
      </c>
      <c r="BD23" s="35"/>
      <c r="BE23" s="35"/>
      <c r="BJ23" s="27" t="s">
        <v>11</v>
      </c>
      <c r="BK23" s="28">
        <f t="shared" si="32"/>
        <v>2.0267632476022035E-2</v>
      </c>
      <c r="BL23" s="28">
        <f>+BK23-0.95%</f>
        <v>1.0767632476022035E-2</v>
      </c>
    </row>
    <row r="24" spans="2:69" ht="15" x14ac:dyDescent="0.2">
      <c r="B24" s="15">
        <v>42758</v>
      </c>
      <c r="C24" s="9">
        <v>35443.370000000003</v>
      </c>
      <c r="D24" s="16">
        <f t="shared" si="5"/>
        <v>1.0862900089281258E-3</v>
      </c>
      <c r="E24" s="17">
        <f t="shared" si="6"/>
        <v>100.51369411407052</v>
      </c>
      <c r="F24" s="17"/>
      <c r="G24" s="15">
        <v>42758</v>
      </c>
      <c r="H24" s="9">
        <v>35255.620000000003</v>
      </c>
      <c r="I24" s="16">
        <f t="shared" si="7"/>
        <v>6.9739618887321164E-4</v>
      </c>
      <c r="J24" s="17">
        <f t="shared" si="8"/>
        <v>100.52885431057466</v>
      </c>
      <c r="K24" s="17"/>
      <c r="L24" s="15">
        <v>42758</v>
      </c>
      <c r="M24" s="9">
        <v>39153.769999999997</v>
      </c>
      <c r="N24" s="16">
        <f t="shared" si="9"/>
        <v>9.2592710944305878E-4</v>
      </c>
      <c r="O24" s="17">
        <f t="shared" si="10"/>
        <v>100.4295611535334</v>
      </c>
      <c r="P24" s="17"/>
      <c r="Q24" s="15">
        <v>42758</v>
      </c>
      <c r="R24" s="9">
        <v>36911.050000000003</v>
      </c>
      <c r="S24" s="16">
        <f t="shared" si="11"/>
        <v>8.3676358500328618E-4</v>
      </c>
      <c r="T24" s="17">
        <f t="shared" si="12"/>
        <v>100.49314019741944</v>
      </c>
      <c r="U24" s="17"/>
      <c r="V24" s="15">
        <v>42758</v>
      </c>
      <c r="W24" s="9">
        <v>1475.54</v>
      </c>
      <c r="X24" s="16">
        <f t="shared" si="26"/>
        <v>-2.710137268453483E-4</v>
      </c>
      <c r="Y24" s="9">
        <f t="shared" si="0"/>
        <v>3.8361063536163087E-5</v>
      </c>
      <c r="Z24" s="17">
        <f t="shared" si="13"/>
        <v>100.23980815347724</v>
      </c>
      <c r="AA24" s="17">
        <f t="shared" si="14"/>
        <v>100.32058138223053</v>
      </c>
      <c r="AB24" s="17">
        <f t="shared" si="15"/>
        <v>100.26698188191659</v>
      </c>
      <c r="AC24" s="17">
        <f t="shared" si="4"/>
        <v>100.34392666401581</v>
      </c>
      <c r="AD24" s="17"/>
      <c r="AE24" s="15">
        <v>42758</v>
      </c>
      <c r="AF24" s="9">
        <v>60813.74</v>
      </c>
      <c r="AG24" s="16">
        <f t="shared" si="16"/>
        <v>6.9275734536700107E-4</v>
      </c>
      <c r="AH24" s="17">
        <f t="shared" si="17"/>
        <v>100.52673696328077</v>
      </c>
      <c r="AI24" s="17"/>
      <c r="AJ24" s="17"/>
      <c r="AK24" s="15">
        <v>42758</v>
      </c>
      <c r="AL24" s="9">
        <v>39099.33</v>
      </c>
      <c r="AM24" s="16">
        <f t="shared" si="18"/>
        <v>7.6863419615902373E-4</v>
      </c>
      <c r="AN24" s="17">
        <f t="shared" si="19"/>
        <v>100.26137639945225</v>
      </c>
      <c r="AO24" s="17"/>
      <c r="AP24" s="17"/>
      <c r="AQ24" s="9">
        <f t="shared" si="1"/>
        <v>100.26137639945225</v>
      </c>
      <c r="AR24" s="9">
        <f t="shared" si="2"/>
        <v>100.52885431057466</v>
      </c>
      <c r="AS24" s="9">
        <f t="shared" si="3"/>
        <v>100.4588938563885</v>
      </c>
      <c r="AT24" s="17"/>
      <c r="AU24" s="17"/>
      <c r="AV24" s="16">
        <f>+AV23*365</f>
        <v>4.6657239819004527E-2</v>
      </c>
      <c r="AW24" s="17"/>
      <c r="AX24" s="15"/>
      <c r="AY24" s="9" t="s">
        <v>17</v>
      </c>
      <c r="AZ24" s="29">
        <v>4.4999999999999998E-2</v>
      </c>
      <c r="BA24" s="26">
        <v>0.05</v>
      </c>
      <c r="BB24" s="16">
        <f>+BA24*3%/AZ24</f>
        <v>3.3333333333333333E-2</v>
      </c>
      <c r="BC24" s="35">
        <f t="shared" ref="BC24:BC25" si="33">+BB24*$BC$20</f>
        <v>0.54517133956386299</v>
      </c>
      <c r="BD24" s="35"/>
      <c r="BE24" s="35"/>
      <c r="BJ24" s="31" t="s">
        <v>9</v>
      </c>
      <c r="BK24" s="32">
        <f t="shared" si="32"/>
        <v>2.4757651458799712E-2</v>
      </c>
      <c r="BL24" s="80">
        <f>+BK24-0.6%</f>
        <v>1.8757651458799714E-2</v>
      </c>
      <c r="BP24" s="97" t="s">
        <v>24</v>
      </c>
      <c r="BQ24" s="98" t="s">
        <v>43</v>
      </c>
    </row>
    <row r="25" spans="2:69" x14ac:dyDescent="0.2">
      <c r="B25" s="15">
        <v>42759</v>
      </c>
      <c r="C25" s="9">
        <v>35420.03</v>
      </c>
      <c r="D25" s="16">
        <f t="shared" si="5"/>
        <v>-6.5851525969462532E-4</v>
      </c>
      <c r="E25" s="17">
        <f t="shared" si="6"/>
        <v>100.44750431268812</v>
      </c>
      <c r="F25" s="17"/>
      <c r="G25" s="15">
        <v>42759</v>
      </c>
      <c r="H25" s="9">
        <v>35224.65</v>
      </c>
      <c r="I25" s="16">
        <f t="shared" si="7"/>
        <v>-8.7844150804894383E-4</v>
      </c>
      <c r="J25" s="17">
        <f t="shared" si="8"/>
        <v>100.44054559219164</v>
      </c>
      <c r="K25" s="17"/>
      <c r="L25" s="15">
        <v>42759</v>
      </c>
      <c r="M25" s="9">
        <v>39130.720000000001</v>
      </c>
      <c r="N25" s="16">
        <f t="shared" si="9"/>
        <v>-5.8870448490644378E-4</v>
      </c>
      <c r="O25" s="17">
        <f t="shared" si="10"/>
        <v>100.37043782046513</v>
      </c>
      <c r="P25" s="17"/>
      <c r="Q25" s="15">
        <v>42759</v>
      </c>
      <c r="R25" s="9">
        <v>36885.379999999997</v>
      </c>
      <c r="S25" s="16">
        <f t="shared" si="11"/>
        <v>-6.9545569687146092E-4</v>
      </c>
      <c r="T25" s="17">
        <f t="shared" si="12"/>
        <v>100.42325167057264</v>
      </c>
      <c r="U25" s="17"/>
      <c r="V25" s="15">
        <v>42759</v>
      </c>
      <c r="W25" s="9">
        <v>1476.38</v>
      </c>
      <c r="X25" s="16">
        <f t="shared" si="26"/>
        <v>5.6928310991244402E-4</v>
      </c>
      <c r="Y25" s="9">
        <f t="shared" si="0"/>
        <v>3.8361063536163087E-5</v>
      </c>
      <c r="Z25" s="17">
        <f t="shared" si="13"/>
        <v>100.29687298319988</v>
      </c>
      <c r="AA25" s="17">
        <f t="shared" si="14"/>
        <v>100.38154059898442</v>
      </c>
      <c r="AB25" s="17">
        <f t="shared" si="15"/>
        <v>100.23980815347724</v>
      </c>
      <c r="AC25" s="17">
        <f t="shared" si="4"/>
        <v>100.32058138223053</v>
      </c>
      <c r="AD25" s="17"/>
      <c r="AE25" s="15">
        <v>42759</v>
      </c>
      <c r="AF25" s="9">
        <v>60768.54</v>
      </c>
      <c r="AG25" s="16">
        <f t="shared" si="16"/>
        <v>-7.4325308721345795E-4</v>
      </c>
      <c r="AH25" s="17">
        <f t="shared" si="17"/>
        <v>100.45202015568532</v>
      </c>
      <c r="AI25" s="17"/>
      <c r="AJ25" s="17"/>
      <c r="AK25" s="15">
        <v>42759</v>
      </c>
      <c r="AL25" s="9">
        <v>39062.33</v>
      </c>
      <c r="AM25" s="16">
        <f t="shared" si="18"/>
        <v>-9.463077756063365E-4</v>
      </c>
      <c r="AN25" s="17">
        <f t="shared" si="19"/>
        <v>100.16649827937245</v>
      </c>
      <c r="AO25" s="17"/>
      <c r="AP25" s="17"/>
      <c r="AQ25" s="9">
        <f t="shared" si="1"/>
        <v>100.16649827937245</v>
      </c>
      <c r="AR25" s="9">
        <f t="shared" si="2"/>
        <v>100.45202015568532</v>
      </c>
      <c r="AS25" s="9">
        <f t="shared" si="3"/>
        <v>100.38337630516257</v>
      </c>
      <c r="AT25" s="17"/>
      <c r="AU25" s="17"/>
      <c r="AV25" s="17"/>
      <c r="AW25" s="17"/>
      <c r="AX25" s="15"/>
      <c r="AY25" s="9" t="s">
        <v>19</v>
      </c>
      <c r="AZ25" s="29">
        <v>4.4999999999999998E-2</v>
      </c>
      <c r="BA25" s="26">
        <v>0.05</v>
      </c>
      <c r="BB25" s="16">
        <f>+BA25*3%/AZ25</f>
        <v>3.3333333333333333E-2</v>
      </c>
      <c r="BC25" s="35">
        <f t="shared" si="33"/>
        <v>0.54517133956386299</v>
      </c>
      <c r="BD25" s="35"/>
      <c r="BE25" s="35"/>
      <c r="BJ25" s="79" t="s">
        <v>36</v>
      </c>
      <c r="BK25" s="81">
        <f t="shared" si="32"/>
        <v>1.470778051779642E-2</v>
      </c>
      <c r="BL25" s="81">
        <f>+BK25</f>
        <v>1.470778051779642E-2</v>
      </c>
      <c r="BP25" s="99" t="s">
        <v>10</v>
      </c>
      <c r="BQ25" s="100">
        <v>3.7455260138257618E-2</v>
      </c>
    </row>
    <row r="26" spans="2:69" x14ac:dyDescent="0.2">
      <c r="B26" s="15">
        <v>42760</v>
      </c>
      <c r="C26" s="9">
        <v>35434.81</v>
      </c>
      <c r="D26" s="16">
        <f t="shared" si="5"/>
        <v>4.1727802037438977E-4</v>
      </c>
      <c r="E26" s="17">
        <f t="shared" si="6"/>
        <v>100.48941884843927</v>
      </c>
      <c r="F26" s="17"/>
      <c r="G26" s="15">
        <v>42760</v>
      </c>
      <c r="H26" s="9">
        <v>35251.39</v>
      </c>
      <c r="I26" s="16">
        <f t="shared" si="7"/>
        <v>7.5912748600770463E-4</v>
      </c>
      <c r="J26" s="17">
        <f t="shared" si="8"/>
        <v>100.51679277106028</v>
      </c>
      <c r="K26" s="17"/>
      <c r="L26" s="15">
        <v>42760</v>
      </c>
      <c r="M26" s="9">
        <v>39156.49</v>
      </c>
      <c r="N26" s="16">
        <f t="shared" si="9"/>
        <v>6.5856186648227677E-4</v>
      </c>
      <c r="O26" s="17">
        <f t="shared" si="10"/>
        <v>100.43653796333582</v>
      </c>
      <c r="P26" s="17"/>
      <c r="Q26" s="15">
        <v>42760</v>
      </c>
      <c r="R26" s="9">
        <v>36909.129999999997</v>
      </c>
      <c r="S26" s="16">
        <f t="shared" si="11"/>
        <v>6.4388654800362488E-4</v>
      </c>
      <c r="T26" s="17">
        <f t="shared" si="12"/>
        <v>100.48791285143011</v>
      </c>
      <c r="U26" s="17"/>
      <c r="V26" s="15">
        <v>42760</v>
      </c>
      <c r="W26" s="9">
        <v>1475.91</v>
      </c>
      <c r="X26" s="16">
        <f t="shared" si="26"/>
        <v>-3.1834622522664002E-4</v>
      </c>
      <c r="Y26" s="9">
        <f t="shared" si="0"/>
        <v>3.8361063536163087E-5</v>
      </c>
      <c r="Z26" s="17">
        <f t="shared" si="13"/>
        <v>100.26494385228364</v>
      </c>
      <c r="AA26" s="17">
        <f t="shared" si="14"/>
        <v>100.35343525710907</v>
      </c>
      <c r="AB26" s="17">
        <f t="shared" si="15"/>
        <v>100.29687298319988</v>
      </c>
      <c r="AC26" s="17">
        <f t="shared" si="4"/>
        <v>100.38154059898442</v>
      </c>
      <c r="AD26" s="17"/>
      <c r="AE26" s="15">
        <v>42760</v>
      </c>
      <c r="AF26" s="9">
        <v>60807.8</v>
      </c>
      <c r="AG26" s="16">
        <f t="shared" si="16"/>
        <v>6.4605797670980181E-4</v>
      </c>
      <c r="AH26" s="17">
        <f t="shared" si="17"/>
        <v>100.51691798458351</v>
      </c>
      <c r="AI26" s="17"/>
      <c r="AJ26" s="17"/>
      <c r="AK26" s="15">
        <v>42760</v>
      </c>
      <c r="AL26" s="9">
        <v>39089.46</v>
      </c>
      <c r="AM26" s="16">
        <f t="shared" si="18"/>
        <v>6.9453102259897648E-4</v>
      </c>
      <c r="AN26" s="17">
        <f t="shared" si="19"/>
        <v>100.23606701985258</v>
      </c>
      <c r="AO26" s="17"/>
      <c r="AP26" s="17"/>
      <c r="AQ26" s="9">
        <f t="shared" si="1"/>
        <v>100.23606701985258</v>
      </c>
      <c r="AR26" s="9">
        <f t="shared" si="2"/>
        <v>100.51691798458351</v>
      </c>
      <c r="AS26" s="9">
        <f t="shared" si="3"/>
        <v>100.44727457311693</v>
      </c>
      <c r="AT26" s="17"/>
      <c r="AU26" s="17"/>
      <c r="AV26" s="17"/>
      <c r="AW26" s="17"/>
      <c r="AX26" s="15"/>
      <c r="BP26" s="101" t="s">
        <v>12</v>
      </c>
      <c r="BQ26" s="102">
        <v>3.3950339099733107E-2</v>
      </c>
    </row>
    <row r="27" spans="2:69" x14ac:dyDescent="0.2">
      <c r="B27" s="15">
        <v>42761</v>
      </c>
      <c r="C27" s="9">
        <v>35453.43</v>
      </c>
      <c r="D27" s="16">
        <f t="shared" si="5"/>
        <v>5.2547198644514737E-4</v>
      </c>
      <c r="E27" s="17">
        <f t="shared" si="6"/>
        <v>100.54222322297828</v>
      </c>
      <c r="F27" s="17"/>
      <c r="G27" s="15">
        <v>42761</v>
      </c>
      <c r="H27" s="9">
        <v>35268.870000000003</v>
      </c>
      <c r="I27" s="16">
        <f t="shared" si="7"/>
        <v>4.9586697148695791E-4</v>
      </c>
      <c r="J27" s="17">
        <f t="shared" si="8"/>
        <v>100.56663572867525</v>
      </c>
      <c r="K27" s="17"/>
      <c r="L27" s="15">
        <v>42761</v>
      </c>
      <c r="M27" s="9">
        <v>39176.93</v>
      </c>
      <c r="N27" s="16">
        <f t="shared" si="9"/>
        <v>5.2200797364632123E-4</v>
      </c>
      <c r="O27" s="17">
        <f t="shared" si="10"/>
        <v>100.48896663699811</v>
      </c>
      <c r="P27" s="17"/>
      <c r="Q27" s="15">
        <v>42761</v>
      </c>
      <c r="R27" s="9">
        <v>36920.61</v>
      </c>
      <c r="S27" s="16">
        <f t="shared" si="11"/>
        <v>3.1103415333832984E-4</v>
      </c>
      <c r="T27" s="17">
        <f t="shared" si="12"/>
        <v>100.51916802432459</v>
      </c>
      <c r="U27" s="17"/>
      <c r="V27" s="15">
        <v>42761</v>
      </c>
      <c r="W27" s="9">
        <v>1475.62</v>
      </c>
      <c r="X27" s="16">
        <f t="shared" si="26"/>
        <v>-1.9648894580304166E-4</v>
      </c>
      <c r="Y27" s="9">
        <f t="shared" si="0"/>
        <v>3.8361063536163087E-5</v>
      </c>
      <c r="Z27" s="17">
        <f t="shared" si="13"/>
        <v>100.24524289916511</v>
      </c>
      <c r="AA27" s="17">
        <f t="shared" si="14"/>
        <v>100.33756658091366</v>
      </c>
      <c r="AB27" s="17">
        <f t="shared" si="15"/>
        <v>100.26494385228364</v>
      </c>
      <c r="AC27" s="17">
        <f t="shared" si="4"/>
        <v>100.35343525710907</v>
      </c>
      <c r="AD27" s="17"/>
      <c r="AE27" s="15">
        <v>42761</v>
      </c>
      <c r="AF27" s="9">
        <v>60842.559999999998</v>
      </c>
      <c r="AG27" s="16">
        <f t="shared" si="16"/>
        <v>5.7163719128139334E-4</v>
      </c>
      <c r="AH27" s="17">
        <f t="shared" si="17"/>
        <v>100.57437719325648</v>
      </c>
      <c r="AI27" s="17"/>
      <c r="AJ27" s="17"/>
      <c r="AK27" s="15">
        <v>42761</v>
      </c>
      <c r="AL27" s="9">
        <v>39113.800000000003</v>
      </c>
      <c r="AM27" s="16">
        <f t="shared" si="18"/>
        <v>6.2267424518025472E-4</v>
      </c>
      <c r="AN27" s="17">
        <f t="shared" si="19"/>
        <v>100.29848143722401</v>
      </c>
      <c r="AO27" s="17"/>
      <c r="AP27" s="17"/>
      <c r="AQ27" s="9">
        <f t="shared" si="1"/>
        <v>100.29848143722401</v>
      </c>
      <c r="AR27" s="9">
        <f t="shared" si="2"/>
        <v>100.57437719325648</v>
      </c>
      <c r="AS27" s="9">
        <f t="shared" si="3"/>
        <v>100.49830870724277</v>
      </c>
      <c r="AT27" s="17"/>
      <c r="AU27" s="17"/>
      <c r="AV27" s="17"/>
      <c r="AW27" s="17"/>
      <c r="AX27" s="15"/>
      <c r="BP27" s="99" t="s">
        <v>30</v>
      </c>
      <c r="BQ27" s="100">
        <v>3.1182711231134252E-2</v>
      </c>
    </row>
    <row r="28" spans="2:69" x14ac:dyDescent="0.2">
      <c r="B28" s="15">
        <v>42762</v>
      </c>
      <c r="C28" s="9">
        <v>35430.26</v>
      </c>
      <c r="D28" s="16">
        <f t="shared" si="5"/>
        <v>-6.5353338167839503E-4</v>
      </c>
      <c r="E28" s="17">
        <f t="shared" si="6"/>
        <v>100.4765155238339</v>
      </c>
      <c r="F28" s="17"/>
      <c r="G28" s="15">
        <v>42762</v>
      </c>
      <c r="H28" s="9">
        <v>35240.81</v>
      </c>
      <c r="I28" s="16">
        <f t="shared" si="7"/>
        <v>-7.9560246755860931E-4</v>
      </c>
      <c r="J28" s="17">
        <f t="shared" si="8"/>
        <v>100.48662466513545</v>
      </c>
      <c r="K28" s="17"/>
      <c r="L28" s="15">
        <v>42762</v>
      </c>
      <c r="M28" s="9">
        <v>39152.949999999997</v>
      </c>
      <c r="N28" s="16">
        <f t="shared" si="9"/>
        <v>-6.1209492423230927E-4</v>
      </c>
      <c r="O28" s="17">
        <f t="shared" si="10"/>
        <v>100.42745785057826</v>
      </c>
      <c r="P28" s="17"/>
      <c r="Q28" s="15">
        <v>42762</v>
      </c>
      <c r="R28" s="9">
        <v>36901.879999999997</v>
      </c>
      <c r="S28" s="16">
        <f t="shared" si="11"/>
        <v>-5.0730472763049761E-4</v>
      </c>
      <c r="T28" s="17">
        <f t="shared" si="12"/>
        <v>100.46817417516836</v>
      </c>
      <c r="U28" s="17"/>
      <c r="V28" s="15">
        <v>42762</v>
      </c>
      <c r="W28" s="9">
        <v>1475.74</v>
      </c>
      <c r="X28" s="16">
        <f t="shared" si="26"/>
        <v>8.1321749501928053E-5</v>
      </c>
      <c r="Y28" s="9">
        <f t="shared" si="0"/>
        <v>3.8361063536163087E-5</v>
      </c>
      <c r="Z28" s="17">
        <f t="shared" si="13"/>
        <v>100.25339501769692</v>
      </c>
      <c r="AA28" s="17">
        <f t="shared" si="14"/>
        <v>100.34957526313546</v>
      </c>
      <c r="AB28" s="17">
        <f t="shared" si="15"/>
        <v>100.24524289916511</v>
      </c>
      <c r="AC28" s="17">
        <f t="shared" si="4"/>
        <v>100.33756658091366</v>
      </c>
      <c r="AD28" s="17"/>
      <c r="AE28" s="15">
        <v>42762</v>
      </c>
      <c r="AF28" s="9">
        <v>60816.69</v>
      </c>
      <c r="AG28" s="16">
        <f t="shared" si="16"/>
        <v>-4.2519578400379565E-4</v>
      </c>
      <c r="AH28" s="17">
        <f t="shared" si="17"/>
        <v>100.5316133920951</v>
      </c>
      <c r="AI28" s="17"/>
      <c r="AJ28" s="17"/>
      <c r="AK28" s="15">
        <v>42762</v>
      </c>
      <c r="AL28" s="9">
        <v>39107.93</v>
      </c>
      <c r="AM28" s="16">
        <f t="shared" si="18"/>
        <v>-1.5007490962271053E-4</v>
      </c>
      <c r="AN28" s="17">
        <f t="shared" si="19"/>
        <v>100.28342915168703</v>
      </c>
      <c r="AO28" s="17"/>
      <c r="AP28" s="17"/>
      <c r="AQ28" s="9">
        <f t="shared" si="1"/>
        <v>100.28342915168703</v>
      </c>
      <c r="AR28" s="9">
        <f t="shared" si="2"/>
        <v>100.5316133920951</v>
      </c>
      <c r="AS28" s="9">
        <f t="shared" si="3"/>
        <v>100.44563579308301</v>
      </c>
      <c r="AT28" s="17"/>
      <c r="AU28" s="17"/>
      <c r="AV28" s="17"/>
      <c r="AW28" s="17">
        <f>0.27*12</f>
        <v>3.24</v>
      </c>
      <c r="AX28" s="15"/>
      <c r="BA28" s="33"/>
      <c r="BB28" s="9" t="s">
        <v>21</v>
      </c>
      <c r="BC28" s="9">
        <f>3500/642</f>
        <v>5.4517133956386292</v>
      </c>
      <c r="BP28" s="101" t="s">
        <v>29</v>
      </c>
      <c r="BQ28" s="102">
        <v>3.0611380942525912E-2</v>
      </c>
    </row>
    <row r="29" spans="2:69" x14ac:dyDescent="0.2">
      <c r="B29" s="15">
        <v>42763</v>
      </c>
      <c r="C29" s="9">
        <v>35430.26</v>
      </c>
      <c r="D29" s="16">
        <f t="shared" si="5"/>
        <v>0</v>
      </c>
      <c r="E29" s="17">
        <f t="shared" si="6"/>
        <v>100.4765155238339</v>
      </c>
      <c r="F29" s="17"/>
      <c r="G29" s="15">
        <v>42763</v>
      </c>
      <c r="H29" s="9">
        <v>35240.81</v>
      </c>
      <c r="I29" s="16">
        <f t="shared" si="7"/>
        <v>0</v>
      </c>
      <c r="J29" s="17">
        <f t="shared" si="8"/>
        <v>100.48662466513545</v>
      </c>
      <c r="K29" s="17"/>
      <c r="L29" s="15">
        <v>42763</v>
      </c>
      <c r="M29" s="9">
        <v>39152.949999999997</v>
      </c>
      <c r="N29" s="16">
        <f t="shared" si="9"/>
        <v>0</v>
      </c>
      <c r="O29" s="17">
        <f t="shared" si="10"/>
        <v>100.42745785057826</v>
      </c>
      <c r="P29" s="17"/>
      <c r="Q29" s="15">
        <v>42763</v>
      </c>
      <c r="R29" s="9">
        <v>36901.879999999997</v>
      </c>
      <c r="S29" s="16">
        <f t="shared" si="11"/>
        <v>0</v>
      </c>
      <c r="T29" s="17">
        <f t="shared" si="12"/>
        <v>100.46817417516836</v>
      </c>
      <c r="U29" s="17"/>
      <c r="V29" s="15">
        <v>42763</v>
      </c>
      <c r="W29" s="9">
        <v>1475.74</v>
      </c>
      <c r="X29" s="16">
        <f t="shared" si="26"/>
        <v>0</v>
      </c>
      <c r="Y29" s="9">
        <f t="shared" si="0"/>
        <v>3.8361063536163087E-5</v>
      </c>
      <c r="Z29" s="17">
        <f t="shared" si="13"/>
        <v>100.25339501769692</v>
      </c>
      <c r="AA29" s="17">
        <f t="shared" si="14"/>
        <v>100.35342477956796</v>
      </c>
      <c r="AB29" s="17">
        <f t="shared" si="15"/>
        <v>100.25339501769692</v>
      </c>
      <c r="AC29" s="17">
        <f t="shared" si="4"/>
        <v>100.34957526313546</v>
      </c>
      <c r="AD29" s="17"/>
      <c r="AE29" s="15">
        <v>42763</v>
      </c>
      <c r="AF29" s="9">
        <v>60816.69</v>
      </c>
      <c r="AG29" s="16">
        <f t="shared" si="16"/>
        <v>0</v>
      </c>
      <c r="AH29" s="17">
        <f t="shared" si="17"/>
        <v>100.5316133920951</v>
      </c>
      <c r="AI29" s="17"/>
      <c r="AJ29" s="17"/>
      <c r="AK29" s="15">
        <v>42763</v>
      </c>
      <c r="AL29" s="9">
        <v>39107.93</v>
      </c>
      <c r="AM29" s="16">
        <f t="shared" si="18"/>
        <v>0</v>
      </c>
      <c r="AN29" s="17">
        <f t="shared" si="19"/>
        <v>100.28342915168703</v>
      </c>
      <c r="AO29" s="17"/>
      <c r="AP29" s="17"/>
      <c r="AQ29" s="9">
        <f t="shared" si="1"/>
        <v>100.28342915168703</v>
      </c>
      <c r="AR29" s="9">
        <f t="shared" si="2"/>
        <v>100.5316133920951</v>
      </c>
      <c r="AS29" s="9">
        <f t="shared" si="3"/>
        <v>100.44563579308301</v>
      </c>
      <c r="AT29" s="17"/>
      <c r="AU29" s="17"/>
      <c r="AV29" s="17"/>
      <c r="AW29" s="17"/>
      <c r="AX29" s="15"/>
      <c r="BA29" s="16"/>
      <c r="BP29" s="99" t="s">
        <v>31</v>
      </c>
      <c r="BQ29" s="100">
        <v>2.9835300060185865E-2</v>
      </c>
    </row>
    <row r="30" spans="2:69" x14ac:dyDescent="0.2">
      <c r="B30" s="15">
        <v>42764</v>
      </c>
      <c r="C30" s="9">
        <v>35430.26</v>
      </c>
      <c r="D30" s="16">
        <f t="shared" si="5"/>
        <v>0</v>
      </c>
      <c r="E30" s="17">
        <f t="shared" si="6"/>
        <v>100.4765155238339</v>
      </c>
      <c r="F30" s="17"/>
      <c r="G30" s="15">
        <v>42764</v>
      </c>
      <c r="H30" s="9">
        <v>35240.81</v>
      </c>
      <c r="I30" s="16">
        <f t="shared" si="7"/>
        <v>0</v>
      </c>
      <c r="J30" s="17">
        <f t="shared" si="8"/>
        <v>100.48662466513545</v>
      </c>
      <c r="K30" s="17"/>
      <c r="L30" s="15">
        <v>42764</v>
      </c>
      <c r="M30" s="9">
        <v>39152.949999999997</v>
      </c>
      <c r="N30" s="16">
        <f t="shared" si="9"/>
        <v>0</v>
      </c>
      <c r="O30" s="17">
        <f t="shared" si="10"/>
        <v>100.42745785057826</v>
      </c>
      <c r="P30" s="17"/>
      <c r="Q30" s="15">
        <v>42764</v>
      </c>
      <c r="R30" s="9">
        <v>36901.879999999997</v>
      </c>
      <c r="S30" s="16">
        <f t="shared" si="11"/>
        <v>0</v>
      </c>
      <c r="T30" s="17">
        <f t="shared" si="12"/>
        <v>100.46817417516836</v>
      </c>
      <c r="U30" s="17"/>
      <c r="V30" s="15">
        <v>42764</v>
      </c>
      <c r="W30" s="9">
        <v>1475.74</v>
      </c>
      <c r="X30" s="16">
        <f t="shared" si="26"/>
        <v>0</v>
      </c>
      <c r="Y30" s="9">
        <f t="shared" si="0"/>
        <v>3.8361063536163087E-5</v>
      </c>
      <c r="Z30" s="17">
        <f t="shared" si="13"/>
        <v>100.25339501769692</v>
      </c>
      <c r="AA30" s="17">
        <f t="shared" si="14"/>
        <v>100.357274443672</v>
      </c>
      <c r="AB30" s="17">
        <f t="shared" si="15"/>
        <v>100.25339501769692</v>
      </c>
      <c r="AC30" s="17">
        <f t="shared" si="4"/>
        <v>100.35342477956796</v>
      </c>
      <c r="AD30" s="17"/>
      <c r="AE30" s="15">
        <v>42764</v>
      </c>
      <c r="AF30" s="9">
        <v>60816.69</v>
      </c>
      <c r="AG30" s="16">
        <f t="shared" si="16"/>
        <v>0</v>
      </c>
      <c r="AH30" s="17">
        <f t="shared" si="17"/>
        <v>100.5316133920951</v>
      </c>
      <c r="AI30" s="17"/>
      <c r="AJ30" s="17"/>
      <c r="AK30" s="15">
        <v>42764</v>
      </c>
      <c r="AL30" s="9">
        <v>39107.93</v>
      </c>
      <c r="AM30" s="16">
        <f t="shared" si="18"/>
        <v>0</v>
      </c>
      <c r="AN30" s="17">
        <f t="shared" si="19"/>
        <v>100.28342915168703</v>
      </c>
      <c r="AO30" s="17"/>
      <c r="AP30" s="17"/>
      <c r="AQ30" s="9">
        <f t="shared" si="1"/>
        <v>100.28342915168703</v>
      </c>
      <c r="AR30" s="9">
        <f t="shared" si="2"/>
        <v>100.5316133920951</v>
      </c>
      <c r="AS30" s="9">
        <f t="shared" si="3"/>
        <v>100.44563579308301</v>
      </c>
      <c r="AT30" s="17"/>
      <c r="AU30" s="17"/>
      <c r="AV30" s="17"/>
      <c r="AW30" s="17"/>
      <c r="AX30" s="15"/>
      <c r="AZ30" s="9" t="s">
        <v>22</v>
      </c>
      <c r="BA30" s="34" t="s">
        <v>18</v>
      </c>
      <c r="BB30" s="16"/>
      <c r="BP30" s="101" t="s">
        <v>11</v>
      </c>
      <c r="BQ30" s="102">
        <v>2.8243098714289427E-2</v>
      </c>
    </row>
    <row r="31" spans="2:69" x14ac:dyDescent="0.2">
      <c r="B31" s="15">
        <v>42765</v>
      </c>
      <c r="C31" s="9">
        <v>35431.550000000003</v>
      </c>
      <c r="D31" s="16">
        <f t="shared" si="5"/>
        <v>3.6409554996286175E-5</v>
      </c>
      <c r="E31" s="17">
        <f t="shared" si="6"/>
        <v>100.48017382905169</v>
      </c>
      <c r="F31" s="17"/>
      <c r="G31" s="15">
        <v>42765</v>
      </c>
      <c r="H31" s="9">
        <v>35253.32</v>
      </c>
      <c r="I31" s="16">
        <f t="shared" si="7"/>
        <v>3.5498616518747639E-4</v>
      </c>
      <c r="J31" s="17">
        <f t="shared" si="8"/>
        <v>100.52229602667796</v>
      </c>
      <c r="K31" s="17"/>
      <c r="L31" s="15">
        <v>42765</v>
      </c>
      <c r="M31" s="9">
        <v>39156.32</v>
      </c>
      <c r="N31" s="16">
        <f t="shared" si="9"/>
        <v>8.6072696948935601E-5</v>
      </c>
      <c r="O31" s="17">
        <f t="shared" si="10"/>
        <v>100.43610191272319</v>
      </c>
      <c r="P31" s="17"/>
      <c r="Q31" s="15">
        <v>42765</v>
      </c>
      <c r="R31" s="9">
        <v>36911.160000000003</v>
      </c>
      <c r="S31" s="16">
        <f t="shared" si="11"/>
        <v>2.5147770249112078E-4</v>
      </c>
      <c r="T31" s="17">
        <f t="shared" si="12"/>
        <v>100.49343968078341</v>
      </c>
      <c r="U31" s="17"/>
      <c r="V31" s="15">
        <v>42765</v>
      </c>
      <c r="W31" s="9">
        <v>1476.17</v>
      </c>
      <c r="X31" s="16">
        <f t="shared" si="26"/>
        <v>2.9137924024569273E-4</v>
      </c>
      <c r="Y31" s="9">
        <f t="shared" si="0"/>
        <v>3.8361063536163087E-5</v>
      </c>
      <c r="Z31" s="17">
        <f t="shared" si="13"/>
        <v>100.28260677576922</v>
      </c>
      <c r="AA31" s="17">
        <f t="shared" si="14"/>
        <v>100.39036628183378</v>
      </c>
      <c r="AB31" s="17">
        <f t="shared" si="15"/>
        <v>100.25339501769692</v>
      </c>
      <c r="AC31" s="17">
        <f t="shared" si="4"/>
        <v>100.357274443672</v>
      </c>
      <c r="AD31" s="17"/>
      <c r="AE31" s="15">
        <v>42765</v>
      </c>
      <c r="AF31" s="9">
        <v>60827.37</v>
      </c>
      <c r="AG31" s="16">
        <f t="shared" si="16"/>
        <v>1.7560968872198934E-4</v>
      </c>
      <c r="AH31" s="17">
        <f t="shared" si="17"/>
        <v>100.5492677174296</v>
      </c>
      <c r="AI31" s="17"/>
      <c r="AJ31" s="17"/>
      <c r="AK31" s="15">
        <v>42765</v>
      </c>
      <c r="AL31" s="9">
        <v>39107.300000000003</v>
      </c>
      <c r="AM31" s="16">
        <f t="shared" si="18"/>
        <v>-1.6109264796115852E-5</v>
      </c>
      <c r="AN31" s="17">
        <f t="shared" si="19"/>
        <v>100.28181365937216</v>
      </c>
      <c r="AO31" s="17"/>
      <c r="AP31" s="17"/>
      <c r="AQ31" s="9">
        <f t="shared" si="1"/>
        <v>100.28181365937216</v>
      </c>
      <c r="AR31" s="9">
        <f t="shared" si="2"/>
        <v>100.5492677174296</v>
      </c>
      <c r="AS31" s="9">
        <f t="shared" si="3"/>
        <v>100.46051547100633</v>
      </c>
      <c r="AT31" s="17"/>
      <c r="AU31" s="17"/>
      <c r="AV31" s="17"/>
      <c r="AW31" s="17"/>
      <c r="AX31" s="15"/>
      <c r="AY31" s="9" t="s">
        <v>16</v>
      </c>
      <c r="AZ31" s="26">
        <v>0.06</v>
      </c>
      <c r="BA31" s="26">
        <v>0.05</v>
      </c>
      <c r="BB31" s="16">
        <f>+BA31*1.5%/AZ31</f>
        <v>1.2500000000000001E-2</v>
      </c>
      <c r="BC31" s="35">
        <f>+BB31*$BC$20</f>
        <v>0.20443925233644863</v>
      </c>
      <c r="BD31" s="35"/>
      <c r="BE31" s="35"/>
      <c r="BI31" s="9">
        <v>662</v>
      </c>
      <c r="BP31" s="99" t="s">
        <v>9</v>
      </c>
      <c r="BQ31" s="100">
        <v>2.8075147659527566E-2</v>
      </c>
    </row>
    <row r="32" spans="2:69" x14ac:dyDescent="0.2">
      <c r="B32" s="15">
        <v>42766</v>
      </c>
      <c r="C32" s="9">
        <v>35437.58</v>
      </c>
      <c r="D32" s="16">
        <f t="shared" si="5"/>
        <v>1.7018730481721533E-4</v>
      </c>
      <c r="E32" s="17">
        <f t="shared" si="6"/>
        <v>100.49727427902323</v>
      </c>
      <c r="F32" s="17"/>
      <c r="G32" s="15">
        <v>42766</v>
      </c>
      <c r="H32" s="9">
        <v>35255.18</v>
      </c>
      <c r="I32" s="16">
        <f t="shared" si="7"/>
        <v>5.2760988184852309E-5</v>
      </c>
      <c r="J32" s="17">
        <f t="shared" si="8"/>
        <v>100.52759968235094</v>
      </c>
      <c r="K32" s="17"/>
      <c r="L32" s="15">
        <v>42766</v>
      </c>
      <c r="M32" s="9">
        <v>39160.78</v>
      </c>
      <c r="N32" s="16">
        <f t="shared" si="9"/>
        <v>1.1390243005471312E-4</v>
      </c>
      <c r="O32" s="17">
        <f t="shared" si="10"/>
        <v>100.44754182879628</v>
      </c>
      <c r="P32" s="17"/>
      <c r="Q32" s="15">
        <v>42766</v>
      </c>
      <c r="R32" s="9">
        <v>36915.89</v>
      </c>
      <c r="S32" s="16">
        <f t="shared" si="11"/>
        <v>1.2814552563500392E-4</v>
      </c>
      <c r="T32" s="17">
        <f t="shared" si="12"/>
        <v>100.50631746543418</v>
      </c>
      <c r="U32" s="17"/>
      <c r="V32" s="15">
        <v>42766</v>
      </c>
      <c r="W32" s="9">
        <v>1477.18</v>
      </c>
      <c r="X32" s="16">
        <f t="shared" si="26"/>
        <v>6.8420303894534129E-4</v>
      </c>
      <c r="Y32" s="9">
        <f t="shared" si="0"/>
        <v>3.8361063536163087E-5</v>
      </c>
      <c r="Z32" s="17">
        <f t="shared" si="13"/>
        <v>100.35122044007856</v>
      </c>
      <c r="AA32" s="17">
        <f t="shared" si="14"/>
        <v>100.462904756744</v>
      </c>
      <c r="AB32" s="17">
        <f t="shared" si="15"/>
        <v>100.28260677576922</v>
      </c>
      <c r="AC32" s="17">
        <f t="shared" si="4"/>
        <v>100.39036628183378</v>
      </c>
      <c r="AD32" s="17"/>
      <c r="AE32" s="15">
        <v>42766</v>
      </c>
      <c r="AF32" s="9">
        <v>60823.3</v>
      </c>
      <c r="AG32" s="16">
        <f t="shared" si="16"/>
        <v>-6.6910668667707895E-5</v>
      </c>
      <c r="AH32" s="17">
        <f t="shared" si="17"/>
        <v>100.54253989869258</v>
      </c>
      <c r="AI32" s="17"/>
      <c r="AJ32" s="17"/>
      <c r="AK32" s="15">
        <v>42766</v>
      </c>
      <c r="AL32" s="9">
        <v>39118.26</v>
      </c>
      <c r="AM32" s="16">
        <f t="shared" si="18"/>
        <v>2.8025458162539429E-4</v>
      </c>
      <c r="AN32" s="17">
        <f t="shared" si="19"/>
        <v>100.3099180971039</v>
      </c>
      <c r="AO32" s="17"/>
      <c r="AP32" s="17"/>
      <c r="AQ32" s="9">
        <f t="shared" si="1"/>
        <v>100.3099180971039</v>
      </c>
      <c r="AR32" s="9">
        <f t="shared" si="2"/>
        <v>100.54253989869258</v>
      </c>
      <c r="AS32" s="9">
        <f t="shared" si="3"/>
        <v>100.47186520856685</v>
      </c>
      <c r="AT32" s="17"/>
      <c r="AU32" s="17"/>
      <c r="AV32" s="17"/>
      <c r="AW32" s="17"/>
      <c r="AX32" s="15"/>
      <c r="AY32" s="9" t="s">
        <v>17</v>
      </c>
      <c r="AZ32" s="29">
        <v>4.4999999999999998E-2</v>
      </c>
      <c r="BA32" s="26">
        <v>0.05</v>
      </c>
      <c r="BB32" s="16">
        <f t="shared" ref="BB32:BB33" si="34">+BA32*1.5%/AZ32</f>
        <v>1.6666666666666666E-2</v>
      </c>
      <c r="BC32" s="35">
        <f t="shared" ref="BC32:BC33" si="35">+BB32*$BC$20</f>
        <v>0.27258566978193149</v>
      </c>
      <c r="BD32" s="35"/>
      <c r="BE32" s="35"/>
      <c r="BI32" s="9">
        <v>656</v>
      </c>
      <c r="BJ32" s="16">
        <f>+BI32/BI31-1</f>
        <v>-9.0634441087613649E-3</v>
      </c>
      <c r="BK32" s="33">
        <v>0.03</v>
      </c>
      <c r="BL32" s="9">
        <f>+BK32*BJ32</f>
        <v>-2.7190332326284091E-4</v>
      </c>
      <c r="BP32" s="27"/>
      <c r="BQ32" s="28"/>
    </row>
    <row r="33" spans="2:64" x14ac:dyDescent="0.2">
      <c r="B33" s="15">
        <v>42767</v>
      </c>
      <c r="C33" s="9">
        <v>35475.42</v>
      </c>
      <c r="D33" s="16">
        <f t="shared" si="5"/>
        <v>1.0677930039240113E-3</v>
      </c>
      <c r="E33" s="17">
        <f t="shared" si="6"/>
        <v>100.6045845654118</v>
      </c>
      <c r="F33" s="17"/>
      <c r="G33" s="15">
        <v>42767</v>
      </c>
      <c r="H33" s="9">
        <v>35279.64</v>
      </c>
      <c r="I33" s="16">
        <f t="shared" si="7"/>
        <v>6.9379875524666623E-4</v>
      </c>
      <c r="J33" s="17">
        <f t="shared" si="8"/>
        <v>100.59734560587849</v>
      </c>
      <c r="K33" s="17"/>
      <c r="L33" s="15">
        <v>42767</v>
      </c>
      <c r="M33" s="9">
        <v>39186.5</v>
      </c>
      <c r="N33" s="16">
        <f t="shared" si="9"/>
        <v>6.5677956363496826E-4</v>
      </c>
      <c r="O33" s="17">
        <f t="shared" si="10"/>
        <v>100.5135137214868</v>
      </c>
      <c r="P33" s="17"/>
      <c r="Q33" s="15">
        <v>42767</v>
      </c>
      <c r="R33" s="9">
        <v>36936.78</v>
      </c>
      <c r="S33" s="16">
        <f t="shared" si="11"/>
        <v>5.6588097970822204E-4</v>
      </c>
      <c r="T33" s="17">
        <f t="shared" si="12"/>
        <v>100.56319207882838</v>
      </c>
      <c r="U33" s="17"/>
      <c r="V33" s="15">
        <v>42767</v>
      </c>
      <c r="W33" s="9">
        <v>1479.05</v>
      </c>
      <c r="X33" s="16">
        <f t="shared" si="26"/>
        <v>1.2659256150231446E-3</v>
      </c>
      <c r="Y33" s="9">
        <f t="shared" si="0"/>
        <v>3.7280156274688281E-5</v>
      </c>
      <c r="Z33" s="17">
        <f t="shared" si="13"/>
        <v>100.47825762053249</v>
      </c>
      <c r="AA33" s="17">
        <f t="shared" si="14"/>
        <v>100.59382859402433</v>
      </c>
      <c r="AB33" s="17">
        <f t="shared" si="15"/>
        <v>100.35122044007856</v>
      </c>
      <c r="AC33" s="17">
        <f t="shared" si="4"/>
        <v>100.462904756744</v>
      </c>
      <c r="AD33" s="17"/>
      <c r="AE33" s="15">
        <v>42767</v>
      </c>
      <c r="AF33" s="9">
        <v>60874.74</v>
      </c>
      <c r="AG33" s="16">
        <f t="shared" si="16"/>
        <v>8.4572852837627721E-4</v>
      </c>
      <c r="AH33" s="17">
        <f t="shared" si="17"/>
        <v>100.62757159300031</v>
      </c>
      <c r="AI33" s="17"/>
      <c r="AJ33" s="17"/>
      <c r="AK33" s="15">
        <v>42767</v>
      </c>
      <c r="AL33" s="9">
        <v>39131.199999999997</v>
      </c>
      <c r="AM33" s="16">
        <f t="shared" si="18"/>
        <v>3.3079180924699969E-4</v>
      </c>
      <c r="AN33" s="17">
        <f t="shared" si="19"/>
        <v>100.34309979639666</v>
      </c>
      <c r="AO33" s="17"/>
      <c r="AP33" s="17"/>
      <c r="AQ33" s="9">
        <f t="shared" si="1"/>
        <v>100.34309979639666</v>
      </c>
      <c r="AR33" s="9">
        <f t="shared" si="2"/>
        <v>100.62757159300031</v>
      </c>
      <c r="AS33" s="9">
        <f t="shared" si="3"/>
        <v>100.54155122683373</v>
      </c>
      <c r="AT33" s="17"/>
      <c r="AU33" s="17"/>
      <c r="AV33" s="17"/>
      <c r="AW33" s="17"/>
      <c r="AX33" s="15"/>
      <c r="AY33" s="9" t="s">
        <v>19</v>
      </c>
      <c r="AZ33" s="29">
        <v>4.4999999999999998E-2</v>
      </c>
      <c r="BA33" s="26">
        <v>0.05</v>
      </c>
      <c r="BB33" s="16">
        <f t="shared" si="34"/>
        <v>1.6666666666666666E-2</v>
      </c>
      <c r="BC33" s="35">
        <f t="shared" si="35"/>
        <v>0.27258566978193149</v>
      </c>
      <c r="BD33" s="35"/>
      <c r="BE33" s="35"/>
      <c r="BI33" s="9">
        <v>651.6</v>
      </c>
      <c r="BJ33" s="16">
        <f>+BI33/BI32-1</f>
        <v>-6.7073170731707377E-3</v>
      </c>
      <c r="BK33" s="33">
        <v>-0.01</v>
      </c>
      <c r="BL33" s="9">
        <f>+BK33*BJ33</f>
        <v>6.7073170731707377E-5</v>
      </c>
    </row>
    <row r="34" spans="2:64" x14ac:dyDescent="0.2">
      <c r="B34" s="15">
        <v>42768</v>
      </c>
      <c r="C34" s="9">
        <v>35533.71</v>
      </c>
      <c r="D34" s="16">
        <f t="shared" si="5"/>
        <v>1.6431095107543037E-3</v>
      </c>
      <c r="E34" s="17">
        <f t="shared" si="6"/>
        <v>100.76988891513672</v>
      </c>
      <c r="F34" s="17"/>
      <c r="G34" s="15">
        <v>42768</v>
      </c>
      <c r="H34" s="9">
        <v>35334.199999999997</v>
      </c>
      <c r="I34" s="16">
        <f t="shared" si="7"/>
        <v>1.5465010413937552E-3</v>
      </c>
      <c r="J34" s="17">
        <f t="shared" si="8"/>
        <v>100.75291950561943</v>
      </c>
      <c r="K34" s="17"/>
      <c r="L34" s="15">
        <v>42768</v>
      </c>
      <c r="M34" s="9">
        <v>39247.269999999997</v>
      </c>
      <c r="N34" s="16">
        <f t="shared" si="9"/>
        <v>1.5507891748431923E-3</v>
      </c>
      <c r="O34" s="17">
        <f t="shared" si="10"/>
        <v>100.66938899049154</v>
      </c>
      <c r="P34" s="17"/>
      <c r="Q34" s="15">
        <v>42768</v>
      </c>
      <c r="R34" s="9">
        <v>36996.870000000003</v>
      </c>
      <c r="S34" s="16">
        <f t="shared" si="11"/>
        <v>1.6268337413278822E-3</v>
      </c>
      <c r="T34" s="17">
        <f t="shared" si="12"/>
        <v>100.72679167283785</v>
      </c>
      <c r="U34" s="17"/>
      <c r="V34" s="15">
        <v>42768</v>
      </c>
      <c r="W34" s="9">
        <v>1479.56</v>
      </c>
      <c r="X34" s="16">
        <f t="shared" si="26"/>
        <v>3.4481592914370474E-4</v>
      </c>
      <c r="Y34" s="9">
        <f t="shared" si="0"/>
        <v>3.7280156274688281E-5</v>
      </c>
      <c r="Z34" s="17">
        <f t="shared" si="13"/>
        <v>100.51290412429265</v>
      </c>
      <c r="AA34" s="17">
        <f t="shared" si="14"/>
        <v>100.63226510214736</v>
      </c>
      <c r="AB34" s="17">
        <f t="shared" si="15"/>
        <v>100.47825762053249</v>
      </c>
      <c r="AC34" s="17">
        <f t="shared" si="4"/>
        <v>100.59382859402433</v>
      </c>
      <c r="AD34" s="17"/>
      <c r="AE34" s="15">
        <v>42768</v>
      </c>
      <c r="AF34" s="9">
        <v>60972.9</v>
      </c>
      <c r="AG34" s="16">
        <f t="shared" si="16"/>
        <v>1.6124914866166851E-3</v>
      </c>
      <c r="AH34" s="17">
        <f t="shared" si="17"/>
        <v>100.78983269551294</v>
      </c>
      <c r="AI34" s="17"/>
      <c r="AJ34" s="17"/>
      <c r="AK34" s="15">
        <v>42768</v>
      </c>
      <c r="AL34" s="9">
        <v>39172.800000000003</v>
      </c>
      <c r="AM34" s="16">
        <f t="shared" si="18"/>
        <v>1.0630903217894172E-3</v>
      </c>
      <c r="AN34" s="17">
        <f t="shared" si="19"/>
        <v>100.44977357464856</v>
      </c>
      <c r="AO34" s="17"/>
      <c r="AP34" s="17"/>
      <c r="AQ34" s="9">
        <f t="shared" si="1"/>
        <v>100.44977357464856</v>
      </c>
      <c r="AR34" s="9">
        <f t="shared" si="2"/>
        <v>100.78983269551294</v>
      </c>
      <c r="AS34" s="9">
        <f t="shared" si="3"/>
        <v>100.69309922570784</v>
      </c>
      <c r="AT34" s="17"/>
      <c r="AU34" s="17"/>
      <c r="AV34" s="17"/>
      <c r="AW34" s="17"/>
      <c r="AX34" s="15"/>
      <c r="BL34" s="14">
        <f>+BL33+BL32</f>
        <v>-2.0483015253113353E-4</v>
      </c>
    </row>
    <row r="35" spans="2:64" x14ac:dyDescent="0.2">
      <c r="B35" s="15">
        <v>42769</v>
      </c>
      <c r="C35" s="9">
        <v>35571.96</v>
      </c>
      <c r="D35" s="16">
        <f t="shared" si="5"/>
        <v>1.0764426230753799E-3</v>
      </c>
      <c r="E35" s="17">
        <f t="shared" si="6"/>
        <v>100.87836191868755</v>
      </c>
      <c r="F35" s="17"/>
      <c r="G35" s="15">
        <v>42769</v>
      </c>
      <c r="H35" s="9">
        <v>35364.51</v>
      </c>
      <c r="I35" s="16">
        <f t="shared" si="7"/>
        <v>8.5780914807753739E-4</v>
      </c>
      <c r="J35" s="17">
        <f t="shared" si="8"/>
        <v>100.83934628166688</v>
      </c>
      <c r="K35" s="17"/>
      <c r="L35" s="15">
        <v>42769</v>
      </c>
      <c r="M35" s="9">
        <v>39277.360000000001</v>
      </c>
      <c r="N35" s="16">
        <f t="shared" si="9"/>
        <v>7.6667752941816936E-4</v>
      </c>
      <c r="O35" s="17">
        <f t="shared" si="10"/>
        <v>100.74656994893081</v>
      </c>
      <c r="P35" s="17"/>
      <c r="Q35" s="15">
        <v>42769</v>
      </c>
      <c r="R35" s="9">
        <v>37023.46</v>
      </c>
      <c r="S35" s="16">
        <f t="shared" si="11"/>
        <v>7.1870944758289923E-4</v>
      </c>
      <c r="T35" s="17">
        <f t="shared" si="12"/>
        <v>100.79918496963784</v>
      </c>
      <c r="U35" s="17"/>
      <c r="V35" s="15">
        <v>42769</v>
      </c>
      <c r="W35" s="9">
        <v>1479.95</v>
      </c>
      <c r="X35" s="16">
        <f t="shared" si="26"/>
        <v>2.6359187866664691E-4</v>
      </c>
      <c r="Y35" s="9">
        <f t="shared" si="0"/>
        <v>3.7280156274688281E-5</v>
      </c>
      <c r="Z35" s="17">
        <f t="shared" si="13"/>
        <v>100.53939850952101</v>
      </c>
      <c r="AA35" s="17">
        <f t="shared" si="14"/>
        <v>100.6625425365294</v>
      </c>
      <c r="AB35" s="17">
        <f t="shared" si="15"/>
        <v>100.51290412429265</v>
      </c>
      <c r="AC35" s="17">
        <f t="shared" si="4"/>
        <v>100.63226510214736</v>
      </c>
      <c r="AD35" s="17"/>
      <c r="AE35" s="15">
        <v>42769</v>
      </c>
      <c r="AF35" s="9">
        <v>61006.7</v>
      </c>
      <c r="AG35" s="16">
        <f t="shared" si="16"/>
        <v>5.5434463507553211E-4</v>
      </c>
      <c r="AH35" s="17">
        <f t="shared" si="17"/>
        <v>100.84570499853785</v>
      </c>
      <c r="AI35" s="17"/>
      <c r="AJ35" s="17"/>
      <c r="AK35" s="15">
        <v>42769</v>
      </c>
      <c r="AL35" s="9">
        <v>39189.5</v>
      </c>
      <c r="AM35" s="16">
        <f t="shared" si="18"/>
        <v>4.2631621941757736E-4</v>
      </c>
      <c r="AN35" s="17">
        <f t="shared" si="19"/>
        <v>100.49259694236025</v>
      </c>
      <c r="AO35" s="17"/>
      <c r="AP35" s="17"/>
      <c r="AQ35" s="9">
        <f t="shared" si="1"/>
        <v>100.49259694236025</v>
      </c>
      <c r="AR35" s="9">
        <f t="shared" si="2"/>
        <v>100.87836191868755</v>
      </c>
      <c r="AS35" s="9">
        <f t="shared" si="3"/>
        <v>100.76696084330354</v>
      </c>
      <c r="AT35" s="17"/>
      <c r="AU35" s="17"/>
      <c r="AV35" s="17"/>
      <c r="AW35" s="17"/>
      <c r="AX35" s="15"/>
    </row>
    <row r="36" spans="2:64" x14ac:dyDescent="0.2">
      <c r="B36" s="15">
        <v>42770</v>
      </c>
      <c r="C36" s="9">
        <v>35571.96</v>
      </c>
      <c r="D36" s="16">
        <f t="shared" si="5"/>
        <v>0</v>
      </c>
      <c r="E36" s="17">
        <f t="shared" si="6"/>
        <v>100.87836191868755</v>
      </c>
      <c r="F36" s="17"/>
      <c r="G36" s="15">
        <v>42770</v>
      </c>
      <c r="H36" s="9">
        <v>35364.51</v>
      </c>
      <c r="I36" s="16">
        <f t="shared" si="7"/>
        <v>0</v>
      </c>
      <c r="J36" s="17">
        <f t="shared" si="8"/>
        <v>100.83934628166688</v>
      </c>
      <c r="K36" s="17"/>
      <c r="L36" s="15">
        <v>42770</v>
      </c>
      <c r="M36" s="9">
        <v>39277.360000000001</v>
      </c>
      <c r="N36" s="16">
        <f t="shared" si="9"/>
        <v>0</v>
      </c>
      <c r="O36" s="17">
        <f t="shared" si="10"/>
        <v>100.74656994893081</v>
      </c>
      <c r="P36" s="17"/>
      <c r="Q36" s="15">
        <v>42770</v>
      </c>
      <c r="R36" s="9">
        <v>37023.46</v>
      </c>
      <c r="S36" s="16">
        <f t="shared" si="11"/>
        <v>0</v>
      </c>
      <c r="T36" s="17">
        <f t="shared" si="12"/>
        <v>100.79918496963784</v>
      </c>
      <c r="U36" s="17"/>
      <c r="V36" s="15">
        <v>42770</v>
      </c>
      <c r="W36" s="9">
        <v>1479.94</v>
      </c>
      <c r="X36" s="16">
        <f t="shared" si="26"/>
        <v>-6.7569850332738213E-6</v>
      </c>
      <c r="Y36" s="9">
        <f t="shared" si="0"/>
        <v>3.7280156274688281E-5</v>
      </c>
      <c r="Z36" s="17">
        <f t="shared" si="13"/>
        <v>100.53871916631002</v>
      </c>
      <c r="AA36" s="17">
        <f t="shared" si="14"/>
        <v>100.66561507655284</v>
      </c>
      <c r="AB36" s="17">
        <f t="shared" si="15"/>
        <v>100.53939850952101</v>
      </c>
      <c r="AC36" s="17">
        <f t="shared" si="4"/>
        <v>100.6625425365294</v>
      </c>
      <c r="AD36" s="17"/>
      <c r="AE36" s="15">
        <v>42770</v>
      </c>
      <c r="AF36" s="9">
        <v>61006.7</v>
      </c>
      <c r="AG36" s="16">
        <f t="shared" si="16"/>
        <v>0</v>
      </c>
      <c r="AH36" s="17">
        <f t="shared" si="17"/>
        <v>100.84570499853785</v>
      </c>
      <c r="AI36" s="17"/>
      <c r="AJ36" s="17"/>
      <c r="AK36" s="15">
        <v>42770</v>
      </c>
      <c r="AL36" s="9">
        <v>39189.5</v>
      </c>
      <c r="AM36" s="16">
        <f t="shared" si="18"/>
        <v>0</v>
      </c>
      <c r="AN36" s="17">
        <f t="shared" si="19"/>
        <v>100.49259694236025</v>
      </c>
      <c r="AO36" s="17"/>
      <c r="AP36" s="17"/>
      <c r="AQ36" s="9">
        <f t="shared" si="1"/>
        <v>100.49259694236025</v>
      </c>
      <c r="AR36" s="9">
        <f t="shared" si="2"/>
        <v>100.87836191868755</v>
      </c>
      <c r="AS36" s="9">
        <f t="shared" si="3"/>
        <v>100.76696084330354</v>
      </c>
      <c r="AT36" s="17"/>
      <c r="AU36" s="17"/>
      <c r="AV36" s="17"/>
      <c r="AW36" s="17"/>
      <c r="AX36" s="15"/>
    </row>
    <row r="37" spans="2:64" x14ac:dyDescent="0.2">
      <c r="B37" s="15">
        <v>42771</v>
      </c>
      <c r="C37" s="9">
        <v>35571.96</v>
      </c>
      <c r="D37" s="16">
        <f t="shared" si="5"/>
        <v>0</v>
      </c>
      <c r="E37" s="17">
        <f t="shared" si="6"/>
        <v>100.87836191868755</v>
      </c>
      <c r="F37" s="17"/>
      <c r="G37" s="15">
        <v>42771</v>
      </c>
      <c r="H37" s="9">
        <v>35364.51</v>
      </c>
      <c r="I37" s="16">
        <f t="shared" si="7"/>
        <v>0</v>
      </c>
      <c r="J37" s="17">
        <f t="shared" si="8"/>
        <v>100.83934628166688</v>
      </c>
      <c r="K37" s="17"/>
      <c r="L37" s="15">
        <v>42771</v>
      </c>
      <c r="M37" s="9">
        <v>39277.360000000001</v>
      </c>
      <c r="N37" s="16">
        <f t="shared" si="9"/>
        <v>0</v>
      </c>
      <c r="O37" s="17">
        <f t="shared" si="10"/>
        <v>100.74656994893081</v>
      </c>
      <c r="P37" s="17"/>
      <c r="Q37" s="15">
        <v>42771</v>
      </c>
      <c r="R37" s="9">
        <v>37023.46</v>
      </c>
      <c r="S37" s="16">
        <f t="shared" si="11"/>
        <v>0</v>
      </c>
      <c r="T37" s="17">
        <f t="shared" si="12"/>
        <v>100.79918496963784</v>
      </c>
      <c r="U37" s="17"/>
      <c r="V37" s="15">
        <v>42771</v>
      </c>
      <c r="W37" s="9">
        <v>1479.96</v>
      </c>
      <c r="X37" s="16">
        <f t="shared" si="26"/>
        <v>1.3514061380837106E-5</v>
      </c>
      <c r="Y37" s="9">
        <f t="shared" si="0"/>
        <v>3.7280156274688281E-5</v>
      </c>
      <c r="Z37" s="17">
        <f t="shared" si="13"/>
        <v>100.54007785273198</v>
      </c>
      <c r="AA37" s="17">
        <f t="shared" si="14"/>
        <v>100.67072830771546</v>
      </c>
      <c r="AB37" s="17">
        <f t="shared" si="15"/>
        <v>100.53871916631002</v>
      </c>
      <c r="AC37" s="17">
        <f t="shared" si="4"/>
        <v>100.66561507655284</v>
      </c>
      <c r="AD37" s="17"/>
      <c r="AE37" s="15">
        <v>42771</v>
      </c>
      <c r="AF37" s="9">
        <v>61006.7</v>
      </c>
      <c r="AG37" s="16">
        <f t="shared" si="16"/>
        <v>0</v>
      </c>
      <c r="AH37" s="17">
        <f t="shared" si="17"/>
        <v>100.84570499853785</v>
      </c>
      <c r="AI37" s="17"/>
      <c r="AJ37" s="17"/>
      <c r="AK37" s="15">
        <v>42771</v>
      </c>
      <c r="AL37" s="9">
        <v>39189.5</v>
      </c>
      <c r="AM37" s="16">
        <f t="shared" si="18"/>
        <v>0</v>
      </c>
      <c r="AN37" s="17">
        <f t="shared" si="19"/>
        <v>100.49259694236025</v>
      </c>
      <c r="AO37" s="17"/>
      <c r="AP37" s="17"/>
      <c r="AQ37" s="9">
        <f t="shared" si="1"/>
        <v>100.49259694236025</v>
      </c>
      <c r="AR37" s="9">
        <f t="shared" si="2"/>
        <v>100.87836191868755</v>
      </c>
      <c r="AS37" s="9">
        <f t="shared" si="3"/>
        <v>100.76696084330354</v>
      </c>
      <c r="AT37" s="17"/>
      <c r="AU37" s="17"/>
      <c r="AV37" s="17"/>
      <c r="AW37" s="17"/>
      <c r="AX37" s="15"/>
    </row>
    <row r="38" spans="2:64" x14ac:dyDescent="0.2">
      <c r="B38" s="15">
        <v>42772</v>
      </c>
      <c r="C38" s="9">
        <v>35588.17</v>
      </c>
      <c r="D38" s="16">
        <f t="shared" si="5"/>
        <v>4.5569600325645609E-4</v>
      </c>
      <c r="E38" s="17">
        <f t="shared" si="6"/>
        <v>100.92433178502895</v>
      </c>
      <c r="F38" s="17"/>
      <c r="G38" s="15">
        <v>42772</v>
      </c>
      <c r="H38" s="9">
        <v>35378.11</v>
      </c>
      <c r="I38" s="16">
        <f t="shared" si="7"/>
        <v>3.8456633500638659E-4</v>
      </c>
      <c r="J38" s="17">
        <f t="shared" si="8"/>
        <v>100.87812569949085</v>
      </c>
      <c r="K38" s="17"/>
      <c r="L38" s="15">
        <v>42772</v>
      </c>
      <c r="M38" s="9">
        <v>39287.75</v>
      </c>
      <c r="N38" s="16">
        <f t="shared" si="9"/>
        <v>2.6452898056272822E-4</v>
      </c>
      <c r="O38" s="17">
        <f t="shared" si="10"/>
        <v>100.77322033637459</v>
      </c>
      <c r="P38" s="17"/>
      <c r="Q38" s="15">
        <v>42772</v>
      </c>
      <c r="R38" s="9">
        <v>37040.42</v>
      </c>
      <c r="S38" s="16">
        <f t="shared" si="11"/>
        <v>4.5808792587176406E-4</v>
      </c>
      <c r="T38" s="17">
        <f t="shared" si="12"/>
        <v>100.84535985921013</v>
      </c>
      <c r="U38" s="17"/>
      <c r="V38" s="15">
        <v>42772</v>
      </c>
      <c r="W38" s="9">
        <v>1480.07</v>
      </c>
      <c r="X38" s="16">
        <f t="shared" si="26"/>
        <v>7.4326333143970302E-5</v>
      </c>
      <c r="Y38" s="9">
        <f t="shared" si="0"/>
        <v>3.7280156274688281E-5</v>
      </c>
      <c r="Z38" s="17">
        <f t="shared" si="13"/>
        <v>100.54755062805279</v>
      </c>
      <c r="AA38" s="17">
        <f t="shared" si="14"/>
        <v>100.68196381428911</v>
      </c>
      <c r="AB38" s="17">
        <f t="shared" si="15"/>
        <v>100.54007785273198</v>
      </c>
      <c r="AC38" s="17">
        <f t="shared" si="4"/>
        <v>100.67072830771546</v>
      </c>
      <c r="AD38" s="17"/>
      <c r="AE38" s="15">
        <v>42772</v>
      </c>
      <c r="AF38" s="9">
        <v>61035.16</v>
      </c>
      <c r="AG38" s="16">
        <f t="shared" si="16"/>
        <v>4.6650613785059747E-4</v>
      </c>
      <c r="AH38" s="17">
        <f t="shared" si="17"/>
        <v>100.89275013889554</v>
      </c>
      <c r="AI38" s="17"/>
      <c r="AJ38" s="17"/>
      <c r="AK38" s="15">
        <v>42772</v>
      </c>
      <c r="AL38" s="9">
        <v>39204.78</v>
      </c>
      <c r="AM38" s="16">
        <f t="shared" si="18"/>
        <v>3.8990035596264683E-4</v>
      </c>
      <c r="AN38" s="17">
        <f t="shared" si="19"/>
        <v>100.53177904167968</v>
      </c>
      <c r="AO38" s="17"/>
      <c r="AP38" s="17"/>
      <c r="AQ38" s="9">
        <f t="shared" si="1"/>
        <v>100.53177904167968</v>
      </c>
      <c r="AR38" s="9">
        <f t="shared" si="2"/>
        <v>100.92433178502895</v>
      </c>
      <c r="AS38" s="9">
        <f t="shared" si="3"/>
        <v>100.80759447677997</v>
      </c>
      <c r="AT38" s="17"/>
      <c r="AU38" s="17"/>
      <c r="AV38" s="17"/>
      <c r="AW38" s="17"/>
      <c r="AX38" s="15"/>
    </row>
    <row r="39" spans="2:64" x14ac:dyDescent="0.2">
      <c r="B39" s="15">
        <v>42773</v>
      </c>
      <c r="C39" s="9">
        <v>35569.230000000003</v>
      </c>
      <c r="D39" s="16">
        <f t="shared" si="5"/>
        <v>-5.3219932353909538E-4</v>
      </c>
      <c r="E39" s="17">
        <f t="shared" si="6"/>
        <v>100.87061992392432</v>
      </c>
      <c r="F39" s="17"/>
      <c r="G39" s="15">
        <v>42773</v>
      </c>
      <c r="H39" s="9">
        <v>35365.129999999997</v>
      </c>
      <c r="I39" s="16">
        <f t="shared" si="7"/>
        <v>-3.6689353953622827E-4</v>
      </c>
      <c r="J39" s="17">
        <f t="shared" si="8"/>
        <v>100.84111416689119</v>
      </c>
      <c r="K39" s="17"/>
      <c r="L39" s="15">
        <v>42773</v>
      </c>
      <c r="M39" s="9">
        <v>39278.58</v>
      </c>
      <c r="N39" s="16">
        <f t="shared" si="9"/>
        <v>-2.334060871390653E-4</v>
      </c>
      <c r="O39" s="17">
        <f t="shared" si="10"/>
        <v>100.74969925332748</v>
      </c>
      <c r="P39" s="17"/>
      <c r="Q39" s="15">
        <v>42773</v>
      </c>
      <c r="R39" s="9">
        <v>37025.360000000001</v>
      </c>
      <c r="S39" s="16">
        <f t="shared" si="11"/>
        <v>-4.0658286272121646E-4</v>
      </c>
      <c r="T39" s="17">
        <f t="shared" si="12"/>
        <v>100.80435786410642</v>
      </c>
      <c r="U39" s="17"/>
      <c r="V39" s="15">
        <v>42773</v>
      </c>
      <c r="W39" s="9">
        <v>1482.02</v>
      </c>
      <c r="X39" s="16">
        <f t="shared" si="26"/>
        <v>1.3175052531300135E-3</v>
      </c>
      <c r="Y39" s="9">
        <f t="shared" si="0"/>
        <v>3.7280156274688281E-5</v>
      </c>
      <c r="Z39" s="17">
        <f t="shared" si="13"/>
        <v>100.68002255419461</v>
      </c>
      <c r="AA39" s="17">
        <f t="shared" si="14"/>
        <v>100.81836626985492</v>
      </c>
      <c r="AB39" s="17">
        <f t="shared" si="15"/>
        <v>100.54755062805279</v>
      </c>
      <c r="AC39" s="17">
        <f t="shared" si="4"/>
        <v>100.68196381428911</v>
      </c>
      <c r="AD39" s="17"/>
      <c r="AE39" s="15">
        <v>42773</v>
      </c>
      <c r="AF39" s="9">
        <v>61010.28</v>
      </c>
      <c r="AG39" s="16">
        <f t="shared" si="16"/>
        <v>-4.0763389495501734E-4</v>
      </c>
      <c r="AH39" s="17">
        <f t="shared" si="17"/>
        <v>100.8516228341837</v>
      </c>
      <c r="AI39" s="17"/>
      <c r="AJ39" s="17"/>
      <c r="AK39" s="15">
        <v>42773</v>
      </c>
      <c r="AL39" s="9">
        <v>39181.35</v>
      </c>
      <c r="AM39" s="16">
        <f t="shared" si="18"/>
        <v>-5.9763120721501028E-4</v>
      </c>
      <c r="AN39" s="17">
        <f t="shared" si="19"/>
        <v>100.47169811320754</v>
      </c>
      <c r="AO39" s="17"/>
      <c r="AP39" s="17"/>
      <c r="AQ39" s="9">
        <f t="shared" si="1"/>
        <v>100.47169811320754</v>
      </c>
      <c r="AR39" s="9">
        <f t="shared" si="2"/>
        <v>100.87061992392432</v>
      </c>
      <c r="AS39" s="9">
        <f t="shared" si="3"/>
        <v>100.76485202594012</v>
      </c>
      <c r="AT39" s="17"/>
      <c r="AU39" s="17"/>
      <c r="AV39" s="17"/>
      <c r="AW39" s="17"/>
      <c r="AX39" s="15"/>
    </row>
    <row r="40" spans="2:64" x14ac:dyDescent="0.2">
      <c r="B40" s="15">
        <v>42774</v>
      </c>
      <c r="C40" s="9">
        <v>35655.21</v>
      </c>
      <c r="D40" s="16">
        <f t="shared" si="5"/>
        <v>2.4172578377432696E-3</v>
      </c>
      <c r="E40" s="17">
        <f t="shared" si="6"/>
        <v>101.11445022053346</v>
      </c>
      <c r="F40" s="17"/>
      <c r="G40" s="15">
        <v>42774</v>
      </c>
      <c r="H40" s="9">
        <v>35442.769999999997</v>
      </c>
      <c r="I40" s="16">
        <f t="shared" si="7"/>
        <v>2.1953828531098285E-3</v>
      </c>
      <c r="J40" s="17">
        <f t="shared" si="8"/>
        <v>101.06249901982167</v>
      </c>
      <c r="K40" s="17"/>
      <c r="L40" s="15">
        <v>42774</v>
      </c>
      <c r="M40" s="9">
        <v>39363.67</v>
      </c>
      <c r="N40" s="16">
        <f t="shared" si="9"/>
        <v>2.1663206765620835E-3</v>
      </c>
      <c r="O40" s="17">
        <f t="shared" si="10"/>
        <v>100.96795540997738</v>
      </c>
      <c r="P40" s="17"/>
      <c r="Q40" s="15">
        <v>42774</v>
      </c>
      <c r="R40" s="9">
        <v>37109.699999999997</v>
      </c>
      <c r="S40" s="16">
        <f t="shared" si="11"/>
        <v>2.2778981757367589E-3</v>
      </c>
      <c r="T40" s="17">
        <f t="shared" si="12"/>
        <v>101.03397992699138</v>
      </c>
      <c r="U40" s="17"/>
      <c r="V40" s="15">
        <v>42774</v>
      </c>
      <c r="W40" s="9">
        <v>1483.99</v>
      </c>
      <c r="X40" s="16">
        <f t="shared" si="26"/>
        <v>1.3292668115141293E-3</v>
      </c>
      <c r="Y40" s="9">
        <f t="shared" si="0"/>
        <v>3.7280156274688281E-5</v>
      </c>
      <c r="Z40" s="17">
        <f t="shared" si="13"/>
        <v>100.81385316675839</v>
      </c>
      <c r="AA40" s="17">
        <f t="shared" si="14"/>
        <v>100.95613930257841</v>
      </c>
      <c r="AB40" s="17">
        <f t="shared" si="15"/>
        <v>100.68002255419461</v>
      </c>
      <c r="AC40" s="17">
        <f t="shared" si="4"/>
        <v>100.81836626985492</v>
      </c>
      <c r="AD40" s="17"/>
      <c r="AE40" s="15">
        <v>42774</v>
      </c>
      <c r="AF40" s="9">
        <v>61135.98</v>
      </c>
      <c r="AG40" s="16">
        <f t="shared" si="16"/>
        <v>2.0603085250552322E-3</v>
      </c>
      <c r="AH40" s="17">
        <f t="shared" si="17"/>
        <v>101.05940829247463</v>
      </c>
      <c r="AI40" s="17"/>
      <c r="AJ40" s="17"/>
      <c r="AK40" s="15">
        <v>42774</v>
      </c>
      <c r="AL40" s="9">
        <v>39251.42</v>
      </c>
      <c r="AM40" s="16">
        <f t="shared" si="18"/>
        <v>1.7883508352825039E-3</v>
      </c>
      <c r="AN40" s="17">
        <f t="shared" si="19"/>
        <v>100.65137675845054</v>
      </c>
      <c r="AO40" s="17"/>
      <c r="AP40" s="17"/>
      <c r="AQ40" s="9">
        <f t="shared" si="1"/>
        <v>100.65137675845054</v>
      </c>
      <c r="AR40" s="9">
        <f t="shared" si="2"/>
        <v>101.11445022053346</v>
      </c>
      <c r="AS40" s="9">
        <f t="shared" si="3"/>
        <v>100.98161160470818</v>
      </c>
      <c r="AT40" s="17"/>
      <c r="AU40" s="17"/>
      <c r="AV40" s="17"/>
      <c r="AW40" s="17"/>
      <c r="AX40" s="15"/>
      <c r="BI40" s="40"/>
    </row>
    <row r="41" spans="2:64" x14ac:dyDescent="0.2">
      <c r="B41" s="15">
        <v>42775</v>
      </c>
      <c r="C41" s="9">
        <v>35685.370000000003</v>
      </c>
      <c r="D41" s="16">
        <f t="shared" si="5"/>
        <v>8.4587918567868847E-4</v>
      </c>
      <c r="E41" s="17">
        <f t="shared" si="6"/>
        <v>101.19998082934634</v>
      </c>
      <c r="F41" s="17"/>
      <c r="G41" s="15">
        <v>42775</v>
      </c>
      <c r="H41" s="9">
        <v>35471.81</v>
      </c>
      <c r="I41" s="16">
        <f t="shared" si="7"/>
        <v>8.1934905200697905E-4</v>
      </c>
      <c r="J41" s="17">
        <f t="shared" si="8"/>
        <v>101.14530448258702</v>
      </c>
      <c r="K41" s="17"/>
      <c r="L41" s="15">
        <v>42775</v>
      </c>
      <c r="M41" s="9">
        <v>39411.230000000003</v>
      </c>
      <c r="N41" s="16">
        <f t="shared" si="9"/>
        <v>1.20822067657822E-3</v>
      </c>
      <c r="O41" s="17">
        <f t="shared" si="10"/>
        <v>101.08994698137555</v>
      </c>
      <c r="P41" s="17"/>
      <c r="Q41" s="15">
        <v>42775</v>
      </c>
      <c r="R41" s="9">
        <v>37150.68</v>
      </c>
      <c r="S41" s="16">
        <f t="shared" si="11"/>
        <v>1.1042934866087872E-3</v>
      </c>
      <c r="T41" s="17">
        <f t="shared" si="12"/>
        <v>101.14555109295092</v>
      </c>
      <c r="U41" s="17"/>
      <c r="V41" s="15">
        <v>42775</v>
      </c>
      <c r="W41" s="9">
        <v>1485.24</v>
      </c>
      <c r="X41" s="16">
        <f t="shared" si="26"/>
        <v>8.4232373533521532E-4</v>
      </c>
      <c r="Y41" s="9">
        <f t="shared" si="0"/>
        <v>3.7280156274688281E-5</v>
      </c>
      <c r="Z41" s="17">
        <f t="shared" si="13"/>
        <v>100.89877106813135</v>
      </c>
      <c r="AA41" s="17">
        <f t="shared" si="14"/>
        <v>101.04494071559087</v>
      </c>
      <c r="AB41" s="17">
        <f t="shared" si="15"/>
        <v>100.81385316675839</v>
      </c>
      <c r="AC41" s="17">
        <f t="shared" si="4"/>
        <v>100.95613930257841</v>
      </c>
      <c r="AD41" s="17"/>
      <c r="AE41" s="15">
        <v>42775</v>
      </c>
      <c r="AF41" s="9">
        <v>61201.68</v>
      </c>
      <c r="AG41" s="16">
        <f t="shared" si="16"/>
        <v>1.0746535836998472E-3</v>
      </c>
      <c r="AH41" s="17">
        <f t="shared" si="17"/>
        <v>101.16801214776272</v>
      </c>
      <c r="AI41" s="17"/>
      <c r="AJ41" s="17"/>
      <c r="AK41" s="15">
        <v>42775</v>
      </c>
      <c r="AL41" s="9">
        <v>39300.42</v>
      </c>
      <c r="AM41" s="16">
        <f t="shared" si="18"/>
        <v>1.2483624796248982E-3</v>
      </c>
      <c r="AN41" s="17">
        <f t="shared" si="19"/>
        <v>100.77702616071838</v>
      </c>
      <c r="AO41" s="17"/>
      <c r="AP41" s="17"/>
      <c r="AQ41" s="9">
        <f t="shared" si="1"/>
        <v>100.77702616071838</v>
      </c>
      <c r="AR41" s="9">
        <f t="shared" si="2"/>
        <v>101.19998082934634</v>
      </c>
      <c r="AS41" s="9">
        <f t="shared" si="3"/>
        <v>101.08763694912351</v>
      </c>
      <c r="AT41" s="17"/>
      <c r="AU41" s="17"/>
      <c r="AV41" s="17"/>
      <c r="AW41" s="17"/>
      <c r="AX41" s="15"/>
    </row>
    <row r="42" spans="2:64" x14ac:dyDescent="0.2">
      <c r="B42" s="15">
        <v>42776</v>
      </c>
      <c r="C42" s="9">
        <v>35732.550000000003</v>
      </c>
      <c r="D42" s="16">
        <f t="shared" si="5"/>
        <v>1.3221104334912859E-3</v>
      </c>
      <c r="E42" s="17">
        <f t="shared" si="6"/>
        <v>101.33377837986994</v>
      </c>
      <c r="F42" s="17"/>
      <c r="G42" s="15">
        <v>42776</v>
      </c>
      <c r="H42" s="9">
        <v>35513.800000000003</v>
      </c>
      <c r="I42" s="16">
        <f t="shared" si="7"/>
        <v>1.1837569044264029E-3</v>
      </c>
      <c r="J42" s="17">
        <f t="shared" si="8"/>
        <v>101.26503593511859</v>
      </c>
      <c r="K42" s="17"/>
      <c r="L42" s="15">
        <v>42776</v>
      </c>
      <c r="M42" s="9">
        <v>39453.769999999997</v>
      </c>
      <c r="N42" s="16">
        <f t="shared" si="9"/>
        <v>1.0793877785593153E-3</v>
      </c>
      <c r="O42" s="17">
        <f t="shared" si="10"/>
        <v>101.19906223468246</v>
      </c>
      <c r="P42" s="17"/>
      <c r="Q42" s="15">
        <v>42776</v>
      </c>
      <c r="R42" s="9">
        <v>37202.559999999998</v>
      </c>
      <c r="S42" s="16">
        <f t="shared" si="11"/>
        <v>1.3964751116264384E-3</v>
      </c>
      <c r="T42" s="17">
        <f t="shared" si="12"/>
        <v>101.28679833770397</v>
      </c>
      <c r="U42" s="17"/>
      <c r="V42" s="15">
        <v>42776</v>
      </c>
      <c r="W42" s="9">
        <v>1485.19</v>
      </c>
      <c r="X42" s="16">
        <f t="shared" si="26"/>
        <v>-3.3664592927751258E-5</v>
      </c>
      <c r="Y42" s="9">
        <f t="shared" si="0"/>
        <v>3.7280156274688281E-5</v>
      </c>
      <c r="Z42" s="17">
        <f t="shared" si="13"/>
        <v>100.89537435207643</v>
      </c>
      <c r="AA42" s="17">
        <f t="shared" si="14"/>
        <v>101.04530604997491</v>
      </c>
      <c r="AB42" s="17">
        <f t="shared" si="15"/>
        <v>100.89877106813135</v>
      </c>
      <c r="AC42" s="17">
        <f t="shared" si="4"/>
        <v>101.04494071559087</v>
      </c>
      <c r="AD42" s="17"/>
      <c r="AE42" s="15">
        <v>42776</v>
      </c>
      <c r="AF42" s="9">
        <v>61268.33</v>
      </c>
      <c r="AG42" s="16">
        <f t="shared" si="16"/>
        <v>1.0890223928494702E-3</v>
      </c>
      <c r="AH42" s="17">
        <f t="shared" si="17"/>
        <v>101.2781863784317</v>
      </c>
      <c r="AI42" s="17"/>
      <c r="AJ42" s="17"/>
      <c r="AK42" s="15">
        <v>42776</v>
      </c>
      <c r="AL42" s="9">
        <v>39336.36</v>
      </c>
      <c r="AM42" s="16">
        <f t="shared" si="18"/>
        <v>9.1449404357524244E-4</v>
      </c>
      <c r="AN42" s="17">
        <f t="shared" si="19"/>
        <v>100.86918615087158</v>
      </c>
      <c r="AO42" s="17"/>
      <c r="AP42" s="17"/>
      <c r="AQ42" s="9">
        <f t="shared" si="1"/>
        <v>100.86918615087158</v>
      </c>
      <c r="AR42" s="9">
        <f t="shared" si="2"/>
        <v>101.33377837986994</v>
      </c>
      <c r="AS42" s="9">
        <f t="shared" si="3"/>
        <v>101.20534123611304</v>
      </c>
      <c r="AT42" s="17"/>
      <c r="AU42" s="17"/>
      <c r="AV42" s="17"/>
      <c r="AW42" s="17"/>
      <c r="AX42" s="15"/>
    </row>
    <row r="43" spans="2:64" x14ac:dyDescent="0.2">
      <c r="B43" s="15">
        <v>42777</v>
      </c>
      <c r="C43" s="9">
        <v>35732.550000000003</v>
      </c>
      <c r="D43" s="16">
        <f t="shared" si="5"/>
        <v>0</v>
      </c>
      <c r="E43" s="17">
        <f t="shared" si="6"/>
        <v>101.33377837986994</v>
      </c>
      <c r="F43" s="17"/>
      <c r="G43" s="15">
        <v>42777</v>
      </c>
      <c r="H43" s="9">
        <v>35513.800000000003</v>
      </c>
      <c r="I43" s="16">
        <f t="shared" si="7"/>
        <v>0</v>
      </c>
      <c r="J43" s="17">
        <f t="shared" si="8"/>
        <v>101.26503593511859</v>
      </c>
      <c r="K43" s="17"/>
      <c r="L43" s="15">
        <v>42777</v>
      </c>
      <c r="M43" s="9">
        <v>39453.769999999997</v>
      </c>
      <c r="N43" s="16">
        <f t="shared" si="9"/>
        <v>0</v>
      </c>
      <c r="O43" s="17">
        <f t="shared" si="10"/>
        <v>101.19906223468246</v>
      </c>
      <c r="P43" s="17"/>
      <c r="Q43" s="15">
        <v>42777</v>
      </c>
      <c r="R43" s="9">
        <v>37202.559999999998</v>
      </c>
      <c r="S43" s="16">
        <f t="shared" si="11"/>
        <v>0</v>
      </c>
      <c r="T43" s="17">
        <f t="shared" si="12"/>
        <v>101.28679833770397</v>
      </c>
      <c r="U43" s="17"/>
      <c r="V43" s="15">
        <v>42777</v>
      </c>
      <c r="W43" s="9">
        <v>1485.44</v>
      </c>
      <c r="X43" s="16">
        <f t="shared" si="26"/>
        <v>1.6832863135363141E-4</v>
      </c>
      <c r="Y43" s="9">
        <f t="shared" si="0"/>
        <v>3.7280156274688281E-5</v>
      </c>
      <c r="Z43" s="17">
        <f t="shared" si="13"/>
        <v>100.91235793235103</v>
      </c>
      <c r="AA43" s="17">
        <f t="shared" si="14"/>
        <v>101.06608185284738</v>
      </c>
      <c r="AB43" s="17">
        <f t="shared" si="15"/>
        <v>100.89537435207643</v>
      </c>
      <c r="AC43" s="17">
        <f t="shared" si="4"/>
        <v>101.04530604997491</v>
      </c>
      <c r="AD43" s="17"/>
      <c r="AE43" s="15">
        <v>42777</v>
      </c>
      <c r="AF43" s="9">
        <v>61268.33</v>
      </c>
      <c r="AG43" s="16">
        <f t="shared" si="16"/>
        <v>0</v>
      </c>
      <c r="AH43" s="17">
        <f t="shared" si="17"/>
        <v>101.2781863784317</v>
      </c>
      <c r="AI43" s="17"/>
      <c r="AJ43" s="17"/>
      <c r="AK43" s="15">
        <v>42777</v>
      </c>
      <c r="AL43" s="9">
        <v>39336.36</v>
      </c>
      <c r="AM43" s="16">
        <f t="shared" si="18"/>
        <v>0</v>
      </c>
      <c r="AN43" s="17">
        <f t="shared" si="19"/>
        <v>100.86918615087158</v>
      </c>
      <c r="AO43" s="17"/>
      <c r="AP43" s="17"/>
      <c r="AQ43" s="9">
        <f t="shared" si="1"/>
        <v>100.86918615087158</v>
      </c>
      <c r="AR43" s="9">
        <f t="shared" si="2"/>
        <v>101.33377837986994</v>
      </c>
      <c r="AS43" s="9">
        <f t="shared" si="3"/>
        <v>101.20534123611304</v>
      </c>
      <c r="AT43" s="17"/>
      <c r="AU43" s="17"/>
      <c r="AV43" s="17"/>
      <c r="AW43" s="17"/>
      <c r="AX43" s="15"/>
    </row>
    <row r="44" spans="2:64" x14ac:dyDescent="0.2">
      <c r="B44" s="15">
        <v>42778</v>
      </c>
      <c r="C44" s="9">
        <v>35732.550000000003</v>
      </c>
      <c r="D44" s="16">
        <f t="shared" si="5"/>
        <v>0</v>
      </c>
      <c r="E44" s="17">
        <f t="shared" si="6"/>
        <v>101.33377837986994</v>
      </c>
      <c r="F44" s="17"/>
      <c r="G44" s="15">
        <v>42778</v>
      </c>
      <c r="H44" s="9">
        <v>35513.800000000003</v>
      </c>
      <c r="I44" s="16">
        <f t="shared" si="7"/>
        <v>0</v>
      </c>
      <c r="J44" s="17">
        <f t="shared" si="8"/>
        <v>101.26503593511859</v>
      </c>
      <c r="K44" s="17"/>
      <c r="L44" s="15">
        <v>42778</v>
      </c>
      <c r="M44" s="9">
        <v>39453.769999999997</v>
      </c>
      <c r="N44" s="16">
        <f t="shared" si="9"/>
        <v>0</v>
      </c>
      <c r="O44" s="17">
        <f t="shared" si="10"/>
        <v>101.19906223468246</v>
      </c>
      <c r="P44" s="17"/>
      <c r="Q44" s="15">
        <v>42778</v>
      </c>
      <c r="R44" s="9">
        <v>37202.559999999998</v>
      </c>
      <c r="S44" s="16">
        <f t="shared" si="11"/>
        <v>0</v>
      </c>
      <c r="T44" s="17">
        <f t="shared" si="12"/>
        <v>101.28679833770397</v>
      </c>
      <c r="U44" s="17"/>
      <c r="V44" s="15">
        <v>42778</v>
      </c>
      <c r="W44" s="9">
        <v>1485.69</v>
      </c>
      <c r="X44" s="16">
        <f t="shared" si="26"/>
        <v>1.6830030159420417E-4</v>
      </c>
      <c r="Y44" s="9">
        <f t="shared" si="0"/>
        <v>3.7280156274688281E-5</v>
      </c>
      <c r="Z44" s="17">
        <f t="shared" si="13"/>
        <v>100.92934151262563</v>
      </c>
      <c r="AA44" s="17">
        <f t="shared" si="14"/>
        <v>101.0868590642297</v>
      </c>
      <c r="AB44" s="17">
        <f t="shared" si="15"/>
        <v>100.91235793235103</v>
      </c>
      <c r="AC44" s="17">
        <f t="shared" si="4"/>
        <v>101.06608185284738</v>
      </c>
      <c r="AD44" s="17"/>
      <c r="AE44" s="15">
        <v>42778</v>
      </c>
      <c r="AF44" s="9">
        <v>61268.33</v>
      </c>
      <c r="AG44" s="16">
        <f t="shared" si="16"/>
        <v>0</v>
      </c>
      <c r="AH44" s="17">
        <f t="shared" si="17"/>
        <v>101.2781863784317</v>
      </c>
      <c r="AI44" s="17"/>
      <c r="AJ44" s="17"/>
      <c r="AK44" s="15">
        <v>42778</v>
      </c>
      <c r="AL44" s="9">
        <v>39336.36</v>
      </c>
      <c r="AM44" s="16">
        <f t="shared" si="18"/>
        <v>0</v>
      </c>
      <c r="AN44" s="17">
        <f t="shared" si="19"/>
        <v>100.86918615087158</v>
      </c>
      <c r="AO44" s="17"/>
      <c r="AP44" s="17"/>
      <c r="AQ44" s="9">
        <f t="shared" si="1"/>
        <v>100.86918615087158</v>
      </c>
      <c r="AR44" s="9">
        <f t="shared" si="2"/>
        <v>101.33377837986994</v>
      </c>
      <c r="AS44" s="9">
        <f t="shared" si="3"/>
        <v>101.20534123611304</v>
      </c>
      <c r="AT44" s="17"/>
      <c r="AU44" s="17"/>
      <c r="AV44" s="17"/>
      <c r="AW44" s="17"/>
      <c r="AX44" s="15"/>
    </row>
    <row r="45" spans="2:64" x14ac:dyDescent="0.2">
      <c r="B45" s="15">
        <v>42779</v>
      </c>
      <c r="C45" s="9">
        <v>35713.15</v>
      </c>
      <c r="D45" s="16">
        <f t="shared" si="5"/>
        <v>-5.4292234951047735E-4</v>
      </c>
      <c r="E45" s="17">
        <f t="shared" si="6"/>
        <v>101.27876200682717</v>
      </c>
      <c r="F45" s="17"/>
      <c r="G45" s="15">
        <v>42779</v>
      </c>
      <c r="H45" s="9">
        <v>35509.96</v>
      </c>
      <c r="I45" s="16">
        <f t="shared" si="7"/>
        <v>-1.081269816241015E-4</v>
      </c>
      <c r="J45" s="17">
        <f t="shared" si="8"/>
        <v>101.25408645243887</v>
      </c>
      <c r="K45" s="17"/>
      <c r="L45" s="15">
        <v>42779</v>
      </c>
      <c r="M45" s="9">
        <v>39440.67</v>
      </c>
      <c r="N45" s="16">
        <f t="shared" si="9"/>
        <v>-3.320341756947176E-4</v>
      </c>
      <c r="O45" s="17">
        <f t="shared" si="10"/>
        <v>101.16546068747229</v>
      </c>
      <c r="P45" s="17"/>
      <c r="Q45" s="15">
        <v>42779</v>
      </c>
      <c r="R45" s="9">
        <v>37193.620000000003</v>
      </c>
      <c r="S45" s="16">
        <f t="shared" si="11"/>
        <v>-2.4030604345492979E-4</v>
      </c>
      <c r="T45" s="17">
        <f t="shared" si="12"/>
        <v>101.26245850794122</v>
      </c>
      <c r="U45" s="17"/>
      <c r="V45" s="15">
        <v>42779</v>
      </c>
      <c r="W45" s="9">
        <v>1485.71</v>
      </c>
      <c r="X45" s="16">
        <f t="shared" si="26"/>
        <v>1.3461758509469846E-5</v>
      </c>
      <c r="Y45" s="9">
        <f t="shared" si="0"/>
        <v>3.7280156274688281E-5</v>
      </c>
      <c r="Z45" s="17">
        <f t="shared" si="13"/>
        <v>100.93070019904759</v>
      </c>
      <c r="AA45" s="17">
        <f t="shared" si="14"/>
        <v>101.09198840501813</v>
      </c>
      <c r="AB45" s="17">
        <f t="shared" si="15"/>
        <v>100.92934151262563</v>
      </c>
      <c r="AC45" s="17">
        <f t="shared" si="4"/>
        <v>101.0868590642297</v>
      </c>
      <c r="AD45" s="17"/>
      <c r="AE45" s="15">
        <v>42779</v>
      </c>
      <c r="AF45" s="9">
        <v>61271.73</v>
      </c>
      <c r="AG45" s="16">
        <f t="shared" si="16"/>
        <v>5.5493596773370513E-5</v>
      </c>
      <c r="AH45" s="17">
        <f t="shared" si="17"/>
        <v>101.28380666926851</v>
      </c>
      <c r="AI45" s="17"/>
      <c r="AJ45" s="17"/>
      <c r="AK45" s="15">
        <v>42779</v>
      </c>
      <c r="AL45" s="9">
        <v>39335.040000000001</v>
      </c>
      <c r="AM45" s="16">
        <f t="shared" si="18"/>
        <v>-3.3556739871154484E-5</v>
      </c>
      <c r="AN45" s="17">
        <f t="shared" si="19"/>
        <v>100.8658013098309</v>
      </c>
      <c r="AO45" s="17"/>
      <c r="AP45" s="17"/>
      <c r="AQ45" s="9">
        <f t="shared" si="1"/>
        <v>100.8658013098309</v>
      </c>
      <c r="AR45" s="9">
        <f t="shared" si="2"/>
        <v>101.28380666926851</v>
      </c>
      <c r="AS45" s="9">
        <f t="shared" si="3"/>
        <v>101.18506260562982</v>
      </c>
      <c r="AT45" s="17"/>
      <c r="AU45" s="17"/>
      <c r="AV45" s="17"/>
      <c r="AW45" s="17"/>
      <c r="AX45" s="15"/>
    </row>
    <row r="46" spans="2:64" x14ac:dyDescent="0.2">
      <c r="B46" s="15">
        <v>42780</v>
      </c>
      <c r="C46" s="9">
        <v>35717.14</v>
      </c>
      <c r="D46" s="16">
        <f t="shared" si="5"/>
        <v>1.1172355280897328E-4</v>
      </c>
      <c r="E46" s="17">
        <f t="shared" si="6"/>
        <v>101.29007722994267</v>
      </c>
      <c r="F46" s="17"/>
      <c r="G46" s="15">
        <v>42780</v>
      </c>
      <c r="H46" s="9">
        <v>35528</v>
      </c>
      <c r="I46" s="16">
        <f t="shared" si="7"/>
        <v>5.0802648045800147E-4</v>
      </c>
      <c r="J46" s="17">
        <f t="shared" si="8"/>
        <v>101.30552620961129</v>
      </c>
      <c r="K46" s="17"/>
      <c r="L46" s="15">
        <v>42780</v>
      </c>
      <c r="M46" s="9">
        <v>39451.64</v>
      </c>
      <c r="N46" s="16">
        <f t="shared" si="9"/>
        <v>2.7813929124431702E-4</v>
      </c>
      <c r="O46" s="17">
        <f t="shared" si="10"/>
        <v>101.19359877700632</v>
      </c>
      <c r="P46" s="17"/>
      <c r="Q46" s="15">
        <v>42780</v>
      </c>
      <c r="R46" s="9">
        <v>37208.839999999997</v>
      </c>
      <c r="S46" s="16">
        <f t="shared" si="11"/>
        <v>4.0920996665549936E-4</v>
      </c>
      <c r="T46" s="17">
        <f t="shared" si="12"/>
        <v>101.3038961152107</v>
      </c>
      <c r="U46" s="17"/>
      <c r="V46" s="15">
        <v>42780</v>
      </c>
      <c r="W46" s="9">
        <v>1487.44</v>
      </c>
      <c r="X46" s="16">
        <f t="shared" si="26"/>
        <v>1.164426435845467E-3</v>
      </c>
      <c r="Y46" s="9">
        <f t="shared" si="0"/>
        <v>3.7280156274688281E-5</v>
      </c>
      <c r="Z46" s="17">
        <f t="shared" si="13"/>
        <v>101.04822657454775</v>
      </c>
      <c r="AA46" s="17">
        <f t="shared" si="14"/>
        <v>101.21347131389497</v>
      </c>
      <c r="AB46" s="17">
        <f t="shared" si="15"/>
        <v>100.93070019904759</v>
      </c>
      <c r="AC46" s="17">
        <f t="shared" si="4"/>
        <v>101.09198840501813</v>
      </c>
      <c r="AD46" s="17"/>
      <c r="AE46" s="15">
        <v>42780</v>
      </c>
      <c r="AF46" s="9">
        <v>61282.04</v>
      </c>
      <c r="AG46" s="16">
        <f t="shared" si="16"/>
        <v>1.6826683366044648E-4</v>
      </c>
      <c r="AH46" s="17">
        <f t="shared" si="17"/>
        <v>101.30084937471783</v>
      </c>
      <c r="AI46" s="17"/>
      <c r="AJ46" s="17"/>
      <c r="AK46" s="15">
        <v>42780</v>
      </c>
      <c r="AL46" s="9">
        <v>39352.660000000003</v>
      </c>
      <c r="AM46" s="16">
        <f t="shared" si="18"/>
        <v>4.4794666536507322E-4</v>
      </c>
      <c r="AN46" s="17">
        <f t="shared" si="19"/>
        <v>100.91098380917701</v>
      </c>
      <c r="AO46" s="17"/>
      <c r="AP46" s="17"/>
      <c r="AQ46" s="9">
        <f t="shared" si="1"/>
        <v>100.91098380917701</v>
      </c>
      <c r="AR46" s="9">
        <f t="shared" si="2"/>
        <v>101.30552620961129</v>
      </c>
      <c r="AS46" s="9">
        <f t="shared" si="3"/>
        <v>101.21748858594431</v>
      </c>
      <c r="AT46" s="17"/>
      <c r="AU46" s="17"/>
      <c r="AV46" s="17"/>
      <c r="AW46" s="17"/>
      <c r="AX46" s="15"/>
    </row>
    <row r="47" spans="2:64" x14ac:dyDescent="0.2">
      <c r="B47" s="15">
        <v>42781</v>
      </c>
      <c r="C47" s="9">
        <v>35748.300000000003</v>
      </c>
      <c r="D47" s="16">
        <f t="shared" si="5"/>
        <v>8.7241027697082529E-4</v>
      </c>
      <c r="E47" s="17">
        <f t="shared" si="6"/>
        <v>101.37844373427323</v>
      </c>
      <c r="F47" s="17"/>
      <c r="G47" s="15">
        <v>42781</v>
      </c>
      <c r="H47" s="9">
        <v>35566.25</v>
      </c>
      <c r="I47" s="16">
        <f t="shared" si="7"/>
        <v>1.0766156271109217E-3</v>
      </c>
      <c r="J47" s="17">
        <f t="shared" si="8"/>
        <v>101.41459332224125</v>
      </c>
      <c r="K47" s="17"/>
      <c r="L47" s="15">
        <v>42781</v>
      </c>
      <c r="M47" s="9">
        <v>39481.71</v>
      </c>
      <c r="N47" s="16">
        <f t="shared" si="9"/>
        <v>7.6219898589768853E-4</v>
      </c>
      <c r="O47" s="17">
        <f t="shared" si="10"/>
        <v>101.27072843537348</v>
      </c>
      <c r="P47" s="17"/>
      <c r="Q47" s="15">
        <v>42781</v>
      </c>
      <c r="R47" s="9">
        <v>37241.82</v>
      </c>
      <c r="S47" s="16">
        <f t="shared" si="11"/>
        <v>8.8634851288027505E-4</v>
      </c>
      <c r="T47" s="17">
        <f t="shared" si="12"/>
        <v>101.3936866728814</v>
      </c>
      <c r="U47" s="17"/>
      <c r="V47" s="15">
        <v>42781</v>
      </c>
      <c r="W47" s="9">
        <v>1486.89</v>
      </c>
      <c r="X47" s="16">
        <f t="shared" si="26"/>
        <v>-3.6976281396217114E-4</v>
      </c>
      <c r="Y47" s="9">
        <f t="shared" si="0"/>
        <v>3.7280156274688281E-5</v>
      </c>
      <c r="Z47" s="17">
        <f t="shared" si="13"/>
        <v>101.01086269794367</v>
      </c>
      <c r="AA47" s="17">
        <f t="shared" si="14"/>
        <v>101.17981958995875</v>
      </c>
      <c r="AB47" s="17">
        <f t="shared" si="15"/>
        <v>101.04822657454775</v>
      </c>
      <c r="AC47" s="17">
        <f t="shared" si="4"/>
        <v>101.21347131389497</v>
      </c>
      <c r="AD47" s="17"/>
      <c r="AE47" s="15">
        <v>42781</v>
      </c>
      <c r="AF47" s="9">
        <v>61330.92</v>
      </c>
      <c r="AG47" s="16">
        <f t="shared" si="16"/>
        <v>7.9762357780510662E-4</v>
      </c>
      <c r="AH47" s="17">
        <f t="shared" si="17"/>
        <v>101.38164932063079</v>
      </c>
      <c r="AI47" s="17"/>
      <c r="AJ47" s="17"/>
      <c r="AK47" s="15">
        <v>42781</v>
      </c>
      <c r="AL47" s="9">
        <v>39362.93</v>
      </c>
      <c r="AM47" s="16">
        <f t="shared" si="18"/>
        <v>2.6097346405551392E-4</v>
      </c>
      <c r="AN47" s="17">
        <f t="shared" si="19"/>
        <v>100.93731889818294</v>
      </c>
      <c r="AO47" s="17"/>
      <c r="AP47" s="17"/>
      <c r="AQ47" s="9">
        <f t="shared" si="1"/>
        <v>100.93731889818294</v>
      </c>
      <c r="AR47" s="9">
        <f t="shared" si="2"/>
        <v>101.41459332224125</v>
      </c>
      <c r="AS47" s="9">
        <f t="shared" si="3"/>
        <v>101.29607006393051</v>
      </c>
      <c r="AT47" s="17"/>
      <c r="AU47" s="17"/>
      <c r="AV47" s="17"/>
      <c r="AW47" s="17"/>
      <c r="AX47" s="15"/>
    </row>
    <row r="48" spans="2:64" x14ac:dyDescent="0.2">
      <c r="B48" s="15">
        <v>42782</v>
      </c>
      <c r="C48" s="9">
        <v>35723.160000000003</v>
      </c>
      <c r="D48" s="16">
        <f t="shared" si="5"/>
        <v>-7.032502244861405E-4</v>
      </c>
      <c r="E48" s="17">
        <f t="shared" si="6"/>
        <v>101.30714932095906</v>
      </c>
      <c r="F48" s="17"/>
      <c r="G48" s="15">
        <v>42782</v>
      </c>
      <c r="H48" s="9">
        <v>35552.86</v>
      </c>
      <c r="I48" s="16">
        <f t="shared" si="7"/>
        <v>-3.7648051172112229E-4</v>
      </c>
      <c r="J48" s="17">
        <f t="shared" si="8"/>
        <v>101.37641270425129</v>
      </c>
      <c r="K48" s="17"/>
      <c r="L48" s="15">
        <v>42782</v>
      </c>
      <c r="M48" s="9">
        <v>39452.82</v>
      </c>
      <c r="N48" s="16">
        <f t="shared" si="9"/>
        <v>-7.317312244073948E-4</v>
      </c>
      <c r="O48" s="17">
        <f t="shared" si="10"/>
        <v>101.19662548125883</v>
      </c>
      <c r="P48" s="17"/>
      <c r="Q48" s="15">
        <v>42782</v>
      </c>
      <c r="R48" s="9">
        <v>37222.99</v>
      </c>
      <c r="S48" s="16">
        <f t="shared" si="11"/>
        <v>-5.0561438726681729E-4</v>
      </c>
      <c r="T48" s="17">
        <f t="shared" si="12"/>
        <v>101.34242056612158</v>
      </c>
      <c r="U48" s="17"/>
      <c r="V48" s="15">
        <v>42782</v>
      </c>
      <c r="W48" s="9">
        <v>1485.66</v>
      </c>
      <c r="X48" s="16">
        <f t="shared" si="26"/>
        <v>-8.2722999011364262E-4</v>
      </c>
      <c r="Y48" s="9">
        <f t="shared" si="0"/>
        <v>3.7280156274688281E-5</v>
      </c>
      <c r="Z48" s="17">
        <f t="shared" si="13"/>
        <v>100.92730348299267</v>
      </c>
      <c r="AA48" s="17">
        <f t="shared" si="14"/>
        <v>101.09989260828581</v>
      </c>
      <c r="AB48" s="17">
        <f t="shared" si="15"/>
        <v>101.01086269794367</v>
      </c>
      <c r="AC48" s="17">
        <f t="shared" si="4"/>
        <v>101.17981958995875</v>
      </c>
      <c r="AD48" s="17"/>
      <c r="AE48" s="15">
        <v>42782</v>
      </c>
      <c r="AF48" s="9">
        <v>61287.11</v>
      </c>
      <c r="AG48" s="16">
        <f t="shared" si="16"/>
        <v>-7.1432158526230083E-4</v>
      </c>
      <c r="AH48" s="17">
        <f t="shared" si="17"/>
        <v>101.30923022017157</v>
      </c>
      <c r="AI48" s="17"/>
      <c r="AJ48" s="17"/>
      <c r="AK48" s="15">
        <v>42782</v>
      </c>
      <c r="AL48" s="9">
        <v>39350.129999999997</v>
      </c>
      <c r="AM48" s="16">
        <f t="shared" si="18"/>
        <v>-3.2517904536077946E-4</v>
      </c>
      <c r="AN48" s="17">
        <f t="shared" si="19"/>
        <v>100.90449619718235</v>
      </c>
      <c r="AO48" s="17"/>
      <c r="AP48" s="17"/>
      <c r="AQ48" s="9">
        <f t="shared" si="1"/>
        <v>100.90449619718235</v>
      </c>
      <c r="AR48" s="9">
        <f t="shared" si="2"/>
        <v>101.37641270425129</v>
      </c>
      <c r="AS48" s="9">
        <f t="shared" si="3"/>
        <v>101.23938908165745</v>
      </c>
      <c r="AT48" s="17"/>
      <c r="AU48" s="17"/>
      <c r="AV48" s="17"/>
      <c r="AW48" s="17"/>
      <c r="AX48" s="15"/>
    </row>
    <row r="49" spans="2:50" x14ac:dyDescent="0.2">
      <c r="B49" s="15">
        <v>42783</v>
      </c>
      <c r="C49" s="9">
        <v>35681.360000000001</v>
      </c>
      <c r="D49" s="16">
        <f t="shared" si="5"/>
        <v>-1.1701092512533817E-3</v>
      </c>
      <c r="E49" s="17">
        <f t="shared" si="6"/>
        <v>101.18860888832049</v>
      </c>
      <c r="F49" s="17"/>
      <c r="G49" s="15">
        <v>42783</v>
      </c>
      <c r="H49" s="9">
        <v>35518.339999999997</v>
      </c>
      <c r="I49" s="16">
        <f t="shared" si="7"/>
        <v>-9.7094861004165534E-4</v>
      </c>
      <c r="J49" s="17">
        <f t="shared" si="8"/>
        <v>101.27798141724509</v>
      </c>
      <c r="K49" s="17"/>
      <c r="L49" s="15">
        <v>42783</v>
      </c>
      <c r="M49" s="9">
        <v>39411.300000000003</v>
      </c>
      <c r="N49" s="16">
        <f t="shared" si="9"/>
        <v>-1.052396254564214E-3</v>
      </c>
      <c r="O49" s="17">
        <f t="shared" si="10"/>
        <v>101.09012653162782</v>
      </c>
      <c r="P49" s="17"/>
      <c r="Q49" s="15">
        <v>42783</v>
      </c>
      <c r="R49" s="9">
        <v>37184.36</v>
      </c>
      <c r="S49" s="16">
        <f t="shared" si="11"/>
        <v>-1.0377994889716469E-3</v>
      </c>
      <c r="T49" s="17">
        <f t="shared" si="12"/>
        <v>101.2372474538469</v>
      </c>
      <c r="U49" s="17"/>
      <c r="V49" s="15">
        <v>42783</v>
      </c>
      <c r="W49" s="9">
        <v>1486.96</v>
      </c>
      <c r="X49" s="16">
        <f t="shared" si="26"/>
        <v>8.750319723220823E-4</v>
      </c>
      <c r="Y49" s="9">
        <f t="shared" si="0"/>
        <v>3.7280156274688281E-5</v>
      </c>
      <c r="Z49" s="17">
        <f t="shared" si="13"/>
        <v>101.01561810042054</v>
      </c>
      <c r="AA49" s="17">
        <f t="shared" si="14"/>
        <v>101.19212726651219</v>
      </c>
      <c r="AB49" s="17">
        <f t="shared" si="15"/>
        <v>100.92730348299267</v>
      </c>
      <c r="AC49" s="17">
        <f t="shared" si="4"/>
        <v>101.09989260828581</v>
      </c>
      <c r="AD49" s="17"/>
      <c r="AE49" s="15">
        <v>42783</v>
      </c>
      <c r="AF49" s="9">
        <v>61224.66</v>
      </c>
      <c r="AG49" s="16">
        <f t="shared" si="16"/>
        <v>-1.0189744629824915E-3</v>
      </c>
      <c r="AH49" s="17">
        <f t="shared" si="17"/>
        <v>101.2059987017128</v>
      </c>
      <c r="AI49" s="17"/>
      <c r="AJ49" s="17"/>
      <c r="AK49" s="15">
        <v>42783</v>
      </c>
      <c r="AL49" s="9">
        <v>39341.74</v>
      </c>
      <c r="AM49" s="16">
        <f t="shared" si="18"/>
        <v>-2.1321403512519765E-4</v>
      </c>
      <c r="AN49" s="17">
        <f t="shared" si="19"/>
        <v>100.88298194238588</v>
      </c>
      <c r="AO49" s="17"/>
      <c r="AP49" s="17"/>
      <c r="AQ49" s="9">
        <f t="shared" si="1"/>
        <v>100.88298194238588</v>
      </c>
      <c r="AR49" s="9">
        <f t="shared" si="2"/>
        <v>101.27798141724509</v>
      </c>
      <c r="AS49" s="9">
        <f t="shared" si="3"/>
        <v>101.14715748918984</v>
      </c>
      <c r="AT49" s="17"/>
      <c r="AU49" s="17"/>
      <c r="AV49" s="17"/>
      <c r="AW49" s="17"/>
      <c r="AX49" s="15"/>
    </row>
    <row r="50" spans="2:50" x14ac:dyDescent="0.2">
      <c r="B50" s="15">
        <v>42784</v>
      </c>
      <c r="C50" s="9">
        <v>35681.360000000001</v>
      </c>
      <c r="D50" s="16">
        <f t="shared" si="5"/>
        <v>0</v>
      </c>
      <c r="E50" s="17">
        <f t="shared" si="6"/>
        <v>101.18860888832049</v>
      </c>
      <c r="F50" s="17"/>
      <c r="G50" s="15">
        <v>42784</v>
      </c>
      <c r="H50" s="9">
        <v>35518.339999999997</v>
      </c>
      <c r="I50" s="16">
        <f t="shared" si="7"/>
        <v>0</v>
      </c>
      <c r="J50" s="17">
        <f t="shared" si="8"/>
        <v>101.27798141724509</v>
      </c>
      <c r="K50" s="17"/>
      <c r="L50" s="15">
        <v>42784</v>
      </c>
      <c r="M50" s="9">
        <v>39411.300000000003</v>
      </c>
      <c r="N50" s="16">
        <f t="shared" si="9"/>
        <v>0</v>
      </c>
      <c r="O50" s="17">
        <f t="shared" si="10"/>
        <v>101.09012653162782</v>
      </c>
      <c r="P50" s="17"/>
      <c r="Q50" s="15">
        <v>42784</v>
      </c>
      <c r="R50" s="9">
        <v>37184.36</v>
      </c>
      <c r="S50" s="16">
        <f t="shared" si="11"/>
        <v>0</v>
      </c>
      <c r="T50" s="17">
        <f t="shared" si="12"/>
        <v>101.2372474538469</v>
      </c>
      <c r="U50" s="17"/>
      <c r="V50" s="15">
        <v>42784</v>
      </c>
      <c r="W50" s="9">
        <v>1487.22</v>
      </c>
      <c r="X50" s="16">
        <f t="shared" si="26"/>
        <v>1.7485339215572715E-4</v>
      </c>
      <c r="Y50" s="9">
        <f t="shared" si="0"/>
        <v>3.7280156274688281E-5</v>
      </c>
      <c r="Z50" s="17">
        <f t="shared" si="13"/>
        <v>101.0332810239061</v>
      </c>
      <c r="AA50" s="17">
        <f t="shared" si="14"/>
        <v>101.21359351154246</v>
      </c>
      <c r="AB50" s="17">
        <f t="shared" si="15"/>
        <v>101.01561810042054</v>
      </c>
      <c r="AC50" s="17">
        <f t="shared" si="4"/>
        <v>101.19212726651219</v>
      </c>
      <c r="AD50" s="17"/>
      <c r="AE50" s="15">
        <v>42784</v>
      </c>
      <c r="AF50" s="9">
        <v>61224.66</v>
      </c>
      <c r="AG50" s="16">
        <f t="shared" si="16"/>
        <v>0</v>
      </c>
      <c r="AH50" s="17">
        <f t="shared" si="17"/>
        <v>101.2059987017128</v>
      </c>
      <c r="AI50" s="17"/>
      <c r="AJ50" s="17"/>
      <c r="AK50" s="15">
        <v>42784</v>
      </c>
      <c r="AL50" s="9">
        <v>39341.74</v>
      </c>
      <c r="AM50" s="16">
        <f t="shared" si="18"/>
        <v>0</v>
      </c>
      <c r="AN50" s="17">
        <f t="shared" si="19"/>
        <v>100.88298194238588</v>
      </c>
      <c r="AO50" s="17"/>
      <c r="AP50" s="17"/>
      <c r="AQ50" s="9">
        <f t="shared" si="1"/>
        <v>100.88298194238588</v>
      </c>
      <c r="AR50" s="9">
        <f t="shared" si="2"/>
        <v>101.27798141724509</v>
      </c>
      <c r="AS50" s="9">
        <f t="shared" si="3"/>
        <v>101.14715748918984</v>
      </c>
      <c r="AT50" s="17"/>
      <c r="AU50" s="17"/>
      <c r="AV50" s="17"/>
      <c r="AW50" s="17"/>
      <c r="AX50" s="15"/>
    </row>
    <row r="51" spans="2:50" x14ac:dyDescent="0.2">
      <c r="B51" s="15">
        <v>42785</v>
      </c>
      <c r="C51" s="9">
        <v>35681.360000000001</v>
      </c>
      <c r="D51" s="16">
        <f t="shared" si="5"/>
        <v>0</v>
      </c>
      <c r="E51" s="17">
        <f t="shared" si="6"/>
        <v>101.18860888832049</v>
      </c>
      <c r="F51" s="17"/>
      <c r="G51" s="15">
        <v>42785</v>
      </c>
      <c r="H51" s="9">
        <v>35518.339999999997</v>
      </c>
      <c r="I51" s="16">
        <f t="shared" si="7"/>
        <v>0</v>
      </c>
      <c r="J51" s="17">
        <f t="shared" si="8"/>
        <v>101.27798141724509</v>
      </c>
      <c r="K51" s="17"/>
      <c r="L51" s="15">
        <v>42785</v>
      </c>
      <c r="M51" s="9">
        <v>39411.300000000003</v>
      </c>
      <c r="N51" s="16">
        <f t="shared" si="9"/>
        <v>0</v>
      </c>
      <c r="O51" s="17">
        <f t="shared" si="10"/>
        <v>101.09012653162782</v>
      </c>
      <c r="P51" s="17"/>
      <c r="Q51" s="15">
        <v>42785</v>
      </c>
      <c r="R51" s="9">
        <v>37184.36</v>
      </c>
      <c r="S51" s="16">
        <f t="shared" si="11"/>
        <v>0</v>
      </c>
      <c r="T51" s="17">
        <f t="shared" si="12"/>
        <v>101.2372474538469</v>
      </c>
      <c r="U51" s="17"/>
      <c r="V51" s="15">
        <v>42785</v>
      </c>
      <c r="W51" s="9">
        <v>1487.47</v>
      </c>
      <c r="X51" s="16">
        <f t="shared" si="26"/>
        <v>1.680988690309082E-4</v>
      </c>
      <c r="Y51" s="9">
        <f t="shared" si="0"/>
        <v>3.7280156274688281E-5</v>
      </c>
      <c r="Z51" s="17">
        <f t="shared" si="13"/>
        <v>101.0502646041807</v>
      </c>
      <c r="AA51" s="17">
        <f t="shared" si="14"/>
        <v>101.23438066072553</v>
      </c>
      <c r="AB51" s="17">
        <f t="shared" si="15"/>
        <v>101.0332810239061</v>
      </c>
      <c r="AC51" s="17">
        <f t="shared" si="4"/>
        <v>101.21359351154246</v>
      </c>
      <c r="AD51" s="17"/>
      <c r="AE51" s="15">
        <v>42785</v>
      </c>
      <c r="AF51" s="9">
        <v>61224.66</v>
      </c>
      <c r="AG51" s="16">
        <f t="shared" si="16"/>
        <v>0</v>
      </c>
      <c r="AH51" s="17">
        <f t="shared" si="17"/>
        <v>101.2059987017128</v>
      </c>
      <c r="AI51" s="17"/>
      <c r="AJ51" s="17"/>
      <c r="AK51" s="15">
        <v>42785</v>
      </c>
      <c r="AL51" s="9">
        <v>39341.74</v>
      </c>
      <c r="AM51" s="16">
        <f t="shared" si="18"/>
        <v>0</v>
      </c>
      <c r="AN51" s="17">
        <f t="shared" si="19"/>
        <v>100.88298194238588</v>
      </c>
      <c r="AO51" s="17"/>
      <c r="AP51" s="17"/>
      <c r="AQ51" s="9">
        <f t="shared" si="1"/>
        <v>100.88298194238588</v>
      </c>
      <c r="AR51" s="9">
        <f t="shared" si="2"/>
        <v>101.27798141724509</v>
      </c>
      <c r="AS51" s="9">
        <f t="shared" si="3"/>
        <v>101.14715748918984</v>
      </c>
      <c r="AT51" s="17"/>
      <c r="AU51" s="17"/>
      <c r="AV51" s="17"/>
      <c r="AW51" s="17"/>
      <c r="AX51" s="15"/>
    </row>
    <row r="52" spans="2:50" x14ac:dyDescent="0.2">
      <c r="B52" s="15">
        <v>42786</v>
      </c>
      <c r="C52" s="9">
        <v>35730.18</v>
      </c>
      <c r="D52" s="16">
        <f t="shared" si="5"/>
        <v>1.3682213906645035E-3</v>
      </c>
      <c r="E52" s="17">
        <f t="shared" si="6"/>
        <v>101.32705730749308</v>
      </c>
      <c r="F52" s="17"/>
      <c r="G52" s="15">
        <v>42786</v>
      </c>
      <c r="H52" s="9">
        <v>35571.31</v>
      </c>
      <c r="I52" s="16">
        <f t="shared" si="7"/>
        <v>1.491342219259062E-3</v>
      </c>
      <c r="J52" s="17">
        <f t="shared" si="8"/>
        <v>101.42902154681396</v>
      </c>
      <c r="K52" s="17"/>
      <c r="L52" s="15">
        <v>42786</v>
      </c>
      <c r="M52" s="9">
        <v>39470.660000000003</v>
      </c>
      <c r="N52" s="16">
        <f t="shared" si="9"/>
        <v>1.5061670130140925E-3</v>
      </c>
      <c r="O52" s="17">
        <f t="shared" si="10"/>
        <v>101.24238514555118</v>
      </c>
      <c r="P52" s="17"/>
      <c r="Q52" s="15">
        <v>42786</v>
      </c>
      <c r="R52" s="9">
        <v>37237.64</v>
      </c>
      <c r="S52" s="16">
        <f t="shared" si="11"/>
        <v>1.4328604822027025E-3</v>
      </c>
      <c r="T52" s="17">
        <f t="shared" si="12"/>
        <v>101.38230630505049</v>
      </c>
      <c r="U52" s="17"/>
      <c r="V52" s="15">
        <v>42786</v>
      </c>
      <c r="W52" s="9">
        <v>1486.79</v>
      </c>
      <c r="X52" s="16">
        <f t="shared" si="26"/>
        <v>-4.5715207701668703E-4</v>
      </c>
      <c r="Y52" s="9">
        <f t="shared" si="0"/>
        <v>3.7280156274688281E-5</v>
      </c>
      <c r="Z52" s="17">
        <f t="shared" si="13"/>
        <v>101.00406926583381</v>
      </c>
      <c r="AA52" s="17">
        <f t="shared" si="14"/>
        <v>101.19187518687239</v>
      </c>
      <c r="AB52" s="17">
        <f t="shared" si="15"/>
        <v>101.0502646041807</v>
      </c>
      <c r="AC52" s="17">
        <f t="shared" si="4"/>
        <v>101.23438066072553</v>
      </c>
      <c r="AD52" s="17"/>
      <c r="AE52" s="15">
        <v>42786</v>
      </c>
      <c r="AF52" s="9">
        <v>61316.480000000003</v>
      </c>
      <c r="AG52" s="16">
        <f t="shared" si="16"/>
        <v>1.4997224974380163E-3</v>
      </c>
      <c r="AH52" s="17">
        <f t="shared" si="17"/>
        <v>101.35777961484145</v>
      </c>
      <c r="AI52" s="17"/>
      <c r="AJ52" s="17"/>
      <c r="AK52" s="15">
        <v>42786</v>
      </c>
      <c r="AL52" s="9">
        <v>39386.22</v>
      </c>
      <c r="AM52" s="16">
        <f t="shared" si="18"/>
        <v>1.1306058145879039E-3</v>
      </c>
      <c r="AN52" s="17">
        <f t="shared" si="19"/>
        <v>100.99704082836291</v>
      </c>
      <c r="AO52" s="17"/>
      <c r="AP52" s="17"/>
      <c r="AQ52" s="9">
        <f t="shared" si="1"/>
        <v>100.99704082836291</v>
      </c>
      <c r="AR52" s="9">
        <f t="shared" si="2"/>
        <v>101.42902154681396</v>
      </c>
      <c r="AS52" s="9">
        <f t="shared" si="3"/>
        <v>101.28926512468551</v>
      </c>
      <c r="AT52" s="17"/>
      <c r="AU52" s="17"/>
      <c r="AV52" s="17"/>
      <c r="AW52" s="17"/>
      <c r="AX52" s="15"/>
    </row>
    <row r="53" spans="2:50" x14ac:dyDescent="0.2">
      <c r="B53" s="15">
        <v>42787</v>
      </c>
      <c r="C53" s="9">
        <v>35704.089999999997</v>
      </c>
      <c r="D53" s="16">
        <f t="shared" si="5"/>
        <v>-7.30195034002179E-4</v>
      </c>
      <c r="E53" s="17">
        <f t="shared" si="6"/>
        <v>101.25306879343709</v>
      </c>
      <c r="F53" s="17"/>
      <c r="G53" s="15">
        <v>42787</v>
      </c>
      <c r="H53" s="9">
        <v>35552</v>
      </c>
      <c r="I53" s="16">
        <f t="shared" si="7"/>
        <v>-5.4285321513314333E-4</v>
      </c>
      <c r="J53" s="17">
        <f t="shared" si="8"/>
        <v>101.37396047635946</v>
      </c>
      <c r="K53" s="17"/>
      <c r="L53" s="15">
        <v>42787</v>
      </c>
      <c r="M53" s="9">
        <v>39450.230000000003</v>
      </c>
      <c r="N53" s="16">
        <f t="shared" si="9"/>
        <v>-5.1759965503495042E-4</v>
      </c>
      <c r="O53" s="17">
        <f t="shared" si="10"/>
        <v>101.18998212192493</v>
      </c>
      <c r="P53" s="17"/>
      <c r="Q53" s="15">
        <v>42787</v>
      </c>
      <c r="R53" s="9">
        <v>37218.25</v>
      </c>
      <c r="S53" s="16">
        <f t="shared" si="11"/>
        <v>-5.207096905174291E-4</v>
      </c>
      <c r="T53" s="17">
        <f t="shared" si="12"/>
        <v>101.32951555571044</v>
      </c>
      <c r="U53" s="17"/>
      <c r="V53" s="15">
        <v>42787</v>
      </c>
      <c r="W53" s="9">
        <v>1486.59</v>
      </c>
      <c r="X53" s="16">
        <f t="shared" si="26"/>
        <v>-1.3451798841801477E-4</v>
      </c>
      <c r="Y53" s="9">
        <f t="shared" si="0"/>
        <v>3.7280156274688281E-5</v>
      </c>
      <c r="Z53" s="17">
        <f t="shared" si="13"/>
        <v>100.99048240161413</v>
      </c>
      <c r="AA53" s="17">
        <f t="shared" si="14"/>
        <v>101.18203550829871</v>
      </c>
      <c r="AB53" s="17">
        <f t="shared" si="15"/>
        <v>101.00406926583381</v>
      </c>
      <c r="AC53" s="17">
        <f t="shared" si="4"/>
        <v>101.19187518687239</v>
      </c>
      <c r="AD53" s="17"/>
      <c r="AE53" s="15">
        <v>42787</v>
      </c>
      <c r="AF53" s="9">
        <v>61274.6</v>
      </c>
      <c r="AG53" s="16">
        <f t="shared" si="16"/>
        <v>-6.8301376726132013E-4</v>
      </c>
      <c r="AH53" s="17">
        <f t="shared" si="17"/>
        <v>101.28855085594547</v>
      </c>
      <c r="AI53" s="17"/>
      <c r="AJ53" s="17"/>
      <c r="AK53" s="15">
        <v>42787</v>
      </c>
      <c r="AL53" s="9">
        <v>39368.269999999997</v>
      </c>
      <c r="AM53" s="16">
        <f t="shared" si="18"/>
        <v>-4.5574315077723249E-4</v>
      </c>
      <c r="AN53" s="17">
        <f t="shared" si="19"/>
        <v>100.95101211875662</v>
      </c>
      <c r="AO53" s="17"/>
      <c r="AP53" s="17"/>
      <c r="AQ53" s="9">
        <f t="shared" si="1"/>
        <v>100.95101211875662</v>
      </c>
      <c r="AR53" s="9">
        <f t="shared" si="2"/>
        <v>101.37396047635946</v>
      </c>
      <c r="AS53" s="9">
        <f t="shared" si="3"/>
        <v>101.23101498702233</v>
      </c>
      <c r="AT53" s="17"/>
      <c r="AU53" s="17"/>
      <c r="AV53" s="17"/>
      <c r="AW53" s="17"/>
      <c r="AX53" s="15"/>
    </row>
    <row r="54" spans="2:50" x14ac:dyDescent="0.2">
      <c r="B54" s="15">
        <v>42788</v>
      </c>
      <c r="C54" s="9">
        <v>35678.46</v>
      </c>
      <c r="D54" s="16">
        <f t="shared" si="5"/>
        <v>-7.178449303706369E-4</v>
      </c>
      <c r="E54" s="17">
        <f t="shared" si="6"/>
        <v>101.18038479131926</v>
      </c>
      <c r="F54" s="17"/>
      <c r="G54" s="15">
        <v>42788</v>
      </c>
      <c r="H54" s="9">
        <v>35540.980000000003</v>
      </c>
      <c r="I54" s="16">
        <f t="shared" si="7"/>
        <v>-3.0996849684961081E-4</v>
      </c>
      <c r="J54" s="17">
        <f t="shared" si="8"/>
        <v>101.34253774221091</v>
      </c>
      <c r="K54" s="17"/>
      <c r="L54" s="15">
        <v>42788</v>
      </c>
      <c r="M54" s="9">
        <v>39440.589999999997</v>
      </c>
      <c r="N54" s="16">
        <f t="shared" si="9"/>
        <v>-2.4435852465265473E-4</v>
      </c>
      <c r="O54" s="17">
        <f t="shared" si="10"/>
        <v>101.16525548718398</v>
      </c>
      <c r="P54" s="17"/>
      <c r="Q54" s="15">
        <v>42788</v>
      </c>
      <c r="R54" s="9">
        <v>37206.089999999997</v>
      </c>
      <c r="S54" s="16">
        <f t="shared" si="11"/>
        <v>-3.2672143370537921E-4</v>
      </c>
      <c r="T54" s="17">
        <f t="shared" si="12"/>
        <v>101.29640903111141</v>
      </c>
      <c r="U54" s="17"/>
      <c r="V54" s="15">
        <v>42788</v>
      </c>
      <c r="W54" s="9">
        <v>1486.59</v>
      </c>
      <c r="X54" s="16">
        <f t="shared" si="26"/>
        <v>0</v>
      </c>
      <c r="Y54" s="9">
        <f t="shared" si="0"/>
        <v>3.7280156274688281E-5</v>
      </c>
      <c r="Z54" s="17">
        <f t="shared" si="13"/>
        <v>100.99048240161413</v>
      </c>
      <c r="AA54" s="17">
        <f t="shared" si="14"/>
        <v>101.18580759039465</v>
      </c>
      <c r="AB54" s="17">
        <f t="shared" si="15"/>
        <v>100.99048240161413</v>
      </c>
      <c r="AC54" s="17">
        <f t="shared" si="4"/>
        <v>101.18203550829871</v>
      </c>
      <c r="AD54" s="17"/>
      <c r="AE54" s="15">
        <v>42788</v>
      </c>
      <c r="AF54" s="9">
        <v>61254.67</v>
      </c>
      <c r="AG54" s="16">
        <f t="shared" si="16"/>
        <v>-3.2525712122155603E-4</v>
      </c>
      <c r="AH54" s="17">
        <f t="shared" si="17"/>
        <v>101.25560603348137</v>
      </c>
      <c r="AI54" s="17"/>
      <c r="AJ54" s="17"/>
      <c r="AK54" s="15">
        <v>42788</v>
      </c>
      <c r="AL54" s="9">
        <v>39366.1</v>
      </c>
      <c r="AM54" s="16">
        <f t="shared" si="18"/>
        <v>-5.5120532347463502E-5</v>
      </c>
      <c r="AN54" s="17">
        <f t="shared" si="19"/>
        <v>100.94544764522762</v>
      </c>
      <c r="AO54" s="17"/>
      <c r="AP54" s="17"/>
      <c r="AQ54" s="9">
        <f t="shared" si="1"/>
        <v>100.94544764522762</v>
      </c>
      <c r="AR54" s="9">
        <f t="shared" si="2"/>
        <v>101.34253774221091</v>
      </c>
      <c r="AS54" s="9">
        <f t="shared" si="3"/>
        <v>101.19760678842243</v>
      </c>
      <c r="AT54" s="17"/>
      <c r="AU54" s="17"/>
      <c r="AV54" s="17"/>
      <c r="AW54" s="17"/>
      <c r="AX54" s="15"/>
    </row>
    <row r="55" spans="2:50" x14ac:dyDescent="0.2">
      <c r="B55" s="15">
        <v>42789</v>
      </c>
      <c r="C55" s="9">
        <v>35715.5</v>
      </c>
      <c r="D55" s="16">
        <f t="shared" si="5"/>
        <v>1.0381614004639772E-3</v>
      </c>
      <c r="E55" s="17">
        <f t="shared" si="6"/>
        <v>101.2854263612937</v>
      </c>
      <c r="F55" s="17"/>
      <c r="G55" s="15">
        <v>42789</v>
      </c>
      <c r="H55" s="9">
        <v>35573.370000000003</v>
      </c>
      <c r="I55" s="16">
        <f t="shared" si="7"/>
        <v>9.1134234340195519E-4</v>
      </c>
      <c r="J55" s="17">
        <f t="shared" si="8"/>
        <v>101.4348954880432</v>
      </c>
      <c r="K55" s="17"/>
      <c r="L55" s="15">
        <v>42789</v>
      </c>
      <c r="M55" s="9">
        <v>39469.19</v>
      </c>
      <c r="N55" s="16">
        <f t="shared" si="9"/>
        <v>7.2514128211587092E-4</v>
      </c>
      <c r="O55" s="17">
        <f t="shared" si="10"/>
        <v>101.23861459025353</v>
      </c>
      <c r="P55" s="17"/>
      <c r="Q55" s="15">
        <v>42789</v>
      </c>
      <c r="R55" s="9">
        <v>37237.43</v>
      </c>
      <c r="S55" s="16">
        <f t="shared" si="11"/>
        <v>8.4233521985255244E-4</v>
      </c>
      <c r="T55" s="17">
        <f t="shared" si="12"/>
        <v>101.3817345640829</v>
      </c>
      <c r="U55" s="17"/>
      <c r="V55" s="15">
        <v>42789</v>
      </c>
      <c r="W55" s="9">
        <v>1489.73</v>
      </c>
      <c r="X55" s="16">
        <f t="shared" si="26"/>
        <v>2.1122165492839517E-3</v>
      </c>
      <c r="Y55" s="9">
        <f t="shared" si="0"/>
        <v>3.7280156274688281E-5</v>
      </c>
      <c r="Z55" s="17">
        <f t="shared" si="13"/>
        <v>101.20379616986298</v>
      </c>
      <c r="AA55" s="17">
        <f t="shared" si="14"/>
        <v>101.40330615045949</v>
      </c>
      <c r="AB55" s="17">
        <f t="shared" si="15"/>
        <v>100.99048240161413</v>
      </c>
      <c r="AC55" s="17">
        <f t="shared" si="4"/>
        <v>101.18580759039465</v>
      </c>
      <c r="AD55" s="17"/>
      <c r="AE55" s="15">
        <v>42789</v>
      </c>
      <c r="AF55" s="9">
        <v>61298.64</v>
      </c>
      <c r="AG55" s="16">
        <f t="shared" si="16"/>
        <v>7.1782282069277059E-4</v>
      </c>
      <c r="AH55" s="17">
        <f t="shared" si="17"/>
        <v>101.32828961821528</v>
      </c>
      <c r="AI55" s="17"/>
      <c r="AJ55" s="17"/>
      <c r="AK55" s="15">
        <v>42789</v>
      </c>
      <c r="AL55" s="9">
        <v>39393.03</v>
      </c>
      <c r="AM55" s="16">
        <f t="shared" si="18"/>
        <v>6.840911342500533E-4</v>
      </c>
      <c r="AN55" s="17">
        <f t="shared" si="19"/>
        <v>101.01450353100462</v>
      </c>
      <c r="AO55" s="17"/>
      <c r="AP55" s="17"/>
      <c r="AQ55" s="9">
        <f t="shared" si="1"/>
        <v>101.01450353100462</v>
      </c>
      <c r="AR55" s="9">
        <f t="shared" si="2"/>
        <v>101.4348954880432</v>
      </c>
      <c r="AS55" s="9">
        <f t="shared" si="3"/>
        <v>101.28057735881553</v>
      </c>
      <c r="AT55" s="17"/>
      <c r="AU55" s="17"/>
      <c r="AV55" s="17"/>
      <c r="AW55" s="17"/>
      <c r="AX55" s="15"/>
    </row>
    <row r="56" spans="2:50" x14ac:dyDescent="0.2">
      <c r="B56" s="15">
        <v>42790</v>
      </c>
      <c r="C56" s="9">
        <v>35771.29</v>
      </c>
      <c r="D56" s="16">
        <f t="shared" si="5"/>
        <v>1.5620668897258216E-3</v>
      </c>
      <c r="E56" s="17">
        <f t="shared" si="6"/>
        <v>101.44364097222444</v>
      </c>
      <c r="F56" s="17"/>
      <c r="G56" s="15">
        <v>42790</v>
      </c>
      <c r="H56" s="9">
        <v>35622.06</v>
      </c>
      <c r="I56" s="16">
        <f t="shared" si="7"/>
        <v>1.3687204782677487E-3</v>
      </c>
      <c r="J56" s="17">
        <f t="shared" si="8"/>
        <v>101.57373150670863</v>
      </c>
      <c r="K56" s="17"/>
      <c r="L56" s="15">
        <v>42790</v>
      </c>
      <c r="M56" s="9">
        <v>39526.65</v>
      </c>
      <c r="N56" s="16">
        <f t="shared" si="9"/>
        <v>1.455819083188592E-3</v>
      </c>
      <c r="O56" s="17">
        <f t="shared" si="10"/>
        <v>101.38599969732959</v>
      </c>
      <c r="P56" s="17"/>
      <c r="Q56" s="15">
        <v>42790</v>
      </c>
      <c r="R56" s="9">
        <v>37288.660000000003</v>
      </c>
      <c r="S56" s="16">
        <f t="shared" si="11"/>
        <v>1.3757662652875702E-3</v>
      </c>
      <c r="T56" s="17">
        <f t="shared" si="12"/>
        <v>101.52121213441251</v>
      </c>
      <c r="U56" s="17"/>
      <c r="V56" s="15">
        <v>42790</v>
      </c>
      <c r="W56" s="9">
        <v>1491.09</v>
      </c>
      <c r="X56" s="16">
        <f t="shared" si="26"/>
        <v>9.129171057842278E-4</v>
      </c>
      <c r="Y56" s="9">
        <f t="shared" si="0"/>
        <v>3.7280156274688281E-5</v>
      </c>
      <c r="Z56" s="17">
        <f t="shared" si="13"/>
        <v>101.29618684655675</v>
      </c>
      <c r="AA56" s="17">
        <f t="shared" si="14"/>
        <v>101.49965929432737</v>
      </c>
      <c r="AB56" s="17">
        <f t="shared" si="15"/>
        <v>101.20379616986298</v>
      </c>
      <c r="AC56" s="17">
        <f t="shared" si="4"/>
        <v>101.40330615045949</v>
      </c>
      <c r="AD56" s="17"/>
      <c r="AE56" s="15">
        <v>42790</v>
      </c>
      <c r="AF56" s="9">
        <v>61383.32</v>
      </c>
      <c r="AG56" s="16">
        <f t="shared" si="16"/>
        <v>1.3814335848234549E-3</v>
      </c>
      <c r="AH56" s="17">
        <f t="shared" si="17"/>
        <v>101.4682679205866</v>
      </c>
      <c r="AI56" s="17"/>
      <c r="AJ56" s="17"/>
      <c r="AK56" s="15">
        <v>42790</v>
      </c>
      <c r="AL56" s="9">
        <v>39420.239999999998</v>
      </c>
      <c r="AM56" s="16">
        <f t="shared" si="18"/>
        <v>6.9073132988251018E-4</v>
      </c>
      <c r="AN56" s="17">
        <f t="shared" si="19"/>
        <v>101.08427741336601</v>
      </c>
      <c r="AO56" s="17"/>
      <c r="AP56" s="17"/>
      <c r="AQ56" s="9">
        <f t="shared" si="1"/>
        <v>101.08427741336601</v>
      </c>
      <c r="AR56" s="9">
        <f t="shared" si="2"/>
        <v>101.57373150670863</v>
      </c>
      <c r="AS56" s="9">
        <f t="shared" si="3"/>
        <v>101.41285494077128</v>
      </c>
      <c r="AT56" s="17"/>
      <c r="AU56" s="17"/>
      <c r="AV56" s="17"/>
      <c r="AW56" s="17"/>
      <c r="AX56" s="15"/>
    </row>
    <row r="57" spans="2:50" x14ac:dyDescent="0.2">
      <c r="B57" s="15">
        <v>42791</v>
      </c>
      <c r="C57" s="9">
        <v>35771.29</v>
      </c>
      <c r="D57" s="16">
        <f t="shared" si="5"/>
        <v>0</v>
      </c>
      <c r="E57" s="17">
        <f t="shared" si="6"/>
        <v>101.44364097222444</v>
      </c>
      <c r="F57" s="17"/>
      <c r="G57" s="15">
        <v>42791</v>
      </c>
      <c r="H57" s="9">
        <v>35622.06</v>
      </c>
      <c r="I57" s="16">
        <f t="shared" si="7"/>
        <v>0</v>
      </c>
      <c r="J57" s="17">
        <f t="shared" si="8"/>
        <v>101.57373150670863</v>
      </c>
      <c r="K57" s="17"/>
      <c r="L57" s="15">
        <v>42791</v>
      </c>
      <c r="M57" s="9">
        <v>39526.65</v>
      </c>
      <c r="N57" s="16">
        <f t="shared" si="9"/>
        <v>0</v>
      </c>
      <c r="O57" s="17">
        <f t="shared" si="10"/>
        <v>101.38599969732959</v>
      </c>
      <c r="P57" s="17"/>
      <c r="Q57" s="15">
        <v>42791</v>
      </c>
      <c r="R57" s="9">
        <v>37288.660000000003</v>
      </c>
      <c r="S57" s="16">
        <f t="shared" si="11"/>
        <v>0</v>
      </c>
      <c r="T57" s="17">
        <f t="shared" si="12"/>
        <v>101.52121213441251</v>
      </c>
      <c r="U57" s="17"/>
      <c r="V57" s="15">
        <v>42791</v>
      </c>
      <c r="W57" s="9">
        <v>1491.35</v>
      </c>
      <c r="X57" s="16">
        <f t="shared" si="26"/>
        <v>1.7436908570234166E-4</v>
      </c>
      <c r="Y57" s="9">
        <f t="shared" si="0"/>
        <v>3.7280156274688281E-5</v>
      </c>
      <c r="Z57" s="17">
        <f t="shared" si="13"/>
        <v>101.31384977004232</v>
      </c>
      <c r="AA57" s="17">
        <f t="shared" si="14"/>
        <v>101.52114162027794</v>
      </c>
      <c r="AB57" s="17">
        <f t="shared" si="15"/>
        <v>101.29618684655675</v>
      </c>
      <c r="AC57" s="17">
        <f t="shared" si="4"/>
        <v>101.49965929432737</v>
      </c>
      <c r="AD57" s="17"/>
      <c r="AE57" s="15">
        <v>42791</v>
      </c>
      <c r="AF57" s="9">
        <v>61383.32</v>
      </c>
      <c r="AG57" s="16">
        <f t="shared" si="16"/>
        <v>0</v>
      </c>
      <c r="AH57" s="17">
        <f t="shared" si="17"/>
        <v>101.4682679205866</v>
      </c>
      <c r="AI57" s="17"/>
      <c r="AJ57" s="17"/>
      <c r="AK57" s="15">
        <v>42791</v>
      </c>
      <c r="AL57" s="9">
        <v>39420.239999999998</v>
      </c>
      <c r="AM57" s="16">
        <f t="shared" si="18"/>
        <v>0</v>
      </c>
      <c r="AN57" s="17">
        <f t="shared" si="19"/>
        <v>101.08427741336601</v>
      </c>
      <c r="AO57" s="17"/>
      <c r="AP57" s="17"/>
      <c r="AQ57" s="9">
        <f t="shared" si="1"/>
        <v>101.08427741336601</v>
      </c>
      <c r="AR57" s="9">
        <f t="shared" si="2"/>
        <v>101.57373150670863</v>
      </c>
      <c r="AS57" s="9">
        <f t="shared" si="3"/>
        <v>101.41285494077128</v>
      </c>
      <c r="AT57" s="17"/>
      <c r="AU57" s="17"/>
      <c r="AV57" s="17"/>
      <c r="AW57" s="17"/>
      <c r="AX57" s="15"/>
    </row>
    <row r="58" spans="2:50" x14ac:dyDescent="0.2">
      <c r="B58" s="15">
        <v>42792</v>
      </c>
      <c r="C58" s="9">
        <v>35771.29</v>
      </c>
      <c r="D58" s="16">
        <f t="shared" si="5"/>
        <v>0</v>
      </c>
      <c r="E58" s="17">
        <f t="shared" si="6"/>
        <v>101.44364097222444</v>
      </c>
      <c r="F58" s="17"/>
      <c r="G58" s="15">
        <v>42792</v>
      </c>
      <c r="H58" s="9">
        <v>35622.06</v>
      </c>
      <c r="I58" s="16">
        <f t="shared" si="7"/>
        <v>0</v>
      </c>
      <c r="J58" s="17">
        <f t="shared" si="8"/>
        <v>101.57373150670863</v>
      </c>
      <c r="K58" s="17"/>
      <c r="L58" s="15">
        <v>42792</v>
      </c>
      <c r="M58" s="9">
        <v>39526.65</v>
      </c>
      <c r="N58" s="16">
        <f t="shared" si="9"/>
        <v>0</v>
      </c>
      <c r="O58" s="17">
        <f t="shared" si="10"/>
        <v>101.38599969732959</v>
      </c>
      <c r="P58" s="17"/>
      <c r="Q58" s="15">
        <v>42792</v>
      </c>
      <c r="R58" s="9">
        <v>37288.660000000003</v>
      </c>
      <c r="S58" s="16">
        <f t="shared" si="11"/>
        <v>0</v>
      </c>
      <c r="T58" s="17">
        <f t="shared" si="12"/>
        <v>101.52121213441251</v>
      </c>
      <c r="U58" s="17"/>
      <c r="V58" s="15">
        <v>42792</v>
      </c>
      <c r="W58" s="9">
        <v>1491.6</v>
      </c>
      <c r="X58" s="16">
        <f t="shared" si="26"/>
        <v>1.6763335233171972E-4</v>
      </c>
      <c r="Y58" s="9">
        <f t="shared" si="0"/>
        <v>3.7280156274688281E-5</v>
      </c>
      <c r="Z58" s="17">
        <f t="shared" si="13"/>
        <v>101.33083335031691</v>
      </c>
      <c r="AA58" s="17">
        <f t="shared" si="14"/>
        <v>101.54194467360509</v>
      </c>
      <c r="AB58" s="17">
        <f t="shared" si="15"/>
        <v>101.31384977004232</v>
      </c>
      <c r="AC58" s="17">
        <f t="shared" si="4"/>
        <v>101.52114162027794</v>
      </c>
      <c r="AD58" s="17"/>
      <c r="AE58" s="15">
        <v>42792</v>
      </c>
      <c r="AF58" s="9">
        <v>61383.32</v>
      </c>
      <c r="AG58" s="16">
        <f t="shared" si="16"/>
        <v>0</v>
      </c>
      <c r="AH58" s="17">
        <f t="shared" si="17"/>
        <v>101.4682679205866</v>
      </c>
      <c r="AI58" s="17"/>
      <c r="AJ58" s="17"/>
      <c r="AK58" s="15">
        <v>42792</v>
      </c>
      <c r="AL58" s="9">
        <v>39420.239999999998</v>
      </c>
      <c r="AM58" s="16">
        <f t="shared" si="18"/>
        <v>0</v>
      </c>
      <c r="AN58" s="17">
        <f t="shared" si="19"/>
        <v>101.08427741336601</v>
      </c>
      <c r="AO58" s="17"/>
      <c r="AP58" s="17"/>
      <c r="AQ58" s="9">
        <f t="shared" si="1"/>
        <v>101.08427741336601</v>
      </c>
      <c r="AR58" s="9">
        <f t="shared" si="2"/>
        <v>101.57373150670863</v>
      </c>
      <c r="AS58" s="9">
        <f t="shared" si="3"/>
        <v>101.41285494077128</v>
      </c>
      <c r="AT58" s="17"/>
      <c r="AU58" s="17"/>
      <c r="AV58" s="17"/>
      <c r="AW58" s="17"/>
      <c r="AX58" s="15"/>
    </row>
    <row r="59" spans="2:50" x14ac:dyDescent="0.2">
      <c r="B59" s="15">
        <v>42793</v>
      </c>
      <c r="C59" s="9">
        <v>35831.58</v>
      </c>
      <c r="D59" s="16">
        <f t="shared" si="5"/>
        <v>1.6854298517050559E-3</v>
      </c>
      <c r="E59" s="17">
        <f t="shared" si="6"/>
        <v>101.61461711298467</v>
      </c>
      <c r="F59" s="17"/>
      <c r="G59" s="15">
        <v>42793</v>
      </c>
      <c r="H59" s="9">
        <v>35677.81</v>
      </c>
      <c r="I59" s="16">
        <f t="shared" si="7"/>
        <v>1.5650414378056698E-3</v>
      </c>
      <c r="J59" s="17">
        <f t="shared" si="8"/>
        <v>101.73269860550917</v>
      </c>
      <c r="K59" s="17"/>
      <c r="L59" s="15">
        <v>42793</v>
      </c>
      <c r="M59" s="9">
        <v>39597.58</v>
      </c>
      <c r="N59" s="16">
        <f t="shared" si="9"/>
        <v>1.7944854926992271E-3</v>
      </c>
      <c r="O59" s="17">
        <f t="shared" si="10"/>
        <v>101.56793540294926</v>
      </c>
      <c r="P59" s="17"/>
      <c r="Q59" s="15">
        <v>42793</v>
      </c>
      <c r="R59" s="9">
        <v>37351.29</v>
      </c>
      <c r="S59" s="16">
        <f t="shared" si="11"/>
        <v>1.6795991060016835E-3</v>
      </c>
      <c r="T59" s="17">
        <f t="shared" si="12"/>
        <v>101.69172707155367</v>
      </c>
      <c r="U59" s="17"/>
      <c r="V59" s="15">
        <v>42793</v>
      </c>
      <c r="W59" s="9">
        <v>1491.92</v>
      </c>
      <c r="X59" s="16">
        <f t="shared" si="26"/>
        <v>2.1453472780907923E-4</v>
      </c>
      <c r="Y59" s="9">
        <f t="shared" si="0"/>
        <v>3.7280156274688281E-5</v>
      </c>
      <c r="Z59" s="17">
        <f t="shared" si="13"/>
        <v>101.35257233306838</v>
      </c>
      <c r="AA59" s="17">
        <f t="shared" si="14"/>
        <v>101.56751444663271</v>
      </c>
      <c r="AB59" s="17">
        <f t="shared" si="15"/>
        <v>101.33083335031691</v>
      </c>
      <c r="AC59" s="17">
        <f t="shared" si="4"/>
        <v>101.54194467360509</v>
      </c>
      <c r="AD59" s="17"/>
      <c r="AE59" s="15">
        <v>42793</v>
      </c>
      <c r="AF59" s="9">
        <v>61472</v>
      </c>
      <c r="AG59" s="16">
        <f t="shared" si="16"/>
        <v>1.4446921411224167E-3</v>
      </c>
      <c r="AH59" s="17">
        <f t="shared" si="17"/>
        <v>101.61485832982477</v>
      </c>
      <c r="AI59" s="17"/>
      <c r="AJ59" s="17"/>
      <c r="AK59" s="15">
        <v>42793</v>
      </c>
      <c r="AL59" s="9">
        <v>39473.24</v>
      </c>
      <c r="AM59" s="16">
        <f t="shared" si="18"/>
        <v>1.3444869944982951E-3</v>
      </c>
      <c r="AN59" s="17">
        <f t="shared" si="19"/>
        <v>101.22018390969654</v>
      </c>
      <c r="AO59" s="17"/>
      <c r="AP59" s="17"/>
      <c r="AQ59" s="9">
        <f t="shared" si="1"/>
        <v>101.22018390969654</v>
      </c>
      <c r="AR59" s="9">
        <f t="shared" si="2"/>
        <v>101.73269860550917</v>
      </c>
      <c r="AS59" s="9">
        <f t="shared" si="3"/>
        <v>101.57367007208636</v>
      </c>
      <c r="AT59" s="17"/>
      <c r="AU59" s="17"/>
      <c r="AV59" s="17"/>
      <c r="AW59" s="17"/>
      <c r="AX59" s="15"/>
    </row>
    <row r="60" spans="2:50" x14ac:dyDescent="0.2">
      <c r="B60" s="15">
        <v>42794</v>
      </c>
      <c r="C60" s="9">
        <v>35833.89</v>
      </c>
      <c r="D60" s="16">
        <f t="shared" si="5"/>
        <v>6.4468270726480981E-5</v>
      </c>
      <c r="E60" s="17">
        <f t="shared" si="6"/>
        <v>101.62116803163049</v>
      </c>
      <c r="F60" s="17"/>
      <c r="G60" s="15">
        <v>42794</v>
      </c>
      <c r="H60" s="9">
        <v>35668.720000000001</v>
      </c>
      <c r="I60" s="16">
        <f t="shared" si="7"/>
        <v>-2.5478021212610447E-4</v>
      </c>
      <c r="J60" s="17">
        <f t="shared" si="8"/>
        <v>101.7067791269783</v>
      </c>
      <c r="K60" s="17"/>
      <c r="L60" s="15">
        <v>42794</v>
      </c>
      <c r="M60" s="9">
        <v>39605.589999999997</v>
      </c>
      <c r="N60" s="16">
        <f t="shared" si="9"/>
        <v>2.0228508913922028E-4</v>
      </c>
      <c r="O60" s="17">
        <f t="shared" si="10"/>
        <v>101.58848108181593</v>
      </c>
      <c r="P60" s="17"/>
      <c r="Q60" s="15">
        <v>42794</v>
      </c>
      <c r="R60" s="9">
        <v>37349.74</v>
      </c>
      <c r="S60" s="16">
        <f t="shared" si="11"/>
        <v>-4.1497897395270655E-5</v>
      </c>
      <c r="T60" s="17">
        <f t="shared" si="12"/>
        <v>101.68750707869771</v>
      </c>
      <c r="U60" s="17"/>
      <c r="V60" s="15">
        <v>42794</v>
      </c>
      <c r="W60" s="9">
        <v>1493.08</v>
      </c>
      <c r="X60" s="16">
        <f t="shared" si="26"/>
        <v>7.7752158292665463E-4</v>
      </c>
      <c r="Y60" s="9">
        <f t="shared" si="0"/>
        <v>3.7280156274688281E-5</v>
      </c>
      <c r="Z60" s="17">
        <f t="shared" si="13"/>
        <v>101.43137614554247</v>
      </c>
      <c r="AA60" s="17">
        <f t="shared" si="14"/>
        <v>101.65027183405019</v>
      </c>
      <c r="AB60" s="17">
        <f t="shared" si="15"/>
        <v>101.35257233306838</v>
      </c>
      <c r="AC60" s="17">
        <f t="shared" si="4"/>
        <v>101.56751444663271</v>
      </c>
      <c r="AD60" s="17"/>
      <c r="AE60" s="15">
        <v>42794</v>
      </c>
      <c r="AF60" s="9">
        <v>61440.24</v>
      </c>
      <c r="AG60" s="16">
        <f t="shared" si="16"/>
        <v>-5.1665799062994289E-4</v>
      </c>
      <c r="AH60" s="17">
        <f t="shared" si="17"/>
        <v>101.56235820130193</v>
      </c>
      <c r="AI60" s="17"/>
      <c r="AJ60" s="17"/>
      <c r="AK60" s="15">
        <v>42794</v>
      </c>
      <c r="AL60" s="9">
        <v>39477.839999999997</v>
      </c>
      <c r="AM60" s="16">
        <f t="shared" si="18"/>
        <v>1.1653464473648789E-4</v>
      </c>
      <c r="AN60" s="17">
        <f t="shared" si="19"/>
        <v>101.23197956786862</v>
      </c>
      <c r="AO60" s="17"/>
      <c r="AP60" s="17"/>
      <c r="AQ60" s="9">
        <f t="shared" si="1"/>
        <v>101.23197956786862</v>
      </c>
      <c r="AR60" s="9">
        <f t="shared" si="2"/>
        <v>101.7067791269783</v>
      </c>
      <c r="AS60" s="9">
        <f t="shared" si="3"/>
        <v>101.56637884804883</v>
      </c>
      <c r="AT60" s="17"/>
      <c r="AU60" s="17"/>
      <c r="AV60" s="17"/>
      <c r="AW60" s="17"/>
      <c r="AX60" s="15"/>
    </row>
    <row r="61" spans="2:50" x14ac:dyDescent="0.2">
      <c r="B61" s="15">
        <v>42795</v>
      </c>
      <c r="C61" s="9">
        <v>35869</v>
      </c>
      <c r="D61" s="16">
        <f t="shared" si="5"/>
        <v>9.7979873242892701E-4</v>
      </c>
      <c r="E61" s="17">
        <f t="shared" si="6"/>
        <v>101.72073632325582</v>
      </c>
      <c r="F61" s="17"/>
      <c r="G61" s="15">
        <v>42795</v>
      </c>
      <c r="H61" s="9">
        <v>35714.86</v>
      </c>
      <c r="I61" s="16">
        <f t="shared" si="7"/>
        <v>1.2935703888448113E-3</v>
      </c>
      <c r="J61" s="17">
        <f t="shared" si="8"/>
        <v>101.83834400480174</v>
      </c>
      <c r="K61" s="17"/>
      <c r="L61" s="15">
        <v>42795</v>
      </c>
      <c r="M61" s="9">
        <v>39642.65</v>
      </c>
      <c r="N61" s="16">
        <f t="shared" si="9"/>
        <v>9.3572649719408929E-4</v>
      </c>
      <c r="O61" s="17">
        <f t="shared" si="10"/>
        <v>101.68354011537389</v>
      </c>
      <c r="P61" s="17"/>
      <c r="Q61" s="15">
        <v>42795</v>
      </c>
      <c r="R61" s="9">
        <v>37390.879999999997</v>
      </c>
      <c r="S61" s="16">
        <f t="shared" si="11"/>
        <v>1.101480224494189E-3</v>
      </c>
      <c r="T61" s="17">
        <f t="shared" si="12"/>
        <v>101.799513856823</v>
      </c>
      <c r="U61" s="17"/>
      <c r="V61" s="15">
        <v>42795</v>
      </c>
      <c r="W61" s="9">
        <v>1493.9</v>
      </c>
      <c r="X61" s="16">
        <f t="shared" si="26"/>
        <v>5.492003107672172E-4</v>
      </c>
      <c r="Y61" s="9">
        <f t="shared" si="0"/>
        <v>3.7820663063792281E-5</v>
      </c>
      <c r="Z61" s="17">
        <f t="shared" si="13"/>
        <v>101.48708228884315</v>
      </c>
      <c r="AA61" s="17">
        <f t="shared" si="14"/>
        <v>101.7099426756124</v>
      </c>
      <c r="AB61" s="17">
        <f t="shared" si="15"/>
        <v>101.43137614554247</v>
      </c>
      <c r="AC61" s="17">
        <f t="shared" si="4"/>
        <v>101.65027183405019</v>
      </c>
      <c r="AD61" s="17"/>
      <c r="AE61" s="15">
        <v>42795</v>
      </c>
      <c r="AF61" s="9">
        <v>61506.64</v>
      </c>
      <c r="AG61" s="16">
        <f t="shared" si="16"/>
        <v>1.0807249450848211E-3</v>
      </c>
      <c r="AH61" s="17">
        <f t="shared" si="17"/>
        <v>101.67211917529173</v>
      </c>
      <c r="AI61" s="17"/>
      <c r="AJ61" s="17"/>
      <c r="AK61" s="15">
        <v>42795</v>
      </c>
      <c r="AL61" s="9">
        <v>39514.99</v>
      </c>
      <c r="AM61" s="16">
        <f t="shared" si="18"/>
        <v>9.4103426124636513E-4</v>
      </c>
      <c r="AN61" s="17">
        <f t="shared" si="19"/>
        <v>101.32724232897577</v>
      </c>
      <c r="AO61" s="17"/>
      <c r="AP61" s="17"/>
      <c r="AQ61" s="9">
        <f t="shared" si="1"/>
        <v>101.32724232897577</v>
      </c>
      <c r="AR61" s="9">
        <f t="shared" si="2"/>
        <v>101.83834400480174</v>
      </c>
      <c r="AS61" s="9">
        <f t="shared" si="3"/>
        <v>101.67358263408698</v>
      </c>
      <c r="AT61" s="17"/>
      <c r="AU61" s="17"/>
      <c r="AV61" s="17"/>
      <c r="AW61" s="17"/>
      <c r="AX61" s="15"/>
    </row>
    <row r="62" spans="2:50" x14ac:dyDescent="0.2">
      <c r="B62" s="15">
        <v>42796</v>
      </c>
      <c r="C62" s="9">
        <v>35859.61</v>
      </c>
      <c r="D62" s="16">
        <f t="shared" si="5"/>
        <v>-2.6178594329362426E-4</v>
      </c>
      <c r="E62" s="17">
        <f t="shared" si="6"/>
        <v>101.69410726434492</v>
      </c>
      <c r="F62" s="17"/>
      <c r="G62" s="15">
        <v>42796</v>
      </c>
      <c r="H62" s="9">
        <v>35726.620000000003</v>
      </c>
      <c r="I62" s="16">
        <f t="shared" si="7"/>
        <v>3.2927470526278313E-4</v>
      </c>
      <c r="J62" s="17">
        <f t="shared" si="8"/>
        <v>101.87187679550837</v>
      </c>
      <c r="K62" s="17"/>
      <c r="L62" s="15">
        <v>42796</v>
      </c>
      <c r="M62" s="9">
        <v>39646.79</v>
      </c>
      <c r="N62" s="16">
        <f t="shared" si="9"/>
        <v>1.0443297811835173E-4</v>
      </c>
      <c r="O62" s="17">
        <f t="shared" si="10"/>
        <v>101.69415923029375</v>
      </c>
      <c r="P62" s="17"/>
      <c r="Q62" s="15">
        <v>42796</v>
      </c>
      <c r="R62" s="9">
        <v>37400.550000000003</v>
      </c>
      <c r="S62" s="16">
        <f t="shared" si="11"/>
        <v>2.586192140971999E-4</v>
      </c>
      <c r="T62" s="17">
        <f t="shared" si="12"/>
        <v>101.82584116709212</v>
      </c>
      <c r="U62" s="17"/>
      <c r="V62" s="15">
        <v>42796</v>
      </c>
      <c r="W62" s="9">
        <v>1494.12</v>
      </c>
      <c r="X62" s="16">
        <f t="shared" si="26"/>
        <v>1.4726554655575264E-4</v>
      </c>
      <c r="Y62" s="9">
        <f t="shared" si="0"/>
        <v>3.7820663063792281E-5</v>
      </c>
      <c r="Z62" s="17">
        <f t="shared" si="13"/>
        <v>101.50202783948477</v>
      </c>
      <c r="AA62" s="17">
        <f t="shared" si="14"/>
        <v>101.72876778338285</v>
      </c>
      <c r="AB62" s="17">
        <f t="shared" si="15"/>
        <v>101.48708228884315</v>
      </c>
      <c r="AC62" s="17">
        <f t="shared" si="4"/>
        <v>101.7099426756124</v>
      </c>
      <c r="AD62" s="17"/>
      <c r="AE62" s="15">
        <v>42796</v>
      </c>
      <c r="AF62" s="9">
        <v>61505.33</v>
      </c>
      <c r="AG62" s="16">
        <f t="shared" si="16"/>
        <v>-2.1298513461220914E-5</v>
      </c>
      <c r="AH62" s="17">
        <f t="shared" si="17"/>
        <v>101.66995371029284</v>
      </c>
      <c r="AI62" s="17"/>
      <c r="AJ62" s="17"/>
      <c r="AK62" s="15">
        <v>42796</v>
      </c>
      <c r="AL62" s="9">
        <v>39521.97</v>
      </c>
      <c r="AM62" s="16">
        <f t="shared" si="18"/>
        <v>1.766418263045022E-4</v>
      </c>
      <c r="AN62" s="17">
        <f t="shared" si="19"/>
        <v>101.34514095811517</v>
      </c>
      <c r="AO62" s="17"/>
      <c r="AP62" s="17"/>
      <c r="AQ62" s="9">
        <f t="shared" si="1"/>
        <v>101.34514095811517</v>
      </c>
      <c r="AR62" s="9">
        <f t="shared" si="2"/>
        <v>101.87187679550837</v>
      </c>
      <c r="AS62" s="9">
        <f t="shared" si="3"/>
        <v>101.68351318760786</v>
      </c>
      <c r="AT62" s="17"/>
      <c r="AU62" s="17"/>
      <c r="AV62" s="17"/>
      <c r="AW62" s="17"/>
      <c r="AX62" s="15"/>
    </row>
    <row r="63" spans="2:50" x14ac:dyDescent="0.2">
      <c r="B63" s="15">
        <v>42797</v>
      </c>
      <c r="C63" s="9">
        <v>35858.93</v>
      </c>
      <c r="D63" s="16">
        <f t="shared" si="5"/>
        <v>-1.8962838692293538E-5</v>
      </c>
      <c r="E63" s="17">
        <f t="shared" si="6"/>
        <v>101.69217885539291</v>
      </c>
      <c r="F63" s="17"/>
      <c r="G63" s="15">
        <v>42797</v>
      </c>
      <c r="H63" s="9">
        <v>35730.550000000003</v>
      </c>
      <c r="I63" s="16">
        <f t="shared" si="7"/>
        <v>1.1000200970601171E-4</v>
      </c>
      <c r="J63" s="17">
        <f t="shared" si="8"/>
        <v>101.8830829066884</v>
      </c>
      <c r="K63" s="17"/>
      <c r="L63" s="15">
        <v>42797</v>
      </c>
      <c r="M63" s="9">
        <v>39645.26</v>
      </c>
      <c r="N63" s="16">
        <f t="shared" si="9"/>
        <v>-3.8590766112456265E-5</v>
      </c>
      <c r="O63" s="17">
        <f t="shared" si="10"/>
        <v>101.6902347747799</v>
      </c>
      <c r="P63" s="17"/>
      <c r="Q63" s="15">
        <v>42797</v>
      </c>
      <c r="R63" s="9">
        <v>37405.43</v>
      </c>
      <c r="S63" s="16">
        <f t="shared" si="11"/>
        <v>1.3047936460819365E-4</v>
      </c>
      <c r="T63" s="17">
        <f t="shared" si="12"/>
        <v>101.8391273381483</v>
      </c>
      <c r="U63" s="17"/>
      <c r="V63" s="15">
        <v>42797</v>
      </c>
      <c r="W63" s="9">
        <v>1495.2</v>
      </c>
      <c r="X63" s="16">
        <f t="shared" si="26"/>
        <v>7.2283350734880791E-4</v>
      </c>
      <c r="Y63" s="9">
        <f t="shared" si="0"/>
        <v>3.7820663063792281E-5</v>
      </c>
      <c r="Z63" s="17">
        <f t="shared" si="13"/>
        <v>101.575396906271</v>
      </c>
      <c r="AA63" s="17">
        <f t="shared" si="14"/>
        <v>101.80614819484822</v>
      </c>
      <c r="AB63" s="17">
        <f t="shared" si="15"/>
        <v>101.50202783948477</v>
      </c>
      <c r="AC63" s="17">
        <f t="shared" si="4"/>
        <v>101.72876778338285</v>
      </c>
      <c r="AD63" s="17"/>
      <c r="AE63" s="15">
        <v>42797</v>
      </c>
      <c r="AF63" s="9">
        <v>61510.62</v>
      </c>
      <c r="AG63" s="16">
        <f t="shared" si="16"/>
        <v>8.600880606612904E-5</v>
      </c>
      <c r="AH63" s="17">
        <f t="shared" si="17"/>
        <v>101.67869822162426</v>
      </c>
      <c r="AI63" s="17"/>
      <c r="AJ63" s="17"/>
      <c r="AK63" s="15">
        <v>42797</v>
      </c>
      <c r="AL63" s="9">
        <v>39538.370000000003</v>
      </c>
      <c r="AM63" s="16">
        <f t="shared" si="18"/>
        <v>4.1495907213140448E-4</v>
      </c>
      <c r="AN63" s="17">
        <f t="shared" si="19"/>
        <v>101.38719504377217</v>
      </c>
      <c r="AO63" s="17"/>
      <c r="AP63" s="17"/>
      <c r="AQ63" s="9">
        <f t="shared" si="1"/>
        <v>101.38719504377217</v>
      </c>
      <c r="AR63" s="9">
        <f t="shared" si="2"/>
        <v>101.8830829066884</v>
      </c>
      <c r="AS63" s="9">
        <f t="shared" si="3"/>
        <v>101.69508619006767</v>
      </c>
      <c r="AT63" s="17"/>
      <c r="AU63" s="17"/>
      <c r="AV63" s="17"/>
      <c r="AW63" s="17"/>
      <c r="AX63" s="15"/>
    </row>
    <row r="64" spans="2:50" x14ac:dyDescent="0.2">
      <c r="B64" s="15">
        <v>42798</v>
      </c>
      <c r="C64" s="9">
        <v>35858.93</v>
      </c>
      <c r="D64" s="16">
        <f t="shared" si="5"/>
        <v>0</v>
      </c>
      <c r="E64" s="17">
        <f t="shared" si="6"/>
        <v>101.69217885539291</v>
      </c>
      <c r="F64" s="17"/>
      <c r="G64" s="15">
        <v>42798</v>
      </c>
      <c r="H64" s="9">
        <v>35730.550000000003</v>
      </c>
      <c r="I64" s="16">
        <f t="shared" si="7"/>
        <v>0</v>
      </c>
      <c r="J64" s="17">
        <f t="shared" si="8"/>
        <v>101.8830829066884</v>
      </c>
      <c r="K64" s="17"/>
      <c r="L64" s="15">
        <v>42798</v>
      </c>
      <c r="M64" s="9">
        <v>39645.26</v>
      </c>
      <c r="N64" s="16">
        <f t="shared" si="9"/>
        <v>0</v>
      </c>
      <c r="O64" s="17">
        <f t="shared" si="10"/>
        <v>101.6902347747799</v>
      </c>
      <c r="P64" s="17"/>
      <c r="Q64" s="15">
        <v>42798</v>
      </c>
      <c r="R64" s="9">
        <v>37405.43</v>
      </c>
      <c r="S64" s="16">
        <f t="shared" si="11"/>
        <v>0</v>
      </c>
      <c r="T64" s="17">
        <f t="shared" si="12"/>
        <v>101.8391273381483</v>
      </c>
      <c r="U64" s="17"/>
      <c r="V64" s="15">
        <v>42798</v>
      </c>
      <c r="W64" s="9">
        <v>1495.44</v>
      </c>
      <c r="X64" s="16">
        <f t="shared" si="26"/>
        <v>1.6051364365976539E-4</v>
      </c>
      <c r="Y64" s="9">
        <f t="shared" si="0"/>
        <v>3.7820663063792281E-5</v>
      </c>
      <c r="Z64" s="17">
        <f t="shared" si="13"/>
        <v>101.5917011433346</v>
      </c>
      <c r="AA64" s="17">
        <f t="shared" si="14"/>
        <v>101.82633984667063</v>
      </c>
      <c r="AB64" s="17">
        <f t="shared" si="15"/>
        <v>101.575396906271</v>
      </c>
      <c r="AC64" s="17">
        <f t="shared" si="4"/>
        <v>101.80614819484822</v>
      </c>
      <c r="AD64" s="17"/>
      <c r="AE64" s="15">
        <v>42798</v>
      </c>
      <c r="AF64" s="9">
        <v>61510.62</v>
      </c>
      <c r="AG64" s="16">
        <f t="shared" si="16"/>
        <v>0</v>
      </c>
      <c r="AH64" s="17">
        <f t="shared" si="17"/>
        <v>101.67869822162426</v>
      </c>
      <c r="AI64" s="17"/>
      <c r="AJ64" s="17"/>
      <c r="AK64" s="15">
        <v>42798</v>
      </c>
      <c r="AL64" s="9">
        <v>39538.370000000003</v>
      </c>
      <c r="AM64" s="16">
        <f t="shared" si="18"/>
        <v>0</v>
      </c>
      <c r="AN64" s="17">
        <f t="shared" si="19"/>
        <v>101.38719504377217</v>
      </c>
      <c r="AO64" s="17"/>
      <c r="AP64" s="17"/>
      <c r="AQ64" s="9">
        <f t="shared" si="1"/>
        <v>101.38719504377217</v>
      </c>
      <c r="AR64" s="9">
        <f t="shared" si="2"/>
        <v>101.8830829066884</v>
      </c>
      <c r="AS64" s="9">
        <f t="shared" si="3"/>
        <v>101.69508619006767</v>
      </c>
      <c r="AT64" s="17"/>
      <c r="AU64" s="17"/>
      <c r="AV64" s="17"/>
      <c r="AW64" s="17"/>
      <c r="AX64" s="15"/>
    </row>
    <row r="65" spans="2:50" x14ac:dyDescent="0.2">
      <c r="B65" s="15">
        <v>42799</v>
      </c>
      <c r="C65" s="9">
        <v>35858.93</v>
      </c>
      <c r="D65" s="16">
        <f t="shared" si="5"/>
        <v>0</v>
      </c>
      <c r="E65" s="17">
        <f t="shared" si="6"/>
        <v>101.69217885539291</v>
      </c>
      <c r="F65" s="17"/>
      <c r="G65" s="15">
        <v>42799</v>
      </c>
      <c r="H65" s="9">
        <v>35730.550000000003</v>
      </c>
      <c r="I65" s="16">
        <f t="shared" si="7"/>
        <v>0</v>
      </c>
      <c r="J65" s="17">
        <f t="shared" si="8"/>
        <v>101.8830829066884</v>
      </c>
      <c r="K65" s="17"/>
      <c r="L65" s="15">
        <v>42799</v>
      </c>
      <c r="M65" s="9">
        <v>39645.26</v>
      </c>
      <c r="N65" s="16">
        <f t="shared" si="9"/>
        <v>0</v>
      </c>
      <c r="O65" s="17">
        <f t="shared" si="10"/>
        <v>101.6902347747799</v>
      </c>
      <c r="P65" s="17"/>
      <c r="Q65" s="15">
        <v>42799</v>
      </c>
      <c r="R65" s="9">
        <v>37405.43</v>
      </c>
      <c r="S65" s="16">
        <f t="shared" si="11"/>
        <v>0</v>
      </c>
      <c r="T65" s="17">
        <f t="shared" si="12"/>
        <v>101.8391273381483</v>
      </c>
      <c r="U65" s="17"/>
      <c r="V65" s="15">
        <v>42799</v>
      </c>
      <c r="W65" s="9">
        <v>1495.68</v>
      </c>
      <c r="X65" s="16">
        <f t="shared" si="26"/>
        <v>1.6048788316491702E-4</v>
      </c>
      <c r="Y65" s="9">
        <f t="shared" si="0"/>
        <v>3.7820663063792281E-5</v>
      </c>
      <c r="Z65" s="17">
        <f t="shared" si="13"/>
        <v>101.60800538039823</v>
      </c>
      <c r="AA65" s="17">
        <f t="shared" si="14"/>
        <v>101.84653288009342</v>
      </c>
      <c r="AB65" s="17">
        <f t="shared" si="15"/>
        <v>101.5917011433346</v>
      </c>
      <c r="AC65" s="17">
        <f t="shared" si="4"/>
        <v>101.82633984667063</v>
      </c>
      <c r="AD65" s="17"/>
      <c r="AE65" s="15">
        <v>42799</v>
      </c>
      <c r="AF65" s="9">
        <v>61510.62</v>
      </c>
      <c r="AG65" s="16">
        <f t="shared" si="16"/>
        <v>0</v>
      </c>
      <c r="AH65" s="17">
        <f t="shared" si="17"/>
        <v>101.67869822162426</v>
      </c>
      <c r="AI65" s="17"/>
      <c r="AJ65" s="17"/>
      <c r="AK65" s="15">
        <v>42799</v>
      </c>
      <c r="AL65" s="9">
        <v>39538.370000000003</v>
      </c>
      <c r="AM65" s="16">
        <f t="shared" si="18"/>
        <v>0</v>
      </c>
      <c r="AN65" s="17">
        <f t="shared" si="19"/>
        <v>101.38719504377217</v>
      </c>
      <c r="AO65" s="17"/>
      <c r="AP65" s="17"/>
      <c r="AQ65" s="9">
        <f t="shared" si="1"/>
        <v>101.38719504377217</v>
      </c>
      <c r="AR65" s="9">
        <f t="shared" si="2"/>
        <v>101.8830829066884</v>
      </c>
      <c r="AS65" s="9">
        <f t="shared" si="3"/>
        <v>101.69508619006767</v>
      </c>
      <c r="AT65" s="17"/>
      <c r="AU65" s="17"/>
      <c r="AV65" s="17"/>
      <c r="AW65" s="17"/>
      <c r="AX65" s="15"/>
    </row>
    <row r="66" spans="2:50" x14ac:dyDescent="0.2">
      <c r="B66" s="15">
        <v>42800</v>
      </c>
      <c r="C66" s="9">
        <v>35889.22</v>
      </c>
      <c r="D66" s="16">
        <f t="shared" si="5"/>
        <v>8.4469893552330255E-4</v>
      </c>
      <c r="E66" s="17">
        <f t="shared" si="6"/>
        <v>101.7780781306231</v>
      </c>
      <c r="F66" s="17"/>
      <c r="G66" s="15">
        <v>42800</v>
      </c>
      <c r="H66" s="9">
        <v>35750.639999999999</v>
      </c>
      <c r="I66" s="16">
        <f t="shared" si="7"/>
        <v>5.6226394499936383E-4</v>
      </c>
      <c r="J66" s="17">
        <f t="shared" si="8"/>
        <v>101.94036809081221</v>
      </c>
      <c r="K66" s="17"/>
      <c r="L66" s="15">
        <v>42800</v>
      </c>
      <c r="M66" s="9">
        <v>39661.89</v>
      </c>
      <c r="N66" s="16">
        <f t="shared" si="9"/>
        <v>4.1947007031861716E-4</v>
      </c>
      <c r="O66" s="17">
        <f t="shared" si="10"/>
        <v>101.73289078471159</v>
      </c>
      <c r="P66" s="17"/>
      <c r="Q66" s="15">
        <v>42800</v>
      </c>
      <c r="R66" s="9">
        <v>37424.49</v>
      </c>
      <c r="S66" s="16">
        <f t="shared" si="11"/>
        <v>5.0955168808375362E-4</v>
      </c>
      <c r="T66" s="17">
        <f t="shared" si="12"/>
        <v>101.89101963739643</v>
      </c>
      <c r="U66" s="17"/>
      <c r="V66" s="15">
        <v>42800</v>
      </c>
      <c r="W66" s="9">
        <v>1495.7</v>
      </c>
      <c r="X66" s="16">
        <f t="shared" si="26"/>
        <v>1.3371844244769449E-5</v>
      </c>
      <c r="Y66" s="9">
        <f t="shared" si="0"/>
        <v>3.7820663063792281E-5</v>
      </c>
      <c r="Z66" s="17">
        <f t="shared" si="13"/>
        <v>101.60936406682019</v>
      </c>
      <c r="AA66" s="17">
        <f t="shared" si="14"/>
        <v>101.85174665947224</v>
      </c>
      <c r="AB66" s="17">
        <f t="shared" si="15"/>
        <v>101.60800538039823</v>
      </c>
      <c r="AC66" s="17">
        <f t="shared" si="4"/>
        <v>101.84653288009342</v>
      </c>
      <c r="AD66" s="17"/>
      <c r="AE66" s="15">
        <v>42800</v>
      </c>
      <c r="AF66" s="9">
        <v>61538.45</v>
      </c>
      <c r="AG66" s="16">
        <f t="shared" si="16"/>
        <v>4.524421961604741E-4</v>
      </c>
      <c r="AH66" s="17">
        <f t="shared" si="17"/>
        <v>101.72470195515039</v>
      </c>
      <c r="AI66" s="17"/>
      <c r="AJ66" s="17"/>
      <c r="AK66" s="15">
        <v>42800</v>
      </c>
      <c r="AL66" s="9">
        <v>39562.410000000003</v>
      </c>
      <c r="AM66" s="16">
        <f t="shared" si="18"/>
        <v>6.0801697186807502E-4</v>
      </c>
      <c r="AN66" s="17">
        <f t="shared" si="19"/>
        <v>101.44884017908888</v>
      </c>
      <c r="AO66" s="17"/>
      <c r="AP66" s="17"/>
      <c r="AQ66" s="9">
        <f t="shared" si="1"/>
        <v>101.44884017908888</v>
      </c>
      <c r="AR66" s="9">
        <f t="shared" si="2"/>
        <v>101.94036809081221</v>
      </c>
      <c r="AS66" s="9">
        <f t="shared" si="3"/>
        <v>101.75264979629709</v>
      </c>
      <c r="AT66" s="17"/>
      <c r="AU66" s="17"/>
      <c r="AV66" s="17"/>
      <c r="AW66" s="17"/>
      <c r="AX66" s="15"/>
    </row>
    <row r="67" spans="2:50" x14ac:dyDescent="0.2">
      <c r="B67" s="15">
        <v>42801</v>
      </c>
      <c r="C67" s="9">
        <v>35879.51</v>
      </c>
      <c r="D67" s="16">
        <f t="shared" si="5"/>
        <v>-2.7055477940174377E-4</v>
      </c>
      <c r="E67" s="17">
        <f t="shared" si="6"/>
        <v>101.75054158514654</v>
      </c>
      <c r="F67" s="17"/>
      <c r="G67" s="15">
        <v>42801</v>
      </c>
      <c r="H67" s="9">
        <v>35754.67</v>
      </c>
      <c r="I67" s="16">
        <f t="shared" si="7"/>
        <v>1.1272525470862327E-4</v>
      </c>
      <c r="J67" s="17">
        <f t="shared" si="8"/>
        <v>101.95185934477034</v>
      </c>
      <c r="K67" s="17"/>
      <c r="L67" s="15">
        <v>42801</v>
      </c>
      <c r="M67" s="9">
        <v>39657.47</v>
      </c>
      <c r="N67" s="16">
        <f t="shared" si="9"/>
        <v>-1.1144199129187182E-4</v>
      </c>
      <c r="O67" s="17">
        <f t="shared" si="10"/>
        <v>101.72155346878266</v>
      </c>
      <c r="P67" s="17"/>
      <c r="Q67" s="15">
        <v>42801</v>
      </c>
      <c r="R67" s="9">
        <v>37426.83</v>
      </c>
      <c r="S67" s="16">
        <f t="shared" si="11"/>
        <v>6.2525902156718161E-5</v>
      </c>
      <c r="T67" s="17">
        <f t="shared" si="12"/>
        <v>101.89739046532092</v>
      </c>
      <c r="U67" s="17"/>
      <c r="V67" s="15">
        <v>42801</v>
      </c>
      <c r="W67" s="9">
        <v>1495.5</v>
      </c>
      <c r="X67" s="16">
        <f t="shared" si="26"/>
        <v>-1.3371665440931046E-4</v>
      </c>
      <c r="Y67" s="9">
        <f t="shared" ref="Y67:Y130" si="36">+(1+VLOOKUP(MONTH(V67),$BM$4:$BN$15,2,0)/100)^(1/365)-1</f>
        <v>3.7820663063792281E-5</v>
      </c>
      <c r="Z67" s="17">
        <f t="shared" si="13"/>
        <v>101.59577720260052</v>
      </c>
      <c r="AA67" s="17">
        <f t="shared" si="14"/>
        <v>101.84197948525606</v>
      </c>
      <c r="AB67" s="17">
        <f t="shared" si="15"/>
        <v>101.60936406682019</v>
      </c>
      <c r="AC67" s="17">
        <f t="shared" si="4"/>
        <v>101.85174665947224</v>
      </c>
      <c r="AD67" s="17"/>
      <c r="AE67" s="15">
        <v>42801</v>
      </c>
      <c r="AF67" s="9">
        <v>61529.86</v>
      </c>
      <c r="AG67" s="16">
        <f t="shared" si="16"/>
        <v>-1.3958752617260206E-4</v>
      </c>
      <c r="AH67" s="17">
        <f t="shared" si="17"/>
        <v>101.71050245565382</v>
      </c>
      <c r="AI67" s="17"/>
      <c r="AJ67" s="17"/>
      <c r="AK67" s="15">
        <v>42801</v>
      </c>
      <c r="AL67" s="9">
        <v>39560.879999999997</v>
      </c>
      <c r="AM67" s="16">
        <f t="shared" si="18"/>
        <v>-3.8673073758821452E-5</v>
      </c>
      <c r="AN67" s="17">
        <f t="shared" si="19"/>
        <v>101.44491684060988</v>
      </c>
      <c r="AO67" s="17"/>
      <c r="AP67" s="17"/>
      <c r="AQ67" s="9">
        <f t="shared" ref="AQ67:AQ130" si="37">+MIN(AN67,AH67,T67,O67,J67,E67)</f>
        <v>101.44491684060988</v>
      </c>
      <c r="AR67" s="9">
        <f t="shared" ref="AR67:AR130" si="38">+MAX(AN67,AH67,T67,O67,J67,E67)</f>
        <v>101.95185934477034</v>
      </c>
      <c r="AS67" s="9">
        <f t="shared" ref="AS67:AS130" si="39">+AVERAGE(AN67,AH67,T67,O67,J67,E67)</f>
        <v>101.74612736004735</v>
      </c>
      <c r="AT67" s="17"/>
      <c r="AU67" s="17"/>
      <c r="AV67" s="17"/>
      <c r="AW67" s="17"/>
      <c r="AX67" s="15"/>
    </row>
    <row r="68" spans="2:50" x14ac:dyDescent="0.2">
      <c r="B68" s="15">
        <v>42802</v>
      </c>
      <c r="C68" s="9">
        <v>35862.92</v>
      </c>
      <c r="D68" s="16">
        <f t="shared" si="5"/>
        <v>-4.6238089650618708E-4</v>
      </c>
      <c r="E68" s="17">
        <f t="shared" si="6"/>
        <v>101.7034940785084</v>
      </c>
      <c r="F68" s="17"/>
      <c r="G68" s="15">
        <v>42802</v>
      </c>
      <c r="H68" s="9">
        <v>35737.449999999997</v>
      </c>
      <c r="I68" s="16">
        <f t="shared" si="7"/>
        <v>-4.8161540856062057E-4</v>
      </c>
      <c r="J68" s="17">
        <f t="shared" si="8"/>
        <v>101.9027577583785</v>
      </c>
      <c r="K68" s="17"/>
      <c r="L68" s="15">
        <v>42802</v>
      </c>
      <c r="M68" s="9">
        <v>39637.75</v>
      </c>
      <c r="N68" s="16">
        <f t="shared" si="9"/>
        <v>-4.9725814581724759E-4</v>
      </c>
      <c r="O68" s="17">
        <f t="shared" si="10"/>
        <v>101.67097159771512</v>
      </c>
      <c r="P68" s="17"/>
      <c r="Q68" s="15">
        <v>42802</v>
      </c>
      <c r="R68" s="9">
        <v>37410.11</v>
      </c>
      <c r="S68" s="16">
        <f t="shared" si="11"/>
        <v>-4.4673834252062505E-4</v>
      </c>
      <c r="T68" s="17">
        <f t="shared" si="12"/>
        <v>101.85186899399727</v>
      </c>
      <c r="U68" s="17"/>
      <c r="V68" s="15">
        <v>42802</v>
      </c>
      <c r="W68" s="9">
        <v>1495</v>
      </c>
      <c r="X68" s="16">
        <f t="shared" si="26"/>
        <v>-3.3433634236046395E-4</v>
      </c>
      <c r="Y68" s="9">
        <f t="shared" si="36"/>
        <v>3.7820663063792281E-5</v>
      </c>
      <c r="Z68" s="17">
        <f t="shared" si="13"/>
        <v>101.56181004205133</v>
      </c>
      <c r="AA68" s="17">
        <f t="shared" si="14"/>
        <v>101.81178174152808</v>
      </c>
      <c r="AB68" s="17">
        <f t="shared" si="15"/>
        <v>101.59577720260052</v>
      </c>
      <c r="AC68" s="17">
        <f t="shared" ref="AC68:AC131" si="40">+AA67</f>
        <v>101.84197948525606</v>
      </c>
      <c r="AD68" s="17"/>
      <c r="AE68" s="15">
        <v>42802</v>
      </c>
      <c r="AF68" s="9">
        <v>61496.32</v>
      </c>
      <c r="AG68" s="16">
        <f t="shared" si="16"/>
        <v>-5.4510119151907066E-4</v>
      </c>
      <c r="AH68" s="17">
        <f t="shared" si="17"/>
        <v>101.65505993957524</v>
      </c>
      <c r="AI68" s="17"/>
      <c r="AJ68" s="17"/>
      <c r="AK68" s="15">
        <v>42802</v>
      </c>
      <c r="AL68" s="9">
        <v>39567.57</v>
      </c>
      <c r="AM68" s="16">
        <f t="shared" si="18"/>
        <v>1.6910645061485319E-4</v>
      </c>
      <c r="AN68" s="17">
        <f t="shared" si="19"/>
        <v>101.46207183042971</v>
      </c>
      <c r="AO68" s="17"/>
      <c r="AP68" s="17"/>
      <c r="AQ68" s="9">
        <f t="shared" si="37"/>
        <v>101.46207183042971</v>
      </c>
      <c r="AR68" s="9">
        <f t="shared" si="38"/>
        <v>101.9027577583785</v>
      </c>
      <c r="AS68" s="9">
        <f t="shared" si="39"/>
        <v>101.7077040331007</v>
      </c>
      <c r="AT68" s="17"/>
      <c r="AU68" s="17"/>
      <c r="AV68" s="17"/>
      <c r="AW68" s="17"/>
      <c r="AX68" s="15"/>
    </row>
    <row r="69" spans="2:50" x14ac:dyDescent="0.2">
      <c r="B69" s="15">
        <v>42803</v>
      </c>
      <c r="C69" s="9">
        <v>35846.699999999997</v>
      </c>
      <c r="D69" s="16">
        <f t="shared" ref="D69:D132" si="41">+C69/C68-1</f>
        <v>-4.5227772864009363E-4</v>
      </c>
      <c r="E69" s="17">
        <f t="shared" ref="E69:E132" si="42">+(1+D69)*E68</f>
        <v>101.65749585321181</v>
      </c>
      <c r="F69" s="17"/>
      <c r="G69" s="15">
        <v>42803</v>
      </c>
      <c r="H69" s="9">
        <v>35722.99</v>
      </c>
      <c r="I69" s="16">
        <f t="shared" ref="I69:I132" si="43">+H69/H68-1</f>
        <v>-4.0461756504728275E-4</v>
      </c>
      <c r="J69" s="17">
        <f t="shared" ref="J69:J132" si="44">+(1+I69)*J68</f>
        <v>101.8615261126627</v>
      </c>
      <c r="K69" s="17"/>
      <c r="L69" s="15">
        <v>42803</v>
      </c>
      <c r="M69" s="9">
        <v>39625.9</v>
      </c>
      <c r="N69" s="16">
        <f t="shared" ref="N69:N132" si="45">+M69/M68-1</f>
        <v>-2.9895743325492052E-4</v>
      </c>
      <c r="O69" s="17">
        <f t="shared" ref="O69:O132" si="46">+(1+N69)*O68</f>
        <v>101.64057630500973</v>
      </c>
      <c r="P69" s="17"/>
      <c r="Q69" s="15">
        <v>42803</v>
      </c>
      <c r="R69" s="9">
        <v>37398.080000000002</v>
      </c>
      <c r="S69" s="16">
        <f t="shared" ref="S69:S132" si="47">+R69/R68-1</f>
        <v>-3.2157082670969395E-4</v>
      </c>
      <c r="T69" s="17">
        <f t="shared" ref="T69:T132" si="48">+(1+S69)*T68</f>
        <v>101.81911640428295</v>
      </c>
      <c r="U69" s="17"/>
      <c r="V69" s="15">
        <v>42803</v>
      </c>
      <c r="W69" s="9">
        <v>1493.52</v>
      </c>
      <c r="X69" s="16">
        <f t="shared" si="26"/>
        <v>-9.8996655518390764E-4</v>
      </c>
      <c r="Y69" s="9">
        <f t="shared" si="36"/>
        <v>3.7820663063792281E-5</v>
      </c>
      <c r="Z69" s="17">
        <f t="shared" ref="Z69:Z132" si="49">+(1+X69)*Z68</f>
        <v>101.46126724682576</v>
      </c>
      <c r="AA69" s="17">
        <f t="shared" ref="AA69:AA132" si="50">+(1+X69+Y69)*AA68</f>
        <v>101.71484207177346</v>
      </c>
      <c r="AB69" s="17">
        <f t="shared" ref="AB69:AB132" si="51">+Z68</f>
        <v>101.56181004205133</v>
      </c>
      <c r="AC69" s="17">
        <f t="shared" si="40"/>
        <v>101.81178174152808</v>
      </c>
      <c r="AD69" s="17"/>
      <c r="AE69" s="15">
        <v>42803</v>
      </c>
      <c r="AF69" s="9">
        <v>61471.99</v>
      </c>
      <c r="AG69" s="16">
        <f t="shared" ref="AG69:AG132" si="52">+AF69/AF68-1</f>
        <v>-3.9563342977277927E-4</v>
      </c>
      <c r="AH69" s="17">
        <f t="shared" ref="AH69:AH132" si="53">+(1+AG69)*AH68</f>
        <v>101.61484179955758</v>
      </c>
      <c r="AI69" s="17"/>
      <c r="AJ69" s="17"/>
      <c r="AK69" s="15">
        <v>42803</v>
      </c>
      <c r="AL69" s="9">
        <v>39551.96</v>
      </c>
      <c r="AM69" s="16">
        <f t="shared" ref="AM69:AM132" si="54">+AL69/AL68-1</f>
        <v>-3.9451500306941778E-4</v>
      </c>
      <c r="AN69" s="17">
        <f t="shared" ref="AN69:AN132" si="55">+(1+AM69)*AN68</f>
        <v>101.4220435208501</v>
      </c>
      <c r="AO69" s="17"/>
      <c r="AP69" s="17"/>
      <c r="AQ69" s="9">
        <f t="shared" si="37"/>
        <v>101.4220435208501</v>
      </c>
      <c r="AR69" s="9">
        <f t="shared" si="38"/>
        <v>101.8615261126627</v>
      </c>
      <c r="AS69" s="9">
        <f t="shared" si="39"/>
        <v>101.66926666592916</v>
      </c>
      <c r="AT69" s="17"/>
      <c r="AU69" s="17"/>
      <c r="AV69" s="17"/>
      <c r="AW69" s="17"/>
      <c r="AX69" s="15"/>
    </row>
    <row r="70" spans="2:50" x14ac:dyDescent="0.2">
      <c r="B70" s="15">
        <v>42804</v>
      </c>
      <c r="C70" s="9">
        <v>35785.22</v>
      </c>
      <c r="D70" s="16">
        <f t="shared" si="41"/>
        <v>-1.7150811650722408E-3</v>
      </c>
      <c r="E70" s="17">
        <f t="shared" si="42"/>
        <v>101.48314499678555</v>
      </c>
      <c r="F70" s="17"/>
      <c r="G70" s="15">
        <v>42804</v>
      </c>
      <c r="H70" s="9">
        <v>35669.07</v>
      </c>
      <c r="I70" s="16">
        <f t="shared" si="43"/>
        <v>-1.5093921309498048E-3</v>
      </c>
      <c r="J70" s="17">
        <f t="shared" si="44"/>
        <v>101.70777712670171</v>
      </c>
      <c r="K70" s="17"/>
      <c r="L70" s="15">
        <v>42804</v>
      </c>
      <c r="M70" s="9">
        <v>39553.9</v>
      </c>
      <c r="N70" s="16">
        <f t="shared" si="45"/>
        <v>-1.8169934310640068E-3</v>
      </c>
      <c r="O70" s="17">
        <f t="shared" si="46"/>
        <v>101.45589604553396</v>
      </c>
      <c r="P70" s="17"/>
      <c r="Q70" s="15">
        <v>42804</v>
      </c>
      <c r="R70" s="9">
        <v>37334.019999999997</v>
      </c>
      <c r="S70" s="16">
        <f t="shared" si="47"/>
        <v>-1.712922160709951E-3</v>
      </c>
      <c r="T70" s="17">
        <f t="shared" si="48"/>
        <v>101.64470818341015</v>
      </c>
      <c r="U70" s="17"/>
      <c r="V70" s="15">
        <v>42804</v>
      </c>
      <c r="W70" s="9">
        <v>1492.34</v>
      </c>
      <c r="X70" s="16">
        <f t="shared" si="26"/>
        <v>-7.9007981145218231E-4</v>
      </c>
      <c r="Y70" s="9">
        <f t="shared" si="36"/>
        <v>3.7820663063792281E-5</v>
      </c>
      <c r="Z70" s="17">
        <f t="shared" si="49"/>
        <v>101.38110474792968</v>
      </c>
      <c r="AA70" s="17">
        <f t="shared" si="50"/>
        <v>101.63832615129809</v>
      </c>
      <c r="AB70" s="17">
        <f t="shared" si="51"/>
        <v>101.46126724682576</v>
      </c>
      <c r="AC70" s="17">
        <f t="shared" si="40"/>
        <v>101.71484207177346</v>
      </c>
      <c r="AD70" s="17"/>
      <c r="AE70" s="15">
        <v>42804</v>
      </c>
      <c r="AF70" s="9">
        <v>61376.46</v>
      </c>
      <c r="AG70" s="16">
        <f t="shared" si="52"/>
        <v>-1.5540411169379098E-3</v>
      </c>
      <c r="AH70" s="17">
        <f t="shared" si="53"/>
        <v>101.45692815730993</v>
      </c>
      <c r="AI70" s="17"/>
      <c r="AJ70" s="17"/>
      <c r="AK70" s="15">
        <v>42804</v>
      </c>
      <c r="AL70" s="9">
        <v>39519.81</v>
      </c>
      <c r="AM70" s="16">
        <f t="shared" si="54"/>
        <v>-8.1285478646320186E-4</v>
      </c>
      <c r="AN70" s="17">
        <f t="shared" si="55"/>
        <v>101.3396021273213</v>
      </c>
      <c r="AO70" s="17"/>
      <c r="AP70" s="17"/>
      <c r="AQ70" s="9">
        <f t="shared" si="37"/>
        <v>101.3396021273213</v>
      </c>
      <c r="AR70" s="9">
        <f t="shared" si="38"/>
        <v>101.70777712670171</v>
      </c>
      <c r="AS70" s="9">
        <f t="shared" si="39"/>
        <v>101.51467610617711</v>
      </c>
      <c r="AT70" s="17"/>
      <c r="AU70" s="17"/>
      <c r="AV70" s="17"/>
      <c r="AW70" s="17"/>
      <c r="AX70" s="15"/>
    </row>
    <row r="71" spans="2:50" x14ac:dyDescent="0.2">
      <c r="B71" s="15">
        <v>42805</v>
      </c>
      <c r="C71" s="9">
        <v>35785.22</v>
      </c>
      <c r="D71" s="16">
        <f t="shared" si="41"/>
        <v>0</v>
      </c>
      <c r="E71" s="17">
        <f t="shared" si="42"/>
        <v>101.48314499678555</v>
      </c>
      <c r="F71" s="17"/>
      <c r="G71" s="15">
        <v>42805</v>
      </c>
      <c r="H71" s="9">
        <v>35669.07</v>
      </c>
      <c r="I71" s="16">
        <f t="shared" si="43"/>
        <v>0</v>
      </c>
      <c r="J71" s="17">
        <f t="shared" si="44"/>
        <v>101.70777712670171</v>
      </c>
      <c r="K71" s="17"/>
      <c r="L71" s="15">
        <v>42805</v>
      </c>
      <c r="M71" s="9">
        <v>39553.9</v>
      </c>
      <c r="N71" s="16">
        <f t="shared" si="45"/>
        <v>0</v>
      </c>
      <c r="O71" s="17">
        <f t="shared" si="46"/>
        <v>101.45589604553396</v>
      </c>
      <c r="P71" s="17"/>
      <c r="Q71" s="15">
        <v>42805</v>
      </c>
      <c r="R71" s="9">
        <v>37334.019999999997</v>
      </c>
      <c r="S71" s="16">
        <f t="shared" si="47"/>
        <v>0</v>
      </c>
      <c r="T71" s="17">
        <f t="shared" si="48"/>
        <v>101.64470818341015</v>
      </c>
      <c r="U71" s="17"/>
      <c r="V71" s="15">
        <v>42805</v>
      </c>
      <c r="W71" s="9">
        <v>1492.47</v>
      </c>
      <c r="X71" s="16">
        <f t="shared" ref="X71:X134" si="56">+W71/W70-1</f>
        <v>8.7111516142490686E-5</v>
      </c>
      <c r="Y71" s="9">
        <f t="shared" si="36"/>
        <v>3.7820663063792281E-5</v>
      </c>
      <c r="Z71" s="17">
        <f t="shared" si="49"/>
        <v>101.38993620967247</v>
      </c>
      <c r="AA71" s="17">
        <f t="shared" si="50"/>
        <v>101.65102404887504</v>
      </c>
      <c r="AB71" s="17">
        <f t="shared" si="51"/>
        <v>101.38110474792968</v>
      </c>
      <c r="AC71" s="17">
        <f t="shared" si="40"/>
        <v>101.63832615129809</v>
      </c>
      <c r="AD71" s="17"/>
      <c r="AE71" s="15">
        <v>42805</v>
      </c>
      <c r="AF71" s="9">
        <v>61376.46</v>
      </c>
      <c r="AG71" s="16">
        <f t="shared" si="52"/>
        <v>0</v>
      </c>
      <c r="AH71" s="17">
        <f t="shared" si="53"/>
        <v>101.45692815730993</v>
      </c>
      <c r="AI71" s="17"/>
      <c r="AJ71" s="17"/>
      <c r="AK71" s="15">
        <v>42805</v>
      </c>
      <c r="AL71" s="9">
        <v>39519.81</v>
      </c>
      <c r="AM71" s="16">
        <f t="shared" si="54"/>
        <v>0</v>
      </c>
      <c r="AN71" s="17">
        <f t="shared" si="55"/>
        <v>101.3396021273213</v>
      </c>
      <c r="AO71" s="17"/>
      <c r="AP71" s="17"/>
      <c r="AQ71" s="9">
        <f t="shared" si="37"/>
        <v>101.3396021273213</v>
      </c>
      <c r="AR71" s="9">
        <f t="shared" si="38"/>
        <v>101.70777712670171</v>
      </c>
      <c r="AS71" s="9">
        <f t="shared" si="39"/>
        <v>101.51467610617711</v>
      </c>
      <c r="AT71" s="17"/>
      <c r="AU71" s="17"/>
      <c r="AV71" s="17"/>
      <c r="AW71" s="17"/>
      <c r="AX71" s="15"/>
    </row>
    <row r="72" spans="2:50" x14ac:dyDescent="0.2">
      <c r="B72" s="15">
        <v>42806</v>
      </c>
      <c r="C72" s="9">
        <v>35785.22</v>
      </c>
      <c r="D72" s="16">
        <f t="shared" si="41"/>
        <v>0</v>
      </c>
      <c r="E72" s="17">
        <f t="shared" si="42"/>
        <v>101.48314499678555</v>
      </c>
      <c r="F72" s="17"/>
      <c r="G72" s="15">
        <v>42806</v>
      </c>
      <c r="H72" s="9">
        <v>35669.07</v>
      </c>
      <c r="I72" s="16">
        <f t="shared" si="43"/>
        <v>0</v>
      </c>
      <c r="J72" s="17">
        <f t="shared" si="44"/>
        <v>101.70777712670171</v>
      </c>
      <c r="K72" s="17"/>
      <c r="L72" s="15">
        <v>42806</v>
      </c>
      <c r="M72" s="9">
        <v>39553.9</v>
      </c>
      <c r="N72" s="16">
        <f t="shared" si="45"/>
        <v>0</v>
      </c>
      <c r="O72" s="17">
        <f t="shared" si="46"/>
        <v>101.45589604553396</v>
      </c>
      <c r="P72" s="17"/>
      <c r="Q72" s="15">
        <v>42806</v>
      </c>
      <c r="R72" s="9">
        <v>37334.019999999997</v>
      </c>
      <c r="S72" s="16">
        <f t="shared" si="47"/>
        <v>0</v>
      </c>
      <c r="T72" s="17">
        <f t="shared" si="48"/>
        <v>101.64470818341015</v>
      </c>
      <c r="U72" s="17"/>
      <c r="V72" s="15">
        <v>42806</v>
      </c>
      <c r="W72" s="9">
        <v>1492.61</v>
      </c>
      <c r="X72" s="16">
        <f t="shared" si="56"/>
        <v>9.3804230570704306E-5</v>
      </c>
      <c r="Y72" s="9">
        <f t="shared" si="36"/>
        <v>3.7820663063792281E-5</v>
      </c>
      <c r="Z72" s="17">
        <f t="shared" si="49"/>
        <v>101.39944701462623</v>
      </c>
      <c r="AA72" s="17">
        <f t="shared" si="50"/>
        <v>101.66440385410331</v>
      </c>
      <c r="AB72" s="17">
        <f t="shared" si="51"/>
        <v>101.38993620967247</v>
      </c>
      <c r="AC72" s="17">
        <f t="shared" si="40"/>
        <v>101.65102404887504</v>
      </c>
      <c r="AD72" s="17"/>
      <c r="AE72" s="15">
        <v>42806</v>
      </c>
      <c r="AF72" s="9">
        <v>61376.46</v>
      </c>
      <c r="AG72" s="16">
        <f t="shared" si="52"/>
        <v>0</v>
      </c>
      <c r="AH72" s="17">
        <f t="shared" si="53"/>
        <v>101.45692815730993</v>
      </c>
      <c r="AI72" s="17"/>
      <c r="AJ72" s="17"/>
      <c r="AK72" s="15">
        <v>42806</v>
      </c>
      <c r="AL72" s="9">
        <v>39519.81</v>
      </c>
      <c r="AM72" s="16">
        <f t="shared" si="54"/>
        <v>0</v>
      </c>
      <c r="AN72" s="17">
        <f t="shared" si="55"/>
        <v>101.3396021273213</v>
      </c>
      <c r="AO72" s="17"/>
      <c r="AP72" s="17"/>
      <c r="AQ72" s="9">
        <f t="shared" si="37"/>
        <v>101.3396021273213</v>
      </c>
      <c r="AR72" s="9">
        <f t="shared" si="38"/>
        <v>101.70777712670171</v>
      </c>
      <c r="AS72" s="9">
        <f t="shared" si="39"/>
        <v>101.51467610617711</v>
      </c>
      <c r="AT72" s="17"/>
      <c r="AU72" s="17"/>
      <c r="AV72" s="17"/>
      <c r="AW72" s="17"/>
      <c r="AX72" s="15"/>
    </row>
    <row r="73" spans="2:50" x14ac:dyDescent="0.2">
      <c r="B73" s="15">
        <v>42807</v>
      </c>
      <c r="C73" s="9">
        <v>35742.03</v>
      </c>
      <c r="D73" s="16">
        <f t="shared" si="41"/>
        <v>-1.2069228580962044E-3</v>
      </c>
      <c r="E73" s="17">
        <f t="shared" si="42"/>
        <v>101.36066266937745</v>
      </c>
      <c r="F73" s="17"/>
      <c r="G73" s="15">
        <v>42807</v>
      </c>
      <c r="H73" s="9">
        <v>35631.11</v>
      </c>
      <c r="I73" s="16">
        <f t="shared" si="43"/>
        <v>-1.064227354399705E-3</v>
      </c>
      <c r="J73" s="17">
        <f t="shared" si="44"/>
        <v>101.59953692812829</v>
      </c>
      <c r="K73" s="17"/>
      <c r="L73" s="15">
        <v>42807</v>
      </c>
      <c r="M73" s="9">
        <v>39508.1</v>
      </c>
      <c r="N73" s="16">
        <f t="shared" si="45"/>
        <v>-1.1579136317785288E-3</v>
      </c>
      <c r="O73" s="17">
        <f t="shared" si="46"/>
        <v>101.33841888047853</v>
      </c>
      <c r="P73" s="17"/>
      <c r="Q73" s="15">
        <v>42807</v>
      </c>
      <c r="R73" s="9">
        <v>37288.92</v>
      </c>
      <c r="S73" s="16">
        <f t="shared" si="47"/>
        <v>-1.2080134954660648E-3</v>
      </c>
      <c r="T73" s="17">
        <f t="shared" si="48"/>
        <v>101.52192000418188</v>
      </c>
      <c r="U73" s="17"/>
      <c r="V73" s="15">
        <v>42807</v>
      </c>
      <c r="W73" s="9">
        <v>1491.77</v>
      </c>
      <c r="X73" s="16">
        <f t="shared" si="56"/>
        <v>-5.6277259297465854E-4</v>
      </c>
      <c r="Y73" s="9">
        <f t="shared" si="36"/>
        <v>3.7820663063792281E-5</v>
      </c>
      <c r="Z73" s="17">
        <f t="shared" si="49"/>
        <v>101.34238218490361</v>
      </c>
      <c r="AA73" s="17">
        <f t="shared" si="50"/>
        <v>101.61103492909686</v>
      </c>
      <c r="AB73" s="17">
        <f t="shared" si="51"/>
        <v>101.39944701462623</v>
      </c>
      <c r="AC73" s="17">
        <f t="shared" si="40"/>
        <v>101.66440385410331</v>
      </c>
      <c r="AD73" s="17"/>
      <c r="AE73" s="15">
        <v>42807</v>
      </c>
      <c r="AF73" s="9">
        <v>61317.86</v>
      </c>
      <c r="AG73" s="16">
        <f t="shared" si="52"/>
        <v>-9.5476343862122004E-4</v>
      </c>
      <c r="AH73" s="17">
        <f t="shared" si="53"/>
        <v>101.36006079171051</v>
      </c>
      <c r="AI73" s="17"/>
      <c r="AJ73" s="17"/>
      <c r="AK73" s="15">
        <v>42807</v>
      </c>
      <c r="AL73" s="9">
        <v>39498.92</v>
      </c>
      <c r="AM73" s="16">
        <f t="shared" si="54"/>
        <v>-5.2859565873419889E-4</v>
      </c>
      <c r="AN73" s="17">
        <f t="shared" si="55"/>
        <v>101.28603445357895</v>
      </c>
      <c r="AO73" s="17"/>
      <c r="AP73" s="17"/>
      <c r="AQ73" s="9">
        <f t="shared" si="37"/>
        <v>101.28603445357895</v>
      </c>
      <c r="AR73" s="9">
        <f t="shared" si="38"/>
        <v>101.59953692812829</v>
      </c>
      <c r="AS73" s="9">
        <f t="shared" si="39"/>
        <v>101.4111056212426</v>
      </c>
      <c r="AT73" s="17"/>
      <c r="AU73" s="17"/>
      <c r="AV73" s="17"/>
      <c r="AW73" s="17"/>
      <c r="AX73" s="15"/>
    </row>
    <row r="74" spans="2:50" x14ac:dyDescent="0.2">
      <c r="B74" s="15">
        <v>42808</v>
      </c>
      <c r="C74" s="9">
        <v>35726.25</v>
      </c>
      <c r="D74" s="16">
        <f t="shared" si="41"/>
        <v>-4.4149702744911146E-4</v>
      </c>
      <c r="E74" s="17">
        <f t="shared" si="42"/>
        <v>101.31591223810865</v>
      </c>
      <c r="F74" s="17"/>
      <c r="G74" s="15">
        <v>42808</v>
      </c>
      <c r="H74" s="9">
        <v>35616.47</v>
      </c>
      <c r="I74" s="16">
        <f t="shared" si="43"/>
        <v>-4.1087689942864714E-4</v>
      </c>
      <c r="J74" s="17">
        <f t="shared" si="44"/>
        <v>101.55779202541187</v>
      </c>
      <c r="K74" s="17"/>
      <c r="L74" s="15">
        <v>42808</v>
      </c>
      <c r="M74" s="9">
        <v>39496.629999999997</v>
      </c>
      <c r="N74" s="16">
        <f t="shared" si="45"/>
        <v>-2.9032021281716336E-4</v>
      </c>
      <c r="O74" s="17">
        <f t="shared" si="46"/>
        <v>101.30899828914259</v>
      </c>
      <c r="P74" s="17"/>
      <c r="Q74" s="15">
        <v>42808</v>
      </c>
      <c r="R74" s="9">
        <v>37278.370000000003</v>
      </c>
      <c r="S74" s="16">
        <f t="shared" si="47"/>
        <v>-2.8292586645028983E-4</v>
      </c>
      <c r="T74" s="17">
        <f t="shared" si="48"/>
        <v>101.493196827001</v>
      </c>
      <c r="U74" s="17"/>
      <c r="V74" s="15">
        <v>42808</v>
      </c>
      <c r="W74" s="9">
        <v>1490.14</v>
      </c>
      <c r="X74" s="16">
        <f t="shared" si="56"/>
        <v>-1.092661737399081E-3</v>
      </c>
      <c r="Y74" s="9">
        <f t="shared" si="36"/>
        <v>3.7820663063792281E-5</v>
      </c>
      <c r="Z74" s="17">
        <f t="shared" si="49"/>
        <v>101.2316492415133</v>
      </c>
      <c r="AA74" s="17">
        <f t="shared" si="50"/>
        <v>101.50385143584793</v>
      </c>
      <c r="AB74" s="17">
        <f t="shared" si="51"/>
        <v>101.34238218490361</v>
      </c>
      <c r="AC74" s="17">
        <f t="shared" si="40"/>
        <v>101.61103492909686</v>
      </c>
      <c r="AD74" s="17"/>
      <c r="AE74" s="15">
        <v>42808</v>
      </c>
      <c r="AF74" s="9">
        <v>61292.47</v>
      </c>
      <c r="AG74" s="16">
        <f t="shared" si="52"/>
        <v>-4.1407185443198546E-4</v>
      </c>
      <c r="AH74" s="17">
        <f t="shared" si="53"/>
        <v>101.31809044337315</v>
      </c>
      <c r="AI74" s="17"/>
      <c r="AJ74" s="17"/>
      <c r="AK74" s="15">
        <v>42808</v>
      </c>
      <c r="AL74" s="9">
        <v>39500.53</v>
      </c>
      <c r="AM74" s="16">
        <f t="shared" si="54"/>
        <v>4.0760608138068477E-5</v>
      </c>
      <c r="AN74" s="17">
        <f t="shared" si="55"/>
        <v>101.29016293393917</v>
      </c>
      <c r="AO74" s="17"/>
      <c r="AP74" s="17"/>
      <c r="AQ74" s="9">
        <f t="shared" si="37"/>
        <v>101.29016293393917</v>
      </c>
      <c r="AR74" s="9">
        <f t="shared" si="38"/>
        <v>101.55779202541187</v>
      </c>
      <c r="AS74" s="9">
        <f t="shared" si="39"/>
        <v>101.38069212616274</v>
      </c>
      <c r="AT74" s="17"/>
      <c r="AU74" s="17"/>
      <c r="AV74" s="17"/>
      <c r="AW74" s="17"/>
      <c r="AX74" s="15"/>
    </row>
    <row r="75" spans="2:50" x14ac:dyDescent="0.2">
      <c r="B75" s="15">
        <v>42809</v>
      </c>
      <c r="C75" s="9">
        <v>35650.47</v>
      </c>
      <c r="D75" s="16">
        <f t="shared" si="41"/>
        <v>-2.1211294216436638E-3</v>
      </c>
      <c r="E75" s="17">
        <f t="shared" si="42"/>
        <v>101.10100807577973</v>
      </c>
      <c r="F75" s="17"/>
      <c r="G75" s="15">
        <v>42809</v>
      </c>
      <c r="H75" s="9">
        <v>35553.61</v>
      </c>
      <c r="I75" s="16">
        <f t="shared" si="43"/>
        <v>-1.7649138165573008E-3</v>
      </c>
      <c r="J75" s="17">
        <f t="shared" si="44"/>
        <v>101.37855127508716</v>
      </c>
      <c r="K75" s="17"/>
      <c r="L75" s="15">
        <v>42809</v>
      </c>
      <c r="M75" s="9">
        <v>39419.29</v>
      </c>
      <c r="N75" s="16">
        <f t="shared" si="45"/>
        <v>-1.9581417452576577E-3</v>
      </c>
      <c r="O75" s="17">
        <f t="shared" si="46"/>
        <v>101.11062091042238</v>
      </c>
      <c r="P75" s="17"/>
      <c r="Q75" s="15">
        <v>42809</v>
      </c>
      <c r="R75" s="9">
        <v>37206.69</v>
      </c>
      <c r="S75" s="16">
        <f t="shared" si="47"/>
        <v>-1.9228308533876248E-3</v>
      </c>
      <c r="T75" s="17">
        <f t="shared" si="48"/>
        <v>101.2980425767331</v>
      </c>
      <c r="U75" s="17"/>
      <c r="V75" s="15">
        <v>42809</v>
      </c>
      <c r="W75" s="9">
        <v>1489.9</v>
      </c>
      <c r="X75" s="16">
        <f t="shared" si="56"/>
        <v>-1.6105869247184934E-4</v>
      </c>
      <c r="Y75" s="9">
        <f t="shared" si="36"/>
        <v>3.7820663063792281E-5</v>
      </c>
      <c r="Z75" s="17">
        <f t="shared" si="49"/>
        <v>101.21534500444969</v>
      </c>
      <c r="AA75" s="17">
        <f t="shared" si="50"/>
        <v>101.49134230121965</v>
      </c>
      <c r="AB75" s="17">
        <f t="shared" si="51"/>
        <v>101.2316492415133</v>
      </c>
      <c r="AC75" s="17">
        <f t="shared" si="40"/>
        <v>101.50385143584793</v>
      </c>
      <c r="AD75" s="17"/>
      <c r="AE75" s="15">
        <v>42809</v>
      </c>
      <c r="AF75" s="9">
        <v>61157.75</v>
      </c>
      <c r="AG75" s="16">
        <f t="shared" si="52"/>
        <v>-2.1979861474011875E-3</v>
      </c>
      <c r="AH75" s="17">
        <f t="shared" si="53"/>
        <v>101.09539468409747</v>
      </c>
      <c r="AI75" s="17"/>
      <c r="AJ75" s="17"/>
      <c r="AK75" s="15">
        <v>42809</v>
      </c>
      <c r="AL75" s="9">
        <v>39464.449999999997</v>
      </c>
      <c r="AM75" s="16">
        <f t="shared" si="54"/>
        <v>-9.1340546569884662E-4</v>
      </c>
      <c r="AN75" s="17">
        <f t="shared" si="55"/>
        <v>101.19764394549378</v>
      </c>
      <c r="AO75" s="17"/>
      <c r="AP75" s="17"/>
      <c r="AQ75" s="9">
        <f t="shared" si="37"/>
        <v>101.09539468409747</v>
      </c>
      <c r="AR75" s="9">
        <f t="shared" si="38"/>
        <v>101.37855127508716</v>
      </c>
      <c r="AS75" s="9">
        <f t="shared" si="39"/>
        <v>101.19687691126893</v>
      </c>
      <c r="AT75" s="17"/>
      <c r="AU75" s="17"/>
      <c r="AV75" s="17"/>
      <c r="AW75" s="17"/>
      <c r="AX75" s="15"/>
    </row>
    <row r="76" spans="2:50" x14ac:dyDescent="0.2">
      <c r="B76" s="15">
        <v>42810</v>
      </c>
      <c r="C76" s="9">
        <v>35637</v>
      </c>
      <c r="D76" s="16">
        <f t="shared" si="41"/>
        <v>-3.7783513092537468E-4</v>
      </c>
      <c r="E76" s="17">
        <f t="shared" si="42"/>
        <v>101.06280856315674</v>
      </c>
      <c r="F76" s="17"/>
      <c r="G76" s="15">
        <v>42810</v>
      </c>
      <c r="H76" s="9">
        <v>35540.15</v>
      </c>
      <c r="I76" s="16">
        <f t="shared" si="43"/>
        <v>-3.7858321560035879E-4</v>
      </c>
      <c r="J76" s="17">
        <f t="shared" si="44"/>
        <v>101.34017105715253</v>
      </c>
      <c r="K76" s="17"/>
      <c r="L76" s="15">
        <v>42810</v>
      </c>
      <c r="M76" s="9">
        <v>39405.49</v>
      </c>
      <c r="N76" s="16">
        <f t="shared" si="45"/>
        <v>-3.500824088917831E-4</v>
      </c>
      <c r="O76" s="17">
        <f t="shared" si="46"/>
        <v>101.07522386068952</v>
      </c>
      <c r="P76" s="17"/>
      <c r="Q76" s="15">
        <v>42810</v>
      </c>
      <c r="R76" s="9">
        <v>37192.559999999998</v>
      </c>
      <c r="S76" s="16">
        <f t="shared" si="47"/>
        <v>-3.7977041225667474E-4</v>
      </c>
      <c r="T76" s="17">
        <f t="shared" si="48"/>
        <v>101.25957257734294</v>
      </c>
      <c r="U76" s="17"/>
      <c r="V76" s="15">
        <v>42810</v>
      </c>
      <c r="W76" s="9">
        <v>1489.9</v>
      </c>
      <c r="X76" s="16">
        <f t="shared" si="56"/>
        <v>0</v>
      </c>
      <c r="Y76" s="9">
        <f t="shared" si="36"/>
        <v>3.7820663063792281E-5</v>
      </c>
      <c r="Z76" s="17">
        <f t="shared" si="49"/>
        <v>101.21534500444969</v>
      </c>
      <c r="AA76" s="17">
        <f t="shared" si="50"/>
        <v>101.49518077108071</v>
      </c>
      <c r="AB76" s="17">
        <f t="shared" si="51"/>
        <v>101.21534500444969</v>
      </c>
      <c r="AC76" s="17">
        <f t="shared" si="40"/>
        <v>101.49134230121965</v>
      </c>
      <c r="AD76" s="17"/>
      <c r="AE76" s="15">
        <v>42810</v>
      </c>
      <c r="AF76" s="9">
        <v>61151.94</v>
      </c>
      <c r="AG76" s="16">
        <f t="shared" si="52"/>
        <v>-9.5000224828334368E-5</v>
      </c>
      <c r="AH76" s="17">
        <f t="shared" si="53"/>
        <v>101.08579059887337</v>
      </c>
      <c r="AI76" s="17"/>
      <c r="AJ76" s="17"/>
      <c r="AK76" s="15">
        <v>42810</v>
      </c>
      <c r="AL76" s="9">
        <v>39460.620000000003</v>
      </c>
      <c r="AM76" s="16">
        <f t="shared" si="54"/>
        <v>-9.7049369749080405E-5</v>
      </c>
      <c r="AN76" s="17">
        <f t="shared" si="55"/>
        <v>101.18782277792877</v>
      </c>
      <c r="AO76" s="17"/>
      <c r="AP76" s="17"/>
      <c r="AQ76" s="9">
        <f t="shared" si="37"/>
        <v>101.06280856315674</v>
      </c>
      <c r="AR76" s="9">
        <f t="shared" si="38"/>
        <v>101.34017105715253</v>
      </c>
      <c r="AS76" s="9">
        <f t="shared" si="39"/>
        <v>101.16856490585731</v>
      </c>
      <c r="AT76" s="17"/>
      <c r="AU76" s="17"/>
      <c r="AV76" s="17"/>
      <c r="AW76" s="17"/>
      <c r="AX76" s="15"/>
    </row>
    <row r="77" spans="2:50" x14ac:dyDescent="0.2">
      <c r="B77" s="15">
        <v>42811</v>
      </c>
      <c r="C77" s="9">
        <v>35763.49</v>
      </c>
      <c r="D77" s="16">
        <f t="shared" si="41"/>
        <v>3.5494009035552665E-3</v>
      </c>
      <c r="E77" s="17">
        <f t="shared" si="42"/>
        <v>101.42152098718664</v>
      </c>
      <c r="F77" s="17"/>
      <c r="G77" s="15">
        <v>42811</v>
      </c>
      <c r="H77" s="9">
        <v>35631.29</v>
      </c>
      <c r="I77" s="16">
        <f t="shared" si="43"/>
        <v>2.5644236166701972E-3</v>
      </c>
      <c r="J77" s="17">
        <f t="shared" si="44"/>
        <v>101.60005018512889</v>
      </c>
      <c r="K77" s="17"/>
      <c r="L77" s="15">
        <v>42811</v>
      </c>
      <c r="M77" s="9">
        <v>39527.730000000003</v>
      </c>
      <c r="N77" s="16">
        <f t="shared" si="45"/>
        <v>3.1021058233258181E-3</v>
      </c>
      <c r="O77" s="17">
        <f t="shared" si="46"/>
        <v>101.38876990122172</v>
      </c>
      <c r="P77" s="17"/>
      <c r="Q77" s="15">
        <v>42811</v>
      </c>
      <c r="R77" s="9">
        <v>37302.080000000002</v>
      </c>
      <c r="S77" s="16">
        <f t="shared" si="47"/>
        <v>2.9446749564967512E-3</v>
      </c>
      <c r="T77" s="17">
        <f t="shared" si="48"/>
        <v>101.55774910481701</v>
      </c>
      <c r="U77" s="17"/>
      <c r="V77" s="15">
        <v>42811</v>
      </c>
      <c r="W77" s="9">
        <v>1495.24</v>
      </c>
      <c r="X77" s="16">
        <f t="shared" si="56"/>
        <v>3.5841331632995299E-3</v>
      </c>
      <c r="Y77" s="9">
        <f t="shared" si="36"/>
        <v>3.7820663063792281E-5</v>
      </c>
      <c r="Z77" s="17">
        <f t="shared" si="49"/>
        <v>101.57811427911494</v>
      </c>
      <c r="AA77" s="17">
        <f t="shared" si="50"/>
        <v>101.86279162943197</v>
      </c>
      <c r="AB77" s="17">
        <f t="shared" si="51"/>
        <v>101.21534500444969</v>
      </c>
      <c r="AC77" s="17">
        <f t="shared" si="40"/>
        <v>101.49518077108071</v>
      </c>
      <c r="AD77" s="17"/>
      <c r="AE77" s="15">
        <v>42811</v>
      </c>
      <c r="AF77" s="9">
        <v>61309.95</v>
      </c>
      <c r="AG77" s="16">
        <f t="shared" si="52"/>
        <v>2.5838918601763794E-3</v>
      </c>
      <c r="AH77" s="17">
        <f t="shared" si="53"/>
        <v>101.3469853503813</v>
      </c>
      <c r="AI77" s="17"/>
      <c r="AJ77" s="17"/>
      <c r="AK77" s="15">
        <v>42811</v>
      </c>
      <c r="AL77" s="9">
        <v>39525.17</v>
      </c>
      <c r="AM77" s="16">
        <f t="shared" si="54"/>
        <v>1.6358080537000053E-3</v>
      </c>
      <c r="AN77" s="17">
        <f t="shared" si="55"/>
        <v>101.35334663336528</v>
      </c>
      <c r="AO77" s="17"/>
      <c r="AP77" s="17"/>
      <c r="AQ77" s="9">
        <f t="shared" si="37"/>
        <v>101.3469853503813</v>
      </c>
      <c r="AR77" s="9">
        <f t="shared" si="38"/>
        <v>101.60005018512889</v>
      </c>
      <c r="AS77" s="9">
        <f t="shared" si="39"/>
        <v>101.44473702701681</v>
      </c>
      <c r="AT77" s="17"/>
      <c r="AU77" s="17"/>
      <c r="AV77" s="17"/>
      <c r="AW77" s="17"/>
      <c r="AX77" s="15"/>
    </row>
    <row r="78" spans="2:50" x14ac:dyDescent="0.2">
      <c r="B78" s="15">
        <v>42812</v>
      </c>
      <c r="C78" s="9">
        <v>35763.49</v>
      </c>
      <c r="D78" s="16">
        <f t="shared" si="41"/>
        <v>0</v>
      </c>
      <c r="E78" s="17">
        <f t="shared" si="42"/>
        <v>101.42152098718664</v>
      </c>
      <c r="F78" s="17"/>
      <c r="G78" s="15">
        <v>42812</v>
      </c>
      <c r="H78" s="9">
        <v>35631.29</v>
      </c>
      <c r="I78" s="16">
        <f t="shared" si="43"/>
        <v>0</v>
      </c>
      <c r="J78" s="17">
        <f t="shared" si="44"/>
        <v>101.60005018512889</v>
      </c>
      <c r="K78" s="17"/>
      <c r="L78" s="15">
        <v>42812</v>
      </c>
      <c r="M78" s="9">
        <v>39527.730000000003</v>
      </c>
      <c r="N78" s="16">
        <f t="shared" si="45"/>
        <v>0</v>
      </c>
      <c r="O78" s="17">
        <f t="shared" si="46"/>
        <v>101.38876990122172</v>
      </c>
      <c r="P78" s="17"/>
      <c r="Q78" s="15">
        <v>42812</v>
      </c>
      <c r="R78" s="9">
        <v>37302.080000000002</v>
      </c>
      <c r="S78" s="16">
        <f t="shared" si="47"/>
        <v>0</v>
      </c>
      <c r="T78" s="17">
        <f t="shared" si="48"/>
        <v>101.55774910481701</v>
      </c>
      <c r="U78" s="17"/>
      <c r="V78" s="15">
        <v>42812</v>
      </c>
      <c r="W78" s="9">
        <v>1495.38</v>
      </c>
      <c r="X78" s="16">
        <f t="shared" si="56"/>
        <v>9.3630453974036243E-5</v>
      </c>
      <c r="Y78" s="9">
        <f t="shared" si="36"/>
        <v>3.7820663063792281E-5</v>
      </c>
      <c r="Z78" s="17">
        <f t="shared" si="49"/>
        <v>101.58762508406872</v>
      </c>
      <c r="AA78" s="17">
        <f t="shared" si="50"/>
        <v>101.87618160717625</v>
      </c>
      <c r="AB78" s="17">
        <f t="shared" si="51"/>
        <v>101.57811427911494</v>
      </c>
      <c r="AC78" s="17">
        <f t="shared" si="40"/>
        <v>101.86279162943197</v>
      </c>
      <c r="AD78" s="17"/>
      <c r="AE78" s="15">
        <v>42812</v>
      </c>
      <c r="AF78" s="9">
        <v>61309.95</v>
      </c>
      <c r="AG78" s="16">
        <f t="shared" si="52"/>
        <v>0</v>
      </c>
      <c r="AH78" s="17">
        <f t="shared" si="53"/>
        <v>101.3469853503813</v>
      </c>
      <c r="AI78" s="17"/>
      <c r="AJ78" s="17"/>
      <c r="AK78" s="15">
        <v>42812</v>
      </c>
      <c r="AL78" s="9">
        <v>39525.17</v>
      </c>
      <c r="AM78" s="16">
        <f t="shared" si="54"/>
        <v>0</v>
      </c>
      <c r="AN78" s="17">
        <f t="shared" si="55"/>
        <v>101.35334663336528</v>
      </c>
      <c r="AO78" s="17"/>
      <c r="AP78" s="17"/>
      <c r="AQ78" s="9">
        <f t="shared" si="37"/>
        <v>101.3469853503813</v>
      </c>
      <c r="AR78" s="9">
        <f t="shared" si="38"/>
        <v>101.60005018512889</v>
      </c>
      <c r="AS78" s="9">
        <f t="shared" si="39"/>
        <v>101.44473702701681</v>
      </c>
      <c r="AT78" s="17"/>
      <c r="AU78" s="17"/>
      <c r="AV78" s="17"/>
      <c r="AW78" s="17"/>
      <c r="AX78" s="15"/>
    </row>
    <row r="79" spans="2:50" x14ac:dyDescent="0.2">
      <c r="B79" s="15">
        <v>42813</v>
      </c>
      <c r="C79" s="9">
        <v>35763.49</v>
      </c>
      <c r="D79" s="16">
        <f t="shared" si="41"/>
        <v>0</v>
      </c>
      <c r="E79" s="17">
        <f t="shared" si="42"/>
        <v>101.42152098718664</v>
      </c>
      <c r="F79" s="17"/>
      <c r="G79" s="15">
        <v>42813</v>
      </c>
      <c r="H79" s="9">
        <v>35631.29</v>
      </c>
      <c r="I79" s="16">
        <f t="shared" si="43"/>
        <v>0</v>
      </c>
      <c r="J79" s="17">
        <f t="shared" si="44"/>
        <v>101.60005018512889</v>
      </c>
      <c r="K79" s="17"/>
      <c r="L79" s="15">
        <v>42813</v>
      </c>
      <c r="M79" s="9">
        <v>39527.730000000003</v>
      </c>
      <c r="N79" s="16">
        <f t="shared" si="45"/>
        <v>0</v>
      </c>
      <c r="O79" s="17">
        <f t="shared" si="46"/>
        <v>101.38876990122172</v>
      </c>
      <c r="P79" s="17"/>
      <c r="Q79" s="15">
        <v>42813</v>
      </c>
      <c r="R79" s="9">
        <v>37302.080000000002</v>
      </c>
      <c r="S79" s="16">
        <f t="shared" si="47"/>
        <v>0</v>
      </c>
      <c r="T79" s="17">
        <f t="shared" si="48"/>
        <v>101.55774910481701</v>
      </c>
      <c r="U79" s="17"/>
      <c r="V79" s="15">
        <v>42813</v>
      </c>
      <c r="W79" s="9">
        <v>1495.52</v>
      </c>
      <c r="X79" s="16">
        <f t="shared" si="56"/>
        <v>9.3621688132650149E-5</v>
      </c>
      <c r="Y79" s="9">
        <f t="shared" si="36"/>
        <v>3.7820663063792281E-5</v>
      </c>
      <c r="Z79" s="17">
        <f t="shared" si="49"/>
        <v>101.59713588902248</v>
      </c>
      <c r="AA79" s="17">
        <f t="shared" si="50"/>
        <v>101.88957245201762</v>
      </c>
      <c r="AB79" s="17">
        <f t="shared" si="51"/>
        <v>101.58762508406872</v>
      </c>
      <c r="AC79" s="17">
        <f t="shared" si="40"/>
        <v>101.87618160717625</v>
      </c>
      <c r="AD79" s="17"/>
      <c r="AE79" s="15">
        <v>42813</v>
      </c>
      <c r="AF79" s="9">
        <v>61309.95</v>
      </c>
      <c r="AG79" s="16">
        <f t="shared" si="52"/>
        <v>0</v>
      </c>
      <c r="AH79" s="17">
        <f t="shared" si="53"/>
        <v>101.3469853503813</v>
      </c>
      <c r="AI79" s="17"/>
      <c r="AJ79" s="17"/>
      <c r="AK79" s="15">
        <v>42813</v>
      </c>
      <c r="AL79" s="9">
        <v>39525.17</v>
      </c>
      <c r="AM79" s="16">
        <f t="shared" si="54"/>
        <v>0</v>
      </c>
      <c r="AN79" s="17">
        <f t="shared" si="55"/>
        <v>101.35334663336528</v>
      </c>
      <c r="AO79" s="17"/>
      <c r="AP79" s="17"/>
      <c r="AQ79" s="9">
        <f t="shared" si="37"/>
        <v>101.3469853503813</v>
      </c>
      <c r="AR79" s="9">
        <f t="shared" si="38"/>
        <v>101.60005018512889</v>
      </c>
      <c r="AS79" s="9">
        <f t="shared" si="39"/>
        <v>101.44473702701681</v>
      </c>
      <c r="AT79" s="17"/>
      <c r="AU79" s="17"/>
      <c r="AV79" s="17"/>
      <c r="AW79" s="17"/>
      <c r="AX79" s="15"/>
    </row>
    <row r="80" spans="2:50" x14ac:dyDescent="0.2">
      <c r="B80" s="15">
        <v>42814</v>
      </c>
      <c r="C80" s="9">
        <v>35861.99</v>
      </c>
      <c r="D80" s="16">
        <f t="shared" si="41"/>
        <v>2.7542054760316681E-3</v>
      </c>
      <c r="E80" s="17">
        <f t="shared" si="42"/>
        <v>101.700856695677</v>
      </c>
      <c r="F80" s="17"/>
      <c r="G80" s="15">
        <v>42814</v>
      </c>
      <c r="H80" s="9">
        <v>35707.300000000003</v>
      </c>
      <c r="I80" s="16">
        <f t="shared" si="43"/>
        <v>2.1332373877005484E-3</v>
      </c>
      <c r="J80" s="17">
        <f t="shared" si="44"/>
        <v>101.81678721077606</v>
      </c>
      <c r="K80" s="17"/>
      <c r="L80" s="15">
        <v>42814</v>
      </c>
      <c r="M80" s="9">
        <v>39613.760000000002</v>
      </c>
      <c r="N80" s="16">
        <f t="shared" si="45"/>
        <v>2.1764467628169193E-3</v>
      </c>
      <c r="O80" s="17">
        <f t="shared" si="46"/>
        <v>101.60943716125922</v>
      </c>
      <c r="P80" s="17"/>
      <c r="Q80" s="15">
        <v>42814</v>
      </c>
      <c r="R80" s="9">
        <v>37387.97</v>
      </c>
      <c r="S80" s="16">
        <f t="shared" si="47"/>
        <v>2.3025525654334356E-3</v>
      </c>
      <c r="T80" s="17">
        <f t="shared" si="48"/>
        <v>101.79159116055794</v>
      </c>
      <c r="U80" s="17"/>
      <c r="V80" s="15">
        <v>42814</v>
      </c>
      <c r="W80" s="9">
        <v>1497.62</v>
      </c>
      <c r="X80" s="16">
        <f t="shared" si="56"/>
        <v>1.4041938589921532E-3</v>
      </c>
      <c r="Y80" s="9">
        <f t="shared" si="36"/>
        <v>3.7820663063792281E-5</v>
      </c>
      <c r="Z80" s="17">
        <f t="shared" si="49"/>
        <v>101.73979796332904</v>
      </c>
      <c r="AA80" s="17">
        <f t="shared" si="50"/>
        <v>102.0364986951395</v>
      </c>
      <c r="AB80" s="17">
        <f t="shared" si="51"/>
        <v>101.59713588902248</v>
      </c>
      <c r="AC80" s="17">
        <f t="shared" si="40"/>
        <v>101.88957245201762</v>
      </c>
      <c r="AD80" s="17"/>
      <c r="AE80" s="15">
        <v>42814</v>
      </c>
      <c r="AF80" s="9">
        <v>61444.86</v>
      </c>
      <c r="AG80" s="16">
        <f t="shared" si="52"/>
        <v>2.2004584900168211E-3</v>
      </c>
      <c r="AH80" s="17">
        <f t="shared" si="53"/>
        <v>101.56999518473316</v>
      </c>
      <c r="AI80" s="17"/>
      <c r="AJ80" s="17"/>
      <c r="AK80" s="15">
        <v>42814</v>
      </c>
      <c r="AL80" s="9">
        <v>39581.08</v>
      </c>
      <c r="AM80" s="16">
        <f t="shared" si="54"/>
        <v>1.4145416705355629E-3</v>
      </c>
      <c r="AN80" s="17">
        <f t="shared" si="55"/>
        <v>101.49671516562641</v>
      </c>
      <c r="AO80" s="17"/>
      <c r="AP80" s="17"/>
      <c r="AQ80" s="9">
        <f t="shared" si="37"/>
        <v>101.49671516562641</v>
      </c>
      <c r="AR80" s="9">
        <f t="shared" si="38"/>
        <v>101.81678721077606</v>
      </c>
      <c r="AS80" s="9">
        <f t="shared" si="39"/>
        <v>101.66423042977164</v>
      </c>
      <c r="AT80" s="17"/>
      <c r="AU80" s="17"/>
      <c r="AV80" s="17"/>
      <c r="AW80" s="17"/>
      <c r="AX80" s="15"/>
    </row>
    <row r="81" spans="2:50" x14ac:dyDescent="0.2">
      <c r="B81" s="15">
        <v>42815</v>
      </c>
      <c r="C81" s="9">
        <v>35894.910000000003</v>
      </c>
      <c r="D81" s="16">
        <f t="shared" si="41"/>
        <v>9.1796355974693711E-4</v>
      </c>
      <c r="E81" s="17">
        <f t="shared" si="42"/>
        <v>101.79421437611867</v>
      </c>
      <c r="F81" s="17"/>
      <c r="G81" s="15">
        <v>42815</v>
      </c>
      <c r="H81" s="9">
        <v>35744.769999999997</v>
      </c>
      <c r="I81" s="16">
        <f t="shared" si="43"/>
        <v>1.0493652558438704E-3</v>
      </c>
      <c r="J81" s="17">
        <f t="shared" si="44"/>
        <v>101.92363020973669</v>
      </c>
      <c r="K81" s="17"/>
      <c r="L81" s="15">
        <v>42815</v>
      </c>
      <c r="M81" s="9">
        <v>39661.9</v>
      </c>
      <c r="N81" s="16">
        <f t="shared" si="45"/>
        <v>1.2152343024240952E-3</v>
      </c>
      <c r="O81" s="17">
        <f t="shared" si="46"/>
        <v>101.73291643474759</v>
      </c>
      <c r="P81" s="17"/>
      <c r="Q81" s="15">
        <v>42815</v>
      </c>
      <c r="R81" s="9">
        <v>37432.230000000003</v>
      </c>
      <c r="S81" s="16">
        <f t="shared" si="47"/>
        <v>1.1838032393842735E-3</v>
      </c>
      <c r="T81" s="17">
        <f t="shared" si="48"/>
        <v>101.91209237591589</v>
      </c>
      <c r="U81" s="17"/>
      <c r="V81" s="15">
        <v>42815</v>
      </c>
      <c r="W81" s="9">
        <v>1495.49</v>
      </c>
      <c r="X81" s="16">
        <f t="shared" si="56"/>
        <v>-1.4222566472135156E-3</v>
      </c>
      <c r="Y81" s="9">
        <f t="shared" si="36"/>
        <v>3.7820663063792281E-5</v>
      </c>
      <c r="Z81" s="17">
        <f t="shared" si="49"/>
        <v>101.59509785938954</v>
      </c>
      <c r="AA81" s="17">
        <f t="shared" si="50"/>
        <v>101.8952356946493</v>
      </c>
      <c r="AB81" s="17">
        <f t="shared" si="51"/>
        <v>101.73979796332904</v>
      </c>
      <c r="AC81" s="17">
        <f t="shared" si="40"/>
        <v>102.0364986951395</v>
      </c>
      <c r="AD81" s="17"/>
      <c r="AE81" s="15">
        <v>42815</v>
      </c>
      <c r="AF81" s="9">
        <v>61518.69</v>
      </c>
      <c r="AG81" s="16">
        <f t="shared" si="52"/>
        <v>1.2015651105723446E-3</v>
      </c>
      <c r="AH81" s="17">
        <f t="shared" si="53"/>
        <v>101.69203814722813</v>
      </c>
      <c r="AI81" s="17"/>
      <c r="AJ81" s="17"/>
      <c r="AK81" s="15">
        <v>42815</v>
      </c>
      <c r="AL81" s="9">
        <v>39609.230000000003</v>
      </c>
      <c r="AM81" s="16">
        <f t="shared" si="54"/>
        <v>7.1119838064048757E-4</v>
      </c>
      <c r="AN81" s="17">
        <f t="shared" si="55"/>
        <v>101.56889946509253</v>
      </c>
      <c r="AO81" s="17"/>
      <c r="AP81" s="17"/>
      <c r="AQ81" s="9">
        <f t="shared" si="37"/>
        <v>101.56889946509253</v>
      </c>
      <c r="AR81" s="9">
        <f t="shared" si="38"/>
        <v>101.92363020973669</v>
      </c>
      <c r="AS81" s="9">
        <f t="shared" si="39"/>
        <v>101.77063183480659</v>
      </c>
      <c r="AT81" s="17"/>
      <c r="AU81" s="17"/>
      <c r="AV81" s="17"/>
      <c r="AW81" s="17"/>
      <c r="AX81" s="15"/>
    </row>
    <row r="82" spans="2:50" x14ac:dyDescent="0.2">
      <c r="B82" s="15">
        <v>42816</v>
      </c>
      <c r="C82" s="9">
        <v>35837.279999999999</v>
      </c>
      <c r="D82" s="16">
        <f t="shared" si="41"/>
        <v>-1.6055201141332853E-3</v>
      </c>
      <c r="E82" s="17">
        <f t="shared" si="42"/>
        <v>101.63078171743543</v>
      </c>
      <c r="F82" s="17"/>
      <c r="G82" s="15">
        <v>42816</v>
      </c>
      <c r="H82" s="9">
        <v>35695.82</v>
      </c>
      <c r="I82" s="16">
        <f t="shared" si="43"/>
        <v>-1.3694311083830568E-3</v>
      </c>
      <c r="J82" s="17">
        <f t="shared" si="44"/>
        <v>101.78405281984814</v>
      </c>
      <c r="K82" s="17"/>
      <c r="L82" s="15">
        <v>42816</v>
      </c>
      <c r="M82" s="9">
        <v>39615.29</v>
      </c>
      <c r="N82" s="16">
        <f t="shared" si="45"/>
        <v>-1.1751832363048331E-3</v>
      </c>
      <c r="O82" s="17">
        <f t="shared" si="46"/>
        <v>101.61336161677308</v>
      </c>
      <c r="P82" s="17"/>
      <c r="Q82" s="15">
        <v>42816</v>
      </c>
      <c r="R82" s="9">
        <v>37385.25</v>
      </c>
      <c r="S82" s="16">
        <f t="shared" si="47"/>
        <v>-1.2550681591773083E-3</v>
      </c>
      <c r="T82" s="17">
        <f t="shared" si="48"/>
        <v>101.78418575373973</v>
      </c>
      <c r="U82" s="17"/>
      <c r="V82" s="15">
        <v>42816</v>
      </c>
      <c r="W82" s="9">
        <v>1498.02</v>
      </c>
      <c r="X82" s="16">
        <f t="shared" si="56"/>
        <v>1.6917532046352157E-3</v>
      </c>
      <c r="Y82" s="9">
        <f t="shared" si="36"/>
        <v>3.7820663063792281E-5</v>
      </c>
      <c r="Z82" s="17">
        <f t="shared" si="49"/>
        <v>101.76697169176839</v>
      </c>
      <c r="AA82" s="17">
        <f t="shared" si="50"/>
        <v>102.07147103154979</v>
      </c>
      <c r="AB82" s="17">
        <f t="shared" si="51"/>
        <v>101.59509785938954</v>
      </c>
      <c r="AC82" s="17">
        <f t="shared" si="40"/>
        <v>101.8952356946493</v>
      </c>
      <c r="AD82" s="17"/>
      <c r="AE82" s="15">
        <v>42816</v>
      </c>
      <c r="AF82" s="9">
        <v>61453.279999999999</v>
      </c>
      <c r="AG82" s="16">
        <f t="shared" si="52"/>
        <v>-1.0632541102549853E-3</v>
      </c>
      <c r="AH82" s="17">
        <f t="shared" si="53"/>
        <v>101.58391366968789</v>
      </c>
      <c r="AI82" s="17"/>
      <c r="AJ82" s="17"/>
      <c r="AK82" s="15">
        <v>42816</v>
      </c>
      <c r="AL82" s="9">
        <v>39572.559999999998</v>
      </c>
      <c r="AM82" s="16">
        <f t="shared" si="54"/>
        <v>-9.2579431612294094E-4</v>
      </c>
      <c r="AN82" s="17">
        <f t="shared" si="55"/>
        <v>101.47486755527288</v>
      </c>
      <c r="AO82" s="17"/>
      <c r="AP82" s="17"/>
      <c r="AQ82" s="9">
        <f t="shared" si="37"/>
        <v>101.47486755527288</v>
      </c>
      <c r="AR82" s="9">
        <f t="shared" si="38"/>
        <v>101.78418575373973</v>
      </c>
      <c r="AS82" s="9">
        <f t="shared" si="39"/>
        <v>101.64519385545952</v>
      </c>
      <c r="AT82" s="17"/>
      <c r="AU82" s="17"/>
      <c r="AV82" s="17"/>
      <c r="AW82" s="17"/>
      <c r="AX82" s="15"/>
    </row>
    <row r="83" spans="2:50" x14ac:dyDescent="0.2">
      <c r="B83" s="15">
        <v>42817</v>
      </c>
      <c r="C83" s="9">
        <v>35912.22</v>
      </c>
      <c r="D83" s="16">
        <f t="shared" si="41"/>
        <v>2.0911185223879691E-3</v>
      </c>
      <c r="E83" s="17">
        <f t="shared" si="42"/>
        <v>101.84330372752952</v>
      </c>
      <c r="F83" s="17"/>
      <c r="G83" s="15">
        <v>42817</v>
      </c>
      <c r="H83" s="9">
        <v>35770.75</v>
      </c>
      <c r="I83" s="16">
        <f t="shared" si="43"/>
        <v>2.0991253317614866E-3</v>
      </c>
      <c r="J83" s="17">
        <f t="shared" si="44"/>
        <v>101.99771030349163</v>
      </c>
      <c r="K83" s="17"/>
      <c r="L83" s="15">
        <v>42817</v>
      </c>
      <c r="M83" s="9">
        <v>39702.93</v>
      </c>
      <c r="N83" s="16">
        <f t="shared" si="45"/>
        <v>2.2122771283512588E-3</v>
      </c>
      <c r="O83" s="17">
        <f t="shared" si="46"/>
        <v>101.83815853261275</v>
      </c>
      <c r="P83" s="17"/>
      <c r="Q83" s="15">
        <v>42817</v>
      </c>
      <c r="R83" s="9">
        <v>37463.019999999997</v>
      </c>
      <c r="S83" s="16">
        <f t="shared" si="47"/>
        <v>2.0802321771284937E-3</v>
      </c>
      <c r="T83" s="17">
        <f t="shared" si="48"/>
        <v>101.99592049206748</v>
      </c>
      <c r="U83" s="17"/>
      <c r="V83" s="15">
        <v>42817</v>
      </c>
      <c r="W83" s="9">
        <v>1500.88</v>
      </c>
      <c r="X83" s="16">
        <f t="shared" si="56"/>
        <v>1.9091867932339301E-3</v>
      </c>
      <c r="Y83" s="9">
        <f t="shared" si="36"/>
        <v>3.7820663063792281E-5</v>
      </c>
      <c r="Z83" s="17">
        <f t="shared" si="49"/>
        <v>101.96126385010973</v>
      </c>
      <c r="AA83" s="17">
        <f t="shared" si="50"/>
        <v>102.2702049467235</v>
      </c>
      <c r="AB83" s="17">
        <f t="shared" si="51"/>
        <v>101.76697169176839</v>
      </c>
      <c r="AC83" s="17">
        <f t="shared" si="40"/>
        <v>102.07147103154979</v>
      </c>
      <c r="AD83" s="17"/>
      <c r="AE83" s="15">
        <v>42817</v>
      </c>
      <c r="AF83" s="9">
        <v>61590.59</v>
      </c>
      <c r="AG83" s="16">
        <f t="shared" si="52"/>
        <v>2.2343803292517173E-3</v>
      </c>
      <c r="AH83" s="17">
        <f t="shared" si="53"/>
        <v>101.81089076815984</v>
      </c>
      <c r="AI83" s="17"/>
      <c r="AJ83" s="17"/>
      <c r="AK83" s="15">
        <v>42817</v>
      </c>
      <c r="AL83" s="9">
        <v>39634.269999999997</v>
      </c>
      <c r="AM83" s="16">
        <f t="shared" si="54"/>
        <v>1.5594138969021731E-3</v>
      </c>
      <c r="AN83" s="17">
        <f t="shared" si="55"/>
        <v>101.63310887392488</v>
      </c>
      <c r="AO83" s="17"/>
      <c r="AP83" s="17"/>
      <c r="AQ83" s="9">
        <f t="shared" si="37"/>
        <v>101.63310887392488</v>
      </c>
      <c r="AR83" s="9">
        <f t="shared" si="38"/>
        <v>101.99771030349163</v>
      </c>
      <c r="AS83" s="9">
        <f t="shared" si="39"/>
        <v>101.85318211629767</v>
      </c>
      <c r="AT83" s="17"/>
      <c r="AU83" s="17"/>
      <c r="AV83" s="17"/>
      <c r="AW83" s="17"/>
      <c r="AX83" s="15"/>
    </row>
    <row r="84" spans="2:50" x14ac:dyDescent="0.2">
      <c r="B84" s="15">
        <v>42818</v>
      </c>
      <c r="C84" s="9">
        <v>35971.839999999997</v>
      </c>
      <c r="D84" s="16">
        <f t="shared" si="41"/>
        <v>1.6601591324623133E-3</v>
      </c>
      <c r="E84" s="17">
        <f t="shared" si="42"/>
        <v>102.01237981829291</v>
      </c>
      <c r="F84" s="17"/>
      <c r="G84" s="15">
        <v>42818</v>
      </c>
      <c r="H84" s="9">
        <v>35821.21</v>
      </c>
      <c r="I84" s="16">
        <f t="shared" si="43"/>
        <v>1.4106497627250913E-3</v>
      </c>
      <c r="J84" s="17">
        <f t="shared" si="44"/>
        <v>102.14159334932975</v>
      </c>
      <c r="K84" s="17"/>
      <c r="L84" s="15">
        <v>42818</v>
      </c>
      <c r="M84" s="9">
        <v>39775.15</v>
      </c>
      <c r="N84" s="16">
        <f t="shared" si="45"/>
        <v>1.8190093275232133E-3</v>
      </c>
      <c r="O84" s="17">
        <f t="shared" si="46"/>
        <v>102.02340309288137</v>
      </c>
      <c r="P84" s="17"/>
      <c r="Q84" s="15">
        <v>42818</v>
      </c>
      <c r="R84" s="9">
        <v>37524.11</v>
      </c>
      <c r="S84" s="16">
        <f t="shared" si="47"/>
        <v>1.6306747293732826E-3</v>
      </c>
      <c r="T84" s="17">
        <f t="shared" si="48"/>
        <v>102.16224266211306</v>
      </c>
      <c r="U84" s="17"/>
      <c r="V84" s="15">
        <v>42818</v>
      </c>
      <c r="W84" s="9">
        <v>1504.21</v>
      </c>
      <c r="X84" s="16">
        <f t="shared" si="56"/>
        <v>2.2186983636265367E-3</v>
      </c>
      <c r="Y84" s="9">
        <f t="shared" si="36"/>
        <v>3.7820663063792281E-5</v>
      </c>
      <c r="Z84" s="17">
        <f t="shared" si="49"/>
        <v>102.18748513936727</v>
      </c>
      <c r="AA84" s="17">
        <f t="shared" si="50"/>
        <v>102.5009796100493</v>
      </c>
      <c r="AB84" s="17">
        <f t="shared" si="51"/>
        <v>101.96126385010973</v>
      </c>
      <c r="AC84" s="17">
        <f t="shared" si="40"/>
        <v>102.2702049467235</v>
      </c>
      <c r="AD84" s="17"/>
      <c r="AE84" s="15">
        <v>42818</v>
      </c>
      <c r="AF84" s="9">
        <v>61688.35</v>
      </c>
      <c r="AG84" s="16">
        <f t="shared" si="52"/>
        <v>1.5872554557441187E-3</v>
      </c>
      <c r="AH84" s="17">
        <f t="shared" si="53"/>
        <v>101.97249065998577</v>
      </c>
      <c r="AI84" s="17"/>
      <c r="AJ84" s="17"/>
      <c r="AK84" s="15">
        <v>42818</v>
      </c>
      <c r="AL84" s="9">
        <v>39673.760000000002</v>
      </c>
      <c r="AM84" s="16">
        <f t="shared" si="54"/>
        <v>9.9635996828006945E-4</v>
      </c>
      <c r="AN84" s="17">
        <f t="shared" si="55"/>
        <v>101.73437203505871</v>
      </c>
      <c r="AO84" s="17"/>
      <c r="AP84" s="17"/>
      <c r="AQ84" s="9">
        <f t="shared" si="37"/>
        <v>101.73437203505871</v>
      </c>
      <c r="AR84" s="9">
        <f t="shared" si="38"/>
        <v>102.16224266211306</v>
      </c>
      <c r="AS84" s="9">
        <f t="shared" si="39"/>
        <v>102.00774693627693</v>
      </c>
      <c r="AT84" s="17"/>
      <c r="AU84" s="17"/>
      <c r="AV84" s="17"/>
      <c r="AW84" s="17"/>
      <c r="AX84" s="15"/>
    </row>
    <row r="85" spans="2:50" x14ac:dyDescent="0.2">
      <c r="B85" s="15">
        <v>42819</v>
      </c>
      <c r="C85" s="9">
        <v>35971.839999999997</v>
      </c>
      <c r="D85" s="16">
        <f t="shared" si="41"/>
        <v>0</v>
      </c>
      <c r="E85" s="17">
        <f t="shared" si="42"/>
        <v>102.01237981829291</v>
      </c>
      <c r="F85" s="17"/>
      <c r="G85" s="15">
        <v>42819</v>
      </c>
      <c r="H85" s="9">
        <v>35821.21</v>
      </c>
      <c r="I85" s="16">
        <f t="shared" si="43"/>
        <v>0</v>
      </c>
      <c r="J85" s="17">
        <f t="shared" si="44"/>
        <v>102.14159334932975</v>
      </c>
      <c r="K85" s="17"/>
      <c r="L85" s="15">
        <v>42819</v>
      </c>
      <c r="M85" s="9">
        <v>39775.15</v>
      </c>
      <c r="N85" s="16">
        <f t="shared" si="45"/>
        <v>0</v>
      </c>
      <c r="O85" s="17">
        <f t="shared" si="46"/>
        <v>102.02340309288137</v>
      </c>
      <c r="P85" s="17"/>
      <c r="Q85" s="15">
        <v>42819</v>
      </c>
      <c r="R85" s="9">
        <v>37524.11</v>
      </c>
      <c r="S85" s="16">
        <f t="shared" si="47"/>
        <v>0</v>
      </c>
      <c r="T85" s="17">
        <f t="shared" si="48"/>
        <v>102.16224266211306</v>
      </c>
      <c r="U85" s="17"/>
      <c r="V85" s="15">
        <v>42819</v>
      </c>
      <c r="W85" s="9">
        <v>1501.6</v>
      </c>
      <c r="X85" s="16">
        <f t="shared" si="56"/>
        <v>-1.7351300682750814E-3</v>
      </c>
      <c r="Y85" s="9">
        <f t="shared" si="36"/>
        <v>3.7820663063792281E-5</v>
      </c>
      <c r="Z85" s="17">
        <f t="shared" si="49"/>
        <v>102.01017656130054</v>
      </c>
      <c r="AA85" s="17">
        <f t="shared" si="50"/>
        <v>102.32700373331379</v>
      </c>
      <c r="AB85" s="17">
        <f t="shared" si="51"/>
        <v>102.18748513936727</v>
      </c>
      <c r="AC85" s="17">
        <f t="shared" si="40"/>
        <v>102.5009796100493</v>
      </c>
      <c r="AD85" s="17"/>
      <c r="AE85" s="15">
        <v>42819</v>
      </c>
      <c r="AF85" s="9">
        <v>61688.35</v>
      </c>
      <c r="AG85" s="16">
        <f t="shared" si="52"/>
        <v>0</v>
      </c>
      <c r="AH85" s="17">
        <f t="shared" si="53"/>
        <v>101.97249065998577</v>
      </c>
      <c r="AI85" s="17"/>
      <c r="AJ85" s="17"/>
      <c r="AK85" s="15">
        <v>42819</v>
      </c>
      <c r="AL85" s="9">
        <v>39673.760000000002</v>
      </c>
      <c r="AM85" s="16">
        <f t="shared" si="54"/>
        <v>0</v>
      </c>
      <c r="AN85" s="17">
        <f t="shared" si="55"/>
        <v>101.73437203505871</v>
      </c>
      <c r="AO85" s="17"/>
      <c r="AP85" s="17"/>
      <c r="AQ85" s="9">
        <f t="shared" si="37"/>
        <v>101.73437203505871</v>
      </c>
      <c r="AR85" s="9">
        <f t="shared" si="38"/>
        <v>102.16224266211306</v>
      </c>
      <c r="AS85" s="9">
        <f t="shared" si="39"/>
        <v>102.00774693627693</v>
      </c>
      <c r="AT85" s="17"/>
      <c r="AU85" s="17"/>
      <c r="AV85" s="17"/>
      <c r="AW85" s="17"/>
      <c r="AX85" s="15"/>
    </row>
    <row r="86" spans="2:50" x14ac:dyDescent="0.2">
      <c r="B86" s="15">
        <v>42820</v>
      </c>
      <c r="C86" s="9">
        <v>35971.839999999997</v>
      </c>
      <c r="D86" s="16">
        <f t="shared" si="41"/>
        <v>0</v>
      </c>
      <c r="E86" s="17">
        <f t="shared" si="42"/>
        <v>102.01237981829291</v>
      </c>
      <c r="F86" s="17"/>
      <c r="G86" s="15">
        <v>42820</v>
      </c>
      <c r="H86" s="9">
        <v>35821.21</v>
      </c>
      <c r="I86" s="16">
        <f t="shared" si="43"/>
        <v>0</v>
      </c>
      <c r="J86" s="17">
        <f t="shared" si="44"/>
        <v>102.14159334932975</v>
      </c>
      <c r="K86" s="17"/>
      <c r="L86" s="15">
        <v>42820</v>
      </c>
      <c r="M86" s="9">
        <v>39775.15</v>
      </c>
      <c r="N86" s="16">
        <f t="shared" si="45"/>
        <v>0</v>
      </c>
      <c r="O86" s="17">
        <f t="shared" si="46"/>
        <v>102.02340309288137</v>
      </c>
      <c r="P86" s="17"/>
      <c r="Q86" s="15">
        <v>42820</v>
      </c>
      <c r="R86" s="9">
        <v>37524.11</v>
      </c>
      <c r="S86" s="16">
        <f t="shared" si="47"/>
        <v>0</v>
      </c>
      <c r="T86" s="17">
        <f t="shared" si="48"/>
        <v>102.16224266211306</v>
      </c>
      <c r="U86" s="17"/>
      <c r="V86" s="15">
        <v>42820</v>
      </c>
      <c r="W86" s="9">
        <v>1501.73</v>
      </c>
      <c r="X86" s="16">
        <f t="shared" si="56"/>
        <v>8.6574320724563947E-5</v>
      </c>
      <c r="Y86" s="9">
        <f t="shared" si="36"/>
        <v>3.7820663063792281E-5</v>
      </c>
      <c r="Z86" s="17">
        <f t="shared" si="49"/>
        <v>102.01900802304333</v>
      </c>
      <c r="AA86" s="17">
        <f t="shared" si="50"/>
        <v>102.3397326992843</v>
      </c>
      <c r="AB86" s="17">
        <f t="shared" si="51"/>
        <v>102.01017656130054</v>
      </c>
      <c r="AC86" s="17">
        <f t="shared" si="40"/>
        <v>102.32700373331379</v>
      </c>
      <c r="AD86" s="17"/>
      <c r="AE86" s="15">
        <v>42820</v>
      </c>
      <c r="AF86" s="9">
        <v>61688.35</v>
      </c>
      <c r="AG86" s="16">
        <f t="shared" si="52"/>
        <v>0</v>
      </c>
      <c r="AH86" s="17">
        <f t="shared" si="53"/>
        <v>101.97249065998577</v>
      </c>
      <c r="AI86" s="17"/>
      <c r="AJ86" s="17"/>
      <c r="AK86" s="15">
        <v>42820</v>
      </c>
      <c r="AL86" s="9">
        <v>39673.760000000002</v>
      </c>
      <c r="AM86" s="16">
        <f t="shared" si="54"/>
        <v>0</v>
      </c>
      <c r="AN86" s="17">
        <f t="shared" si="55"/>
        <v>101.73437203505871</v>
      </c>
      <c r="AO86" s="17"/>
      <c r="AP86" s="17"/>
      <c r="AQ86" s="9">
        <f t="shared" si="37"/>
        <v>101.73437203505871</v>
      </c>
      <c r="AR86" s="9">
        <f t="shared" si="38"/>
        <v>102.16224266211306</v>
      </c>
      <c r="AS86" s="9">
        <f t="shared" si="39"/>
        <v>102.00774693627693</v>
      </c>
      <c r="AT86" s="17"/>
      <c r="AU86" s="17"/>
      <c r="AV86" s="17"/>
      <c r="AW86" s="17"/>
      <c r="AX86" s="15"/>
    </row>
    <row r="87" spans="2:50" x14ac:dyDescent="0.2">
      <c r="B87" s="15">
        <v>42821</v>
      </c>
      <c r="C87" s="9">
        <v>35996.519999999997</v>
      </c>
      <c r="D87" s="16">
        <f t="shared" si="41"/>
        <v>6.8609223214610715E-4</v>
      </c>
      <c r="E87" s="17">
        <f t="shared" si="42"/>
        <v>102.08236971966899</v>
      </c>
      <c r="F87" s="17"/>
      <c r="G87" s="15">
        <v>42821</v>
      </c>
      <c r="H87" s="9">
        <v>35846.980000000003</v>
      </c>
      <c r="I87" s="16">
        <f t="shared" si="43"/>
        <v>7.1940618421328928E-4</v>
      </c>
      <c r="J87" s="17">
        <f t="shared" si="44"/>
        <v>102.21507464325066</v>
      </c>
      <c r="K87" s="17"/>
      <c r="L87" s="15">
        <v>42821</v>
      </c>
      <c r="M87" s="9">
        <v>39801.800000000003</v>
      </c>
      <c r="N87" s="16">
        <f t="shared" si="45"/>
        <v>6.7001632929097887E-4</v>
      </c>
      <c r="O87" s="17">
        <f t="shared" si="46"/>
        <v>102.09176043892343</v>
      </c>
      <c r="P87" s="17"/>
      <c r="Q87" s="15">
        <v>42821</v>
      </c>
      <c r="R87" s="9">
        <v>37556.83</v>
      </c>
      <c r="S87" s="16">
        <f t="shared" si="47"/>
        <v>8.7197271301042711E-4</v>
      </c>
      <c r="T87" s="17">
        <f t="shared" si="48"/>
        <v>102.25132535001437</v>
      </c>
      <c r="U87" s="17"/>
      <c r="V87" s="15">
        <v>42821</v>
      </c>
      <c r="W87" s="9">
        <v>1504.21</v>
      </c>
      <c r="X87" s="16">
        <f t="shared" si="56"/>
        <v>1.6514286855826565E-3</v>
      </c>
      <c r="Y87" s="9">
        <f t="shared" si="36"/>
        <v>3.7820663063792281E-5</v>
      </c>
      <c r="Z87" s="17">
        <f t="shared" si="49"/>
        <v>102.18748513936727</v>
      </c>
      <c r="AA87" s="17">
        <f t="shared" si="50"/>
        <v>102.51261002608722</v>
      </c>
      <c r="AB87" s="17">
        <f t="shared" si="51"/>
        <v>102.01900802304333</v>
      </c>
      <c r="AC87" s="17">
        <f t="shared" si="40"/>
        <v>102.3397326992843</v>
      </c>
      <c r="AD87" s="17"/>
      <c r="AE87" s="15">
        <v>42821</v>
      </c>
      <c r="AF87" s="9">
        <v>61725.25</v>
      </c>
      <c r="AG87" s="16">
        <f t="shared" si="52"/>
        <v>5.9816804955881153E-4</v>
      </c>
      <c r="AH87" s="17">
        <f t="shared" si="53"/>
        <v>102.0334873458325</v>
      </c>
      <c r="AI87" s="17"/>
      <c r="AJ87" s="17"/>
      <c r="AK87" s="15">
        <v>42821</v>
      </c>
      <c r="AL87" s="9">
        <v>39694.699999999997</v>
      </c>
      <c r="AM87" s="16">
        <f t="shared" si="54"/>
        <v>5.2780477575087303E-4</v>
      </c>
      <c r="AN87" s="17">
        <f t="shared" si="55"/>
        <v>101.78806792247683</v>
      </c>
      <c r="AO87" s="17"/>
      <c r="AP87" s="17"/>
      <c r="AQ87" s="9">
        <f t="shared" si="37"/>
        <v>101.78806792247683</v>
      </c>
      <c r="AR87" s="9">
        <f t="shared" si="38"/>
        <v>102.25132535001437</v>
      </c>
      <c r="AS87" s="9">
        <f t="shared" si="39"/>
        <v>102.07701423669447</v>
      </c>
      <c r="AT87" s="17"/>
      <c r="AU87" s="17"/>
      <c r="AV87" s="17"/>
      <c r="AW87" s="17"/>
      <c r="AX87" s="15"/>
    </row>
    <row r="88" spans="2:50" x14ac:dyDescent="0.2">
      <c r="B88" s="15">
        <v>42822</v>
      </c>
      <c r="C88" s="9">
        <v>36052.15</v>
      </c>
      <c r="D88" s="16">
        <f t="shared" si="41"/>
        <v>1.545427169070912E-3</v>
      </c>
      <c r="E88" s="17">
        <f t="shared" si="42"/>
        <v>102.24013058731691</v>
      </c>
      <c r="F88" s="17"/>
      <c r="G88" s="15">
        <v>42822</v>
      </c>
      <c r="H88" s="9">
        <v>35892.230000000003</v>
      </c>
      <c r="I88" s="16">
        <f t="shared" si="43"/>
        <v>1.2623099630708623E-3</v>
      </c>
      <c r="J88" s="17">
        <f t="shared" si="44"/>
        <v>102.34410175034887</v>
      </c>
      <c r="K88" s="17"/>
      <c r="L88" s="15">
        <v>42822</v>
      </c>
      <c r="M88" s="9">
        <v>39847.800000000003</v>
      </c>
      <c r="N88" s="16">
        <f t="shared" si="45"/>
        <v>1.1557266254289544E-3</v>
      </c>
      <c r="O88" s="17">
        <f t="shared" si="46"/>
        <v>102.20975060469961</v>
      </c>
      <c r="P88" s="17"/>
      <c r="Q88" s="15">
        <v>42822</v>
      </c>
      <c r="R88" s="9">
        <v>37603.35</v>
      </c>
      <c r="S88" s="16">
        <f t="shared" si="47"/>
        <v>1.2386561911641447E-3</v>
      </c>
      <c r="T88" s="17">
        <f t="shared" si="48"/>
        <v>102.3779795872139</v>
      </c>
      <c r="U88" s="17"/>
      <c r="V88" s="15">
        <v>42822</v>
      </c>
      <c r="W88" s="9">
        <v>1503.61</v>
      </c>
      <c r="X88" s="16">
        <f t="shared" si="56"/>
        <v>-3.9888047546565719E-4</v>
      </c>
      <c r="Y88" s="9">
        <f t="shared" si="36"/>
        <v>3.7820663063792281E-5</v>
      </c>
      <c r="Z88" s="17">
        <f t="shared" si="49"/>
        <v>102.14672454670824</v>
      </c>
      <c r="AA88" s="17">
        <f t="shared" si="50"/>
        <v>102.47559684234237</v>
      </c>
      <c r="AB88" s="17">
        <f t="shared" si="51"/>
        <v>102.18748513936727</v>
      </c>
      <c r="AC88" s="17">
        <f t="shared" si="40"/>
        <v>102.51261002608722</v>
      </c>
      <c r="AD88" s="17"/>
      <c r="AE88" s="15">
        <v>42822</v>
      </c>
      <c r="AF88" s="9">
        <v>61812.68</v>
      </c>
      <c r="AG88" s="16">
        <f t="shared" si="52"/>
        <v>1.4164381675245696E-3</v>
      </c>
      <c r="AH88" s="17">
        <f t="shared" si="53"/>
        <v>102.17801147167476</v>
      </c>
      <c r="AI88" s="17"/>
      <c r="AJ88" s="17"/>
      <c r="AK88" s="15">
        <v>42822</v>
      </c>
      <c r="AL88" s="9">
        <v>39728.230000000003</v>
      </c>
      <c r="AM88" s="16">
        <f t="shared" si="54"/>
        <v>8.446971510052137E-4</v>
      </c>
      <c r="AN88" s="17">
        <f t="shared" si="55"/>
        <v>101.87404801345727</v>
      </c>
      <c r="AO88" s="17"/>
      <c r="AP88" s="17"/>
      <c r="AQ88" s="9">
        <f t="shared" si="37"/>
        <v>101.87404801345727</v>
      </c>
      <c r="AR88" s="9">
        <f t="shared" si="38"/>
        <v>102.3779795872139</v>
      </c>
      <c r="AS88" s="9">
        <f t="shared" si="39"/>
        <v>102.20400366911855</v>
      </c>
      <c r="AT88" s="17"/>
      <c r="AU88" s="17"/>
      <c r="AV88" s="17"/>
      <c r="AW88" s="17"/>
      <c r="AX88" s="15"/>
    </row>
    <row r="89" spans="2:50" x14ac:dyDescent="0.2">
      <c r="B89" s="15">
        <v>42823</v>
      </c>
      <c r="C89" s="9">
        <v>36060.239999999998</v>
      </c>
      <c r="D89" s="16">
        <f t="shared" si="41"/>
        <v>2.2439715800581794E-4</v>
      </c>
      <c r="E89" s="17">
        <f t="shared" si="42"/>
        <v>102.26307298205485</v>
      </c>
      <c r="F89" s="17"/>
      <c r="G89" s="15">
        <v>42823</v>
      </c>
      <c r="H89" s="9">
        <v>35916.9</v>
      </c>
      <c r="I89" s="16">
        <f t="shared" si="43"/>
        <v>6.8733539264620447E-4</v>
      </c>
      <c r="J89" s="17">
        <f t="shared" si="44"/>
        <v>102.41444647371047</v>
      </c>
      <c r="K89" s="17"/>
      <c r="L89" s="15">
        <v>42823</v>
      </c>
      <c r="M89" s="9">
        <v>39884.35</v>
      </c>
      <c r="N89" s="16">
        <f t="shared" si="45"/>
        <v>9.1724009857507838E-4</v>
      </c>
      <c r="O89" s="17">
        <f t="shared" si="46"/>
        <v>102.30350148641959</v>
      </c>
      <c r="P89" s="17"/>
      <c r="Q89" s="15">
        <v>42823</v>
      </c>
      <c r="R89" s="9">
        <v>37627.949999999997</v>
      </c>
      <c r="S89" s="16">
        <f t="shared" si="47"/>
        <v>6.5419703297697751E-4</v>
      </c>
      <c r="T89" s="17">
        <f t="shared" si="48"/>
        <v>102.44495495770204</v>
      </c>
      <c r="U89" s="17"/>
      <c r="V89" s="15">
        <v>42823</v>
      </c>
      <c r="W89" s="9">
        <v>1504.29</v>
      </c>
      <c r="X89" s="16">
        <f t="shared" si="56"/>
        <v>4.5224493053397374E-4</v>
      </c>
      <c r="Y89" s="9">
        <f t="shared" si="36"/>
        <v>3.7820663063792281E-5</v>
      </c>
      <c r="Z89" s="17">
        <f t="shared" si="49"/>
        <v>102.19291988505515</v>
      </c>
      <c r="AA89" s="17">
        <f t="shared" si="50"/>
        <v>102.5258166065382</v>
      </c>
      <c r="AB89" s="17">
        <f t="shared" si="51"/>
        <v>102.14672454670824</v>
      </c>
      <c r="AC89" s="17">
        <f t="shared" si="40"/>
        <v>102.47559684234237</v>
      </c>
      <c r="AD89" s="17"/>
      <c r="AE89" s="15">
        <v>42823</v>
      </c>
      <c r="AF89" s="9">
        <v>61835.34</v>
      </c>
      <c r="AG89" s="16">
        <f t="shared" si="52"/>
        <v>3.6659145016848527E-4</v>
      </c>
      <c r="AH89" s="17">
        <f t="shared" si="53"/>
        <v>102.2154690570755</v>
      </c>
      <c r="AI89" s="17"/>
      <c r="AJ89" s="17"/>
      <c r="AK89" s="15">
        <v>42823</v>
      </c>
      <c r="AL89" s="9">
        <v>39755.660000000003</v>
      </c>
      <c r="AM89" s="16">
        <f t="shared" si="54"/>
        <v>6.9044102896098636E-4</v>
      </c>
      <c r="AN89" s="17">
        <f t="shared" si="55"/>
        <v>101.9443860359921</v>
      </c>
      <c r="AO89" s="17"/>
      <c r="AP89" s="17"/>
      <c r="AQ89" s="9">
        <f t="shared" si="37"/>
        <v>101.9443860359921</v>
      </c>
      <c r="AR89" s="9">
        <f t="shared" si="38"/>
        <v>102.44495495770204</v>
      </c>
      <c r="AS89" s="9">
        <f t="shared" si="39"/>
        <v>102.26430516549243</v>
      </c>
      <c r="AT89" s="17"/>
      <c r="AU89" s="17"/>
      <c r="AV89" s="17"/>
      <c r="AW89" s="17"/>
      <c r="AX89" s="15"/>
    </row>
    <row r="90" spans="2:50" x14ac:dyDescent="0.2">
      <c r="B90" s="15">
        <v>42824</v>
      </c>
      <c r="C90" s="9">
        <v>36066.39</v>
      </c>
      <c r="D90" s="16">
        <f t="shared" si="41"/>
        <v>1.7054794976401055E-4</v>
      </c>
      <c r="E90" s="17">
        <f t="shared" si="42"/>
        <v>102.28051373948851</v>
      </c>
      <c r="F90" s="17"/>
      <c r="G90" s="15">
        <v>42824</v>
      </c>
      <c r="H90" s="9">
        <v>35920.639999999999</v>
      </c>
      <c r="I90" s="16">
        <f t="shared" si="43"/>
        <v>1.041292539165628E-4</v>
      </c>
      <c r="J90" s="17">
        <f t="shared" si="44"/>
        <v>102.42511081361205</v>
      </c>
      <c r="K90" s="17"/>
      <c r="L90" s="15">
        <v>42824</v>
      </c>
      <c r="M90" s="9">
        <v>39887.15</v>
      </c>
      <c r="N90" s="16">
        <f t="shared" si="45"/>
        <v>7.0202974349564684E-5</v>
      </c>
      <c r="O90" s="17">
        <f t="shared" si="46"/>
        <v>102.31068349651031</v>
      </c>
      <c r="P90" s="17"/>
      <c r="Q90" s="15">
        <v>42824</v>
      </c>
      <c r="R90" s="9">
        <v>37634.75</v>
      </c>
      <c r="S90" s="16">
        <f t="shared" si="47"/>
        <v>1.8071672785802129E-4</v>
      </c>
      <c r="T90" s="17">
        <f t="shared" si="48"/>
        <v>102.46346847474756</v>
      </c>
      <c r="U90" s="17"/>
      <c r="V90" s="15">
        <v>42824</v>
      </c>
      <c r="W90" s="9">
        <v>1505.35</v>
      </c>
      <c r="X90" s="16">
        <f t="shared" si="56"/>
        <v>7.0465136376629545E-4</v>
      </c>
      <c r="Y90" s="9">
        <f t="shared" si="36"/>
        <v>3.7820663063792281E-5</v>
      </c>
      <c r="Z90" s="17">
        <f t="shared" si="49"/>
        <v>102.26493026541941</v>
      </c>
      <c r="AA90" s="17">
        <f t="shared" si="50"/>
        <v>102.60193915739647</v>
      </c>
      <c r="AB90" s="17">
        <f t="shared" si="51"/>
        <v>102.19291988505515</v>
      </c>
      <c r="AC90" s="17">
        <f t="shared" si="40"/>
        <v>102.5258166065382</v>
      </c>
      <c r="AD90" s="17"/>
      <c r="AE90" s="15">
        <v>42824</v>
      </c>
      <c r="AF90" s="9">
        <v>61849.46</v>
      </c>
      <c r="AG90" s="16">
        <f t="shared" si="52"/>
        <v>2.283483845968437E-4</v>
      </c>
      <c r="AH90" s="17">
        <f t="shared" si="53"/>
        <v>102.23880979431549</v>
      </c>
      <c r="AI90" s="17"/>
      <c r="AJ90" s="17"/>
      <c r="AK90" s="15">
        <v>42824</v>
      </c>
      <c r="AL90" s="9">
        <v>39759.46</v>
      </c>
      <c r="AM90" s="16">
        <f t="shared" si="54"/>
        <v>9.5583874094806731E-5</v>
      </c>
      <c r="AN90" s="17">
        <f t="shared" si="55"/>
        <v>101.95413027535163</v>
      </c>
      <c r="AO90" s="17"/>
      <c r="AP90" s="17"/>
      <c r="AQ90" s="9">
        <f t="shared" si="37"/>
        <v>101.95413027535163</v>
      </c>
      <c r="AR90" s="9">
        <f t="shared" si="38"/>
        <v>102.46346847474756</v>
      </c>
      <c r="AS90" s="9">
        <f t="shared" si="39"/>
        <v>102.27878609900425</v>
      </c>
      <c r="AT90" s="17"/>
      <c r="AU90" s="17"/>
      <c r="AV90" s="17"/>
      <c r="AW90" s="17"/>
      <c r="AX90" s="15"/>
    </row>
    <row r="91" spans="2:50" x14ac:dyDescent="0.2">
      <c r="B91" s="15">
        <v>42825</v>
      </c>
      <c r="C91" s="9">
        <v>36093.019999999997</v>
      </c>
      <c r="D91" s="16">
        <f t="shared" si="41"/>
        <v>7.3836056228526736E-4</v>
      </c>
      <c r="E91" s="17">
        <f t="shared" si="42"/>
        <v>102.35603363712403</v>
      </c>
      <c r="F91" s="17"/>
      <c r="G91" s="15">
        <v>42825</v>
      </c>
      <c r="H91" s="9">
        <v>35949.19</v>
      </c>
      <c r="I91" s="16">
        <f t="shared" si="43"/>
        <v>7.9480766489692378E-4</v>
      </c>
      <c r="J91" s="17">
        <f t="shared" si="44"/>
        <v>102.50651907676463</v>
      </c>
      <c r="K91" s="17"/>
      <c r="L91" s="15">
        <v>42825</v>
      </c>
      <c r="M91" s="9">
        <v>39918.97</v>
      </c>
      <c r="N91" s="16">
        <f t="shared" si="45"/>
        <v>7.9775065403264733E-4</v>
      </c>
      <c r="O91" s="17">
        <f t="shared" si="46"/>
        <v>102.39230191118418</v>
      </c>
      <c r="P91" s="17"/>
      <c r="Q91" s="15">
        <v>42825</v>
      </c>
      <c r="R91" s="9">
        <v>37664.129999999997</v>
      </c>
      <c r="S91" s="16">
        <f t="shared" si="47"/>
        <v>7.8066148971345228E-4</v>
      </c>
      <c r="T91" s="17">
        <f t="shared" si="48"/>
        <v>102.54345775868826</v>
      </c>
      <c r="U91" s="17"/>
      <c r="V91" s="15">
        <v>42825</v>
      </c>
      <c r="W91" s="9">
        <v>1508.75</v>
      </c>
      <c r="X91" s="16">
        <f t="shared" si="56"/>
        <v>2.2586109542632737E-3</v>
      </c>
      <c r="Y91" s="9">
        <f t="shared" si="36"/>
        <v>3.7820663063792281E-5</v>
      </c>
      <c r="Z91" s="17">
        <f t="shared" si="49"/>
        <v>102.49590695715385</v>
      </c>
      <c r="AA91" s="17">
        <f t="shared" si="50"/>
        <v>102.83755749447658</v>
      </c>
      <c r="AB91" s="17">
        <f t="shared" si="51"/>
        <v>102.26493026541941</v>
      </c>
      <c r="AC91" s="17">
        <f t="shared" si="40"/>
        <v>102.60193915739647</v>
      </c>
      <c r="AD91" s="17"/>
      <c r="AE91" s="15">
        <v>42825</v>
      </c>
      <c r="AF91" s="9">
        <v>61893.120000000003</v>
      </c>
      <c r="AG91" s="16">
        <f t="shared" si="52"/>
        <v>7.0590753743049461E-4</v>
      </c>
      <c r="AH91" s="17">
        <f t="shared" si="53"/>
        <v>102.31098094076722</v>
      </c>
      <c r="AI91" s="17"/>
      <c r="AJ91" s="17"/>
      <c r="AK91" s="15">
        <v>42825</v>
      </c>
      <c r="AL91" s="9">
        <v>39778.239999999998</v>
      </c>
      <c r="AM91" s="16">
        <f t="shared" si="54"/>
        <v>4.7234041911026203E-4</v>
      </c>
      <c r="AN91" s="17">
        <f t="shared" si="55"/>
        <v>102.00228733197591</v>
      </c>
      <c r="AO91" s="17"/>
      <c r="AP91" s="17"/>
      <c r="AQ91" s="9">
        <f t="shared" si="37"/>
        <v>102.00228733197591</v>
      </c>
      <c r="AR91" s="9">
        <f t="shared" si="38"/>
        <v>102.54345775868826</v>
      </c>
      <c r="AS91" s="9">
        <f t="shared" si="39"/>
        <v>102.35193010941737</v>
      </c>
      <c r="AT91" s="17"/>
      <c r="AU91" s="17"/>
      <c r="AV91" s="17"/>
      <c r="AW91" s="17"/>
      <c r="AX91" s="15"/>
    </row>
    <row r="92" spans="2:50" x14ac:dyDescent="0.2">
      <c r="B92" s="15">
        <v>42826</v>
      </c>
      <c r="C92" s="9">
        <v>36093.019999999997</v>
      </c>
      <c r="D92" s="16">
        <f t="shared" si="41"/>
        <v>0</v>
      </c>
      <c r="E92" s="17">
        <f t="shared" si="42"/>
        <v>102.35603363712403</v>
      </c>
      <c r="F92" s="17"/>
      <c r="G92" s="15">
        <v>42826</v>
      </c>
      <c r="H92" s="9">
        <v>35949.19</v>
      </c>
      <c r="I92" s="16">
        <f t="shared" si="43"/>
        <v>0</v>
      </c>
      <c r="J92" s="17">
        <f t="shared" si="44"/>
        <v>102.50651907676463</v>
      </c>
      <c r="K92" s="17"/>
      <c r="L92" s="15">
        <v>42826</v>
      </c>
      <c r="M92" s="9">
        <v>39918.97</v>
      </c>
      <c r="N92" s="16">
        <f t="shared" si="45"/>
        <v>0</v>
      </c>
      <c r="O92" s="17">
        <f t="shared" si="46"/>
        <v>102.39230191118418</v>
      </c>
      <c r="P92" s="17"/>
      <c r="Q92" s="15">
        <v>42826</v>
      </c>
      <c r="R92" s="9">
        <v>37664.129999999997</v>
      </c>
      <c r="S92" s="16">
        <f t="shared" si="47"/>
        <v>0</v>
      </c>
      <c r="T92" s="17">
        <f t="shared" si="48"/>
        <v>102.54345775868826</v>
      </c>
      <c r="U92" s="17"/>
      <c r="V92" s="15">
        <v>42826</v>
      </c>
      <c r="W92" s="9">
        <v>1509.02</v>
      </c>
      <c r="X92" s="16">
        <f t="shared" si="56"/>
        <v>1.7895608947804398E-4</v>
      </c>
      <c r="Y92" s="9">
        <f t="shared" si="36"/>
        <v>3.6469196655231073E-5</v>
      </c>
      <c r="Z92" s="17">
        <f t="shared" si="49"/>
        <v>102.51424922385041</v>
      </c>
      <c r="AA92" s="17">
        <f t="shared" si="50"/>
        <v>102.85971130472508</v>
      </c>
      <c r="AB92" s="17">
        <f t="shared" si="51"/>
        <v>102.49590695715385</v>
      </c>
      <c r="AC92" s="17">
        <f t="shared" si="40"/>
        <v>102.83755749447658</v>
      </c>
      <c r="AD92" s="17"/>
      <c r="AE92" s="15">
        <v>42826</v>
      </c>
      <c r="AF92" s="9">
        <v>61893.120000000003</v>
      </c>
      <c r="AG92" s="16">
        <f t="shared" si="52"/>
        <v>0</v>
      </c>
      <c r="AH92" s="17">
        <f t="shared" si="53"/>
        <v>102.31098094076722</v>
      </c>
      <c r="AI92" s="17"/>
      <c r="AJ92" s="17"/>
      <c r="AK92" s="15">
        <v>42826</v>
      </c>
      <c r="AL92" s="9">
        <v>39778.239999999998</v>
      </c>
      <c r="AM92" s="16">
        <f t="shared" si="54"/>
        <v>0</v>
      </c>
      <c r="AN92" s="17">
        <f t="shared" si="55"/>
        <v>102.00228733197591</v>
      </c>
      <c r="AO92" s="17"/>
      <c r="AP92" s="17"/>
      <c r="AQ92" s="9">
        <f t="shared" si="37"/>
        <v>102.00228733197591</v>
      </c>
      <c r="AR92" s="9">
        <f t="shared" si="38"/>
        <v>102.54345775868826</v>
      </c>
      <c r="AS92" s="9">
        <f t="shared" si="39"/>
        <v>102.35193010941737</v>
      </c>
      <c r="AT92" s="17"/>
      <c r="AU92" s="17"/>
      <c r="AV92" s="17"/>
      <c r="AW92" s="17"/>
      <c r="AX92" s="15"/>
    </row>
    <row r="93" spans="2:50" x14ac:dyDescent="0.2">
      <c r="B93" s="15">
        <v>42827</v>
      </c>
      <c r="C93" s="9">
        <v>36093.019999999997</v>
      </c>
      <c r="D93" s="16">
        <f t="shared" si="41"/>
        <v>0</v>
      </c>
      <c r="E93" s="17">
        <f t="shared" si="42"/>
        <v>102.35603363712403</v>
      </c>
      <c r="F93" s="17"/>
      <c r="G93" s="15">
        <v>42827</v>
      </c>
      <c r="H93" s="9">
        <v>35949.19</v>
      </c>
      <c r="I93" s="16">
        <f t="shared" si="43"/>
        <v>0</v>
      </c>
      <c r="J93" s="17">
        <f t="shared" si="44"/>
        <v>102.50651907676463</v>
      </c>
      <c r="K93" s="17"/>
      <c r="L93" s="15">
        <v>42827</v>
      </c>
      <c r="M93" s="9">
        <v>39918.97</v>
      </c>
      <c r="N93" s="16">
        <f t="shared" si="45"/>
        <v>0</v>
      </c>
      <c r="O93" s="17">
        <f t="shared" si="46"/>
        <v>102.39230191118418</v>
      </c>
      <c r="P93" s="17"/>
      <c r="Q93" s="15">
        <v>42827</v>
      </c>
      <c r="R93" s="9">
        <v>37664.129999999997</v>
      </c>
      <c r="S93" s="16">
        <f t="shared" si="47"/>
        <v>0</v>
      </c>
      <c r="T93" s="17">
        <f t="shared" si="48"/>
        <v>102.54345775868826</v>
      </c>
      <c r="U93" s="17"/>
      <c r="V93" s="15">
        <v>42827</v>
      </c>
      <c r="W93" s="9">
        <v>1509.16</v>
      </c>
      <c r="X93" s="16">
        <f t="shared" si="56"/>
        <v>9.2775443665482626E-5</v>
      </c>
      <c r="Y93" s="9">
        <f t="shared" si="36"/>
        <v>3.6469196655231073E-5</v>
      </c>
      <c r="Z93" s="17">
        <f t="shared" si="49"/>
        <v>102.52376002880419</v>
      </c>
      <c r="AA93" s="17">
        <f t="shared" si="50"/>
        <v>102.87300537111615</v>
      </c>
      <c r="AB93" s="17">
        <f t="shared" si="51"/>
        <v>102.51424922385041</v>
      </c>
      <c r="AC93" s="17">
        <f t="shared" si="40"/>
        <v>102.85971130472508</v>
      </c>
      <c r="AD93" s="17"/>
      <c r="AE93" s="15">
        <v>42827</v>
      </c>
      <c r="AF93" s="9">
        <v>61893.120000000003</v>
      </c>
      <c r="AG93" s="16">
        <f t="shared" si="52"/>
        <v>0</v>
      </c>
      <c r="AH93" s="17">
        <f t="shared" si="53"/>
        <v>102.31098094076722</v>
      </c>
      <c r="AI93" s="17"/>
      <c r="AJ93" s="17"/>
      <c r="AK93" s="15">
        <v>42827</v>
      </c>
      <c r="AL93" s="9">
        <v>39778.239999999998</v>
      </c>
      <c r="AM93" s="16">
        <f t="shared" si="54"/>
        <v>0</v>
      </c>
      <c r="AN93" s="17">
        <f t="shared" si="55"/>
        <v>102.00228733197591</v>
      </c>
      <c r="AO93" s="17"/>
      <c r="AP93" s="17"/>
      <c r="AQ93" s="9">
        <f t="shared" si="37"/>
        <v>102.00228733197591</v>
      </c>
      <c r="AR93" s="9">
        <f t="shared" si="38"/>
        <v>102.54345775868826</v>
      </c>
      <c r="AS93" s="9">
        <f t="shared" si="39"/>
        <v>102.35193010941737</v>
      </c>
      <c r="AT93" s="17"/>
      <c r="AU93" s="17"/>
      <c r="AV93" s="17"/>
      <c r="AW93" s="17"/>
      <c r="AX93" s="15"/>
    </row>
    <row r="94" spans="2:50" x14ac:dyDescent="0.2">
      <c r="B94" s="15">
        <v>42828</v>
      </c>
      <c r="C94" s="9">
        <v>36204.71</v>
      </c>
      <c r="D94" s="16">
        <f t="shared" si="41"/>
        <v>3.0945041451229116E-3</v>
      </c>
      <c r="E94" s="17">
        <f t="shared" si="42"/>
        <v>102.67277480749244</v>
      </c>
      <c r="F94" s="17"/>
      <c r="G94" s="15">
        <v>42828</v>
      </c>
      <c r="H94" s="9">
        <v>36044.22</v>
      </c>
      <c r="I94" s="16">
        <f t="shared" si="43"/>
        <v>2.6434531626442492E-3</v>
      </c>
      <c r="J94" s="17">
        <f t="shared" si="44"/>
        <v>102.77749025880976</v>
      </c>
      <c r="K94" s="17"/>
      <c r="L94" s="15">
        <v>42828</v>
      </c>
      <c r="M94" s="9">
        <v>40017.019999999997</v>
      </c>
      <c r="N94" s="16">
        <f t="shared" si="45"/>
        <v>2.4562256992100018E-3</v>
      </c>
      <c r="O94" s="17">
        <f t="shared" si="46"/>
        <v>102.64380051453969</v>
      </c>
      <c r="P94" s="17"/>
      <c r="Q94" s="15">
        <v>42828</v>
      </c>
      <c r="R94" s="9">
        <v>37753.07</v>
      </c>
      <c r="S94" s="16">
        <f t="shared" si="47"/>
        <v>2.3613979667127527E-3</v>
      </c>
      <c r="T94" s="17">
        <f t="shared" si="48"/>
        <v>102.78560367133933</v>
      </c>
      <c r="U94" s="17"/>
      <c r="V94" s="15">
        <v>42828</v>
      </c>
      <c r="W94" s="9">
        <v>1509</v>
      </c>
      <c r="X94" s="16">
        <f t="shared" si="56"/>
        <v>-1.060192424925388E-4</v>
      </c>
      <c r="Y94" s="9">
        <f t="shared" si="36"/>
        <v>3.6469196655231073E-5</v>
      </c>
      <c r="Z94" s="17">
        <f t="shared" si="49"/>
        <v>102.51289053742845</v>
      </c>
      <c r="AA94" s="17">
        <f t="shared" si="50"/>
        <v>102.86585054887716</v>
      </c>
      <c r="AB94" s="17">
        <f t="shared" si="51"/>
        <v>102.52376002880419</v>
      </c>
      <c r="AC94" s="17">
        <f t="shared" si="40"/>
        <v>102.87300537111615</v>
      </c>
      <c r="AD94" s="17"/>
      <c r="AE94" s="15">
        <v>42828</v>
      </c>
      <c r="AF94" s="9">
        <v>62056.91</v>
      </c>
      <c r="AG94" s="16">
        <f t="shared" si="52"/>
        <v>2.6463361355835158E-3</v>
      </c>
      <c r="AH94" s="17">
        <f t="shared" si="53"/>
        <v>102.58173018669777</v>
      </c>
      <c r="AI94" s="17"/>
      <c r="AJ94" s="17"/>
      <c r="AK94" s="15">
        <v>42828</v>
      </c>
      <c r="AL94" s="9">
        <v>39821.69</v>
      </c>
      <c r="AM94" s="16">
        <f t="shared" si="54"/>
        <v>1.0923057430394234E-3</v>
      </c>
      <c r="AN94" s="17">
        <f t="shared" si="55"/>
        <v>102.11370501623178</v>
      </c>
      <c r="AO94" s="17"/>
      <c r="AP94" s="17"/>
      <c r="AQ94" s="9">
        <f t="shared" si="37"/>
        <v>102.11370501623178</v>
      </c>
      <c r="AR94" s="9">
        <f t="shared" si="38"/>
        <v>102.78560367133933</v>
      </c>
      <c r="AS94" s="9">
        <f t="shared" si="39"/>
        <v>102.59585074251846</v>
      </c>
      <c r="AT94" s="17"/>
      <c r="AU94" s="17"/>
      <c r="AV94" s="17"/>
      <c r="AW94" s="17"/>
      <c r="AX94" s="15"/>
    </row>
    <row r="95" spans="2:50" x14ac:dyDescent="0.2">
      <c r="B95" s="15">
        <v>42829</v>
      </c>
      <c r="C95" s="9">
        <v>36190.78</v>
      </c>
      <c r="D95" s="16">
        <f t="shared" si="41"/>
        <v>-3.847565689657495E-4</v>
      </c>
      <c r="E95" s="17">
        <f t="shared" si="42"/>
        <v>102.63327078293132</v>
      </c>
      <c r="F95" s="17"/>
      <c r="G95" s="15">
        <v>42829</v>
      </c>
      <c r="H95" s="9">
        <v>36033.919999999998</v>
      </c>
      <c r="I95" s="16">
        <f t="shared" si="43"/>
        <v>-2.857601024519596E-4</v>
      </c>
      <c r="J95" s="17">
        <f t="shared" si="44"/>
        <v>102.74812055266365</v>
      </c>
      <c r="K95" s="17"/>
      <c r="L95" s="15">
        <v>42829</v>
      </c>
      <c r="M95" s="9">
        <v>40008.300000000003</v>
      </c>
      <c r="N95" s="16">
        <f t="shared" si="45"/>
        <v>-2.1790728045201213E-4</v>
      </c>
      <c r="O95" s="17">
        <f t="shared" si="46"/>
        <v>102.6214336831143</v>
      </c>
      <c r="P95" s="17"/>
      <c r="Q95" s="15">
        <v>42829</v>
      </c>
      <c r="R95" s="9">
        <v>37751.279999999999</v>
      </c>
      <c r="S95" s="16">
        <f t="shared" si="47"/>
        <v>-4.7413362674886272E-5</v>
      </c>
      <c r="T95" s="17">
        <f t="shared" si="48"/>
        <v>102.78073026023471</v>
      </c>
      <c r="U95" s="17"/>
      <c r="V95" s="15">
        <v>42829</v>
      </c>
      <c r="W95" s="9">
        <v>1511.62</v>
      </c>
      <c r="X95" s="16">
        <f t="shared" si="56"/>
        <v>1.7362491716368389E-3</v>
      </c>
      <c r="Y95" s="9">
        <f t="shared" si="36"/>
        <v>3.6469196655231073E-5</v>
      </c>
      <c r="Z95" s="17">
        <f t="shared" si="49"/>
        <v>102.69087845870615</v>
      </c>
      <c r="AA95" s="17">
        <f t="shared" si="50"/>
        <v>103.04820273161515</v>
      </c>
      <c r="AB95" s="17">
        <f t="shared" si="51"/>
        <v>102.51289053742845</v>
      </c>
      <c r="AC95" s="17">
        <f t="shared" si="40"/>
        <v>102.86585054887716</v>
      </c>
      <c r="AD95" s="17"/>
      <c r="AE95" s="15">
        <v>42829</v>
      </c>
      <c r="AF95" s="9">
        <v>62042.29</v>
      </c>
      <c r="AG95" s="16">
        <f t="shared" si="52"/>
        <v>-2.3559020260599528E-4</v>
      </c>
      <c r="AH95" s="17">
        <f t="shared" si="53"/>
        <v>102.55756293609942</v>
      </c>
      <c r="AI95" s="17"/>
      <c r="AJ95" s="17"/>
      <c r="AK95" s="15">
        <v>42829</v>
      </c>
      <c r="AL95" s="9">
        <v>39808.089999999997</v>
      </c>
      <c r="AM95" s="16">
        <f t="shared" si="54"/>
        <v>-3.4152242157492463E-4</v>
      </c>
      <c r="AN95" s="17">
        <f t="shared" si="55"/>
        <v>102.07883089641865</v>
      </c>
      <c r="AO95" s="17"/>
      <c r="AP95" s="17"/>
      <c r="AQ95" s="9">
        <f t="shared" si="37"/>
        <v>102.07883089641865</v>
      </c>
      <c r="AR95" s="9">
        <f t="shared" si="38"/>
        <v>102.78073026023471</v>
      </c>
      <c r="AS95" s="9">
        <f t="shared" si="39"/>
        <v>102.569991518577</v>
      </c>
      <c r="AT95" s="17"/>
      <c r="AU95" s="17"/>
      <c r="AV95" s="17"/>
      <c r="AW95" s="17"/>
      <c r="AX95" s="15"/>
    </row>
    <row r="96" spans="2:50" x14ac:dyDescent="0.2">
      <c r="B96" s="15">
        <v>42830</v>
      </c>
      <c r="C96" s="9">
        <v>36253.870000000003</v>
      </c>
      <c r="D96" s="16">
        <f t="shared" si="41"/>
        <v>1.7432616815664659E-3</v>
      </c>
      <c r="E96" s="17">
        <f t="shared" si="42"/>
        <v>102.81218743114104</v>
      </c>
      <c r="F96" s="17"/>
      <c r="G96" s="15">
        <v>42830</v>
      </c>
      <c r="H96" s="9">
        <v>36093.440000000002</v>
      </c>
      <c r="I96" s="16">
        <f t="shared" si="43"/>
        <v>1.6517769923451997E-3</v>
      </c>
      <c r="J96" s="17">
        <f t="shared" si="44"/>
        <v>102.91783753419925</v>
      </c>
      <c r="K96" s="17"/>
      <c r="L96" s="15">
        <v>42830</v>
      </c>
      <c r="M96" s="9">
        <v>40089.74</v>
      </c>
      <c r="N96" s="16">
        <f t="shared" si="45"/>
        <v>2.0355776176441687E-3</v>
      </c>
      <c r="O96" s="17">
        <f t="shared" si="46"/>
        <v>102.8303275766102</v>
      </c>
      <c r="P96" s="17"/>
      <c r="Q96" s="15">
        <v>42830</v>
      </c>
      <c r="R96" s="9">
        <v>37819.620000000003</v>
      </c>
      <c r="S96" s="16">
        <f t="shared" si="47"/>
        <v>1.8102697444961624E-3</v>
      </c>
      <c r="T96" s="17">
        <f t="shared" si="48"/>
        <v>102.96679110654203</v>
      </c>
      <c r="U96" s="17"/>
      <c r="V96" s="15">
        <v>42830</v>
      </c>
      <c r="W96" s="9">
        <v>1511.72</v>
      </c>
      <c r="X96" s="16">
        <f t="shared" si="56"/>
        <v>6.6154192191358874E-5</v>
      </c>
      <c r="Y96" s="9">
        <f t="shared" si="36"/>
        <v>3.6469196655231073E-5</v>
      </c>
      <c r="Z96" s="17">
        <f t="shared" si="49"/>
        <v>102.69767189081601</v>
      </c>
      <c r="AA96" s="17">
        <f t="shared" si="50"/>
        <v>103.05877788739402</v>
      </c>
      <c r="AB96" s="17">
        <f t="shared" si="51"/>
        <v>102.69087845870615</v>
      </c>
      <c r="AC96" s="17">
        <f t="shared" si="40"/>
        <v>103.04820273161515</v>
      </c>
      <c r="AD96" s="17"/>
      <c r="AE96" s="15">
        <v>42830</v>
      </c>
      <c r="AF96" s="9">
        <v>62172.91</v>
      </c>
      <c r="AG96" s="16">
        <f t="shared" si="52"/>
        <v>2.1053381491882295E-3</v>
      </c>
      <c r="AH96" s="17">
        <f t="shared" si="53"/>
        <v>102.77348128583655</v>
      </c>
      <c r="AI96" s="17"/>
      <c r="AJ96" s="17"/>
      <c r="AK96" s="15">
        <v>42830</v>
      </c>
      <c r="AL96" s="9">
        <v>39851.919999999998</v>
      </c>
      <c r="AM96" s="16">
        <f t="shared" si="54"/>
        <v>1.101032478574071E-3</v>
      </c>
      <c r="AN96" s="17">
        <f t="shared" si="55"/>
        <v>102.19122300461048</v>
      </c>
      <c r="AO96" s="17"/>
      <c r="AP96" s="17"/>
      <c r="AQ96" s="9">
        <f t="shared" si="37"/>
        <v>102.19122300461048</v>
      </c>
      <c r="AR96" s="9">
        <f t="shared" si="38"/>
        <v>102.96679110654203</v>
      </c>
      <c r="AS96" s="9">
        <f t="shared" si="39"/>
        <v>102.7486413231566</v>
      </c>
      <c r="AT96" s="17"/>
      <c r="AU96" s="17"/>
      <c r="AV96" s="17"/>
      <c r="AW96" s="17"/>
      <c r="AX96" s="15"/>
    </row>
    <row r="97" spans="2:50" x14ac:dyDescent="0.2">
      <c r="B97" s="15">
        <v>42831</v>
      </c>
      <c r="C97" s="9">
        <v>36256.39</v>
      </c>
      <c r="D97" s="16">
        <f t="shared" si="41"/>
        <v>6.9509820606716843E-5</v>
      </c>
      <c r="E97" s="17">
        <f t="shared" si="42"/>
        <v>102.81933388784556</v>
      </c>
      <c r="F97" s="17"/>
      <c r="G97" s="15">
        <v>42831</v>
      </c>
      <c r="H97" s="9">
        <v>36092.31</v>
      </c>
      <c r="I97" s="16">
        <f t="shared" si="43"/>
        <v>-3.1307628200694104E-5</v>
      </c>
      <c r="J97" s="17">
        <f t="shared" si="44"/>
        <v>102.91461542080651</v>
      </c>
      <c r="K97" s="17"/>
      <c r="L97" s="15">
        <v>42831</v>
      </c>
      <c r="M97" s="9">
        <v>40080.239999999998</v>
      </c>
      <c r="N97" s="16">
        <f t="shared" si="45"/>
        <v>-2.3696836148101585E-4</v>
      </c>
      <c r="O97" s="17">
        <f t="shared" si="46"/>
        <v>102.80596004237381</v>
      </c>
      <c r="P97" s="17"/>
      <c r="Q97" s="15">
        <v>42831</v>
      </c>
      <c r="R97" s="9">
        <v>37818.89</v>
      </c>
      <c r="S97" s="16">
        <f t="shared" si="47"/>
        <v>-1.9302150576994137E-5</v>
      </c>
      <c r="T97" s="17">
        <f t="shared" si="48"/>
        <v>102.96480362603566</v>
      </c>
      <c r="U97" s="17"/>
      <c r="V97" s="15">
        <v>42831</v>
      </c>
      <c r="W97" s="9">
        <v>1511.35</v>
      </c>
      <c r="X97" s="16">
        <f t="shared" si="56"/>
        <v>-2.4475431958304039E-4</v>
      </c>
      <c r="Y97" s="9">
        <f t="shared" si="36"/>
        <v>3.6469196655231073E-5</v>
      </c>
      <c r="Z97" s="17">
        <f t="shared" si="49"/>
        <v>102.67253619200962</v>
      </c>
      <c r="AA97" s="17">
        <f t="shared" si="50"/>
        <v>103.03731227717294</v>
      </c>
      <c r="AB97" s="17">
        <f t="shared" si="51"/>
        <v>102.69767189081601</v>
      </c>
      <c r="AC97" s="17">
        <f t="shared" si="40"/>
        <v>103.05877788739402</v>
      </c>
      <c r="AD97" s="17"/>
      <c r="AE97" s="15">
        <v>42831</v>
      </c>
      <c r="AF97" s="9">
        <v>62158.67</v>
      </c>
      <c r="AG97" s="16">
        <f t="shared" si="52"/>
        <v>-2.2903866008527896E-4</v>
      </c>
      <c r="AH97" s="17">
        <f t="shared" si="53"/>
        <v>102.74994218539055</v>
      </c>
      <c r="AI97" s="17"/>
      <c r="AJ97" s="17"/>
      <c r="AK97" s="15">
        <v>42831</v>
      </c>
      <c r="AL97" s="9">
        <v>39839.910000000003</v>
      </c>
      <c r="AM97" s="16">
        <f t="shared" si="54"/>
        <v>-3.0136565565708207E-4</v>
      </c>
      <c r="AN97" s="17">
        <f t="shared" si="55"/>
        <v>102.1604260796873</v>
      </c>
      <c r="AO97" s="17"/>
      <c r="AP97" s="17"/>
      <c r="AQ97" s="9">
        <f t="shared" si="37"/>
        <v>102.1604260796873</v>
      </c>
      <c r="AR97" s="9">
        <f t="shared" si="38"/>
        <v>102.96480362603566</v>
      </c>
      <c r="AS97" s="9">
        <f t="shared" si="39"/>
        <v>102.73584687368991</v>
      </c>
      <c r="AT97" s="17"/>
      <c r="AU97" s="17"/>
      <c r="AV97" s="17"/>
      <c r="AW97" s="17"/>
      <c r="AX97" s="15"/>
    </row>
    <row r="98" spans="2:50" x14ac:dyDescent="0.2">
      <c r="B98" s="15">
        <v>42832</v>
      </c>
      <c r="C98" s="9">
        <v>36249.68</v>
      </c>
      <c r="D98" s="16">
        <f t="shared" si="41"/>
        <v>-1.8507082475660575E-4</v>
      </c>
      <c r="E98" s="17">
        <f t="shared" si="42"/>
        <v>102.80030502892201</v>
      </c>
      <c r="F98" s="17"/>
      <c r="G98" s="15">
        <v>42832</v>
      </c>
      <c r="H98" s="9">
        <v>36092.43</v>
      </c>
      <c r="I98" s="16">
        <f t="shared" si="43"/>
        <v>3.3248079716052814E-6</v>
      </c>
      <c r="J98" s="17">
        <f t="shared" si="44"/>
        <v>102.91495759214025</v>
      </c>
      <c r="K98" s="17"/>
      <c r="L98" s="15">
        <v>42832</v>
      </c>
      <c r="M98" s="9">
        <v>40078.17</v>
      </c>
      <c r="N98" s="16">
        <f t="shared" si="45"/>
        <v>-5.1646397326909899E-5</v>
      </c>
      <c r="O98" s="17">
        <f t="shared" si="46"/>
        <v>102.80065048491389</v>
      </c>
      <c r="P98" s="17"/>
      <c r="Q98" s="15">
        <v>42832</v>
      </c>
      <c r="R98" s="9">
        <v>37819.910000000003</v>
      </c>
      <c r="S98" s="16">
        <f t="shared" si="47"/>
        <v>2.6970648794977237E-5</v>
      </c>
      <c r="T98" s="17">
        <f t="shared" si="48"/>
        <v>102.96758065359251</v>
      </c>
      <c r="U98" s="17"/>
      <c r="V98" s="15">
        <v>42832</v>
      </c>
      <c r="W98" s="9">
        <v>1512.96</v>
      </c>
      <c r="X98" s="16">
        <f t="shared" si="56"/>
        <v>1.0652727693785113E-3</v>
      </c>
      <c r="Y98" s="9">
        <f t="shared" si="36"/>
        <v>3.6469196655231073E-5</v>
      </c>
      <c r="Z98" s="17">
        <f t="shared" si="49"/>
        <v>102.781910448978</v>
      </c>
      <c r="AA98" s="17">
        <f t="shared" si="50"/>
        <v>103.15083280817603</v>
      </c>
      <c r="AB98" s="17">
        <f t="shared" si="51"/>
        <v>102.67253619200962</v>
      </c>
      <c r="AC98" s="17">
        <f t="shared" si="40"/>
        <v>103.03731227717294</v>
      </c>
      <c r="AD98" s="17"/>
      <c r="AE98" s="15">
        <v>42832</v>
      </c>
      <c r="AF98" s="9">
        <v>62159.25</v>
      </c>
      <c r="AG98" s="16">
        <f t="shared" si="52"/>
        <v>9.3309589797030412E-6</v>
      </c>
      <c r="AH98" s="17">
        <f t="shared" si="53"/>
        <v>102.75090094088625</v>
      </c>
      <c r="AI98" s="17"/>
      <c r="AJ98" s="17"/>
      <c r="AK98" s="15">
        <v>42832</v>
      </c>
      <c r="AL98" s="9">
        <v>39846.83</v>
      </c>
      <c r="AM98" s="16">
        <f t="shared" si="54"/>
        <v>1.7369517150012115E-4</v>
      </c>
      <c r="AN98" s="17">
        <f t="shared" si="55"/>
        <v>102.17817085241573</v>
      </c>
      <c r="AO98" s="17"/>
      <c r="AP98" s="17"/>
      <c r="AQ98" s="9">
        <f t="shared" si="37"/>
        <v>102.17817085241573</v>
      </c>
      <c r="AR98" s="9">
        <f t="shared" si="38"/>
        <v>102.96758065359251</v>
      </c>
      <c r="AS98" s="9">
        <f t="shared" si="39"/>
        <v>102.73542759214511</v>
      </c>
      <c r="AT98" s="17"/>
      <c r="AU98" s="17"/>
      <c r="AV98" s="17"/>
      <c r="AW98" s="17"/>
      <c r="AX98" s="15"/>
    </row>
    <row r="99" spans="2:50" x14ac:dyDescent="0.2">
      <c r="B99" s="15">
        <v>42833</v>
      </c>
      <c r="C99" s="9">
        <v>36249.68</v>
      </c>
      <c r="D99" s="16">
        <f t="shared" si="41"/>
        <v>0</v>
      </c>
      <c r="E99" s="17">
        <f t="shared" si="42"/>
        <v>102.80030502892201</v>
      </c>
      <c r="F99" s="17"/>
      <c r="G99" s="15">
        <v>42833</v>
      </c>
      <c r="H99" s="9">
        <v>36092.43</v>
      </c>
      <c r="I99" s="16">
        <f t="shared" si="43"/>
        <v>0</v>
      </c>
      <c r="J99" s="17">
        <f t="shared" si="44"/>
        <v>102.91495759214025</v>
      </c>
      <c r="K99" s="17"/>
      <c r="L99" s="15">
        <v>42833</v>
      </c>
      <c r="M99" s="9">
        <v>40078.17</v>
      </c>
      <c r="N99" s="16">
        <f t="shared" si="45"/>
        <v>0</v>
      </c>
      <c r="O99" s="17">
        <f t="shared" si="46"/>
        <v>102.80065048491389</v>
      </c>
      <c r="P99" s="17"/>
      <c r="Q99" s="15">
        <v>42833</v>
      </c>
      <c r="R99" s="9">
        <v>37819.910000000003</v>
      </c>
      <c r="S99" s="16">
        <f t="shared" si="47"/>
        <v>0</v>
      </c>
      <c r="T99" s="17">
        <f t="shared" si="48"/>
        <v>102.96758065359251</v>
      </c>
      <c r="U99" s="17"/>
      <c r="V99" s="15">
        <v>42833</v>
      </c>
      <c r="W99" s="9">
        <v>1513.09</v>
      </c>
      <c r="X99" s="16">
        <f t="shared" si="56"/>
        <v>8.5924280879723369E-5</v>
      </c>
      <c r="Y99" s="9">
        <f t="shared" si="36"/>
        <v>3.6469196655231073E-5</v>
      </c>
      <c r="Z99" s="17">
        <f t="shared" si="49"/>
        <v>102.79074191072077</v>
      </c>
      <c r="AA99" s="17">
        <f t="shared" si="50"/>
        <v>103.16345779731405</v>
      </c>
      <c r="AB99" s="17">
        <f t="shared" si="51"/>
        <v>102.781910448978</v>
      </c>
      <c r="AC99" s="17">
        <f t="shared" si="40"/>
        <v>103.15083280817603</v>
      </c>
      <c r="AD99" s="17"/>
      <c r="AE99" s="15">
        <v>42833</v>
      </c>
      <c r="AF99" s="9">
        <v>62159.25</v>
      </c>
      <c r="AG99" s="16">
        <f t="shared" si="52"/>
        <v>0</v>
      </c>
      <c r="AH99" s="17">
        <f t="shared" si="53"/>
        <v>102.75090094088625</v>
      </c>
      <c r="AI99" s="17"/>
      <c r="AJ99" s="17"/>
      <c r="AK99" s="15">
        <v>42833</v>
      </c>
      <c r="AL99" s="9">
        <v>39846.83</v>
      </c>
      <c r="AM99" s="16">
        <f t="shared" si="54"/>
        <v>0</v>
      </c>
      <c r="AN99" s="17">
        <f t="shared" si="55"/>
        <v>102.17817085241573</v>
      </c>
      <c r="AO99" s="17"/>
      <c r="AP99" s="17"/>
      <c r="AQ99" s="9">
        <f t="shared" si="37"/>
        <v>102.17817085241573</v>
      </c>
      <c r="AR99" s="9">
        <f t="shared" si="38"/>
        <v>102.96758065359251</v>
      </c>
      <c r="AS99" s="9">
        <f t="shared" si="39"/>
        <v>102.73542759214511</v>
      </c>
      <c r="AT99" s="17"/>
      <c r="AU99" s="17"/>
      <c r="AV99" s="17"/>
      <c r="AW99" s="17"/>
      <c r="AX99" s="15"/>
    </row>
    <row r="100" spans="2:50" x14ac:dyDescent="0.2">
      <c r="B100" s="15">
        <v>42834</v>
      </c>
      <c r="C100" s="9">
        <v>36249.68</v>
      </c>
      <c r="D100" s="16">
        <f t="shared" si="41"/>
        <v>0</v>
      </c>
      <c r="E100" s="17">
        <f t="shared" si="42"/>
        <v>102.80030502892201</v>
      </c>
      <c r="F100" s="17"/>
      <c r="G100" s="15">
        <v>42834</v>
      </c>
      <c r="H100" s="9">
        <v>36092.43</v>
      </c>
      <c r="I100" s="16">
        <f t="shared" si="43"/>
        <v>0</v>
      </c>
      <c r="J100" s="17">
        <f t="shared" si="44"/>
        <v>102.91495759214025</v>
      </c>
      <c r="K100" s="17"/>
      <c r="L100" s="15">
        <v>42834</v>
      </c>
      <c r="M100" s="9">
        <v>40078.17</v>
      </c>
      <c r="N100" s="16">
        <f t="shared" si="45"/>
        <v>0</v>
      </c>
      <c r="O100" s="17">
        <f t="shared" si="46"/>
        <v>102.80065048491389</v>
      </c>
      <c r="P100" s="17"/>
      <c r="Q100" s="15">
        <v>42834</v>
      </c>
      <c r="R100" s="9">
        <v>37819.910000000003</v>
      </c>
      <c r="S100" s="16">
        <f t="shared" si="47"/>
        <v>0</v>
      </c>
      <c r="T100" s="17">
        <f t="shared" si="48"/>
        <v>102.96758065359251</v>
      </c>
      <c r="U100" s="17"/>
      <c r="V100" s="15">
        <v>42834</v>
      </c>
      <c r="W100" s="9">
        <v>1513.21</v>
      </c>
      <c r="X100" s="16">
        <f t="shared" si="56"/>
        <v>7.9307906337477974E-5</v>
      </c>
      <c r="Y100" s="9">
        <f t="shared" si="36"/>
        <v>3.6469196655231073E-5</v>
      </c>
      <c r="Z100" s="17">
        <f t="shared" si="49"/>
        <v>102.79889402925258</v>
      </c>
      <c r="AA100" s="17">
        <f t="shared" si="50"/>
        <v>103.17540176359253</v>
      </c>
      <c r="AB100" s="17">
        <f t="shared" si="51"/>
        <v>102.79074191072077</v>
      </c>
      <c r="AC100" s="17">
        <f t="shared" si="40"/>
        <v>103.16345779731405</v>
      </c>
      <c r="AD100" s="17"/>
      <c r="AE100" s="15">
        <v>42834</v>
      </c>
      <c r="AF100" s="9">
        <v>62159.25</v>
      </c>
      <c r="AG100" s="16">
        <f t="shared" si="52"/>
        <v>0</v>
      </c>
      <c r="AH100" s="17">
        <f t="shared" si="53"/>
        <v>102.75090094088625</v>
      </c>
      <c r="AI100" s="17"/>
      <c r="AJ100" s="17"/>
      <c r="AK100" s="15">
        <v>42834</v>
      </c>
      <c r="AL100" s="9">
        <v>39846.83</v>
      </c>
      <c r="AM100" s="16">
        <f t="shared" si="54"/>
        <v>0</v>
      </c>
      <c r="AN100" s="17">
        <f t="shared" si="55"/>
        <v>102.17817085241573</v>
      </c>
      <c r="AO100" s="17"/>
      <c r="AP100" s="17"/>
      <c r="AQ100" s="9">
        <f t="shared" si="37"/>
        <v>102.17817085241573</v>
      </c>
      <c r="AR100" s="9">
        <f t="shared" si="38"/>
        <v>102.96758065359251</v>
      </c>
      <c r="AS100" s="9">
        <f t="shared" si="39"/>
        <v>102.73542759214511</v>
      </c>
      <c r="AT100" s="17"/>
      <c r="AU100" s="17"/>
      <c r="AV100" s="17"/>
      <c r="AW100" s="17"/>
      <c r="AX100" s="15"/>
    </row>
    <row r="101" spans="2:50" x14ac:dyDescent="0.2">
      <c r="B101" s="15">
        <v>42835</v>
      </c>
      <c r="C101" s="9">
        <v>36291.800000000003</v>
      </c>
      <c r="D101" s="16">
        <f t="shared" si="41"/>
        <v>1.161941291619728E-3</v>
      </c>
      <c r="E101" s="17">
        <f t="shared" si="42"/>
        <v>102.91975294812622</v>
      </c>
      <c r="F101" s="17"/>
      <c r="G101" s="15">
        <v>42835</v>
      </c>
      <c r="H101" s="9">
        <v>36127.839999999997</v>
      </c>
      <c r="I101" s="16">
        <f t="shared" si="43"/>
        <v>9.810921569979314E-4</v>
      </c>
      <c r="J101" s="17">
        <f t="shared" si="44"/>
        <v>103.01592664987167</v>
      </c>
      <c r="K101" s="17"/>
      <c r="L101" s="15">
        <v>42835</v>
      </c>
      <c r="M101" s="9">
        <v>40121.25</v>
      </c>
      <c r="N101" s="16">
        <f t="shared" si="45"/>
        <v>1.0748993778908478E-3</v>
      </c>
      <c r="O101" s="17">
        <f t="shared" si="46"/>
        <v>102.9111508401669</v>
      </c>
      <c r="P101" s="17"/>
      <c r="Q101" s="15">
        <v>42835</v>
      </c>
      <c r="R101" s="9">
        <v>37858.43</v>
      </c>
      <c r="S101" s="16">
        <f t="shared" si="47"/>
        <v>1.0185111492861942E-3</v>
      </c>
      <c r="T101" s="17">
        <f t="shared" si="48"/>
        <v>103.07245428250322</v>
      </c>
      <c r="U101" s="17"/>
      <c r="V101" s="15">
        <v>42835</v>
      </c>
      <c r="W101" s="9">
        <v>1514.1</v>
      </c>
      <c r="X101" s="16">
        <f t="shared" si="56"/>
        <v>5.8815366010001036E-4</v>
      </c>
      <c r="Y101" s="9">
        <f t="shared" si="36"/>
        <v>3.6469196655231073E-5</v>
      </c>
      <c r="Z101" s="17">
        <f t="shared" si="49"/>
        <v>102.85935557503012</v>
      </c>
      <c r="AA101" s="17">
        <f t="shared" si="50"/>
        <v>103.23984747778897</v>
      </c>
      <c r="AB101" s="17">
        <f t="shared" si="51"/>
        <v>102.79889402925258</v>
      </c>
      <c r="AC101" s="17">
        <f t="shared" si="40"/>
        <v>103.17540176359253</v>
      </c>
      <c r="AD101" s="17"/>
      <c r="AE101" s="15">
        <v>42835</v>
      </c>
      <c r="AF101" s="9">
        <v>62215.88</v>
      </c>
      <c r="AG101" s="16">
        <f t="shared" si="52"/>
        <v>9.11047028398837E-4</v>
      </c>
      <c r="AH101" s="17">
        <f t="shared" si="53"/>
        <v>102.84451184385375</v>
      </c>
      <c r="AI101" s="17"/>
      <c r="AJ101" s="17"/>
      <c r="AK101" s="15">
        <v>42835</v>
      </c>
      <c r="AL101" s="9">
        <v>39873.07</v>
      </c>
      <c r="AM101" s="16">
        <f t="shared" si="54"/>
        <v>6.5852164400515001E-4</v>
      </c>
      <c r="AN101" s="17">
        <f t="shared" si="55"/>
        <v>102.24545738946691</v>
      </c>
      <c r="AO101" s="17"/>
      <c r="AP101" s="17"/>
      <c r="AQ101" s="9">
        <f t="shared" si="37"/>
        <v>102.24545738946691</v>
      </c>
      <c r="AR101" s="9">
        <f t="shared" si="38"/>
        <v>103.07245428250322</v>
      </c>
      <c r="AS101" s="9">
        <f t="shared" si="39"/>
        <v>102.8348756589981</v>
      </c>
      <c r="AT101" s="17"/>
      <c r="AU101" s="17"/>
      <c r="AV101" s="17"/>
      <c r="AW101" s="17"/>
      <c r="AX101" s="15"/>
    </row>
    <row r="102" spans="2:50" x14ac:dyDescent="0.2">
      <c r="B102" s="15">
        <v>42836</v>
      </c>
      <c r="C102" s="9">
        <v>36316.01</v>
      </c>
      <c r="D102" s="16">
        <f t="shared" si="41"/>
        <v>6.6709284190924478E-4</v>
      </c>
      <c r="E102" s="17">
        <f t="shared" si="42"/>
        <v>102.98840997860898</v>
      </c>
      <c r="F102" s="17"/>
      <c r="G102" s="15">
        <v>42836</v>
      </c>
      <c r="H102" s="9">
        <v>36154.15</v>
      </c>
      <c r="I102" s="16">
        <f t="shared" si="43"/>
        <v>7.2824724644493521E-4</v>
      </c>
      <c r="J102" s="17">
        <f t="shared" si="44"/>
        <v>103.09094771479441</v>
      </c>
      <c r="K102" s="17"/>
      <c r="L102" s="15">
        <v>42836</v>
      </c>
      <c r="M102" s="9">
        <v>40146.339999999997</v>
      </c>
      <c r="N102" s="16">
        <f t="shared" si="45"/>
        <v>6.2535439449162844E-4</v>
      </c>
      <c r="O102" s="17">
        <f t="shared" si="46"/>
        <v>102.97550678058698</v>
      </c>
      <c r="P102" s="17"/>
      <c r="Q102" s="15">
        <v>42836</v>
      </c>
      <c r="R102" s="9">
        <v>37879.43</v>
      </c>
      <c r="S102" s="16">
        <f t="shared" si="47"/>
        <v>5.5469812139596897E-4</v>
      </c>
      <c r="T102" s="17">
        <f t="shared" si="48"/>
        <v>103.12962837926139</v>
      </c>
      <c r="U102" s="17"/>
      <c r="V102" s="15">
        <v>42836</v>
      </c>
      <c r="W102" s="9">
        <v>1515.39</v>
      </c>
      <c r="X102" s="16">
        <f t="shared" si="56"/>
        <v>8.5199128194979323E-4</v>
      </c>
      <c r="Y102" s="9">
        <f t="shared" si="36"/>
        <v>3.6469196655231073E-5</v>
      </c>
      <c r="Z102" s="17">
        <f t="shared" si="49"/>
        <v>102.94699084924702</v>
      </c>
      <c r="AA102" s="17">
        <f t="shared" si="50"/>
        <v>103.3315720020902</v>
      </c>
      <c r="AB102" s="17">
        <f t="shared" si="51"/>
        <v>102.85935557503012</v>
      </c>
      <c r="AC102" s="17">
        <f t="shared" si="40"/>
        <v>103.23984747778897</v>
      </c>
      <c r="AD102" s="17"/>
      <c r="AE102" s="15">
        <v>42836</v>
      </c>
      <c r="AF102" s="9">
        <v>62253.26</v>
      </c>
      <c r="AG102" s="16">
        <f t="shared" si="52"/>
        <v>6.0081123983146689E-4</v>
      </c>
      <c r="AH102" s="17">
        <f t="shared" si="53"/>
        <v>102.90630198252452</v>
      </c>
      <c r="AI102" s="17"/>
      <c r="AJ102" s="17"/>
      <c r="AK102" s="15">
        <v>42836</v>
      </c>
      <c r="AL102" s="9">
        <v>39886.35</v>
      </c>
      <c r="AM102" s="16">
        <f t="shared" si="54"/>
        <v>3.3305687272133788E-4</v>
      </c>
      <c r="AN102" s="17">
        <f t="shared" si="55"/>
        <v>102.27951094175501</v>
      </c>
      <c r="AO102" s="17"/>
      <c r="AP102" s="17"/>
      <c r="AQ102" s="9">
        <f t="shared" si="37"/>
        <v>102.27951094175501</v>
      </c>
      <c r="AR102" s="9">
        <f t="shared" si="38"/>
        <v>103.12962837926139</v>
      </c>
      <c r="AS102" s="9">
        <f t="shared" si="39"/>
        <v>102.89505096292187</v>
      </c>
      <c r="AT102" s="17"/>
      <c r="AU102" s="17"/>
      <c r="AV102" s="17"/>
      <c r="AW102" s="17"/>
      <c r="AX102" s="15"/>
    </row>
    <row r="103" spans="2:50" x14ac:dyDescent="0.2">
      <c r="B103" s="15">
        <v>42837</v>
      </c>
      <c r="C103" s="9">
        <v>36367</v>
      </c>
      <c r="D103" s="16">
        <f t="shared" si="41"/>
        <v>1.4040639376406983E-3</v>
      </c>
      <c r="E103" s="17">
        <f t="shared" si="42"/>
        <v>103.13301229105491</v>
      </c>
      <c r="F103" s="17"/>
      <c r="G103" s="15">
        <v>42837</v>
      </c>
      <c r="H103" s="9">
        <v>36183.01</v>
      </c>
      <c r="I103" s="16">
        <f t="shared" si="43"/>
        <v>7.9824861046384754E-4</v>
      </c>
      <c r="J103" s="17">
        <f t="shared" si="44"/>
        <v>103.17323992055914</v>
      </c>
      <c r="K103" s="17"/>
      <c r="L103" s="15">
        <v>42837</v>
      </c>
      <c r="M103" s="9">
        <v>40178.04</v>
      </c>
      <c r="N103" s="16">
        <f t="shared" si="45"/>
        <v>7.8961120739773349E-4</v>
      </c>
      <c r="O103" s="17">
        <f t="shared" si="46"/>
        <v>103.0568173948284</v>
      </c>
      <c r="P103" s="17"/>
      <c r="Q103" s="15">
        <v>42837</v>
      </c>
      <c r="R103" s="9">
        <v>37904.370000000003</v>
      </c>
      <c r="S103" s="16">
        <f t="shared" si="47"/>
        <v>6.5840483872126043E-4</v>
      </c>
      <c r="T103" s="17">
        <f t="shared" si="48"/>
        <v>103.19752942560183</v>
      </c>
      <c r="U103" s="17"/>
      <c r="V103" s="15">
        <v>42837</v>
      </c>
      <c r="W103" s="9">
        <v>1516.56</v>
      </c>
      <c r="X103" s="16">
        <f t="shared" si="56"/>
        <v>7.7207847484794812E-4</v>
      </c>
      <c r="Y103" s="9">
        <f t="shared" si="36"/>
        <v>3.6469196655231073E-5</v>
      </c>
      <c r="Z103" s="17">
        <f t="shared" si="49"/>
        <v>103.02647400493208</v>
      </c>
      <c r="AA103" s="17">
        <f t="shared" si="50"/>
        <v>103.41512050402525</v>
      </c>
      <c r="AB103" s="17">
        <f t="shared" si="51"/>
        <v>102.94699084924702</v>
      </c>
      <c r="AC103" s="17">
        <f t="shared" si="40"/>
        <v>103.3315720020902</v>
      </c>
      <c r="AD103" s="17"/>
      <c r="AE103" s="15">
        <v>42837</v>
      </c>
      <c r="AF103" s="9">
        <v>62317.94</v>
      </c>
      <c r="AG103" s="16">
        <f t="shared" si="52"/>
        <v>1.0389817336473595E-3</v>
      </c>
      <c r="AH103" s="17">
        <f t="shared" si="53"/>
        <v>103.01321975056156</v>
      </c>
      <c r="AI103" s="17"/>
      <c r="AJ103" s="17"/>
      <c r="AK103" s="15">
        <v>42837</v>
      </c>
      <c r="AL103" s="9">
        <v>39892.550000000003</v>
      </c>
      <c r="AM103" s="16">
        <f t="shared" si="54"/>
        <v>1.5544164858405374E-4</v>
      </c>
      <c r="AN103" s="17">
        <f t="shared" si="55"/>
        <v>102.29540943755217</v>
      </c>
      <c r="AO103" s="17"/>
      <c r="AP103" s="17"/>
      <c r="AQ103" s="9">
        <f t="shared" si="37"/>
        <v>102.29540943755217</v>
      </c>
      <c r="AR103" s="9">
        <f t="shared" si="38"/>
        <v>103.19752942560183</v>
      </c>
      <c r="AS103" s="9">
        <f t="shared" si="39"/>
        <v>102.97820470335967</v>
      </c>
      <c r="AT103" s="17"/>
      <c r="AU103" s="17"/>
      <c r="AV103" s="17"/>
      <c r="AW103" s="17"/>
      <c r="AX103" s="15"/>
    </row>
    <row r="104" spans="2:50" x14ac:dyDescent="0.2">
      <c r="B104" s="15">
        <v>42838</v>
      </c>
      <c r="C104" s="9">
        <v>36367</v>
      </c>
      <c r="D104" s="16">
        <f t="shared" si="41"/>
        <v>0</v>
      </c>
      <c r="E104" s="17">
        <f t="shared" si="42"/>
        <v>103.13301229105491</v>
      </c>
      <c r="F104" s="17"/>
      <c r="G104" s="15">
        <v>42838</v>
      </c>
      <c r="H104" s="9">
        <v>36183.01</v>
      </c>
      <c r="I104" s="16">
        <f t="shared" si="43"/>
        <v>0</v>
      </c>
      <c r="J104" s="17">
        <f t="shared" si="44"/>
        <v>103.17323992055914</v>
      </c>
      <c r="K104" s="17"/>
      <c r="L104" s="15">
        <v>42838</v>
      </c>
      <c r="M104" s="9">
        <v>40178.04</v>
      </c>
      <c r="N104" s="16">
        <f t="shared" si="45"/>
        <v>0</v>
      </c>
      <c r="O104" s="17">
        <f t="shared" si="46"/>
        <v>103.0568173948284</v>
      </c>
      <c r="P104" s="17"/>
      <c r="Q104" s="15">
        <v>42838</v>
      </c>
      <c r="R104" s="9">
        <v>37904.370000000003</v>
      </c>
      <c r="S104" s="16">
        <f t="shared" si="47"/>
        <v>0</v>
      </c>
      <c r="T104" s="17">
        <f t="shared" si="48"/>
        <v>103.19752942560183</v>
      </c>
      <c r="U104" s="17"/>
      <c r="V104" s="15">
        <v>42838</v>
      </c>
      <c r="W104" s="9">
        <v>1517.11</v>
      </c>
      <c r="X104" s="16">
        <f t="shared" si="56"/>
        <v>3.6266286859731878E-4</v>
      </c>
      <c r="Y104" s="9">
        <f t="shared" si="36"/>
        <v>3.6469196655231073E-5</v>
      </c>
      <c r="Z104" s="17">
        <f t="shared" si="49"/>
        <v>103.06383788153617</v>
      </c>
      <c r="AA104" s="17">
        <f t="shared" si="50"/>
        <v>103.45639679465036</v>
      </c>
      <c r="AB104" s="17">
        <f t="shared" si="51"/>
        <v>103.02647400493208</v>
      </c>
      <c r="AC104" s="17">
        <f t="shared" si="40"/>
        <v>103.41512050402525</v>
      </c>
      <c r="AD104" s="17"/>
      <c r="AE104" s="15">
        <v>42838</v>
      </c>
      <c r="AF104" s="9">
        <v>62317.94</v>
      </c>
      <c r="AG104" s="16">
        <f t="shared" si="52"/>
        <v>0</v>
      </c>
      <c r="AH104" s="17">
        <f t="shared" si="53"/>
        <v>103.01321975056156</v>
      </c>
      <c r="AI104" s="17"/>
      <c r="AJ104" s="17"/>
      <c r="AK104" s="15">
        <v>42838</v>
      </c>
      <c r="AL104" s="9">
        <v>39892.550000000003</v>
      </c>
      <c r="AM104" s="16">
        <f t="shared" si="54"/>
        <v>0</v>
      </c>
      <c r="AN104" s="17">
        <f t="shared" si="55"/>
        <v>102.29540943755217</v>
      </c>
      <c r="AO104" s="17"/>
      <c r="AP104" s="17"/>
      <c r="AQ104" s="9">
        <f t="shared" si="37"/>
        <v>102.29540943755217</v>
      </c>
      <c r="AR104" s="9">
        <f t="shared" si="38"/>
        <v>103.19752942560183</v>
      </c>
      <c r="AS104" s="9">
        <f t="shared" si="39"/>
        <v>102.97820470335967</v>
      </c>
      <c r="AT104" s="17"/>
      <c r="AU104" s="17"/>
      <c r="AV104" s="17"/>
      <c r="AW104" s="17"/>
      <c r="AX104" s="15"/>
    </row>
    <row r="105" spans="2:50" x14ac:dyDescent="0.2">
      <c r="B105" s="15">
        <v>42839</v>
      </c>
      <c r="C105" s="9">
        <v>36393.769999999997</v>
      </c>
      <c r="D105" s="16">
        <f t="shared" si="41"/>
        <v>7.3610691011083418E-4</v>
      </c>
      <c r="E105" s="17">
        <f t="shared" si="42"/>
        <v>103.20892921406291</v>
      </c>
      <c r="F105" s="17"/>
      <c r="G105" s="15">
        <v>42839</v>
      </c>
      <c r="H105" s="9">
        <v>36212.81</v>
      </c>
      <c r="I105" s="16">
        <f t="shared" si="43"/>
        <v>8.2359096161410683E-4</v>
      </c>
      <c r="J105" s="17">
        <f t="shared" si="44"/>
        <v>103.25821246843816</v>
      </c>
      <c r="K105" s="17"/>
      <c r="L105" s="15">
        <v>42839</v>
      </c>
      <c r="M105" s="9">
        <v>40204.92</v>
      </c>
      <c r="N105" s="16">
        <f t="shared" si="45"/>
        <v>6.6902218226672083E-4</v>
      </c>
      <c r="O105" s="17">
        <f t="shared" si="46"/>
        <v>103.12576469169935</v>
      </c>
      <c r="P105" s="17"/>
      <c r="Q105" s="15">
        <v>42839</v>
      </c>
      <c r="R105" s="9">
        <v>37932.620000000003</v>
      </c>
      <c r="S105" s="16">
        <f t="shared" si="47"/>
        <v>7.4529665049172245E-4</v>
      </c>
      <c r="T105" s="17">
        <f t="shared" si="48"/>
        <v>103.27444219862176</v>
      </c>
      <c r="U105" s="17"/>
      <c r="V105" s="15">
        <v>42839</v>
      </c>
      <c r="W105" s="9">
        <v>1517.3</v>
      </c>
      <c r="X105" s="16">
        <f t="shared" si="56"/>
        <v>1.2523811720965838E-4</v>
      </c>
      <c r="Y105" s="9">
        <f t="shared" si="36"/>
        <v>3.6469196655231073E-5</v>
      </c>
      <c r="Z105" s="17">
        <f t="shared" si="49"/>
        <v>103.07674540254486</v>
      </c>
      <c r="AA105" s="17">
        <f t="shared" si="50"/>
        <v>103.47312645067817</v>
      </c>
      <c r="AB105" s="17">
        <f t="shared" si="51"/>
        <v>103.06383788153617</v>
      </c>
      <c r="AC105" s="17">
        <f t="shared" si="40"/>
        <v>103.45639679465036</v>
      </c>
      <c r="AD105" s="17"/>
      <c r="AE105" s="15">
        <v>42839</v>
      </c>
      <c r="AF105" s="9">
        <v>62363.62</v>
      </c>
      <c r="AG105" s="16">
        <f t="shared" si="52"/>
        <v>7.3301524408542207E-4</v>
      </c>
      <c r="AH105" s="17">
        <f t="shared" si="53"/>
        <v>103.08873001098104</v>
      </c>
      <c r="AI105" s="17"/>
      <c r="AJ105" s="17"/>
      <c r="AK105" s="15">
        <v>42839</v>
      </c>
      <c r="AL105" s="9">
        <v>39917.199999999997</v>
      </c>
      <c r="AM105" s="16">
        <f t="shared" si="54"/>
        <v>6.1790986036225348E-4</v>
      </c>
      <c r="AN105" s="17">
        <f t="shared" si="55"/>
        <v>102.35861877971342</v>
      </c>
      <c r="AO105" s="17"/>
      <c r="AP105" s="17"/>
      <c r="AQ105" s="9">
        <f t="shared" si="37"/>
        <v>102.35861877971342</v>
      </c>
      <c r="AR105" s="9">
        <f t="shared" si="38"/>
        <v>103.27444219862176</v>
      </c>
      <c r="AS105" s="9">
        <f t="shared" si="39"/>
        <v>103.05244956058611</v>
      </c>
      <c r="AT105" s="17"/>
      <c r="AU105" s="17"/>
      <c r="AV105" s="17"/>
      <c r="AW105" s="17"/>
      <c r="AX105" s="15"/>
    </row>
    <row r="106" spans="2:50" x14ac:dyDescent="0.2">
      <c r="B106" s="15">
        <v>42840</v>
      </c>
      <c r="C106" s="9">
        <v>36393.769999999997</v>
      </c>
      <c r="D106" s="16">
        <f t="shared" si="41"/>
        <v>0</v>
      </c>
      <c r="E106" s="17">
        <f t="shared" si="42"/>
        <v>103.20892921406291</v>
      </c>
      <c r="F106" s="17"/>
      <c r="G106" s="15">
        <v>42840</v>
      </c>
      <c r="H106" s="9">
        <v>36212.81</v>
      </c>
      <c r="I106" s="16">
        <f t="shared" si="43"/>
        <v>0</v>
      </c>
      <c r="J106" s="17">
        <f t="shared" si="44"/>
        <v>103.25821246843816</v>
      </c>
      <c r="K106" s="17"/>
      <c r="L106" s="15">
        <v>42840</v>
      </c>
      <c r="M106" s="9">
        <v>40204.92</v>
      </c>
      <c r="N106" s="16">
        <f t="shared" si="45"/>
        <v>0</v>
      </c>
      <c r="O106" s="17">
        <f t="shared" si="46"/>
        <v>103.12576469169935</v>
      </c>
      <c r="P106" s="17"/>
      <c r="Q106" s="15">
        <v>42840</v>
      </c>
      <c r="R106" s="9">
        <v>37932.620000000003</v>
      </c>
      <c r="S106" s="16">
        <f t="shared" si="47"/>
        <v>0</v>
      </c>
      <c r="T106" s="17">
        <f t="shared" si="48"/>
        <v>103.27444219862176</v>
      </c>
      <c r="U106" s="17"/>
      <c r="V106" s="15">
        <v>42840</v>
      </c>
      <c r="W106" s="9">
        <v>1517.5</v>
      </c>
      <c r="X106" s="16">
        <f t="shared" si="56"/>
        <v>1.3181308903975619E-4</v>
      </c>
      <c r="Y106" s="9">
        <f t="shared" si="36"/>
        <v>3.6469196655231073E-5</v>
      </c>
      <c r="Z106" s="17">
        <f t="shared" si="49"/>
        <v>103.09033226676453</v>
      </c>
      <c r="AA106" s="17">
        <f t="shared" si="50"/>
        <v>103.4905391449053</v>
      </c>
      <c r="AB106" s="17">
        <f t="shared" si="51"/>
        <v>103.07674540254486</v>
      </c>
      <c r="AC106" s="17">
        <f t="shared" si="40"/>
        <v>103.47312645067817</v>
      </c>
      <c r="AD106" s="17"/>
      <c r="AE106" s="15">
        <v>42840</v>
      </c>
      <c r="AF106" s="9">
        <v>62363.62</v>
      </c>
      <c r="AG106" s="16">
        <f t="shared" si="52"/>
        <v>0</v>
      </c>
      <c r="AH106" s="17">
        <f t="shared" si="53"/>
        <v>103.08873001098104</v>
      </c>
      <c r="AI106" s="17"/>
      <c r="AJ106" s="17"/>
      <c r="AK106" s="15">
        <v>42840</v>
      </c>
      <c r="AL106" s="9">
        <v>39917.199999999997</v>
      </c>
      <c r="AM106" s="16">
        <f t="shared" si="54"/>
        <v>0</v>
      </c>
      <c r="AN106" s="17">
        <f t="shared" si="55"/>
        <v>102.35861877971342</v>
      </c>
      <c r="AO106" s="17"/>
      <c r="AP106" s="17"/>
      <c r="AQ106" s="9">
        <f t="shared" si="37"/>
        <v>102.35861877971342</v>
      </c>
      <c r="AR106" s="9">
        <f t="shared" si="38"/>
        <v>103.27444219862176</v>
      </c>
      <c r="AS106" s="9">
        <f t="shared" si="39"/>
        <v>103.05244956058611</v>
      </c>
      <c r="AT106" s="17"/>
      <c r="AU106" s="17"/>
      <c r="AV106" s="17"/>
      <c r="AW106" s="17"/>
      <c r="AX106" s="15"/>
    </row>
    <row r="107" spans="2:50" x14ac:dyDescent="0.2">
      <c r="B107" s="15">
        <v>42841</v>
      </c>
      <c r="C107" s="9">
        <v>36393.769999999997</v>
      </c>
      <c r="D107" s="16">
        <f t="shared" si="41"/>
        <v>0</v>
      </c>
      <c r="E107" s="17">
        <f t="shared" si="42"/>
        <v>103.20892921406291</v>
      </c>
      <c r="F107" s="17"/>
      <c r="G107" s="15">
        <v>42841</v>
      </c>
      <c r="H107" s="9">
        <v>36212.81</v>
      </c>
      <c r="I107" s="16">
        <f t="shared" si="43"/>
        <v>0</v>
      </c>
      <c r="J107" s="17">
        <f t="shared" si="44"/>
        <v>103.25821246843816</v>
      </c>
      <c r="K107" s="17"/>
      <c r="L107" s="15">
        <v>42841</v>
      </c>
      <c r="M107" s="9">
        <v>40204.92</v>
      </c>
      <c r="N107" s="16">
        <f t="shared" si="45"/>
        <v>0</v>
      </c>
      <c r="O107" s="17">
        <f t="shared" si="46"/>
        <v>103.12576469169935</v>
      </c>
      <c r="P107" s="17"/>
      <c r="Q107" s="15">
        <v>42841</v>
      </c>
      <c r="R107" s="9">
        <v>37932.620000000003</v>
      </c>
      <c r="S107" s="16">
        <f t="shared" si="47"/>
        <v>0</v>
      </c>
      <c r="T107" s="17">
        <f t="shared" si="48"/>
        <v>103.27444219862176</v>
      </c>
      <c r="U107" s="17"/>
      <c r="V107" s="15">
        <v>42841</v>
      </c>
      <c r="W107" s="9">
        <v>1517.68</v>
      </c>
      <c r="X107" s="16">
        <f t="shared" si="56"/>
        <v>1.1861614497532535E-4</v>
      </c>
      <c r="Y107" s="9">
        <f t="shared" si="36"/>
        <v>3.6469196655231073E-5</v>
      </c>
      <c r="Z107" s="17">
        <f t="shared" si="49"/>
        <v>103.10256044456224</v>
      </c>
      <c r="AA107" s="17">
        <f t="shared" si="50"/>
        <v>103.50658901052411</v>
      </c>
      <c r="AB107" s="17">
        <f t="shared" si="51"/>
        <v>103.09033226676453</v>
      </c>
      <c r="AC107" s="17">
        <f t="shared" si="40"/>
        <v>103.4905391449053</v>
      </c>
      <c r="AD107" s="17"/>
      <c r="AE107" s="15">
        <v>42841</v>
      </c>
      <c r="AF107" s="9">
        <v>62363.62</v>
      </c>
      <c r="AG107" s="16">
        <f t="shared" si="52"/>
        <v>0</v>
      </c>
      <c r="AH107" s="17">
        <f t="shared" si="53"/>
        <v>103.08873001098104</v>
      </c>
      <c r="AI107" s="17"/>
      <c r="AJ107" s="17"/>
      <c r="AK107" s="15">
        <v>42841</v>
      </c>
      <c r="AL107" s="9">
        <v>39917.199999999997</v>
      </c>
      <c r="AM107" s="16">
        <f t="shared" si="54"/>
        <v>0</v>
      </c>
      <c r="AN107" s="17">
        <f t="shared" si="55"/>
        <v>102.35861877971342</v>
      </c>
      <c r="AO107" s="17"/>
      <c r="AP107" s="17"/>
      <c r="AQ107" s="9">
        <f t="shared" si="37"/>
        <v>102.35861877971342</v>
      </c>
      <c r="AR107" s="9">
        <f t="shared" si="38"/>
        <v>103.27444219862176</v>
      </c>
      <c r="AS107" s="9">
        <f t="shared" si="39"/>
        <v>103.05244956058611</v>
      </c>
      <c r="AT107" s="17"/>
      <c r="AU107" s="17"/>
      <c r="AV107" s="17"/>
      <c r="AW107" s="17"/>
      <c r="AX107" s="15"/>
    </row>
    <row r="108" spans="2:50" x14ac:dyDescent="0.2">
      <c r="B108" s="15">
        <v>42842</v>
      </c>
      <c r="C108" s="9">
        <v>36430.32</v>
      </c>
      <c r="D108" s="16">
        <f t="shared" si="41"/>
        <v>1.004292767690762E-3</v>
      </c>
      <c r="E108" s="17">
        <f t="shared" si="42"/>
        <v>103.31258119523369</v>
      </c>
      <c r="F108" s="17"/>
      <c r="G108" s="15">
        <v>42842</v>
      </c>
      <c r="H108" s="9">
        <v>36243.72</v>
      </c>
      <c r="I108" s="16">
        <f t="shared" si="43"/>
        <v>8.5356535435954228E-4</v>
      </c>
      <c r="J108" s="17">
        <f t="shared" si="44"/>
        <v>103.34635010115431</v>
      </c>
      <c r="K108" s="17"/>
      <c r="L108" s="15">
        <v>42842</v>
      </c>
      <c r="M108" s="9">
        <v>40245.949999999997</v>
      </c>
      <c r="N108" s="16">
        <f t="shared" si="45"/>
        <v>1.0205218664780524E-3</v>
      </c>
      <c r="O108" s="17">
        <f t="shared" si="46"/>
        <v>103.23100678956449</v>
      </c>
      <c r="P108" s="17"/>
      <c r="Q108" s="15">
        <v>42842</v>
      </c>
      <c r="R108" s="9">
        <v>37963.5</v>
      </c>
      <c r="S108" s="16">
        <f t="shared" si="47"/>
        <v>8.140750625713622E-4</v>
      </c>
      <c r="T108" s="17">
        <f t="shared" si="48"/>
        <v>103.35851534661663</v>
      </c>
      <c r="U108" s="17"/>
      <c r="V108" s="15">
        <v>42842</v>
      </c>
      <c r="W108" s="9">
        <v>1522.13</v>
      </c>
      <c r="X108" s="16">
        <f t="shared" si="56"/>
        <v>2.9321069000052269E-3</v>
      </c>
      <c r="Y108" s="9">
        <f t="shared" si="36"/>
        <v>3.6469196655231073E-5</v>
      </c>
      <c r="Z108" s="17">
        <f t="shared" si="49"/>
        <v>103.40486817344996</v>
      </c>
      <c r="AA108" s="17">
        <f t="shared" si="50"/>
        <v>103.81385619650761</v>
      </c>
      <c r="AB108" s="17">
        <f t="shared" si="51"/>
        <v>103.10256044456224</v>
      </c>
      <c r="AC108" s="17">
        <f t="shared" si="40"/>
        <v>103.50658901052411</v>
      </c>
      <c r="AD108" s="17"/>
      <c r="AE108" s="15">
        <v>42842</v>
      </c>
      <c r="AF108" s="9">
        <v>62416.76</v>
      </c>
      <c r="AG108" s="16">
        <f t="shared" si="52"/>
        <v>8.5209934894736605E-4</v>
      </c>
      <c r="AH108" s="17">
        <f t="shared" si="53"/>
        <v>103.17657185070721</v>
      </c>
      <c r="AI108" s="17"/>
      <c r="AJ108" s="17"/>
      <c r="AK108" s="15">
        <v>42842</v>
      </c>
      <c r="AL108" s="9">
        <v>39932.370000000003</v>
      </c>
      <c r="AM108" s="16">
        <f t="shared" si="54"/>
        <v>3.8003667591923751E-4</v>
      </c>
      <c r="AN108" s="17">
        <f t="shared" si="55"/>
        <v>102.39751880894615</v>
      </c>
      <c r="AO108" s="17"/>
      <c r="AP108" s="17"/>
      <c r="AQ108" s="9">
        <f t="shared" si="37"/>
        <v>102.39751880894615</v>
      </c>
      <c r="AR108" s="9">
        <f t="shared" si="38"/>
        <v>103.35851534661663</v>
      </c>
      <c r="AS108" s="9">
        <f t="shared" si="39"/>
        <v>103.13709068203707</v>
      </c>
      <c r="AT108" s="17"/>
      <c r="AU108" s="17"/>
      <c r="AV108" s="17"/>
      <c r="AW108" s="17"/>
      <c r="AX108" s="15"/>
    </row>
    <row r="109" spans="2:50" x14ac:dyDescent="0.2">
      <c r="B109" s="15">
        <v>42843</v>
      </c>
      <c r="C109" s="9">
        <v>36567.11</v>
      </c>
      <c r="D109" s="16">
        <f t="shared" si="41"/>
        <v>3.7548393755530984E-3</v>
      </c>
      <c r="E109" s="17">
        <f t="shared" si="42"/>
        <v>103.70050334309558</v>
      </c>
      <c r="F109" s="17"/>
      <c r="G109" s="15">
        <v>42843</v>
      </c>
      <c r="H109" s="9">
        <v>36393.46</v>
      </c>
      <c r="I109" s="16">
        <f t="shared" si="43"/>
        <v>4.1314743630067596E-3</v>
      </c>
      <c r="J109" s="17">
        <f t="shared" si="44"/>
        <v>103.77332289710755</v>
      </c>
      <c r="K109" s="17"/>
      <c r="L109" s="15">
        <v>42843</v>
      </c>
      <c r="M109" s="9">
        <v>40414.07</v>
      </c>
      <c r="N109" s="16">
        <f t="shared" si="45"/>
        <v>4.1773147360169016E-3</v>
      </c>
      <c r="O109" s="17">
        <f t="shared" si="46"/>
        <v>103.6622351954404</v>
      </c>
      <c r="P109" s="17"/>
      <c r="Q109" s="15">
        <v>42843</v>
      </c>
      <c r="R109" s="9">
        <v>38116.51</v>
      </c>
      <c r="S109" s="16">
        <f t="shared" si="47"/>
        <v>4.0304503009469528E-3</v>
      </c>
      <c r="T109" s="17">
        <f t="shared" si="48"/>
        <v>103.77509670590082</v>
      </c>
      <c r="U109" s="17"/>
      <c r="V109" s="15">
        <v>42843</v>
      </c>
      <c r="W109" s="9">
        <v>1520.96</v>
      </c>
      <c r="X109" s="16">
        <f t="shared" si="56"/>
        <v>-7.6865970712103326E-4</v>
      </c>
      <c r="Y109" s="9">
        <f t="shared" si="36"/>
        <v>3.6469196655231073E-5</v>
      </c>
      <c r="Z109" s="17">
        <f t="shared" si="49"/>
        <v>103.32538501776486</v>
      </c>
      <c r="AA109" s="17">
        <f t="shared" si="50"/>
        <v>103.73784467614567</v>
      </c>
      <c r="AB109" s="17">
        <f t="shared" si="51"/>
        <v>103.40486817344996</v>
      </c>
      <c r="AC109" s="17">
        <f t="shared" si="40"/>
        <v>103.81385619650761</v>
      </c>
      <c r="AD109" s="17"/>
      <c r="AE109" s="15">
        <v>42843</v>
      </c>
      <c r="AF109" s="9">
        <v>62663.59</v>
      </c>
      <c r="AG109" s="16">
        <f t="shared" si="52"/>
        <v>3.9545468236414916E-3</v>
      </c>
      <c r="AH109" s="17">
        <f t="shared" si="53"/>
        <v>103.58458843519364</v>
      </c>
      <c r="AI109" s="17"/>
      <c r="AJ109" s="17"/>
      <c r="AK109" s="15">
        <v>42843</v>
      </c>
      <c r="AL109" s="9">
        <v>40019.61</v>
      </c>
      <c r="AM109" s="16">
        <f t="shared" si="54"/>
        <v>2.1846937709932845E-3</v>
      </c>
      <c r="AN109" s="17">
        <f t="shared" si="55"/>
        <v>102.62122603045322</v>
      </c>
      <c r="AO109" s="17"/>
      <c r="AP109" s="17"/>
      <c r="AQ109" s="9">
        <f t="shared" si="37"/>
        <v>102.62122603045322</v>
      </c>
      <c r="AR109" s="9">
        <f t="shared" si="38"/>
        <v>103.77509670590082</v>
      </c>
      <c r="AS109" s="9">
        <f t="shared" si="39"/>
        <v>103.51949543453186</v>
      </c>
      <c r="AT109" s="17"/>
      <c r="AU109" s="17"/>
      <c r="AV109" s="17"/>
      <c r="AW109" s="17"/>
      <c r="AX109" s="15"/>
    </row>
    <row r="110" spans="2:50" x14ac:dyDescent="0.2">
      <c r="B110" s="15">
        <v>42844</v>
      </c>
      <c r="C110" s="9">
        <v>36567.11</v>
      </c>
      <c r="D110" s="16">
        <f t="shared" si="41"/>
        <v>0</v>
      </c>
      <c r="E110" s="17">
        <f t="shared" si="42"/>
        <v>103.70050334309558</v>
      </c>
      <c r="F110" s="17"/>
      <c r="G110" s="15">
        <v>42844</v>
      </c>
      <c r="H110" s="9">
        <v>36393.46</v>
      </c>
      <c r="I110" s="16">
        <f t="shared" si="43"/>
        <v>0</v>
      </c>
      <c r="J110" s="17">
        <f t="shared" si="44"/>
        <v>103.77332289710755</v>
      </c>
      <c r="K110" s="17"/>
      <c r="L110" s="15">
        <v>42844</v>
      </c>
      <c r="M110" s="9">
        <v>40414.07</v>
      </c>
      <c r="N110" s="16">
        <f t="shared" si="45"/>
        <v>0</v>
      </c>
      <c r="O110" s="17">
        <f t="shared" si="46"/>
        <v>103.6622351954404</v>
      </c>
      <c r="P110" s="17"/>
      <c r="Q110" s="15">
        <v>42844</v>
      </c>
      <c r="R110" s="9">
        <v>38116.51</v>
      </c>
      <c r="S110" s="16">
        <f t="shared" si="47"/>
        <v>0</v>
      </c>
      <c r="T110" s="17">
        <f t="shared" si="48"/>
        <v>103.77509670590082</v>
      </c>
      <c r="U110" s="17"/>
      <c r="V110" s="15">
        <v>42844</v>
      </c>
      <c r="W110" s="9">
        <v>1521.16</v>
      </c>
      <c r="X110" s="16">
        <f t="shared" si="56"/>
        <v>1.3149589732797118E-4</v>
      </c>
      <c r="Y110" s="9">
        <f t="shared" si="36"/>
        <v>3.6469196655231073E-5</v>
      </c>
      <c r="Z110" s="17">
        <f t="shared" si="49"/>
        <v>103.33897188198453</v>
      </c>
      <c r="AA110" s="17">
        <f t="shared" si="50"/>
        <v>103.75526901297631</v>
      </c>
      <c r="AB110" s="17">
        <f t="shared" si="51"/>
        <v>103.32538501776486</v>
      </c>
      <c r="AC110" s="17">
        <f t="shared" si="40"/>
        <v>103.73784467614567</v>
      </c>
      <c r="AD110" s="17"/>
      <c r="AE110" s="15">
        <v>42844</v>
      </c>
      <c r="AF110" s="9">
        <v>62663.59</v>
      </c>
      <c r="AG110" s="16">
        <f t="shared" si="52"/>
        <v>0</v>
      </c>
      <c r="AH110" s="17">
        <f t="shared" si="53"/>
        <v>103.58458843519364</v>
      </c>
      <c r="AI110" s="17"/>
      <c r="AJ110" s="17"/>
      <c r="AK110" s="15">
        <v>42844</v>
      </c>
      <c r="AL110" s="9">
        <v>40019.61</v>
      </c>
      <c r="AM110" s="16">
        <f t="shared" si="54"/>
        <v>0</v>
      </c>
      <c r="AN110" s="17">
        <f t="shared" si="55"/>
        <v>102.62122603045322</v>
      </c>
      <c r="AO110" s="17"/>
      <c r="AP110" s="17"/>
      <c r="AQ110" s="9">
        <f t="shared" si="37"/>
        <v>102.62122603045322</v>
      </c>
      <c r="AR110" s="9">
        <f t="shared" si="38"/>
        <v>103.77509670590082</v>
      </c>
      <c r="AS110" s="9">
        <f t="shared" si="39"/>
        <v>103.51949543453186</v>
      </c>
      <c r="AT110" s="17"/>
      <c r="AU110" s="17"/>
      <c r="AV110" s="17"/>
      <c r="AW110" s="17"/>
      <c r="AX110" s="15"/>
    </row>
    <row r="111" spans="2:50" x14ac:dyDescent="0.2">
      <c r="B111" s="15">
        <v>42845</v>
      </c>
      <c r="C111" s="9">
        <v>36505.480000000003</v>
      </c>
      <c r="D111" s="16">
        <f t="shared" si="41"/>
        <v>-1.6853943338699384E-3</v>
      </c>
      <c r="E111" s="17">
        <f t="shared" si="42"/>
        <v>103.52572710234166</v>
      </c>
      <c r="F111" s="17"/>
      <c r="G111" s="15">
        <v>42845</v>
      </c>
      <c r="H111" s="9">
        <v>36341.75</v>
      </c>
      <c r="I111" s="16">
        <f t="shared" si="43"/>
        <v>-1.4208596819318409E-3</v>
      </c>
      <c r="J111" s="17">
        <f t="shared" si="44"/>
        <v>103.62587556654296</v>
      </c>
      <c r="K111" s="17"/>
      <c r="L111" s="15">
        <v>42845</v>
      </c>
      <c r="M111" s="9">
        <v>40356.17</v>
      </c>
      <c r="N111" s="16">
        <f t="shared" si="45"/>
        <v>-1.4326693649019395E-3</v>
      </c>
      <c r="O111" s="17">
        <f t="shared" si="46"/>
        <v>103.51372148677864</v>
      </c>
      <c r="P111" s="17"/>
      <c r="Q111" s="15">
        <v>42845</v>
      </c>
      <c r="R111" s="9">
        <v>38069.370000000003</v>
      </c>
      <c r="S111" s="16">
        <f t="shared" si="47"/>
        <v>-1.2367344229573529E-3</v>
      </c>
      <c r="T111" s="17">
        <f t="shared" si="48"/>
        <v>103.64675447155891</v>
      </c>
      <c r="U111" s="17"/>
      <c r="V111" s="15">
        <v>42845</v>
      </c>
      <c r="W111" s="9">
        <v>1520.28</v>
      </c>
      <c r="X111" s="16">
        <f t="shared" si="56"/>
        <v>-5.7850587709384893E-4</v>
      </c>
      <c r="Y111" s="9">
        <f t="shared" si="36"/>
        <v>3.6469196655231073E-5</v>
      </c>
      <c r="Z111" s="17">
        <f t="shared" si="49"/>
        <v>103.27918967941797</v>
      </c>
      <c r="AA111" s="17">
        <f t="shared" si="50"/>
        <v>103.69902985138251</v>
      </c>
      <c r="AB111" s="17">
        <f t="shared" si="51"/>
        <v>103.33897188198453</v>
      </c>
      <c r="AC111" s="17">
        <f t="shared" si="40"/>
        <v>103.75526901297631</v>
      </c>
      <c r="AD111" s="17"/>
      <c r="AE111" s="15">
        <v>42845</v>
      </c>
      <c r="AF111" s="9">
        <v>62567.71</v>
      </c>
      <c r="AG111" s="16">
        <f t="shared" si="52"/>
        <v>-1.5300751201774432E-3</v>
      </c>
      <c r="AH111" s="17">
        <f t="shared" si="53"/>
        <v>103.42609623359513</v>
      </c>
      <c r="AI111" s="17"/>
      <c r="AJ111" s="17"/>
      <c r="AK111" s="15">
        <v>42845</v>
      </c>
      <c r="AL111" s="9">
        <v>39993.660000000003</v>
      </c>
      <c r="AM111" s="16">
        <f t="shared" si="54"/>
        <v>-6.4843210615983526E-4</v>
      </c>
      <c r="AN111" s="17">
        <f t="shared" si="55"/>
        <v>102.55468313272158</v>
      </c>
      <c r="AO111" s="17"/>
      <c r="AP111" s="17"/>
      <c r="AQ111" s="9">
        <f t="shared" si="37"/>
        <v>102.55468313272158</v>
      </c>
      <c r="AR111" s="9">
        <f t="shared" si="38"/>
        <v>103.64675447155891</v>
      </c>
      <c r="AS111" s="9">
        <f t="shared" si="39"/>
        <v>103.38214299892314</v>
      </c>
      <c r="AT111" s="17"/>
      <c r="AU111" s="17"/>
      <c r="AV111" s="17"/>
      <c r="AW111" s="17"/>
      <c r="AX111" s="15"/>
    </row>
    <row r="112" spans="2:50" x14ac:dyDescent="0.2">
      <c r="B112" s="15">
        <v>42846</v>
      </c>
      <c r="C112" s="9">
        <v>36499.910000000003</v>
      </c>
      <c r="D112" s="16">
        <f t="shared" si="41"/>
        <v>-1.5257983184990831E-4</v>
      </c>
      <c r="E112" s="17">
        <f t="shared" si="42"/>
        <v>103.50993116430824</v>
      </c>
      <c r="F112" s="17"/>
      <c r="G112" s="15">
        <v>42846</v>
      </c>
      <c r="H112" s="9">
        <v>36338.639999999999</v>
      </c>
      <c r="I112" s="16">
        <f t="shared" si="43"/>
        <v>-8.5576506359763549E-5</v>
      </c>
      <c r="J112" s="17">
        <f t="shared" si="44"/>
        <v>103.6170076261435</v>
      </c>
      <c r="K112" s="17"/>
      <c r="L112" s="15">
        <v>42846</v>
      </c>
      <c r="M112" s="9">
        <v>40342.61</v>
      </c>
      <c r="N112" s="16">
        <f t="shared" si="45"/>
        <v>-3.3600809987666125E-4</v>
      </c>
      <c r="O112" s="17">
        <f t="shared" si="46"/>
        <v>103.4789400379107</v>
      </c>
      <c r="P112" s="17"/>
      <c r="Q112" s="15">
        <v>42846</v>
      </c>
      <c r="R112" s="9">
        <v>38056.449999999997</v>
      </c>
      <c r="S112" s="16">
        <f t="shared" si="47"/>
        <v>-3.3938045205383904E-4</v>
      </c>
      <c r="T112" s="17">
        <f t="shared" si="48"/>
        <v>103.61157878917244</v>
      </c>
      <c r="U112" s="17"/>
      <c r="V112" s="15">
        <v>42846</v>
      </c>
      <c r="W112" s="9">
        <v>1519.91</v>
      </c>
      <c r="X112" s="16">
        <f t="shared" si="56"/>
        <v>-2.4337622016989968E-4</v>
      </c>
      <c r="Y112" s="9">
        <f t="shared" si="36"/>
        <v>3.6469196655231073E-5</v>
      </c>
      <c r="Z112" s="17">
        <f t="shared" si="49"/>
        <v>103.25405398061159</v>
      </c>
      <c r="AA112" s="17">
        <f t="shared" si="50"/>
        <v>103.6775737937746</v>
      </c>
      <c r="AB112" s="17">
        <f t="shared" si="51"/>
        <v>103.27918967941797</v>
      </c>
      <c r="AC112" s="17">
        <f t="shared" si="40"/>
        <v>103.69902985138251</v>
      </c>
      <c r="AD112" s="17"/>
      <c r="AE112" s="15">
        <v>42846</v>
      </c>
      <c r="AF112" s="9">
        <v>62559.13</v>
      </c>
      <c r="AG112" s="16">
        <f t="shared" si="52"/>
        <v>-1.3713143728610877E-4</v>
      </c>
      <c r="AH112" s="17">
        <f t="shared" si="53"/>
        <v>103.41191326436572</v>
      </c>
      <c r="AI112" s="17"/>
      <c r="AJ112" s="17"/>
      <c r="AK112" s="15">
        <v>42846</v>
      </c>
      <c r="AL112" s="9">
        <v>39998.44</v>
      </c>
      <c r="AM112" s="16">
        <f t="shared" si="54"/>
        <v>1.1951894375261674E-4</v>
      </c>
      <c r="AN112" s="17">
        <f t="shared" si="55"/>
        <v>102.56694036012648</v>
      </c>
      <c r="AO112" s="17"/>
      <c r="AP112" s="17"/>
      <c r="AQ112" s="9">
        <f t="shared" si="37"/>
        <v>102.56694036012648</v>
      </c>
      <c r="AR112" s="9">
        <f t="shared" si="38"/>
        <v>103.6170076261435</v>
      </c>
      <c r="AS112" s="9">
        <f t="shared" si="39"/>
        <v>103.3660518736712</v>
      </c>
      <c r="AT112" s="17"/>
      <c r="AU112" s="17"/>
      <c r="AV112" s="17"/>
      <c r="AW112" s="17"/>
      <c r="AX112" s="15"/>
    </row>
    <row r="113" spans="2:50" x14ac:dyDescent="0.2">
      <c r="B113" s="15">
        <v>42847</v>
      </c>
      <c r="C113" s="9">
        <v>36499.910000000003</v>
      </c>
      <c r="D113" s="16">
        <f t="shared" si="41"/>
        <v>0</v>
      </c>
      <c r="E113" s="17">
        <f t="shared" si="42"/>
        <v>103.50993116430824</v>
      </c>
      <c r="F113" s="17"/>
      <c r="G113" s="15">
        <v>42847</v>
      </c>
      <c r="H113" s="9">
        <v>36338.639999999999</v>
      </c>
      <c r="I113" s="16">
        <f t="shared" si="43"/>
        <v>0</v>
      </c>
      <c r="J113" s="17">
        <f t="shared" si="44"/>
        <v>103.6170076261435</v>
      </c>
      <c r="K113" s="17"/>
      <c r="L113" s="15">
        <v>42847</v>
      </c>
      <c r="M113" s="9">
        <v>40342.61</v>
      </c>
      <c r="N113" s="16">
        <f t="shared" si="45"/>
        <v>0</v>
      </c>
      <c r="O113" s="17">
        <f t="shared" si="46"/>
        <v>103.4789400379107</v>
      </c>
      <c r="P113" s="17"/>
      <c r="Q113" s="15">
        <v>42847</v>
      </c>
      <c r="R113" s="9">
        <v>38056.449999999997</v>
      </c>
      <c r="S113" s="16">
        <f t="shared" si="47"/>
        <v>0</v>
      </c>
      <c r="T113" s="17">
        <f t="shared" si="48"/>
        <v>103.61157878917244</v>
      </c>
      <c r="U113" s="17"/>
      <c r="V113" s="15">
        <v>42847</v>
      </c>
      <c r="W113" s="9">
        <v>1520.08</v>
      </c>
      <c r="X113" s="16">
        <f t="shared" si="56"/>
        <v>1.1184872788505551E-4</v>
      </c>
      <c r="Y113" s="9">
        <f t="shared" si="36"/>
        <v>3.6469196655231073E-5</v>
      </c>
      <c r="Z113" s="17">
        <f t="shared" si="49"/>
        <v>103.26560281519829</v>
      </c>
      <c r="AA113" s="17">
        <f t="shared" si="50"/>
        <v>103.69295103634106</v>
      </c>
      <c r="AB113" s="17">
        <f t="shared" si="51"/>
        <v>103.25405398061159</v>
      </c>
      <c r="AC113" s="17">
        <f t="shared" si="40"/>
        <v>103.6775737937746</v>
      </c>
      <c r="AD113" s="17"/>
      <c r="AE113" s="15">
        <v>42847</v>
      </c>
      <c r="AF113" s="9">
        <v>62559.13</v>
      </c>
      <c r="AG113" s="16">
        <f t="shared" si="52"/>
        <v>0</v>
      </c>
      <c r="AH113" s="17">
        <f t="shared" si="53"/>
        <v>103.41191326436572</v>
      </c>
      <c r="AI113" s="17"/>
      <c r="AJ113" s="17"/>
      <c r="AK113" s="15">
        <v>42847</v>
      </c>
      <c r="AL113" s="9">
        <v>39998.44</v>
      </c>
      <c r="AM113" s="16">
        <f t="shared" si="54"/>
        <v>0</v>
      </c>
      <c r="AN113" s="17">
        <f t="shared" si="55"/>
        <v>102.56694036012648</v>
      </c>
      <c r="AO113" s="17"/>
      <c r="AP113" s="17"/>
      <c r="AQ113" s="9">
        <f t="shared" si="37"/>
        <v>102.56694036012648</v>
      </c>
      <c r="AR113" s="9">
        <f t="shared" si="38"/>
        <v>103.6170076261435</v>
      </c>
      <c r="AS113" s="9">
        <f t="shared" si="39"/>
        <v>103.3660518736712</v>
      </c>
      <c r="AT113" s="17"/>
      <c r="AU113" s="17"/>
      <c r="AV113" s="17"/>
      <c r="AW113" s="17"/>
      <c r="AX113" s="15"/>
    </row>
    <row r="114" spans="2:50" x14ac:dyDescent="0.2">
      <c r="B114" s="15">
        <v>42848</v>
      </c>
      <c r="C114" s="9">
        <v>36499.910000000003</v>
      </c>
      <c r="D114" s="16">
        <f t="shared" si="41"/>
        <v>0</v>
      </c>
      <c r="E114" s="17">
        <f t="shared" si="42"/>
        <v>103.50993116430824</v>
      </c>
      <c r="F114" s="17"/>
      <c r="G114" s="15">
        <v>42848</v>
      </c>
      <c r="H114" s="9">
        <v>36338.639999999999</v>
      </c>
      <c r="I114" s="16">
        <f t="shared" si="43"/>
        <v>0</v>
      </c>
      <c r="J114" s="17">
        <f t="shared" si="44"/>
        <v>103.6170076261435</v>
      </c>
      <c r="K114" s="17"/>
      <c r="L114" s="15">
        <v>42848</v>
      </c>
      <c r="M114" s="9">
        <v>40342.61</v>
      </c>
      <c r="N114" s="16">
        <f t="shared" si="45"/>
        <v>0</v>
      </c>
      <c r="O114" s="17">
        <f t="shared" si="46"/>
        <v>103.4789400379107</v>
      </c>
      <c r="P114" s="17"/>
      <c r="Q114" s="15">
        <v>42848</v>
      </c>
      <c r="R114" s="9">
        <v>38056.449999999997</v>
      </c>
      <c r="S114" s="16">
        <f t="shared" si="47"/>
        <v>0</v>
      </c>
      <c r="T114" s="17">
        <f t="shared" si="48"/>
        <v>103.61157878917244</v>
      </c>
      <c r="U114" s="17"/>
      <c r="V114" s="15">
        <v>42848</v>
      </c>
      <c r="W114" s="9">
        <v>1520.28</v>
      </c>
      <c r="X114" s="16">
        <f t="shared" si="56"/>
        <v>1.3157202252522815E-4</v>
      </c>
      <c r="Y114" s="9">
        <f t="shared" si="36"/>
        <v>3.6469196655231073E-5</v>
      </c>
      <c r="Z114" s="17">
        <f t="shared" si="49"/>
        <v>103.27918967941797</v>
      </c>
      <c r="AA114" s="17">
        <f t="shared" si="50"/>
        <v>103.71037572625363</v>
      </c>
      <c r="AB114" s="17">
        <f t="shared" si="51"/>
        <v>103.26560281519829</v>
      </c>
      <c r="AC114" s="17">
        <f t="shared" si="40"/>
        <v>103.69295103634106</v>
      </c>
      <c r="AD114" s="17"/>
      <c r="AE114" s="15">
        <v>42848</v>
      </c>
      <c r="AF114" s="9">
        <v>62559.13</v>
      </c>
      <c r="AG114" s="16">
        <f t="shared" si="52"/>
        <v>0</v>
      </c>
      <c r="AH114" s="17">
        <f t="shared" si="53"/>
        <v>103.41191326436572</v>
      </c>
      <c r="AI114" s="17"/>
      <c r="AJ114" s="17"/>
      <c r="AK114" s="15">
        <v>42848</v>
      </c>
      <c r="AL114" s="9">
        <v>39998.44</v>
      </c>
      <c r="AM114" s="16">
        <f t="shared" si="54"/>
        <v>0</v>
      </c>
      <c r="AN114" s="17">
        <f t="shared" si="55"/>
        <v>102.56694036012648</v>
      </c>
      <c r="AO114" s="17"/>
      <c r="AP114" s="17"/>
      <c r="AQ114" s="9">
        <f t="shared" si="37"/>
        <v>102.56694036012648</v>
      </c>
      <c r="AR114" s="9">
        <f t="shared" si="38"/>
        <v>103.6170076261435</v>
      </c>
      <c r="AS114" s="9">
        <f t="shared" si="39"/>
        <v>103.3660518736712</v>
      </c>
      <c r="AT114" s="17"/>
      <c r="AU114" s="17"/>
      <c r="AV114" s="17"/>
      <c r="AW114" s="17"/>
      <c r="AX114" s="15"/>
    </row>
    <row r="115" spans="2:50" x14ac:dyDescent="0.2">
      <c r="B115" s="15">
        <v>42849</v>
      </c>
      <c r="C115" s="9">
        <v>36519.86</v>
      </c>
      <c r="D115" s="16">
        <f t="shared" si="41"/>
        <v>5.4657669018909338E-4</v>
      </c>
      <c r="E115" s="17">
        <f t="shared" si="42"/>
        <v>103.56650727988573</v>
      </c>
      <c r="F115" s="17"/>
      <c r="G115" s="15">
        <v>42849</v>
      </c>
      <c r="H115" s="9">
        <v>36351.5</v>
      </c>
      <c r="I115" s="16">
        <f t="shared" si="43"/>
        <v>3.5389326623125328E-4</v>
      </c>
      <c r="J115" s="17">
        <f t="shared" si="44"/>
        <v>103.65367698740943</v>
      </c>
      <c r="K115" s="17"/>
      <c r="L115" s="15">
        <v>42849</v>
      </c>
      <c r="M115" s="9">
        <v>40346.94</v>
      </c>
      <c r="N115" s="16">
        <f t="shared" si="45"/>
        <v>1.0733068584323213E-4</v>
      </c>
      <c r="O115" s="17">
        <f t="shared" si="46"/>
        <v>103.4900465035153</v>
      </c>
      <c r="P115" s="17"/>
      <c r="Q115" s="15">
        <v>42849</v>
      </c>
      <c r="R115" s="9">
        <v>38071.769999999997</v>
      </c>
      <c r="S115" s="16">
        <f t="shared" si="47"/>
        <v>4.0255988143922394E-4</v>
      </c>
      <c r="T115" s="17">
        <f t="shared" si="48"/>
        <v>103.65328865404554</v>
      </c>
      <c r="U115" s="17"/>
      <c r="V115" s="15">
        <v>42849</v>
      </c>
      <c r="W115" s="9">
        <v>1518.54</v>
      </c>
      <c r="X115" s="16">
        <f t="shared" si="56"/>
        <v>-1.1445260083668973E-3</v>
      </c>
      <c r="Y115" s="9">
        <f t="shared" si="36"/>
        <v>3.6469196655231073E-5</v>
      </c>
      <c r="Z115" s="17">
        <f t="shared" si="49"/>
        <v>103.16098396070682</v>
      </c>
      <c r="AA115" s="17">
        <f t="shared" si="50"/>
        <v>103.59545873798498</v>
      </c>
      <c r="AB115" s="17">
        <f t="shared" si="51"/>
        <v>103.27918967941797</v>
      </c>
      <c r="AC115" s="17">
        <f t="shared" si="40"/>
        <v>103.71037572625363</v>
      </c>
      <c r="AD115" s="17"/>
      <c r="AE115" s="15">
        <v>42849</v>
      </c>
      <c r="AF115" s="9">
        <v>62587.62</v>
      </c>
      <c r="AG115" s="16">
        <f t="shared" si="52"/>
        <v>4.554091465147625E-4</v>
      </c>
      <c r="AH115" s="17">
        <f t="shared" si="53"/>
        <v>103.4590079955249</v>
      </c>
      <c r="AI115" s="17"/>
      <c r="AJ115" s="17"/>
      <c r="AK115" s="15">
        <v>42849</v>
      </c>
      <c r="AL115" s="9">
        <v>40010.58</v>
      </c>
      <c r="AM115" s="16">
        <f t="shared" si="54"/>
        <v>3.0351183696164519E-4</v>
      </c>
      <c r="AN115" s="17">
        <f t="shared" si="55"/>
        <v>102.59807064060672</v>
      </c>
      <c r="AO115" s="17"/>
      <c r="AP115" s="17"/>
      <c r="AQ115" s="9">
        <f t="shared" si="37"/>
        <v>102.59807064060672</v>
      </c>
      <c r="AR115" s="9">
        <f t="shared" si="38"/>
        <v>103.65367698740943</v>
      </c>
      <c r="AS115" s="9">
        <f t="shared" si="39"/>
        <v>103.40343301016459</v>
      </c>
      <c r="AT115" s="17"/>
      <c r="AU115" s="17"/>
      <c r="AV115" s="17"/>
      <c r="AW115" s="17"/>
      <c r="AX115" s="15"/>
    </row>
    <row r="116" spans="2:50" x14ac:dyDescent="0.2">
      <c r="B116" s="15">
        <v>42850</v>
      </c>
      <c r="C116" s="9">
        <v>36500.949999999997</v>
      </c>
      <c r="D116" s="16">
        <f t="shared" si="41"/>
        <v>-5.1780045159000032E-4</v>
      </c>
      <c r="E116" s="17">
        <f t="shared" si="42"/>
        <v>103.5128804956466</v>
      </c>
      <c r="F116" s="17"/>
      <c r="G116" s="15">
        <v>42850</v>
      </c>
      <c r="H116" s="9">
        <v>36333.15</v>
      </c>
      <c r="I116" s="16">
        <f t="shared" si="43"/>
        <v>-5.0479347482212944E-4</v>
      </c>
      <c r="J116" s="17">
        <f t="shared" si="44"/>
        <v>103.60135328762486</v>
      </c>
      <c r="K116" s="17"/>
      <c r="L116" s="15">
        <v>42850</v>
      </c>
      <c r="M116" s="9">
        <v>40332.86</v>
      </c>
      <c r="N116" s="16">
        <f t="shared" si="45"/>
        <v>-3.4897318111370978E-4</v>
      </c>
      <c r="O116" s="17">
        <f t="shared" si="46"/>
        <v>103.45393125277336</v>
      </c>
      <c r="P116" s="17"/>
      <c r="Q116" s="15">
        <v>42850</v>
      </c>
      <c r="R116" s="9">
        <v>38053.279999999999</v>
      </c>
      <c r="S116" s="16">
        <f t="shared" si="47"/>
        <v>-4.8566168581076763E-4</v>
      </c>
      <c r="T116" s="17">
        <f t="shared" si="48"/>
        <v>103.60294822313799</v>
      </c>
      <c r="U116" s="17"/>
      <c r="V116" s="15">
        <v>42850</v>
      </c>
      <c r="W116" s="9">
        <v>1517.07</v>
      </c>
      <c r="X116" s="16">
        <f t="shared" si="56"/>
        <v>-9.6803508633291901E-4</v>
      </c>
      <c r="Y116" s="9">
        <f t="shared" si="36"/>
        <v>3.6469196655231073E-5</v>
      </c>
      <c r="Z116" s="17">
        <f t="shared" si="49"/>
        <v>103.06112050869223</v>
      </c>
      <c r="AA116" s="17">
        <f t="shared" si="50"/>
        <v>103.49895274229917</v>
      </c>
      <c r="AB116" s="17">
        <f t="shared" si="51"/>
        <v>103.16098396070682</v>
      </c>
      <c r="AC116" s="17">
        <f t="shared" si="40"/>
        <v>103.59545873798498</v>
      </c>
      <c r="AD116" s="17"/>
      <c r="AE116" s="15">
        <v>42850</v>
      </c>
      <c r="AF116" s="9">
        <v>62535.49</v>
      </c>
      <c r="AG116" s="16">
        <f t="shared" si="52"/>
        <v>-8.3291232355542366E-4</v>
      </c>
      <c r="AH116" s="17">
        <f t="shared" si="53"/>
        <v>103.3728357127826</v>
      </c>
      <c r="AI116" s="17"/>
      <c r="AJ116" s="17"/>
      <c r="AK116" s="15">
        <v>42850</v>
      </c>
      <c r="AL116" s="9">
        <v>40019.39</v>
      </c>
      <c r="AM116" s="16">
        <f t="shared" si="54"/>
        <v>2.2019175927967538E-4</v>
      </c>
      <c r="AN116" s="17">
        <f t="shared" si="55"/>
        <v>102.62066189027978</v>
      </c>
      <c r="AO116" s="17"/>
      <c r="AP116" s="17"/>
      <c r="AQ116" s="9">
        <f t="shared" si="37"/>
        <v>102.62066189027978</v>
      </c>
      <c r="AR116" s="9">
        <f t="shared" si="38"/>
        <v>103.60294822313799</v>
      </c>
      <c r="AS116" s="9">
        <f t="shared" si="39"/>
        <v>103.36076847704088</v>
      </c>
      <c r="AT116" s="17"/>
      <c r="AU116" s="17"/>
      <c r="AV116" s="17"/>
      <c r="AW116" s="17"/>
      <c r="AX116" s="15"/>
    </row>
    <row r="117" spans="2:50" x14ac:dyDescent="0.2">
      <c r="B117" s="15">
        <v>42851</v>
      </c>
      <c r="C117" s="9">
        <v>36474.160000000003</v>
      </c>
      <c r="D117" s="16">
        <f t="shared" si="41"/>
        <v>-7.3395349984028968E-4</v>
      </c>
      <c r="E117" s="17">
        <f t="shared" si="42"/>
        <v>103.43690685472826</v>
      </c>
      <c r="F117" s="17"/>
      <c r="G117" s="15">
        <v>42851</v>
      </c>
      <c r="H117" s="9">
        <v>36312.26</v>
      </c>
      <c r="I117" s="16">
        <f t="shared" si="43"/>
        <v>-5.7495702959964312E-4</v>
      </c>
      <c r="J117" s="17">
        <f t="shared" si="44"/>
        <v>103.5417869612761</v>
      </c>
      <c r="K117" s="17"/>
      <c r="L117" s="15">
        <v>42851</v>
      </c>
      <c r="M117" s="9">
        <v>40302.089999999997</v>
      </c>
      <c r="N117" s="16">
        <f t="shared" si="45"/>
        <v>-7.6290151504265769E-4</v>
      </c>
      <c r="O117" s="17">
        <f t="shared" si="46"/>
        <v>103.37500609188349</v>
      </c>
      <c r="P117" s="17"/>
      <c r="Q117" s="15">
        <v>42851</v>
      </c>
      <c r="R117" s="9">
        <v>38028.120000000003</v>
      </c>
      <c r="S117" s="16">
        <f t="shared" si="47"/>
        <v>-6.6117822169331486E-4</v>
      </c>
      <c r="T117" s="17">
        <f t="shared" si="48"/>
        <v>103.53444821006963</v>
      </c>
      <c r="U117" s="17"/>
      <c r="V117" s="15">
        <v>42851</v>
      </c>
      <c r="W117" s="9">
        <v>1516.04</v>
      </c>
      <c r="X117" s="16">
        <f t="shared" si="56"/>
        <v>-6.7894032575954721E-4</v>
      </c>
      <c r="Y117" s="9">
        <f t="shared" si="36"/>
        <v>3.6469196655231073E-5</v>
      </c>
      <c r="Z117" s="17">
        <f t="shared" si="49"/>
        <v>102.99114815796091</v>
      </c>
      <c r="AA117" s="17">
        <f t="shared" si="50"/>
        <v>103.43245765326971</v>
      </c>
      <c r="AB117" s="17">
        <f t="shared" si="51"/>
        <v>103.06112050869223</v>
      </c>
      <c r="AC117" s="17">
        <f t="shared" si="40"/>
        <v>103.49895274229917</v>
      </c>
      <c r="AD117" s="17"/>
      <c r="AE117" s="15">
        <v>42851</v>
      </c>
      <c r="AF117" s="9">
        <v>62475.48</v>
      </c>
      <c r="AG117" s="16">
        <f t="shared" si="52"/>
        <v>-9.5961509216602181E-4</v>
      </c>
      <c r="AH117" s="17">
        <f t="shared" si="53"/>
        <v>103.27363757951262</v>
      </c>
      <c r="AI117" s="17"/>
      <c r="AJ117" s="17"/>
      <c r="AK117" s="15">
        <v>42851</v>
      </c>
      <c r="AL117" s="9">
        <v>40020.019999999997</v>
      </c>
      <c r="AM117" s="16">
        <f t="shared" si="54"/>
        <v>1.5742368886684233E-5</v>
      </c>
      <c r="AN117" s="17">
        <f t="shared" si="55"/>
        <v>102.62227738259465</v>
      </c>
      <c r="AO117" s="17"/>
      <c r="AP117" s="17"/>
      <c r="AQ117" s="9">
        <f t="shared" si="37"/>
        <v>102.62227738259465</v>
      </c>
      <c r="AR117" s="9">
        <f t="shared" si="38"/>
        <v>103.5417869612761</v>
      </c>
      <c r="AS117" s="9">
        <f t="shared" si="39"/>
        <v>103.29734384667745</v>
      </c>
      <c r="AT117" s="17"/>
      <c r="AU117" s="17"/>
      <c r="AV117" s="17"/>
      <c r="AW117" s="17"/>
      <c r="AX117" s="15"/>
    </row>
    <row r="118" spans="2:50" x14ac:dyDescent="0.2">
      <c r="B118" s="15">
        <v>42852</v>
      </c>
      <c r="C118" s="9">
        <v>36424.839999999997</v>
      </c>
      <c r="D118" s="16">
        <f t="shared" si="41"/>
        <v>-1.3521901532483893E-3</v>
      </c>
      <c r="E118" s="17">
        <f t="shared" si="42"/>
        <v>103.29704048779683</v>
      </c>
      <c r="F118" s="17"/>
      <c r="G118" s="15">
        <v>42852</v>
      </c>
      <c r="H118" s="9">
        <v>36273.339999999997</v>
      </c>
      <c r="I118" s="16">
        <f t="shared" si="43"/>
        <v>-1.0718143128520818E-3</v>
      </c>
      <c r="J118" s="17">
        <f t="shared" si="44"/>
        <v>103.43080939203273</v>
      </c>
      <c r="K118" s="17"/>
      <c r="L118" s="15">
        <v>42852</v>
      </c>
      <c r="M118" s="9">
        <v>40258.82</v>
      </c>
      <c r="N118" s="16">
        <f t="shared" si="45"/>
        <v>-1.0736415902995455E-3</v>
      </c>
      <c r="O118" s="17">
        <f t="shared" si="46"/>
        <v>103.26401838594577</v>
      </c>
      <c r="P118" s="17"/>
      <c r="Q118" s="15">
        <v>42852</v>
      </c>
      <c r="R118" s="9">
        <v>37981.21</v>
      </c>
      <c r="S118" s="16">
        <f t="shared" si="47"/>
        <v>-1.233560849182247E-3</v>
      </c>
      <c r="T118" s="17">
        <f t="shared" si="48"/>
        <v>103.406732168216</v>
      </c>
      <c r="U118" s="17"/>
      <c r="V118" s="15">
        <v>42852</v>
      </c>
      <c r="W118" s="9">
        <v>1518.97</v>
      </c>
      <c r="X118" s="16">
        <f t="shared" si="56"/>
        <v>1.9326666842562901E-3</v>
      </c>
      <c r="Y118" s="9">
        <f t="shared" si="36"/>
        <v>3.6469196655231073E-5</v>
      </c>
      <c r="Z118" s="17">
        <f t="shared" si="49"/>
        <v>103.19019571877911</v>
      </c>
      <c r="AA118" s="17">
        <f t="shared" si="50"/>
        <v>103.63613021688562</v>
      </c>
      <c r="AB118" s="17">
        <f t="shared" si="51"/>
        <v>102.99114815796091</v>
      </c>
      <c r="AC118" s="17">
        <f t="shared" si="40"/>
        <v>103.43245765326971</v>
      </c>
      <c r="AD118" s="17"/>
      <c r="AE118" s="15">
        <v>42852</v>
      </c>
      <c r="AF118" s="9">
        <v>62415.19</v>
      </c>
      <c r="AG118" s="16">
        <f t="shared" si="52"/>
        <v>-9.6501859609565699E-4</v>
      </c>
      <c r="AH118" s="17">
        <f t="shared" si="53"/>
        <v>103.17397659876195</v>
      </c>
      <c r="AI118" s="17"/>
      <c r="AJ118" s="17"/>
      <c r="AK118" s="15">
        <v>42852</v>
      </c>
      <c r="AL118" s="9">
        <v>39998.239999999998</v>
      </c>
      <c r="AM118" s="16">
        <f t="shared" si="54"/>
        <v>-5.4422761407912912E-4</v>
      </c>
      <c r="AN118" s="17">
        <f t="shared" si="55"/>
        <v>102.56642750542335</v>
      </c>
      <c r="AO118" s="17"/>
      <c r="AP118" s="17"/>
      <c r="AQ118" s="9">
        <f t="shared" si="37"/>
        <v>102.56642750542335</v>
      </c>
      <c r="AR118" s="9">
        <f t="shared" si="38"/>
        <v>103.43080939203273</v>
      </c>
      <c r="AS118" s="9">
        <f t="shared" si="39"/>
        <v>103.18983408969611</v>
      </c>
      <c r="AT118" s="17"/>
      <c r="AU118" s="17"/>
      <c r="AV118" s="17"/>
      <c r="AW118" s="17"/>
      <c r="AX118" s="15"/>
    </row>
    <row r="119" spans="2:50" x14ac:dyDescent="0.2">
      <c r="B119" s="15">
        <v>42853</v>
      </c>
      <c r="C119" s="9">
        <v>36468.879999999997</v>
      </c>
      <c r="D119" s="16">
        <f t="shared" si="41"/>
        <v>1.2090650226603827E-3</v>
      </c>
      <c r="E119" s="17">
        <f t="shared" si="42"/>
        <v>103.42193332639496</v>
      </c>
      <c r="F119" s="17"/>
      <c r="G119" s="15">
        <v>42853</v>
      </c>
      <c r="H119" s="9">
        <v>36309.480000000003</v>
      </c>
      <c r="I119" s="16">
        <f t="shared" si="43"/>
        <v>9.9632402199545389E-4</v>
      </c>
      <c r="J119" s="17">
        <f t="shared" si="44"/>
        <v>103.53385999204444</v>
      </c>
      <c r="K119" s="17"/>
      <c r="L119" s="15">
        <v>42853</v>
      </c>
      <c r="M119" s="9">
        <v>40310</v>
      </c>
      <c r="N119" s="16">
        <f t="shared" si="45"/>
        <v>1.2712742201583804E-3</v>
      </c>
      <c r="O119" s="17">
        <f t="shared" si="46"/>
        <v>103.39529527038979</v>
      </c>
      <c r="P119" s="17"/>
      <c r="Q119" s="15">
        <v>42853</v>
      </c>
      <c r="R119" s="9">
        <v>38021.730000000003</v>
      </c>
      <c r="S119" s="16">
        <f t="shared" si="47"/>
        <v>1.0668433154183976E-3</v>
      </c>
      <c r="T119" s="17">
        <f t="shared" si="48"/>
        <v>103.51705094919892</v>
      </c>
      <c r="U119" s="17"/>
      <c r="V119" s="15">
        <v>42853</v>
      </c>
      <c r="W119" s="9">
        <v>1519.94</v>
      </c>
      <c r="X119" s="16">
        <f t="shared" si="56"/>
        <v>6.3859062390969612E-4</v>
      </c>
      <c r="Y119" s="9">
        <f t="shared" si="36"/>
        <v>3.6469196655231073E-5</v>
      </c>
      <c r="Z119" s="17">
        <f t="shared" si="49"/>
        <v>103.25609201024453</v>
      </c>
      <c r="AA119" s="17">
        <f t="shared" si="50"/>
        <v>103.70609080435388</v>
      </c>
      <c r="AB119" s="17">
        <f t="shared" si="51"/>
        <v>103.19019571877911</v>
      </c>
      <c r="AC119" s="17">
        <f t="shared" si="40"/>
        <v>103.63613021688562</v>
      </c>
      <c r="AD119" s="17"/>
      <c r="AE119" s="15">
        <v>42853</v>
      </c>
      <c r="AF119" s="9">
        <v>62483.57</v>
      </c>
      <c r="AG119" s="16">
        <f t="shared" si="52"/>
        <v>1.0955666401080144E-3</v>
      </c>
      <c r="AH119" s="17">
        <f t="shared" si="53"/>
        <v>103.28701056565085</v>
      </c>
      <c r="AI119" s="17"/>
      <c r="AJ119" s="17"/>
      <c r="AK119" s="15">
        <v>42853</v>
      </c>
      <c r="AL119" s="9">
        <v>40027.620000000003</v>
      </c>
      <c r="AM119" s="16">
        <f t="shared" si="54"/>
        <v>7.3453231942210984E-4</v>
      </c>
      <c r="AN119" s="17">
        <f t="shared" si="55"/>
        <v>102.64176586131374</v>
      </c>
      <c r="AO119" s="17"/>
      <c r="AP119" s="17"/>
      <c r="AQ119" s="9">
        <f t="shared" si="37"/>
        <v>102.64176586131374</v>
      </c>
      <c r="AR119" s="9">
        <f t="shared" si="38"/>
        <v>103.53385999204444</v>
      </c>
      <c r="AS119" s="9">
        <f t="shared" si="39"/>
        <v>103.29948599416547</v>
      </c>
      <c r="AT119" s="17"/>
      <c r="AU119" s="17"/>
      <c r="AV119" s="17"/>
      <c r="AW119" s="17"/>
      <c r="AX119" s="15"/>
    </row>
    <row r="120" spans="2:50" x14ac:dyDescent="0.2">
      <c r="B120" s="15">
        <v>42854</v>
      </c>
      <c r="C120" s="9">
        <v>36468.879999999997</v>
      </c>
      <c r="D120" s="16">
        <f t="shared" si="41"/>
        <v>0</v>
      </c>
      <c r="E120" s="17">
        <f t="shared" si="42"/>
        <v>103.42193332639496</v>
      </c>
      <c r="F120" s="17"/>
      <c r="G120" s="15">
        <v>42854</v>
      </c>
      <c r="H120" s="9">
        <v>36309.480000000003</v>
      </c>
      <c r="I120" s="16">
        <f t="shared" si="43"/>
        <v>0</v>
      </c>
      <c r="J120" s="17">
        <f t="shared" si="44"/>
        <v>103.53385999204444</v>
      </c>
      <c r="K120" s="17"/>
      <c r="L120" s="15">
        <v>42854</v>
      </c>
      <c r="M120" s="9">
        <v>40310</v>
      </c>
      <c r="N120" s="16">
        <f t="shared" si="45"/>
        <v>0</v>
      </c>
      <c r="O120" s="17">
        <f t="shared" si="46"/>
        <v>103.39529527038979</v>
      </c>
      <c r="P120" s="17"/>
      <c r="Q120" s="15">
        <v>42854</v>
      </c>
      <c r="R120" s="9">
        <v>38021.730000000003</v>
      </c>
      <c r="S120" s="16">
        <f t="shared" si="47"/>
        <v>0</v>
      </c>
      <c r="T120" s="17">
        <f t="shared" si="48"/>
        <v>103.51705094919892</v>
      </c>
      <c r="U120" s="17"/>
      <c r="V120" s="15">
        <v>42854</v>
      </c>
      <c r="W120" s="9">
        <v>1520.12</v>
      </c>
      <c r="X120" s="16">
        <f t="shared" si="56"/>
        <v>1.1842572733122836E-4</v>
      </c>
      <c r="Y120" s="9">
        <f t="shared" si="36"/>
        <v>3.6469196655231073E-5</v>
      </c>
      <c r="Z120" s="17">
        <f t="shared" si="49"/>
        <v>103.26832018804222</v>
      </c>
      <c r="AA120" s="17">
        <f t="shared" si="50"/>
        <v>103.72215435140595</v>
      </c>
      <c r="AB120" s="17">
        <f t="shared" si="51"/>
        <v>103.25609201024453</v>
      </c>
      <c r="AC120" s="17">
        <f t="shared" si="40"/>
        <v>103.70609080435388</v>
      </c>
      <c r="AD120" s="17"/>
      <c r="AE120" s="15">
        <v>42854</v>
      </c>
      <c r="AF120" s="9">
        <v>62483.57</v>
      </c>
      <c r="AG120" s="16">
        <f t="shared" si="52"/>
        <v>0</v>
      </c>
      <c r="AH120" s="17">
        <f t="shared" si="53"/>
        <v>103.28701056565085</v>
      </c>
      <c r="AI120" s="17"/>
      <c r="AJ120" s="17"/>
      <c r="AK120" s="15">
        <v>42854</v>
      </c>
      <c r="AL120" s="9">
        <v>40027.620000000003</v>
      </c>
      <c r="AM120" s="16">
        <f t="shared" si="54"/>
        <v>0</v>
      </c>
      <c r="AN120" s="17">
        <f t="shared" si="55"/>
        <v>102.64176586131374</v>
      </c>
      <c r="AO120" s="17"/>
      <c r="AP120" s="17"/>
      <c r="AQ120" s="9">
        <f t="shared" si="37"/>
        <v>102.64176586131374</v>
      </c>
      <c r="AR120" s="9">
        <f t="shared" si="38"/>
        <v>103.53385999204444</v>
      </c>
      <c r="AS120" s="9">
        <f t="shared" si="39"/>
        <v>103.29948599416547</v>
      </c>
      <c r="AT120" s="17"/>
      <c r="AU120" s="17"/>
      <c r="AV120" s="17"/>
      <c r="AW120" s="17"/>
      <c r="AX120" s="15"/>
    </row>
    <row r="121" spans="2:50" x14ac:dyDescent="0.2">
      <c r="B121" s="15">
        <v>42855</v>
      </c>
      <c r="C121" s="9">
        <v>36468.879999999997</v>
      </c>
      <c r="D121" s="16">
        <f t="shared" si="41"/>
        <v>0</v>
      </c>
      <c r="E121" s="17">
        <f t="shared" si="42"/>
        <v>103.42193332639496</v>
      </c>
      <c r="F121" s="17"/>
      <c r="G121" s="15">
        <v>42855</v>
      </c>
      <c r="H121" s="9">
        <v>36309.480000000003</v>
      </c>
      <c r="I121" s="16">
        <f t="shared" si="43"/>
        <v>0</v>
      </c>
      <c r="J121" s="17">
        <f t="shared" si="44"/>
        <v>103.53385999204444</v>
      </c>
      <c r="K121" s="17"/>
      <c r="L121" s="15">
        <v>42855</v>
      </c>
      <c r="M121" s="9">
        <v>40310</v>
      </c>
      <c r="N121" s="16">
        <f t="shared" si="45"/>
        <v>0</v>
      </c>
      <c r="O121" s="17">
        <f t="shared" si="46"/>
        <v>103.39529527038979</v>
      </c>
      <c r="P121" s="17"/>
      <c r="Q121" s="15">
        <v>42855</v>
      </c>
      <c r="R121" s="9">
        <v>38021.730000000003</v>
      </c>
      <c r="S121" s="16">
        <f t="shared" si="47"/>
        <v>0</v>
      </c>
      <c r="T121" s="17">
        <f t="shared" si="48"/>
        <v>103.51705094919892</v>
      </c>
      <c r="U121" s="17"/>
      <c r="V121" s="15">
        <v>42855</v>
      </c>
      <c r="W121" s="9">
        <v>1520.31</v>
      </c>
      <c r="X121" s="16">
        <f t="shared" si="56"/>
        <v>1.2499013235811596E-4</v>
      </c>
      <c r="Y121" s="9">
        <f t="shared" si="36"/>
        <v>3.6469196655231073E-5</v>
      </c>
      <c r="Z121" s="17">
        <f t="shared" si="49"/>
        <v>103.28122770905092</v>
      </c>
      <c r="AA121" s="17">
        <f t="shared" si="50"/>
        <v>103.73890126085135</v>
      </c>
      <c r="AB121" s="17">
        <f t="shared" si="51"/>
        <v>103.26832018804222</v>
      </c>
      <c r="AC121" s="17">
        <f t="shared" si="40"/>
        <v>103.72215435140595</v>
      </c>
      <c r="AD121" s="17"/>
      <c r="AE121" s="15">
        <v>42855</v>
      </c>
      <c r="AF121" s="9">
        <v>62483.57</v>
      </c>
      <c r="AG121" s="16">
        <f t="shared" si="52"/>
        <v>0</v>
      </c>
      <c r="AH121" s="17">
        <f t="shared" si="53"/>
        <v>103.28701056565085</v>
      </c>
      <c r="AI121" s="17"/>
      <c r="AJ121" s="17"/>
      <c r="AK121" s="15">
        <v>42855</v>
      </c>
      <c r="AL121" s="9">
        <v>40027.620000000003</v>
      </c>
      <c r="AM121" s="16">
        <f t="shared" si="54"/>
        <v>0</v>
      </c>
      <c r="AN121" s="17">
        <f t="shared" si="55"/>
        <v>102.64176586131374</v>
      </c>
      <c r="AO121" s="17"/>
      <c r="AP121" s="17"/>
      <c r="AQ121" s="9">
        <f t="shared" si="37"/>
        <v>102.64176586131374</v>
      </c>
      <c r="AR121" s="9">
        <f t="shared" si="38"/>
        <v>103.53385999204444</v>
      </c>
      <c r="AS121" s="9">
        <f t="shared" si="39"/>
        <v>103.29948599416547</v>
      </c>
      <c r="AT121" s="17"/>
      <c r="AU121" s="17"/>
      <c r="AV121" s="17"/>
      <c r="AW121" s="17"/>
      <c r="AX121" s="15"/>
    </row>
    <row r="122" spans="2:50" x14ac:dyDescent="0.2">
      <c r="B122" s="15">
        <v>42856</v>
      </c>
      <c r="C122" s="9">
        <v>36468.879999999997</v>
      </c>
      <c r="D122" s="16">
        <f t="shared" si="41"/>
        <v>0</v>
      </c>
      <c r="E122" s="17">
        <f t="shared" si="42"/>
        <v>103.42193332639496</v>
      </c>
      <c r="F122" s="17"/>
      <c r="G122" s="15">
        <v>42856</v>
      </c>
      <c r="H122" s="9">
        <v>36309.480000000003</v>
      </c>
      <c r="I122" s="16">
        <f t="shared" si="43"/>
        <v>0</v>
      </c>
      <c r="J122" s="17">
        <f t="shared" si="44"/>
        <v>103.53385999204444</v>
      </c>
      <c r="K122" s="17"/>
      <c r="L122" s="15">
        <v>42856</v>
      </c>
      <c r="M122" s="9">
        <v>40310</v>
      </c>
      <c r="N122" s="16">
        <f t="shared" si="45"/>
        <v>0</v>
      </c>
      <c r="O122" s="17">
        <f t="shared" si="46"/>
        <v>103.39529527038979</v>
      </c>
      <c r="P122" s="17"/>
      <c r="Q122" s="15">
        <v>42856</v>
      </c>
      <c r="R122" s="9">
        <v>38021.730000000003</v>
      </c>
      <c r="S122" s="16">
        <f t="shared" si="47"/>
        <v>0</v>
      </c>
      <c r="T122" s="17">
        <f t="shared" si="48"/>
        <v>103.51705094919892</v>
      </c>
      <c r="U122" s="17"/>
      <c r="V122" s="15">
        <v>42856</v>
      </c>
      <c r="W122" s="9">
        <v>1520.48</v>
      </c>
      <c r="X122" s="16">
        <f t="shared" si="56"/>
        <v>1.1181930001114004E-4</v>
      </c>
      <c r="Y122" s="9">
        <f t="shared" si="36"/>
        <v>3.8090876586904798E-5</v>
      </c>
      <c r="Z122" s="17">
        <f t="shared" si="49"/>
        <v>103.29277654363764</v>
      </c>
      <c r="AA122" s="17">
        <f t="shared" si="50"/>
        <v>103.75445277785946</v>
      </c>
      <c r="AB122" s="17">
        <f t="shared" si="51"/>
        <v>103.28122770905092</v>
      </c>
      <c r="AC122" s="17">
        <f t="shared" si="40"/>
        <v>103.73890126085135</v>
      </c>
      <c r="AD122" s="17"/>
      <c r="AE122" s="15">
        <v>42856</v>
      </c>
      <c r="AF122" s="9">
        <v>62483.57</v>
      </c>
      <c r="AG122" s="16">
        <f t="shared" si="52"/>
        <v>0</v>
      </c>
      <c r="AH122" s="17">
        <f t="shared" si="53"/>
        <v>103.28701056565085</v>
      </c>
      <c r="AI122" s="17"/>
      <c r="AJ122" s="17"/>
      <c r="AK122" s="15">
        <v>42856</v>
      </c>
      <c r="AL122" s="9">
        <v>40027.620000000003</v>
      </c>
      <c r="AM122" s="16">
        <f t="shared" si="54"/>
        <v>0</v>
      </c>
      <c r="AN122" s="17">
        <f t="shared" si="55"/>
        <v>102.64176586131374</v>
      </c>
      <c r="AO122" s="17"/>
      <c r="AP122" s="17"/>
      <c r="AQ122" s="9">
        <f t="shared" si="37"/>
        <v>102.64176586131374</v>
      </c>
      <c r="AR122" s="9">
        <f t="shared" si="38"/>
        <v>103.53385999204444</v>
      </c>
      <c r="AS122" s="9">
        <f t="shared" si="39"/>
        <v>103.29948599416547</v>
      </c>
      <c r="AT122" s="17"/>
      <c r="AU122" s="17"/>
      <c r="AV122" s="17"/>
      <c r="AW122" s="17"/>
      <c r="AX122" s="15"/>
    </row>
    <row r="123" spans="2:50" x14ac:dyDescent="0.2">
      <c r="B123" s="15">
        <v>42857</v>
      </c>
      <c r="C123" s="9">
        <v>36494.28</v>
      </c>
      <c r="D123" s="16">
        <f t="shared" si="41"/>
        <v>6.9648423532608916E-4</v>
      </c>
      <c r="E123" s="17">
        <f t="shared" si="42"/>
        <v>103.49396507254374</v>
      </c>
      <c r="F123" s="17"/>
      <c r="G123" s="15">
        <v>42857</v>
      </c>
      <c r="H123" s="9">
        <v>36371.06</v>
      </c>
      <c r="I123" s="16">
        <f t="shared" si="43"/>
        <v>1.6959758167838235E-3</v>
      </c>
      <c r="J123" s="17">
        <f t="shared" si="44"/>
        <v>103.70945091480922</v>
      </c>
      <c r="K123" s="17"/>
      <c r="L123" s="15">
        <v>42857</v>
      </c>
      <c r="M123" s="9">
        <v>40359.68</v>
      </c>
      <c r="N123" s="16">
        <f t="shared" si="45"/>
        <v>1.2324485239394445E-3</v>
      </c>
      <c r="O123" s="17">
        <f t="shared" si="46"/>
        <v>103.52272464942807</v>
      </c>
      <c r="P123" s="17"/>
      <c r="Q123" s="15">
        <v>42857</v>
      </c>
      <c r="R123" s="9">
        <v>38072.69</v>
      </c>
      <c r="S123" s="16">
        <f t="shared" si="47"/>
        <v>1.3402861994968873E-3</v>
      </c>
      <c r="T123" s="17">
        <f t="shared" si="48"/>
        <v>103.65579342399874</v>
      </c>
      <c r="U123" s="17"/>
      <c r="V123" s="15">
        <v>42857</v>
      </c>
      <c r="W123" s="9">
        <v>1522.08</v>
      </c>
      <c r="X123" s="16">
        <f t="shared" si="56"/>
        <v>1.0522992739134818E-3</v>
      </c>
      <c r="Y123" s="9">
        <f t="shared" si="36"/>
        <v>3.8090876586904798E-5</v>
      </c>
      <c r="Z123" s="17">
        <f t="shared" si="49"/>
        <v>103.40147145739502</v>
      </c>
      <c r="AA123" s="17">
        <f t="shared" si="50"/>
        <v>103.86758561123899</v>
      </c>
      <c r="AB123" s="17">
        <f t="shared" si="51"/>
        <v>103.29277654363764</v>
      </c>
      <c r="AC123" s="17">
        <f t="shared" si="40"/>
        <v>103.75445277785946</v>
      </c>
      <c r="AD123" s="17"/>
      <c r="AE123" s="15">
        <v>42857</v>
      </c>
      <c r="AF123" s="9">
        <v>62556.03</v>
      </c>
      <c r="AG123" s="16">
        <f t="shared" si="52"/>
        <v>1.1596648526963627E-3</v>
      </c>
      <c r="AH123" s="17">
        <f t="shared" si="53"/>
        <v>103.4067888815439</v>
      </c>
      <c r="AI123" s="17"/>
      <c r="AJ123" s="17"/>
      <c r="AK123" s="15">
        <v>42857</v>
      </c>
      <c r="AL123" s="9">
        <v>40058.69</v>
      </c>
      <c r="AM123" s="16">
        <f t="shared" si="54"/>
        <v>7.7621402421623742E-4</v>
      </c>
      <c r="AN123" s="17">
        <f t="shared" si="55"/>
        <v>102.72143783944561</v>
      </c>
      <c r="AO123" s="17"/>
      <c r="AP123" s="17"/>
      <c r="AQ123" s="9">
        <f t="shared" si="37"/>
        <v>102.72143783944561</v>
      </c>
      <c r="AR123" s="9">
        <f t="shared" si="38"/>
        <v>103.70945091480922</v>
      </c>
      <c r="AS123" s="9">
        <f t="shared" si="39"/>
        <v>103.4183601302949</v>
      </c>
      <c r="AT123" s="17"/>
      <c r="AU123" s="17"/>
      <c r="AV123" s="17"/>
      <c r="AW123" s="17"/>
      <c r="AX123" s="15"/>
    </row>
    <row r="124" spans="2:50" x14ac:dyDescent="0.2">
      <c r="B124" s="15">
        <v>42858</v>
      </c>
      <c r="C124" s="9">
        <v>36550.86</v>
      </c>
      <c r="D124" s="16">
        <f t="shared" si="41"/>
        <v>1.550379949953884E-3</v>
      </c>
      <c r="E124" s="17">
        <f t="shared" si="42"/>
        <v>103.65442004093345</v>
      </c>
      <c r="F124" s="17"/>
      <c r="G124" s="15">
        <v>42858</v>
      </c>
      <c r="H124" s="9">
        <v>36408.07</v>
      </c>
      <c r="I124" s="16">
        <f t="shared" si="43"/>
        <v>1.0175672636432154E-3</v>
      </c>
      <c r="J124" s="17">
        <f t="shared" si="44"/>
        <v>103.81498225699055</v>
      </c>
      <c r="K124" s="17"/>
      <c r="L124" s="15">
        <v>42858</v>
      </c>
      <c r="M124" s="9">
        <v>40402.58</v>
      </c>
      <c r="N124" s="16">
        <f t="shared" si="45"/>
        <v>1.0629420253085442E-3</v>
      </c>
      <c r="O124" s="17">
        <f t="shared" si="46"/>
        <v>103.63276330403239</v>
      </c>
      <c r="P124" s="17"/>
      <c r="Q124" s="15">
        <v>42858</v>
      </c>
      <c r="R124" s="9">
        <v>38115.360000000001</v>
      </c>
      <c r="S124" s="16">
        <f t="shared" si="47"/>
        <v>1.1207508584236692E-3</v>
      </c>
      <c r="T124" s="17">
        <f t="shared" si="48"/>
        <v>103.77196574345928</v>
      </c>
      <c r="U124" s="17"/>
      <c r="V124" s="15">
        <v>42858</v>
      </c>
      <c r="W124" s="9">
        <v>1522.13</v>
      </c>
      <c r="X124" s="16">
        <f t="shared" si="56"/>
        <v>3.2849784505462054E-5</v>
      </c>
      <c r="Y124" s="9">
        <f t="shared" si="36"/>
        <v>3.8090876586904798E-5</v>
      </c>
      <c r="Z124" s="17">
        <f t="shared" si="49"/>
        <v>103.40486817344994</v>
      </c>
      <c r="AA124" s="17">
        <f t="shared" si="50"/>
        <v>103.87495404642833</v>
      </c>
      <c r="AB124" s="17">
        <f t="shared" si="51"/>
        <v>103.40147145739502</v>
      </c>
      <c r="AC124" s="17">
        <f t="shared" si="40"/>
        <v>103.86758561123899</v>
      </c>
      <c r="AD124" s="17"/>
      <c r="AE124" s="15">
        <v>42858</v>
      </c>
      <c r="AF124" s="9">
        <v>62621.25</v>
      </c>
      <c r="AG124" s="16">
        <f t="shared" si="52"/>
        <v>1.0425853430915399E-3</v>
      </c>
      <c r="AH124" s="17">
        <f t="shared" si="53"/>
        <v>103.51459928400796</v>
      </c>
      <c r="AI124" s="17"/>
      <c r="AJ124" s="17"/>
      <c r="AK124" s="15">
        <v>42858</v>
      </c>
      <c r="AL124" s="9">
        <v>40086.25</v>
      </c>
      <c r="AM124" s="16">
        <f t="shared" si="54"/>
        <v>6.8799054587143083E-4</v>
      </c>
      <c r="AN124" s="17">
        <f t="shared" si="55"/>
        <v>102.79210921753747</v>
      </c>
      <c r="AO124" s="17"/>
      <c r="AP124" s="17"/>
      <c r="AQ124" s="9">
        <f t="shared" si="37"/>
        <v>102.79210921753747</v>
      </c>
      <c r="AR124" s="9">
        <f t="shared" si="38"/>
        <v>103.81498225699055</v>
      </c>
      <c r="AS124" s="9">
        <f t="shared" si="39"/>
        <v>103.53013997449351</v>
      </c>
      <c r="AT124" s="17"/>
      <c r="AU124" s="17"/>
      <c r="AV124" s="17"/>
      <c r="AW124" s="17"/>
      <c r="AX124" s="15"/>
    </row>
    <row r="125" spans="2:50" x14ac:dyDescent="0.2">
      <c r="B125" s="15">
        <v>42859</v>
      </c>
      <c r="C125" s="9">
        <v>36569.31</v>
      </c>
      <c r="D125" s="16">
        <f t="shared" si="41"/>
        <v>5.0477608461196866E-4</v>
      </c>
      <c r="E125" s="17">
        <f t="shared" si="42"/>
        <v>103.70674231323443</v>
      </c>
      <c r="F125" s="17"/>
      <c r="G125" s="15">
        <v>42859</v>
      </c>
      <c r="H125" s="9">
        <v>36409.53</v>
      </c>
      <c r="I125" s="16">
        <f t="shared" si="43"/>
        <v>4.0100999586067942E-5</v>
      </c>
      <c r="J125" s="17">
        <f t="shared" si="44"/>
        <v>103.81914534155106</v>
      </c>
      <c r="K125" s="17"/>
      <c r="L125" s="15">
        <v>42859</v>
      </c>
      <c r="M125" s="9">
        <v>40399.69</v>
      </c>
      <c r="N125" s="16">
        <f t="shared" si="45"/>
        <v>-7.1530085454907244E-5</v>
      </c>
      <c r="O125" s="17">
        <f t="shared" si="46"/>
        <v>103.62535044361734</v>
      </c>
      <c r="P125" s="17"/>
      <c r="Q125" s="15">
        <v>42859</v>
      </c>
      <c r="R125" s="9">
        <v>38118.89</v>
      </c>
      <c r="S125" s="16">
        <f t="shared" si="47"/>
        <v>9.2613581506251208E-5</v>
      </c>
      <c r="T125" s="17">
        <f t="shared" si="48"/>
        <v>103.78157643686673</v>
      </c>
      <c r="U125" s="17"/>
      <c r="V125" s="15">
        <v>42859</v>
      </c>
      <c r="W125" s="9">
        <v>1518.27</v>
      </c>
      <c r="X125" s="16">
        <f t="shared" si="56"/>
        <v>-2.5359200593905173E-3</v>
      </c>
      <c r="Y125" s="9">
        <f t="shared" si="36"/>
        <v>3.8090876586904798E-5</v>
      </c>
      <c r="Z125" s="17">
        <f t="shared" si="49"/>
        <v>103.14264169401025</v>
      </c>
      <c r="AA125" s="17">
        <f t="shared" si="50"/>
        <v>103.61549215484878</v>
      </c>
      <c r="AB125" s="17">
        <f t="shared" si="51"/>
        <v>103.40486817344994</v>
      </c>
      <c r="AC125" s="17">
        <f t="shared" si="40"/>
        <v>103.87495404642833</v>
      </c>
      <c r="AD125" s="17"/>
      <c r="AE125" s="15">
        <v>42859</v>
      </c>
      <c r="AF125" s="9">
        <v>62628.98</v>
      </c>
      <c r="AG125" s="16">
        <f t="shared" si="52"/>
        <v>1.2344052538071359E-4</v>
      </c>
      <c r="AH125" s="17">
        <f t="shared" si="53"/>
        <v>103.52737718052815</v>
      </c>
      <c r="AI125" s="17"/>
      <c r="AJ125" s="17"/>
      <c r="AK125" s="15">
        <v>42859</v>
      </c>
      <c r="AL125" s="9">
        <v>40081.68</v>
      </c>
      <c r="AM125" s="16">
        <f t="shared" si="54"/>
        <v>-1.1400417849016797E-4</v>
      </c>
      <c r="AN125" s="17">
        <f t="shared" si="55"/>
        <v>102.78039048757086</v>
      </c>
      <c r="AO125" s="17"/>
      <c r="AP125" s="17"/>
      <c r="AQ125" s="9">
        <f t="shared" si="37"/>
        <v>102.78039048757086</v>
      </c>
      <c r="AR125" s="9">
        <f t="shared" si="38"/>
        <v>103.81914534155106</v>
      </c>
      <c r="AS125" s="9">
        <f t="shared" si="39"/>
        <v>103.54009703389477</v>
      </c>
      <c r="AT125" s="17"/>
      <c r="AU125" s="17"/>
      <c r="AV125" s="17"/>
      <c r="AW125" s="17"/>
      <c r="AX125" s="15"/>
    </row>
    <row r="126" spans="2:50" x14ac:dyDescent="0.2">
      <c r="B126" s="15">
        <v>42860</v>
      </c>
      <c r="C126" s="9">
        <v>36491.050000000003</v>
      </c>
      <c r="D126" s="16">
        <f t="shared" si="41"/>
        <v>-2.1400458471869666E-3</v>
      </c>
      <c r="E126" s="17">
        <f t="shared" si="42"/>
        <v>103.4848051300217</v>
      </c>
      <c r="F126" s="17"/>
      <c r="G126" s="15">
        <v>42860</v>
      </c>
      <c r="H126" s="9">
        <v>36345.800000000003</v>
      </c>
      <c r="I126" s="16">
        <f t="shared" si="43"/>
        <v>-1.7503659069478816E-3</v>
      </c>
      <c r="J126" s="17">
        <f t="shared" si="44"/>
        <v>103.63742384905674</v>
      </c>
      <c r="K126" s="17"/>
      <c r="L126" s="15">
        <v>42860</v>
      </c>
      <c r="M126" s="9">
        <v>40324.03</v>
      </c>
      <c r="N126" s="16">
        <f t="shared" si="45"/>
        <v>-1.8727866476203614E-3</v>
      </c>
      <c r="O126" s="17">
        <f t="shared" si="46"/>
        <v>103.43128227095154</v>
      </c>
      <c r="P126" s="17"/>
      <c r="Q126" s="15">
        <v>42860</v>
      </c>
      <c r="R126" s="9">
        <v>38051.26</v>
      </c>
      <c r="S126" s="16">
        <f t="shared" si="47"/>
        <v>-1.7741859744603294E-3</v>
      </c>
      <c r="T126" s="17">
        <f t="shared" si="48"/>
        <v>103.59744861954506</v>
      </c>
      <c r="U126" s="17"/>
      <c r="V126" s="15">
        <v>42860</v>
      </c>
      <c r="W126" s="9">
        <v>1518.84</v>
      </c>
      <c r="X126" s="16">
        <f t="shared" si="56"/>
        <v>3.7542729554029819E-4</v>
      </c>
      <c r="Y126" s="9">
        <f t="shared" si="36"/>
        <v>3.8090876586904798E-5</v>
      </c>
      <c r="Z126" s="17">
        <f t="shared" si="49"/>
        <v>103.18136425703632</v>
      </c>
      <c r="AA126" s="17">
        <f t="shared" si="50"/>
        <v>103.65833904376872</v>
      </c>
      <c r="AB126" s="17">
        <f t="shared" si="51"/>
        <v>103.14264169401025</v>
      </c>
      <c r="AC126" s="17">
        <f t="shared" si="40"/>
        <v>103.61549215484878</v>
      </c>
      <c r="AD126" s="17"/>
      <c r="AE126" s="15">
        <v>42860</v>
      </c>
      <c r="AF126" s="9">
        <v>62511.58</v>
      </c>
      <c r="AG126" s="16">
        <f t="shared" si="52"/>
        <v>-1.8745315666964801E-3</v>
      </c>
      <c r="AH126" s="17">
        <f t="shared" si="53"/>
        <v>103.33331184398595</v>
      </c>
      <c r="AI126" s="17"/>
      <c r="AJ126" s="17"/>
      <c r="AK126" s="15">
        <v>42860</v>
      </c>
      <c r="AL126" s="9">
        <v>40055.599999999999</v>
      </c>
      <c r="AM126" s="16">
        <f t="shared" si="54"/>
        <v>-6.506713291459798E-4</v>
      </c>
      <c r="AN126" s="17">
        <f t="shared" si="55"/>
        <v>102.71351423428216</v>
      </c>
      <c r="AO126" s="17"/>
      <c r="AP126" s="17"/>
      <c r="AQ126" s="9">
        <f t="shared" si="37"/>
        <v>102.71351423428216</v>
      </c>
      <c r="AR126" s="9">
        <f t="shared" si="38"/>
        <v>103.63742384905674</v>
      </c>
      <c r="AS126" s="9">
        <f t="shared" si="39"/>
        <v>103.36629765797386</v>
      </c>
      <c r="AT126" s="17"/>
      <c r="AU126" s="17"/>
      <c r="AV126" s="17"/>
      <c r="AW126" s="17"/>
      <c r="AX126" s="15"/>
    </row>
    <row r="127" spans="2:50" x14ac:dyDescent="0.2">
      <c r="B127" s="15">
        <v>42861</v>
      </c>
      <c r="C127" s="9">
        <v>36491.050000000003</v>
      </c>
      <c r="D127" s="16">
        <f t="shared" si="41"/>
        <v>0</v>
      </c>
      <c r="E127" s="17">
        <f t="shared" si="42"/>
        <v>103.4848051300217</v>
      </c>
      <c r="F127" s="17"/>
      <c r="G127" s="15">
        <v>42861</v>
      </c>
      <c r="H127" s="9">
        <v>36345.800000000003</v>
      </c>
      <c r="I127" s="16">
        <f t="shared" si="43"/>
        <v>0</v>
      </c>
      <c r="J127" s="17">
        <f t="shared" si="44"/>
        <v>103.63742384905674</v>
      </c>
      <c r="K127" s="17"/>
      <c r="L127" s="15">
        <v>42861</v>
      </c>
      <c r="M127" s="9">
        <v>40324.03</v>
      </c>
      <c r="N127" s="16">
        <f t="shared" si="45"/>
        <v>0</v>
      </c>
      <c r="O127" s="17">
        <f t="shared" si="46"/>
        <v>103.43128227095154</v>
      </c>
      <c r="P127" s="17"/>
      <c r="Q127" s="15">
        <v>42861</v>
      </c>
      <c r="R127" s="9">
        <v>38051.26</v>
      </c>
      <c r="S127" s="16">
        <f t="shared" si="47"/>
        <v>0</v>
      </c>
      <c r="T127" s="17">
        <f t="shared" si="48"/>
        <v>103.59744861954506</v>
      </c>
      <c r="U127" s="17"/>
      <c r="V127" s="15">
        <v>42861</v>
      </c>
      <c r="W127" s="9">
        <v>1519.03</v>
      </c>
      <c r="X127" s="16">
        <f t="shared" si="56"/>
        <v>1.25095467593761E-4</v>
      </c>
      <c r="Y127" s="9">
        <f t="shared" si="36"/>
        <v>3.8090876586904798E-5</v>
      </c>
      <c r="Z127" s="17">
        <f t="shared" si="49"/>
        <v>103.19427177804502</v>
      </c>
      <c r="AA127" s="17">
        <f t="shared" si="50"/>
        <v>103.67525466916111</v>
      </c>
      <c r="AB127" s="17">
        <f t="shared" si="51"/>
        <v>103.18136425703632</v>
      </c>
      <c r="AC127" s="17">
        <f t="shared" si="40"/>
        <v>103.65833904376872</v>
      </c>
      <c r="AD127" s="17"/>
      <c r="AE127" s="15">
        <v>42861</v>
      </c>
      <c r="AF127" s="9">
        <v>62511.58</v>
      </c>
      <c r="AG127" s="16">
        <f t="shared" si="52"/>
        <v>0</v>
      </c>
      <c r="AH127" s="17">
        <f t="shared" si="53"/>
        <v>103.33331184398595</v>
      </c>
      <c r="AI127" s="17"/>
      <c r="AJ127" s="17"/>
      <c r="AK127" s="15">
        <v>42861</v>
      </c>
      <c r="AL127" s="9">
        <v>40055.599999999999</v>
      </c>
      <c r="AM127" s="16">
        <f t="shared" si="54"/>
        <v>0</v>
      </c>
      <c r="AN127" s="17">
        <f t="shared" si="55"/>
        <v>102.71351423428216</v>
      </c>
      <c r="AO127" s="17"/>
      <c r="AP127" s="17"/>
      <c r="AQ127" s="9">
        <f t="shared" si="37"/>
        <v>102.71351423428216</v>
      </c>
      <c r="AR127" s="9">
        <f t="shared" si="38"/>
        <v>103.63742384905674</v>
      </c>
      <c r="AS127" s="9">
        <f t="shared" si="39"/>
        <v>103.36629765797386</v>
      </c>
      <c r="AT127" s="17"/>
      <c r="AU127" s="17"/>
      <c r="AV127" s="17"/>
      <c r="AW127" s="17"/>
      <c r="AX127" s="15"/>
    </row>
    <row r="128" spans="2:50" x14ac:dyDescent="0.2">
      <c r="B128" s="15">
        <v>42862</v>
      </c>
      <c r="C128" s="9">
        <v>36491.050000000003</v>
      </c>
      <c r="D128" s="16">
        <f t="shared" si="41"/>
        <v>0</v>
      </c>
      <c r="E128" s="17">
        <f t="shared" si="42"/>
        <v>103.4848051300217</v>
      </c>
      <c r="F128" s="17"/>
      <c r="G128" s="15">
        <v>42862</v>
      </c>
      <c r="H128" s="9">
        <v>36345.800000000003</v>
      </c>
      <c r="I128" s="16">
        <f t="shared" si="43"/>
        <v>0</v>
      </c>
      <c r="J128" s="17">
        <f t="shared" si="44"/>
        <v>103.63742384905674</v>
      </c>
      <c r="K128" s="17"/>
      <c r="L128" s="15">
        <v>42862</v>
      </c>
      <c r="M128" s="9">
        <v>40324.03</v>
      </c>
      <c r="N128" s="16">
        <f t="shared" si="45"/>
        <v>0</v>
      </c>
      <c r="O128" s="17">
        <f t="shared" si="46"/>
        <v>103.43128227095154</v>
      </c>
      <c r="P128" s="17"/>
      <c r="Q128" s="15">
        <v>42862</v>
      </c>
      <c r="R128" s="9">
        <v>38051.26</v>
      </c>
      <c r="S128" s="16">
        <f t="shared" si="47"/>
        <v>0</v>
      </c>
      <c r="T128" s="17">
        <f t="shared" si="48"/>
        <v>103.59744861954506</v>
      </c>
      <c r="U128" s="17"/>
      <c r="V128" s="15">
        <v>42862</v>
      </c>
      <c r="W128" s="9">
        <v>1519.22</v>
      </c>
      <c r="X128" s="16">
        <f t="shared" si="56"/>
        <v>1.2507982067511136E-4</v>
      </c>
      <c r="Y128" s="9">
        <f t="shared" si="36"/>
        <v>3.8090876586904798E-5</v>
      </c>
      <c r="Z128" s="17">
        <f t="shared" si="49"/>
        <v>103.20717929905372</v>
      </c>
      <c r="AA128" s="17">
        <f t="shared" si="50"/>
        <v>103.69217143275429</v>
      </c>
      <c r="AB128" s="17">
        <f t="shared" si="51"/>
        <v>103.19427177804502</v>
      </c>
      <c r="AC128" s="17">
        <f t="shared" si="40"/>
        <v>103.67525466916111</v>
      </c>
      <c r="AD128" s="17"/>
      <c r="AE128" s="15">
        <v>42862</v>
      </c>
      <c r="AF128" s="9">
        <v>62511.58</v>
      </c>
      <c r="AG128" s="16">
        <f t="shared" si="52"/>
        <v>0</v>
      </c>
      <c r="AH128" s="17">
        <f t="shared" si="53"/>
        <v>103.33331184398595</v>
      </c>
      <c r="AI128" s="17"/>
      <c r="AJ128" s="17"/>
      <c r="AK128" s="15">
        <v>42862</v>
      </c>
      <c r="AL128" s="9">
        <v>40055.599999999999</v>
      </c>
      <c r="AM128" s="16">
        <f t="shared" si="54"/>
        <v>0</v>
      </c>
      <c r="AN128" s="17">
        <f t="shared" si="55"/>
        <v>102.71351423428216</v>
      </c>
      <c r="AO128" s="17"/>
      <c r="AP128" s="17"/>
      <c r="AQ128" s="9">
        <f t="shared" si="37"/>
        <v>102.71351423428216</v>
      </c>
      <c r="AR128" s="9">
        <f t="shared" si="38"/>
        <v>103.63742384905674</v>
      </c>
      <c r="AS128" s="9">
        <f t="shared" si="39"/>
        <v>103.36629765797386</v>
      </c>
      <c r="AT128" s="17"/>
      <c r="AU128" s="17"/>
      <c r="AV128" s="17"/>
      <c r="AW128" s="17"/>
      <c r="AX128" s="15"/>
    </row>
    <row r="129" spans="2:50" x14ac:dyDescent="0.2">
      <c r="B129" s="15">
        <v>42863</v>
      </c>
      <c r="C129" s="9">
        <v>36501.35</v>
      </c>
      <c r="D129" s="16">
        <f t="shared" si="41"/>
        <v>2.8226099276396077E-4</v>
      </c>
      <c r="E129" s="17">
        <f t="shared" si="42"/>
        <v>103.51401485385368</v>
      </c>
      <c r="F129" s="17"/>
      <c r="G129" s="15">
        <v>42863</v>
      </c>
      <c r="H129" s="9">
        <v>36354.85</v>
      </c>
      <c r="I129" s="16">
        <f t="shared" si="43"/>
        <v>2.4899713309367577E-4</v>
      </c>
      <c r="J129" s="17">
        <f t="shared" si="44"/>
        <v>103.66322927047638</v>
      </c>
      <c r="K129" s="17"/>
      <c r="L129" s="15">
        <v>42863</v>
      </c>
      <c r="M129" s="9">
        <v>40340.160000000003</v>
      </c>
      <c r="N129" s="16">
        <f t="shared" si="45"/>
        <v>4.0000962205422042E-4</v>
      </c>
      <c r="O129" s="17">
        <f t="shared" si="46"/>
        <v>103.47265577908132</v>
      </c>
      <c r="P129" s="17"/>
      <c r="Q129" s="15">
        <v>42863</v>
      </c>
      <c r="R129" s="9">
        <v>38065.879999999997</v>
      </c>
      <c r="S129" s="16">
        <f t="shared" si="47"/>
        <v>3.8421855150128081E-4</v>
      </c>
      <c r="T129" s="17">
        <f t="shared" si="48"/>
        <v>103.63725268119289</v>
      </c>
      <c r="U129" s="17"/>
      <c r="V129" s="15">
        <v>42863</v>
      </c>
      <c r="W129" s="9">
        <v>1517.67</v>
      </c>
      <c r="X129" s="16">
        <f t="shared" si="56"/>
        <v>-1.0202603967824908E-3</v>
      </c>
      <c r="Y129" s="9">
        <f t="shared" si="36"/>
        <v>3.8090876586904798E-5</v>
      </c>
      <c r="Z129" s="17">
        <f t="shared" si="49"/>
        <v>103.10188110135127</v>
      </c>
      <c r="AA129" s="17">
        <f t="shared" si="50"/>
        <v>103.59032814249015</v>
      </c>
      <c r="AB129" s="17">
        <f t="shared" si="51"/>
        <v>103.20717929905372</v>
      </c>
      <c r="AC129" s="17">
        <f t="shared" si="40"/>
        <v>103.69217143275429</v>
      </c>
      <c r="AD129" s="17"/>
      <c r="AE129" s="15">
        <v>42863</v>
      </c>
      <c r="AF129" s="9">
        <v>62543.25</v>
      </c>
      <c r="AG129" s="16">
        <f t="shared" si="52"/>
        <v>5.0662613231011733E-4</v>
      </c>
      <c r="AH129" s="17">
        <f t="shared" si="53"/>
        <v>103.38566320010426</v>
      </c>
      <c r="AI129" s="17"/>
      <c r="AJ129" s="17"/>
      <c r="AK129" s="15">
        <v>42863</v>
      </c>
      <c r="AL129" s="9">
        <v>40076.01</v>
      </c>
      <c r="AM129" s="16">
        <f t="shared" si="54"/>
        <v>5.0954173698558591E-4</v>
      </c>
      <c r="AN129" s="17">
        <f t="shared" si="55"/>
        <v>102.76585105673699</v>
      </c>
      <c r="AO129" s="17"/>
      <c r="AP129" s="17"/>
      <c r="AQ129" s="9">
        <f t="shared" si="37"/>
        <v>102.76585105673699</v>
      </c>
      <c r="AR129" s="9">
        <f t="shared" si="38"/>
        <v>103.66322927047638</v>
      </c>
      <c r="AS129" s="9">
        <f t="shared" si="39"/>
        <v>103.40644447357425</v>
      </c>
      <c r="AT129" s="17"/>
      <c r="AU129" s="17"/>
      <c r="AV129" s="17"/>
      <c r="AW129" s="17"/>
      <c r="AX129" s="15"/>
    </row>
    <row r="130" spans="2:50" x14ac:dyDescent="0.2">
      <c r="B130" s="15">
        <v>42864</v>
      </c>
      <c r="C130" s="9">
        <v>36431.64</v>
      </c>
      <c r="D130" s="16">
        <f t="shared" si="41"/>
        <v>-1.9097923775421854E-3</v>
      </c>
      <c r="E130" s="17">
        <f t="shared" si="42"/>
        <v>103.316324577317</v>
      </c>
      <c r="F130" s="17"/>
      <c r="G130" s="15">
        <v>42864</v>
      </c>
      <c r="H130" s="9">
        <v>36289.75</v>
      </c>
      <c r="I130" s="16">
        <f t="shared" si="43"/>
        <v>-1.7906826737009718E-3</v>
      </c>
      <c r="J130" s="17">
        <f t="shared" si="44"/>
        <v>103.47760132192184</v>
      </c>
      <c r="K130" s="17"/>
      <c r="L130" s="15">
        <v>42864</v>
      </c>
      <c r="M130" s="9">
        <v>40265.699999999997</v>
      </c>
      <c r="N130" s="16">
        <f t="shared" si="45"/>
        <v>-1.845803288831882E-3</v>
      </c>
      <c r="O130" s="17">
        <f t="shared" si="46"/>
        <v>103.28166561074012</v>
      </c>
      <c r="P130" s="17"/>
      <c r="Q130" s="15">
        <v>42864</v>
      </c>
      <c r="R130" s="9">
        <v>37997.31</v>
      </c>
      <c r="S130" s="16">
        <f t="shared" si="47"/>
        <v>-1.8013507109253535E-3</v>
      </c>
      <c r="T130" s="17">
        <f t="shared" si="48"/>
        <v>103.45056564239728</v>
      </c>
      <c r="U130" s="17"/>
      <c r="V130" s="15">
        <v>42864</v>
      </c>
      <c r="W130" s="9">
        <v>1515.03</v>
      </c>
      <c r="X130" s="16">
        <f t="shared" si="56"/>
        <v>-1.7395085888237682E-3</v>
      </c>
      <c r="Y130" s="9">
        <f t="shared" si="36"/>
        <v>3.8090876586904798E-5</v>
      </c>
      <c r="Z130" s="17">
        <f t="shared" si="49"/>
        <v>102.92253449365158</v>
      </c>
      <c r="AA130" s="17">
        <f t="shared" si="50"/>
        <v>103.41407772337209</v>
      </c>
      <c r="AB130" s="17">
        <f t="shared" si="51"/>
        <v>103.10188110135127</v>
      </c>
      <c r="AC130" s="17">
        <f t="shared" si="40"/>
        <v>103.59032814249015</v>
      </c>
      <c r="AD130" s="17"/>
      <c r="AE130" s="15">
        <v>42864</v>
      </c>
      <c r="AF130" s="9">
        <v>62437.96</v>
      </c>
      <c r="AG130" s="16">
        <f t="shared" si="52"/>
        <v>-1.6834750352755501E-3</v>
      </c>
      <c r="AH130" s="17">
        <f t="shared" si="53"/>
        <v>103.21161601710148</v>
      </c>
      <c r="AI130" s="17"/>
      <c r="AJ130" s="17"/>
      <c r="AK130" s="15">
        <v>42864</v>
      </c>
      <c r="AL130" s="9">
        <v>40032.720000000001</v>
      </c>
      <c r="AM130" s="16">
        <f t="shared" si="54"/>
        <v>-1.08019735497622E-3</v>
      </c>
      <c r="AN130" s="17">
        <f t="shared" si="55"/>
        <v>102.65484365624363</v>
      </c>
      <c r="AO130" s="17"/>
      <c r="AP130" s="17"/>
      <c r="AQ130" s="9">
        <f t="shared" si="37"/>
        <v>102.65484365624363</v>
      </c>
      <c r="AR130" s="9">
        <f t="shared" si="38"/>
        <v>103.47760132192184</v>
      </c>
      <c r="AS130" s="9">
        <f t="shared" si="39"/>
        <v>103.2321028042869</v>
      </c>
      <c r="AT130" s="17"/>
      <c r="AU130" s="17"/>
      <c r="AV130" s="17"/>
      <c r="AW130" s="17"/>
      <c r="AX130" s="15"/>
    </row>
    <row r="131" spans="2:50" x14ac:dyDescent="0.2">
      <c r="B131" s="15">
        <v>42865</v>
      </c>
      <c r="C131" s="9">
        <v>36324.65</v>
      </c>
      <c r="D131" s="16">
        <f t="shared" si="41"/>
        <v>-2.9367330155875004E-3</v>
      </c>
      <c r="E131" s="17">
        <f t="shared" si="42"/>
        <v>103.01291211588165</v>
      </c>
      <c r="F131" s="17"/>
      <c r="G131" s="15">
        <v>42865</v>
      </c>
      <c r="H131" s="9">
        <v>36204.39</v>
      </c>
      <c r="I131" s="16">
        <f t="shared" si="43"/>
        <v>-2.3521793343850295E-3</v>
      </c>
      <c r="J131" s="17">
        <f t="shared" si="44"/>
        <v>103.23420344652068</v>
      </c>
      <c r="K131" s="17"/>
      <c r="L131" s="15">
        <v>42865</v>
      </c>
      <c r="M131" s="9">
        <v>40162.67</v>
      </c>
      <c r="N131" s="16">
        <f t="shared" si="45"/>
        <v>-2.5587534800090017E-3</v>
      </c>
      <c r="O131" s="17">
        <f t="shared" si="46"/>
        <v>103.01739328943751</v>
      </c>
      <c r="P131" s="17"/>
      <c r="Q131" s="15">
        <v>42865</v>
      </c>
      <c r="R131" s="9">
        <v>37898.75</v>
      </c>
      <c r="S131" s="16">
        <f t="shared" si="47"/>
        <v>-2.5938678290646777E-3</v>
      </c>
      <c r="T131" s="17">
        <f t="shared" si="48"/>
        <v>103.18222854827893</v>
      </c>
      <c r="U131" s="17"/>
      <c r="V131" s="15">
        <v>42865</v>
      </c>
      <c r="W131" s="9">
        <v>1515.2</v>
      </c>
      <c r="X131" s="16">
        <f t="shared" si="56"/>
        <v>1.1220899916186688E-4</v>
      </c>
      <c r="Y131" s="9">
        <f t="shared" ref="Y131:Y194" si="57">+(1+VLOOKUP(MONTH(V131),$BM$4:$BN$15,2,0)/100)^(1/365)-1</f>
        <v>3.8090876586904798E-5</v>
      </c>
      <c r="Z131" s="17">
        <f t="shared" si="49"/>
        <v>102.93408332823832</v>
      </c>
      <c r="AA131" s="17">
        <f t="shared" si="50"/>
        <v>103.42962084640459</v>
      </c>
      <c r="AB131" s="17">
        <f t="shared" si="51"/>
        <v>102.92253449365158</v>
      </c>
      <c r="AC131" s="17">
        <f t="shared" si="40"/>
        <v>103.41407772337209</v>
      </c>
      <c r="AD131" s="17"/>
      <c r="AE131" s="15">
        <v>42865</v>
      </c>
      <c r="AF131" s="9">
        <v>62280.92</v>
      </c>
      <c r="AG131" s="16">
        <f t="shared" si="52"/>
        <v>-2.5151366252196272E-3</v>
      </c>
      <c r="AH131" s="17">
        <f t="shared" si="53"/>
        <v>102.95202470150876</v>
      </c>
      <c r="AI131" s="17"/>
      <c r="AJ131" s="17"/>
      <c r="AK131" s="15">
        <v>42865</v>
      </c>
      <c r="AL131" s="9">
        <v>39977.440000000002</v>
      </c>
      <c r="AM131" s="16">
        <f t="shared" si="54"/>
        <v>-1.3808704479735256E-3</v>
      </c>
      <c r="AN131" s="17">
        <f t="shared" si="55"/>
        <v>102.51309061629738</v>
      </c>
      <c r="AO131" s="17"/>
      <c r="AP131" s="17"/>
      <c r="AQ131" s="9">
        <f t="shared" ref="AQ131:AQ194" si="58">+MIN(AN131,AH131,T131,O131,J131,E131)</f>
        <v>102.51309061629738</v>
      </c>
      <c r="AR131" s="9">
        <f t="shared" ref="AR131:AR194" si="59">+MAX(AN131,AH131,T131,O131,J131,E131)</f>
        <v>103.23420344652068</v>
      </c>
      <c r="AS131" s="9">
        <f t="shared" ref="AS131:AS194" si="60">+AVERAGE(AN131,AH131,T131,O131,J131,E131)</f>
        <v>102.9853087863208</v>
      </c>
      <c r="AT131" s="17"/>
      <c r="AU131" s="17"/>
      <c r="AV131" s="17"/>
      <c r="AW131" s="17"/>
      <c r="AX131" s="15"/>
    </row>
    <row r="132" spans="2:50" x14ac:dyDescent="0.2">
      <c r="B132" s="15">
        <v>42866</v>
      </c>
      <c r="C132" s="9">
        <v>36338.35</v>
      </c>
      <c r="D132" s="16">
        <f t="shared" si="41"/>
        <v>3.7715435661445085E-4</v>
      </c>
      <c r="E132" s="17">
        <f t="shared" si="42"/>
        <v>103.0517638844737</v>
      </c>
      <c r="F132" s="17"/>
      <c r="G132" s="15">
        <v>42866</v>
      </c>
      <c r="H132" s="9">
        <v>36208.76</v>
      </c>
      <c r="I132" s="16">
        <f t="shared" si="43"/>
        <v>1.2070359423277388E-4</v>
      </c>
      <c r="J132" s="17">
        <f t="shared" si="44"/>
        <v>103.24666418592443</v>
      </c>
      <c r="K132" s="17"/>
      <c r="L132" s="15">
        <v>42866</v>
      </c>
      <c r="M132" s="9">
        <v>40166.800000000003</v>
      </c>
      <c r="N132" s="16">
        <f t="shared" si="45"/>
        <v>1.0283180874193221E-4</v>
      </c>
      <c r="O132" s="17">
        <f t="shared" si="46"/>
        <v>103.02798675432133</v>
      </c>
      <c r="P132" s="17"/>
      <c r="Q132" s="15">
        <v>42866</v>
      </c>
      <c r="R132" s="9">
        <v>37907.300000000003</v>
      </c>
      <c r="S132" s="16">
        <f t="shared" si="47"/>
        <v>2.2560110821601143E-4</v>
      </c>
      <c r="T132" s="17">
        <f t="shared" si="48"/>
        <v>103.20550657338762</v>
      </c>
      <c r="U132" s="17"/>
      <c r="V132" s="15">
        <v>42866</v>
      </c>
      <c r="W132" s="9">
        <v>1512.3</v>
      </c>
      <c r="X132" s="16">
        <f t="shared" si="56"/>
        <v>-1.9139387539599539E-3</v>
      </c>
      <c r="Y132" s="9">
        <f t="shared" si="57"/>
        <v>3.8090876586904798E-5</v>
      </c>
      <c r="Z132" s="17">
        <f t="shared" si="49"/>
        <v>102.73707379705306</v>
      </c>
      <c r="AA132" s="17">
        <f t="shared" si="50"/>
        <v>103.23560261168237</v>
      </c>
      <c r="AB132" s="17">
        <f t="shared" si="51"/>
        <v>102.93408332823832</v>
      </c>
      <c r="AC132" s="17">
        <f t="shared" ref="AC132:AC195" si="61">+AA131</f>
        <v>103.42962084640459</v>
      </c>
      <c r="AD132" s="17"/>
      <c r="AE132" s="15">
        <v>42866</v>
      </c>
      <c r="AF132" s="9">
        <v>62288.73</v>
      </c>
      <c r="AG132" s="16">
        <f t="shared" si="52"/>
        <v>1.2539956057167068E-4</v>
      </c>
      <c r="AH132" s="17">
        <f t="shared" si="53"/>
        <v>102.96493484016629</v>
      </c>
      <c r="AI132" s="17"/>
      <c r="AJ132" s="17"/>
      <c r="AK132" s="15">
        <v>42866</v>
      </c>
      <c r="AL132" s="9">
        <v>39966.78</v>
      </c>
      <c r="AM132" s="16">
        <f t="shared" si="54"/>
        <v>-2.66650390820522E-4</v>
      </c>
      <c r="AN132" s="17">
        <f t="shared" si="55"/>
        <v>102.48575546062033</v>
      </c>
      <c r="AO132" s="17"/>
      <c r="AP132" s="17"/>
      <c r="AQ132" s="9">
        <f t="shared" si="58"/>
        <v>102.48575546062033</v>
      </c>
      <c r="AR132" s="9">
        <f t="shared" si="59"/>
        <v>103.24666418592443</v>
      </c>
      <c r="AS132" s="9">
        <f t="shared" si="60"/>
        <v>102.99710194981564</v>
      </c>
      <c r="AT132" s="17"/>
      <c r="AU132" s="17"/>
      <c r="AV132" s="17"/>
      <c r="AW132" s="17"/>
      <c r="AX132" s="15"/>
    </row>
    <row r="133" spans="2:50" x14ac:dyDescent="0.2">
      <c r="B133" s="15">
        <v>42867</v>
      </c>
      <c r="C133" s="9">
        <v>36248.61</v>
      </c>
      <c r="D133" s="16">
        <f t="shared" ref="D133:D196" si="62">+C133/C132-1</f>
        <v>-2.4695672753440867E-3</v>
      </c>
      <c r="E133" s="17">
        <f t="shared" ref="E133:E196" si="63">+(1+D133)*E132</f>
        <v>102.79727062071812</v>
      </c>
      <c r="F133" s="17"/>
      <c r="G133" s="15">
        <v>42867</v>
      </c>
      <c r="H133" s="9">
        <v>36134.17</v>
      </c>
      <c r="I133" s="16">
        <f t="shared" ref="I133:I196" si="64">+H133/H132-1</f>
        <v>-2.0599987406363374E-3</v>
      </c>
      <c r="J133" s="17">
        <f t="shared" ref="J133:J196" si="65">+(1+I133)*J132</f>
        <v>103.03397618772652</v>
      </c>
      <c r="K133" s="17"/>
      <c r="L133" s="15">
        <v>42867</v>
      </c>
      <c r="M133" s="9">
        <v>40081.839999999997</v>
      </c>
      <c r="N133" s="16">
        <f t="shared" ref="N133:N196" si="66">+M133/M132-1</f>
        <v>-2.1151797006484507E-3</v>
      </c>
      <c r="O133" s="17">
        <f t="shared" ref="O133:O196" si="67">+(1+N133)*O132</f>
        <v>102.81006404813992</v>
      </c>
      <c r="P133" s="17"/>
      <c r="Q133" s="15">
        <v>42867</v>
      </c>
      <c r="R133" s="9">
        <v>37822.769999999997</v>
      </c>
      <c r="S133" s="16">
        <f t="shared" ref="S133:S196" si="68">+R133/R132-1</f>
        <v>-2.2299134995108494E-3</v>
      </c>
      <c r="T133" s="17">
        <f t="shared" ref="T133:T196" si="69">+(1+S133)*T132</f>
        <v>102.97536722105578</v>
      </c>
      <c r="U133" s="17"/>
      <c r="V133" s="15">
        <v>42867</v>
      </c>
      <c r="W133" s="9">
        <v>1512.92</v>
      </c>
      <c r="X133" s="16">
        <f t="shared" si="56"/>
        <v>4.0997156648825417E-4</v>
      </c>
      <c r="Y133" s="9">
        <f t="shared" si="57"/>
        <v>3.8090876586904798E-5</v>
      </c>
      <c r="Z133" s="17">
        <f t="shared" ref="Z133:Z196" si="70">+(1+X133)*Z132</f>
        <v>102.77919307613405</v>
      </c>
      <c r="AA133" s="17">
        <f t="shared" ref="AA133:AA196" si="71">+(1+X133+Y133)*AA132</f>
        <v>103.28185860800089</v>
      </c>
      <c r="AB133" s="17">
        <f t="shared" ref="AB133:AB196" si="72">+Z132</f>
        <v>102.73707379705306</v>
      </c>
      <c r="AC133" s="17">
        <f t="shared" si="61"/>
        <v>103.23560261168237</v>
      </c>
      <c r="AD133" s="17"/>
      <c r="AE133" s="15">
        <v>42867</v>
      </c>
      <c r="AF133" s="9">
        <v>62150.98</v>
      </c>
      <c r="AG133" s="16">
        <f t="shared" ref="AG133:AG196" si="73">+AF133/AF132-1</f>
        <v>-2.2114754948446835E-3</v>
      </c>
      <c r="AH133" s="17">
        <f t="shared" ref="AH133:AH196" si="74">+(1+AG133)*AH132</f>
        <v>102.73723040993899</v>
      </c>
      <c r="AI133" s="17"/>
      <c r="AJ133" s="17"/>
      <c r="AK133" s="15">
        <v>42867</v>
      </c>
      <c r="AL133" s="9">
        <v>39912.239999999998</v>
      </c>
      <c r="AM133" s="16">
        <f t="shared" ref="AM133:AM196" si="75">+AL133/AL132-1</f>
        <v>-1.3646333279788703E-3</v>
      </c>
      <c r="AN133" s="17">
        <f t="shared" ref="AN133:AN196" si="76">+(1+AM133)*AN132</f>
        <v>102.34589998307567</v>
      </c>
      <c r="AO133" s="17"/>
      <c r="AP133" s="17"/>
      <c r="AQ133" s="9">
        <f t="shared" si="58"/>
        <v>102.34589998307567</v>
      </c>
      <c r="AR133" s="9">
        <f t="shared" si="59"/>
        <v>103.03397618772652</v>
      </c>
      <c r="AS133" s="9">
        <f t="shared" si="60"/>
        <v>102.78330141177582</v>
      </c>
      <c r="AT133" s="17"/>
      <c r="AU133" s="17"/>
      <c r="AV133" s="17"/>
      <c r="AW133" s="17"/>
      <c r="AX133" s="15"/>
    </row>
    <row r="134" spans="2:50" x14ac:dyDescent="0.2">
      <c r="B134" s="15">
        <v>42868</v>
      </c>
      <c r="C134" s="9">
        <v>36248.61</v>
      </c>
      <c r="D134" s="16">
        <f t="shared" si="62"/>
        <v>0</v>
      </c>
      <c r="E134" s="17">
        <f t="shared" si="63"/>
        <v>102.79727062071812</v>
      </c>
      <c r="F134" s="17"/>
      <c r="G134" s="15">
        <v>42868</v>
      </c>
      <c r="H134" s="9">
        <v>36134.17</v>
      </c>
      <c r="I134" s="16">
        <f t="shared" si="64"/>
        <v>0</v>
      </c>
      <c r="J134" s="17">
        <f t="shared" si="65"/>
        <v>103.03397618772652</v>
      </c>
      <c r="K134" s="17"/>
      <c r="L134" s="15">
        <v>42868</v>
      </c>
      <c r="M134" s="9">
        <v>40081.839999999997</v>
      </c>
      <c r="N134" s="16">
        <f t="shared" si="66"/>
        <v>0</v>
      </c>
      <c r="O134" s="17">
        <f t="shared" si="67"/>
        <v>102.81006404813992</v>
      </c>
      <c r="P134" s="17"/>
      <c r="Q134" s="15">
        <v>42868</v>
      </c>
      <c r="R134" s="9">
        <v>37822.769999999997</v>
      </c>
      <c r="S134" s="16">
        <f t="shared" si="68"/>
        <v>0</v>
      </c>
      <c r="T134" s="17">
        <f t="shared" si="69"/>
        <v>102.97536722105578</v>
      </c>
      <c r="U134" s="17"/>
      <c r="V134" s="15">
        <v>42868</v>
      </c>
      <c r="W134" s="9">
        <v>1513.04</v>
      </c>
      <c r="X134" s="16">
        <f t="shared" si="56"/>
        <v>7.9316817809260698E-5</v>
      </c>
      <c r="Y134" s="9">
        <f t="shared" si="57"/>
        <v>3.8090876586904798E-5</v>
      </c>
      <c r="Z134" s="17">
        <f t="shared" si="70"/>
        <v>102.78734519466585</v>
      </c>
      <c r="AA134" s="17">
        <f t="shared" si="71"/>
        <v>103.29398469289301</v>
      </c>
      <c r="AB134" s="17">
        <f t="shared" si="72"/>
        <v>102.77919307613405</v>
      </c>
      <c r="AC134" s="17">
        <f t="shared" si="61"/>
        <v>103.28185860800089</v>
      </c>
      <c r="AD134" s="17"/>
      <c r="AE134" s="15">
        <v>42868</v>
      </c>
      <c r="AF134" s="9">
        <v>62150.98</v>
      </c>
      <c r="AG134" s="16">
        <f t="shared" si="73"/>
        <v>0</v>
      </c>
      <c r="AH134" s="17">
        <f t="shared" si="74"/>
        <v>102.73723040993899</v>
      </c>
      <c r="AI134" s="17"/>
      <c r="AJ134" s="17"/>
      <c r="AK134" s="15">
        <v>42868</v>
      </c>
      <c r="AL134" s="9">
        <v>39912.239999999998</v>
      </c>
      <c r="AM134" s="16">
        <f t="shared" si="75"/>
        <v>0</v>
      </c>
      <c r="AN134" s="17">
        <f t="shared" si="76"/>
        <v>102.34589998307567</v>
      </c>
      <c r="AO134" s="17"/>
      <c r="AP134" s="17"/>
      <c r="AQ134" s="9">
        <f t="shared" si="58"/>
        <v>102.34589998307567</v>
      </c>
      <c r="AR134" s="9">
        <f t="shared" si="59"/>
        <v>103.03397618772652</v>
      </c>
      <c r="AS134" s="9">
        <f t="shared" si="60"/>
        <v>102.78330141177582</v>
      </c>
      <c r="AT134" s="17"/>
      <c r="AU134" s="17"/>
      <c r="AV134" s="17"/>
      <c r="AW134" s="17"/>
      <c r="AX134" s="15"/>
    </row>
    <row r="135" spans="2:50" x14ac:dyDescent="0.2">
      <c r="B135" s="15">
        <v>42869</v>
      </c>
      <c r="C135" s="9">
        <v>36248.61</v>
      </c>
      <c r="D135" s="16">
        <f t="shared" si="62"/>
        <v>0</v>
      </c>
      <c r="E135" s="17">
        <f t="shared" si="63"/>
        <v>102.79727062071812</v>
      </c>
      <c r="F135" s="17"/>
      <c r="G135" s="15">
        <v>42869</v>
      </c>
      <c r="H135" s="9">
        <v>36134.17</v>
      </c>
      <c r="I135" s="16">
        <f t="shared" si="64"/>
        <v>0</v>
      </c>
      <c r="J135" s="17">
        <f t="shared" si="65"/>
        <v>103.03397618772652</v>
      </c>
      <c r="K135" s="17"/>
      <c r="L135" s="15">
        <v>42869</v>
      </c>
      <c r="M135" s="9">
        <v>40081.839999999997</v>
      </c>
      <c r="N135" s="16">
        <f t="shared" si="66"/>
        <v>0</v>
      </c>
      <c r="O135" s="17">
        <f t="shared" si="67"/>
        <v>102.81006404813992</v>
      </c>
      <c r="P135" s="17"/>
      <c r="Q135" s="15">
        <v>42869</v>
      </c>
      <c r="R135" s="9">
        <v>37822.769999999997</v>
      </c>
      <c r="S135" s="16">
        <f t="shared" si="68"/>
        <v>0</v>
      </c>
      <c r="T135" s="17">
        <f t="shared" si="69"/>
        <v>102.97536722105578</v>
      </c>
      <c r="U135" s="17"/>
      <c r="V135" s="15">
        <v>42869</v>
      </c>
      <c r="W135" s="9">
        <v>1513.16</v>
      </c>
      <c r="X135" s="16">
        <f t="shared" ref="X135:X198" si="77">+W135/W134-1</f>
        <v>7.9310527150822097E-5</v>
      </c>
      <c r="Y135" s="9">
        <f t="shared" si="57"/>
        <v>3.8090876586904798E-5</v>
      </c>
      <c r="Z135" s="17">
        <f t="shared" si="70"/>
        <v>102.79549731319767</v>
      </c>
      <c r="AA135" s="17">
        <f t="shared" si="71"/>
        <v>103.30611155169362</v>
      </c>
      <c r="AB135" s="17">
        <f t="shared" si="72"/>
        <v>102.78734519466585</v>
      </c>
      <c r="AC135" s="17">
        <f t="shared" si="61"/>
        <v>103.29398469289301</v>
      </c>
      <c r="AD135" s="17"/>
      <c r="AE135" s="15">
        <v>42869</v>
      </c>
      <c r="AF135" s="9">
        <v>62150.98</v>
      </c>
      <c r="AG135" s="16">
        <f t="shared" si="73"/>
        <v>0</v>
      </c>
      <c r="AH135" s="17">
        <f t="shared" si="74"/>
        <v>102.73723040993899</v>
      </c>
      <c r="AI135" s="17"/>
      <c r="AJ135" s="17"/>
      <c r="AK135" s="15">
        <v>42869</v>
      </c>
      <c r="AL135" s="9">
        <v>39912.239999999998</v>
      </c>
      <c r="AM135" s="16">
        <f t="shared" si="75"/>
        <v>0</v>
      </c>
      <c r="AN135" s="17">
        <f t="shared" si="76"/>
        <v>102.34589998307567</v>
      </c>
      <c r="AO135" s="17"/>
      <c r="AP135" s="17"/>
      <c r="AQ135" s="9">
        <f t="shared" si="58"/>
        <v>102.34589998307567</v>
      </c>
      <c r="AR135" s="9">
        <f t="shared" si="59"/>
        <v>103.03397618772652</v>
      </c>
      <c r="AS135" s="9">
        <f t="shared" si="60"/>
        <v>102.78330141177582</v>
      </c>
      <c r="AT135" s="17"/>
      <c r="AU135" s="17"/>
      <c r="AV135" s="17"/>
      <c r="AW135" s="17"/>
      <c r="AX135" s="15"/>
    </row>
    <row r="136" spans="2:50" x14ac:dyDescent="0.2">
      <c r="B136" s="15">
        <v>42870</v>
      </c>
      <c r="C136" s="9">
        <v>36274.730000000003</v>
      </c>
      <c r="D136" s="16">
        <f t="shared" si="62"/>
        <v>7.2057935462921385E-4</v>
      </c>
      <c r="E136" s="17">
        <f t="shared" si="63"/>
        <v>102.87134421163964</v>
      </c>
      <c r="F136" s="17"/>
      <c r="G136" s="15">
        <v>42870</v>
      </c>
      <c r="H136" s="9">
        <v>36152.1</v>
      </c>
      <c r="I136" s="16">
        <f t="shared" si="64"/>
        <v>4.9620622253110369E-4</v>
      </c>
      <c r="J136" s="17">
        <f t="shared" si="65"/>
        <v>103.085102287843</v>
      </c>
      <c r="K136" s="17"/>
      <c r="L136" s="15">
        <v>42870</v>
      </c>
      <c r="M136" s="9">
        <v>40103.22</v>
      </c>
      <c r="N136" s="16">
        <f t="shared" si="66"/>
        <v>5.3340864591056025E-4</v>
      </c>
      <c r="O136" s="17">
        <f t="shared" si="67"/>
        <v>102.86490382518981</v>
      </c>
      <c r="P136" s="17"/>
      <c r="Q136" s="15">
        <v>42870</v>
      </c>
      <c r="R136" s="9">
        <v>37842.04</v>
      </c>
      <c r="S136" s="16">
        <f t="shared" si="68"/>
        <v>5.0948145786255949E-4</v>
      </c>
      <c r="T136" s="17">
        <f t="shared" si="69"/>
        <v>103.02783126127149</v>
      </c>
      <c r="U136" s="17"/>
      <c r="V136" s="15">
        <v>42870</v>
      </c>
      <c r="W136" s="9">
        <v>1515.34</v>
      </c>
      <c r="X136" s="16">
        <f t="shared" si="77"/>
        <v>1.4406936477304733E-3</v>
      </c>
      <c r="Y136" s="9">
        <f t="shared" si="57"/>
        <v>3.8090876586904798E-5</v>
      </c>
      <c r="Z136" s="17">
        <f t="shared" si="70"/>
        <v>102.94359413319209</v>
      </c>
      <c r="AA136" s="17">
        <f t="shared" si="71"/>
        <v>103.45887903072366</v>
      </c>
      <c r="AB136" s="17">
        <f t="shared" si="72"/>
        <v>102.79549731319767</v>
      </c>
      <c r="AC136" s="17">
        <f t="shared" si="61"/>
        <v>103.30611155169362</v>
      </c>
      <c r="AD136" s="17"/>
      <c r="AE136" s="15">
        <v>42870</v>
      </c>
      <c r="AF136" s="9">
        <v>62194.42</v>
      </c>
      <c r="AG136" s="16">
        <f t="shared" si="73"/>
        <v>6.989431220552067E-4</v>
      </c>
      <c r="AH136" s="17">
        <f t="shared" si="74"/>
        <v>102.80903789051301</v>
      </c>
      <c r="AI136" s="17"/>
      <c r="AJ136" s="17"/>
      <c r="AK136" s="15">
        <v>42870</v>
      </c>
      <c r="AL136" s="9">
        <v>39940.22</v>
      </c>
      <c r="AM136" s="16">
        <f t="shared" si="75"/>
        <v>7.0103807754229308E-4</v>
      </c>
      <c r="AN136" s="17">
        <f t="shared" si="76"/>
        <v>102.41764835604414</v>
      </c>
      <c r="AO136" s="17"/>
      <c r="AP136" s="17"/>
      <c r="AQ136" s="9">
        <f t="shared" si="58"/>
        <v>102.41764835604414</v>
      </c>
      <c r="AR136" s="9">
        <f t="shared" si="59"/>
        <v>103.085102287843</v>
      </c>
      <c r="AS136" s="9">
        <f t="shared" si="60"/>
        <v>102.84597797208352</v>
      </c>
      <c r="AT136" s="17"/>
      <c r="AU136" s="17"/>
      <c r="AV136" s="17"/>
      <c r="AW136" s="17"/>
      <c r="AX136" s="15"/>
    </row>
    <row r="137" spans="2:50" x14ac:dyDescent="0.2">
      <c r="B137" s="15">
        <v>42871</v>
      </c>
      <c r="C137" s="9">
        <v>36361.4</v>
      </c>
      <c r="D137" s="16">
        <f t="shared" si="62"/>
        <v>2.3892665775870903E-3</v>
      </c>
      <c r="E137" s="17">
        <f t="shared" si="63"/>
        <v>103.11713127615596</v>
      </c>
      <c r="F137" s="17"/>
      <c r="G137" s="15">
        <v>42871</v>
      </c>
      <c r="H137" s="9">
        <v>36231.78</v>
      </c>
      <c r="I137" s="16">
        <f t="shared" si="64"/>
        <v>2.2040213431584466E-3</v>
      </c>
      <c r="J137" s="17">
        <f t="shared" si="65"/>
        <v>103.31230405344708</v>
      </c>
      <c r="K137" s="17"/>
      <c r="L137" s="15">
        <v>42871</v>
      </c>
      <c r="M137" s="9">
        <v>40193.910000000003</v>
      </c>
      <c r="N137" s="16">
        <f t="shared" si="66"/>
        <v>2.2614144200889807E-3</v>
      </c>
      <c r="O137" s="17">
        <f t="shared" si="67"/>
        <v>103.09752400202116</v>
      </c>
      <c r="P137" s="17"/>
      <c r="Q137" s="15">
        <v>42871</v>
      </c>
      <c r="R137" s="9">
        <v>37930.17</v>
      </c>
      <c r="S137" s="16">
        <f t="shared" si="68"/>
        <v>2.3288913599794903E-3</v>
      </c>
      <c r="T137" s="17">
        <f t="shared" si="69"/>
        <v>103.26777188733328</v>
      </c>
      <c r="U137" s="17"/>
      <c r="V137" s="15">
        <v>42871</v>
      </c>
      <c r="W137" s="9">
        <v>1516.78</v>
      </c>
      <c r="X137" s="16">
        <f t="shared" si="77"/>
        <v>9.5028178494604987E-4</v>
      </c>
      <c r="Y137" s="9">
        <f t="shared" si="57"/>
        <v>3.8090876586904798E-5</v>
      </c>
      <c r="Z137" s="17">
        <f t="shared" si="70"/>
        <v>103.04141955557374</v>
      </c>
      <c r="AA137" s="17">
        <f t="shared" si="71"/>
        <v>103.56113495835048</v>
      </c>
      <c r="AB137" s="17">
        <f t="shared" si="72"/>
        <v>102.94359413319209</v>
      </c>
      <c r="AC137" s="17">
        <f t="shared" si="61"/>
        <v>103.45887903072366</v>
      </c>
      <c r="AD137" s="17"/>
      <c r="AE137" s="15">
        <v>42871</v>
      </c>
      <c r="AF137" s="9">
        <v>62340.44</v>
      </c>
      <c r="AG137" s="16">
        <f t="shared" si="73"/>
        <v>2.3477990469242815E-3</v>
      </c>
      <c r="AH137" s="17">
        <f t="shared" si="74"/>
        <v>103.05041285168755</v>
      </c>
      <c r="AI137" s="17"/>
      <c r="AJ137" s="17"/>
      <c r="AK137" s="15">
        <v>42871</v>
      </c>
      <c r="AL137" s="9">
        <v>39982.050000000003</v>
      </c>
      <c r="AM137" s="16">
        <f t="shared" si="75"/>
        <v>1.0473152125851648E-3</v>
      </c>
      <c r="AN137" s="17">
        <f t="shared" si="76"/>
        <v>102.52491191720462</v>
      </c>
      <c r="AO137" s="17"/>
      <c r="AP137" s="17"/>
      <c r="AQ137" s="9">
        <f t="shared" si="58"/>
        <v>102.52491191720462</v>
      </c>
      <c r="AR137" s="9">
        <f t="shared" si="59"/>
        <v>103.31230405344708</v>
      </c>
      <c r="AS137" s="9">
        <f t="shared" si="60"/>
        <v>103.06167599797494</v>
      </c>
      <c r="AT137" s="17"/>
      <c r="AU137" s="17"/>
      <c r="AV137" s="17"/>
      <c r="AW137" s="17"/>
      <c r="AX137" s="15"/>
    </row>
    <row r="138" spans="2:50" x14ac:dyDescent="0.2">
      <c r="B138" s="15">
        <v>42872</v>
      </c>
      <c r="C138" s="9">
        <v>36415.089999999997</v>
      </c>
      <c r="D138" s="16">
        <f t="shared" si="62"/>
        <v>1.4765658087971811E-3</v>
      </c>
      <c r="E138" s="17">
        <f t="shared" si="63"/>
        <v>103.26939050649958</v>
      </c>
      <c r="F138" s="17"/>
      <c r="G138" s="15">
        <v>42872</v>
      </c>
      <c r="H138" s="9">
        <v>36264.5</v>
      </c>
      <c r="I138" s="16">
        <f t="shared" si="64"/>
        <v>9.0307459363025977E-4</v>
      </c>
      <c r="J138" s="17">
        <f t="shared" si="65"/>
        <v>103.40560277044715</v>
      </c>
      <c r="K138" s="17"/>
      <c r="L138" s="15">
        <v>42872</v>
      </c>
      <c r="M138" s="9">
        <v>40217.89</v>
      </c>
      <c r="N138" s="16">
        <f t="shared" si="66"/>
        <v>5.966077945638304E-4</v>
      </c>
      <c r="O138" s="17">
        <f t="shared" si="67"/>
        <v>103.159032788441</v>
      </c>
      <c r="P138" s="17"/>
      <c r="Q138" s="15">
        <v>42872</v>
      </c>
      <c r="R138" s="9">
        <v>37977.17</v>
      </c>
      <c r="S138" s="16">
        <f t="shared" si="68"/>
        <v>1.239119149742729E-3</v>
      </c>
      <c r="T138" s="17">
        <f t="shared" si="69"/>
        <v>103.39573296103013</v>
      </c>
      <c r="U138" s="17"/>
      <c r="V138" s="15">
        <v>42872</v>
      </c>
      <c r="W138" s="9">
        <v>1520.41</v>
      </c>
      <c r="X138" s="16">
        <f t="shared" si="77"/>
        <v>2.3932277588050166E-3</v>
      </c>
      <c r="Y138" s="9">
        <f t="shared" si="57"/>
        <v>3.8090876586904798E-5</v>
      </c>
      <c r="Z138" s="17">
        <f t="shared" si="70"/>
        <v>103.28802114116081</v>
      </c>
      <c r="AA138" s="17">
        <f t="shared" si="71"/>
        <v>103.81292507567706</v>
      </c>
      <c r="AB138" s="17">
        <f t="shared" si="72"/>
        <v>103.04141955557374</v>
      </c>
      <c r="AC138" s="17">
        <f t="shared" si="61"/>
        <v>103.56113495835048</v>
      </c>
      <c r="AD138" s="17"/>
      <c r="AE138" s="15">
        <v>42872</v>
      </c>
      <c r="AF138" s="9">
        <v>62395.02</v>
      </c>
      <c r="AG138" s="16">
        <f t="shared" si="73"/>
        <v>8.7551515517048095E-4</v>
      </c>
      <c r="AH138" s="17">
        <f t="shared" si="74"/>
        <v>103.14063504988579</v>
      </c>
      <c r="AI138" s="17"/>
      <c r="AJ138" s="17"/>
      <c r="AK138" s="15">
        <v>42872</v>
      </c>
      <c r="AL138" s="9">
        <v>39981.61</v>
      </c>
      <c r="AM138" s="16">
        <f t="shared" si="75"/>
        <v>-1.1004938466174785E-5</v>
      </c>
      <c r="AN138" s="17">
        <f t="shared" si="76"/>
        <v>102.52378363685771</v>
      </c>
      <c r="AO138" s="17"/>
      <c r="AP138" s="17"/>
      <c r="AQ138" s="9">
        <f t="shared" si="58"/>
        <v>102.52378363685771</v>
      </c>
      <c r="AR138" s="9">
        <f t="shared" si="59"/>
        <v>103.40560277044715</v>
      </c>
      <c r="AS138" s="9">
        <f t="shared" si="60"/>
        <v>103.14902961886021</v>
      </c>
      <c r="AT138" s="17"/>
      <c r="AU138" s="17"/>
      <c r="AV138" s="17"/>
      <c r="AW138" s="17"/>
      <c r="AX138" s="15"/>
    </row>
    <row r="139" spans="2:50" x14ac:dyDescent="0.2">
      <c r="B139" s="15">
        <v>42873</v>
      </c>
      <c r="C139" s="9">
        <v>36516.35</v>
      </c>
      <c r="D139" s="16">
        <f t="shared" si="62"/>
        <v>2.780715357287411E-3</v>
      </c>
      <c r="E139" s="17">
        <f t="shared" si="63"/>
        <v>103.55655328661871</v>
      </c>
      <c r="F139" s="17"/>
      <c r="G139" s="15">
        <v>42873</v>
      </c>
      <c r="H139" s="9">
        <v>36334.089999999997</v>
      </c>
      <c r="I139" s="16">
        <f t="shared" si="64"/>
        <v>1.9189565553088261E-3</v>
      </c>
      <c r="J139" s="17">
        <f t="shared" si="65"/>
        <v>103.60403362973915</v>
      </c>
      <c r="K139" s="17"/>
      <c r="L139" s="15">
        <v>42873</v>
      </c>
      <c r="M139" s="9">
        <v>40314.620000000003</v>
      </c>
      <c r="N139" s="16">
        <f t="shared" si="66"/>
        <v>2.4051485545364404E-3</v>
      </c>
      <c r="O139" s="17">
        <f t="shared" si="67"/>
        <v>103.40714558703949</v>
      </c>
      <c r="P139" s="17"/>
      <c r="Q139" s="15">
        <v>42873</v>
      </c>
      <c r="R139" s="9">
        <v>38063.42</v>
      </c>
      <c r="S139" s="16">
        <f t="shared" si="68"/>
        <v>2.2711012958573917E-3</v>
      </c>
      <c r="T139" s="17">
        <f t="shared" si="69"/>
        <v>103.63055514414405</v>
      </c>
      <c r="U139" s="17"/>
      <c r="V139" s="15">
        <v>42873</v>
      </c>
      <c r="W139" s="9">
        <v>1522</v>
      </c>
      <c r="X139" s="16">
        <f t="shared" si="77"/>
        <v>1.045770548733449E-3</v>
      </c>
      <c r="Y139" s="9">
        <f t="shared" si="57"/>
        <v>3.8090876586904798E-5</v>
      </c>
      <c r="Z139" s="17">
        <f t="shared" si="70"/>
        <v>103.3960367117072</v>
      </c>
      <c r="AA139" s="17">
        <f t="shared" si="71"/>
        <v>103.92544390061626</v>
      </c>
      <c r="AB139" s="17">
        <f t="shared" si="72"/>
        <v>103.28802114116081</v>
      </c>
      <c r="AC139" s="17">
        <f t="shared" si="61"/>
        <v>103.81292507567706</v>
      </c>
      <c r="AD139" s="17"/>
      <c r="AE139" s="15">
        <v>42873</v>
      </c>
      <c r="AF139" s="9">
        <v>62570.46</v>
      </c>
      <c r="AG139" s="16">
        <f t="shared" si="73"/>
        <v>2.811762861843814E-3</v>
      </c>
      <c r="AH139" s="17">
        <f t="shared" si="74"/>
        <v>103.43064205706604</v>
      </c>
      <c r="AI139" s="17"/>
      <c r="AJ139" s="17"/>
      <c r="AK139" s="15">
        <v>42873</v>
      </c>
      <c r="AL139" s="9">
        <v>40016.14</v>
      </c>
      <c r="AM139" s="16">
        <f t="shared" si="75"/>
        <v>8.6364706173669425E-4</v>
      </c>
      <c r="AN139" s="17">
        <f t="shared" si="76"/>
        <v>102.61232800135382</v>
      </c>
      <c r="AO139" s="17"/>
      <c r="AP139" s="17"/>
      <c r="AQ139" s="9">
        <f t="shared" si="58"/>
        <v>102.61232800135382</v>
      </c>
      <c r="AR139" s="9">
        <f t="shared" si="59"/>
        <v>103.63055514414405</v>
      </c>
      <c r="AS139" s="9">
        <f t="shared" si="60"/>
        <v>103.37354295099355</v>
      </c>
      <c r="AT139" s="17"/>
      <c r="AU139" s="17"/>
      <c r="AV139" s="17"/>
      <c r="AW139" s="17"/>
      <c r="AX139" s="15"/>
    </row>
    <row r="140" spans="2:50" x14ac:dyDescent="0.2">
      <c r="B140" s="15">
        <v>42874</v>
      </c>
      <c r="C140" s="9">
        <v>36556.28</v>
      </c>
      <c r="D140" s="16">
        <f t="shared" si="62"/>
        <v>1.0934827823700921E-3</v>
      </c>
      <c r="E140" s="17">
        <f t="shared" si="63"/>
        <v>103.66979059463922</v>
      </c>
      <c r="F140" s="17"/>
      <c r="G140" s="15">
        <v>42874</v>
      </c>
      <c r="H140" s="9">
        <v>36373.72</v>
      </c>
      <c r="I140" s="16">
        <f t="shared" si="64"/>
        <v>1.0907112301423716E-3</v>
      </c>
      <c r="J140" s="17">
        <f t="shared" si="65"/>
        <v>103.71703571270716</v>
      </c>
      <c r="K140" s="17"/>
      <c r="L140" s="15">
        <v>42874</v>
      </c>
      <c r="M140" s="9">
        <v>40359.29</v>
      </c>
      <c r="N140" s="16">
        <f t="shared" si="66"/>
        <v>1.1080347526528644E-3</v>
      </c>
      <c r="O140" s="17">
        <f t="shared" si="67"/>
        <v>103.52172429802256</v>
      </c>
      <c r="P140" s="17"/>
      <c r="Q140" s="15">
        <v>42874</v>
      </c>
      <c r="R140" s="9">
        <v>38099.94</v>
      </c>
      <c r="S140" s="16">
        <f t="shared" si="68"/>
        <v>9.5945135776043244E-4</v>
      </c>
      <c r="T140" s="17">
        <f t="shared" si="69"/>
        <v>103.72998362098257</v>
      </c>
      <c r="U140" s="17"/>
      <c r="V140" s="15">
        <v>42874</v>
      </c>
      <c r="W140" s="9">
        <v>1520.89</v>
      </c>
      <c r="X140" s="16">
        <f t="shared" si="77"/>
        <v>-7.293035479631893E-4</v>
      </c>
      <c r="Y140" s="9">
        <f t="shared" si="57"/>
        <v>3.8090876586904798E-5</v>
      </c>
      <c r="Z140" s="17">
        <f t="shared" si="70"/>
        <v>103.32062961528801</v>
      </c>
      <c r="AA140" s="17">
        <f t="shared" si="71"/>
        <v>103.85360931691375</v>
      </c>
      <c r="AB140" s="17">
        <f t="shared" si="72"/>
        <v>103.3960367117072</v>
      </c>
      <c r="AC140" s="17">
        <f t="shared" si="61"/>
        <v>103.92544390061626</v>
      </c>
      <c r="AD140" s="17"/>
      <c r="AE140" s="15">
        <v>42874</v>
      </c>
      <c r="AF140" s="9">
        <v>62659.78</v>
      </c>
      <c r="AG140" s="16">
        <f t="shared" si="73"/>
        <v>1.4275106815579974E-3</v>
      </c>
      <c r="AH140" s="17">
        <f t="shared" si="74"/>
        <v>103.5782904034029</v>
      </c>
      <c r="AI140" s="17"/>
      <c r="AJ140" s="17"/>
      <c r="AK140" s="15">
        <v>42874</v>
      </c>
      <c r="AL140" s="9">
        <v>40060.43</v>
      </c>
      <c r="AM140" s="16">
        <f t="shared" si="75"/>
        <v>1.1068034048262732E-3</v>
      </c>
      <c r="AN140" s="17">
        <f t="shared" si="76"/>
        <v>102.72589967536287</v>
      </c>
      <c r="AO140" s="17"/>
      <c r="AP140" s="17"/>
      <c r="AQ140" s="9">
        <f t="shared" si="58"/>
        <v>102.72589967536287</v>
      </c>
      <c r="AR140" s="9">
        <f t="shared" si="59"/>
        <v>103.72998362098257</v>
      </c>
      <c r="AS140" s="9">
        <f t="shared" si="60"/>
        <v>103.49045405085288</v>
      </c>
      <c r="AT140" s="17"/>
      <c r="AU140" s="17"/>
      <c r="AV140" s="17"/>
      <c r="AW140" s="17"/>
      <c r="AX140" s="15"/>
    </row>
    <row r="141" spans="2:50" x14ac:dyDescent="0.2">
      <c r="B141" s="15">
        <v>42875</v>
      </c>
      <c r="C141" s="9">
        <v>36556.28</v>
      </c>
      <c r="D141" s="16">
        <f t="shared" si="62"/>
        <v>0</v>
      </c>
      <c r="E141" s="17">
        <f t="shared" si="63"/>
        <v>103.66979059463922</v>
      </c>
      <c r="F141" s="17"/>
      <c r="G141" s="15">
        <v>42875</v>
      </c>
      <c r="H141" s="9">
        <v>36373.72</v>
      </c>
      <c r="I141" s="16">
        <f t="shared" si="64"/>
        <v>0</v>
      </c>
      <c r="J141" s="17">
        <f t="shared" si="65"/>
        <v>103.71703571270716</v>
      </c>
      <c r="K141" s="17"/>
      <c r="L141" s="15">
        <v>42875</v>
      </c>
      <c r="M141" s="9">
        <v>40359.29</v>
      </c>
      <c r="N141" s="16">
        <f t="shared" si="66"/>
        <v>0</v>
      </c>
      <c r="O141" s="17">
        <f t="shared" si="67"/>
        <v>103.52172429802256</v>
      </c>
      <c r="P141" s="17"/>
      <c r="Q141" s="15">
        <v>42875</v>
      </c>
      <c r="R141" s="9">
        <v>38099.94</v>
      </c>
      <c r="S141" s="16">
        <f t="shared" si="68"/>
        <v>0</v>
      </c>
      <c r="T141" s="17">
        <f t="shared" si="69"/>
        <v>103.72998362098257</v>
      </c>
      <c r="U141" s="17"/>
      <c r="V141" s="15">
        <v>42875</v>
      </c>
      <c r="W141" s="9">
        <v>1521.07</v>
      </c>
      <c r="X141" s="16">
        <f t="shared" si="77"/>
        <v>1.1835175456464953E-4</v>
      </c>
      <c r="Y141" s="9">
        <f t="shared" si="57"/>
        <v>3.8090876586904798E-5</v>
      </c>
      <c r="Z141" s="17">
        <f t="shared" si="70"/>
        <v>103.33285779308571</v>
      </c>
      <c r="AA141" s="17">
        <f t="shared" si="71"/>
        <v>103.86985644880987</v>
      </c>
      <c r="AB141" s="17">
        <f t="shared" si="72"/>
        <v>103.32062961528801</v>
      </c>
      <c r="AC141" s="17">
        <f t="shared" si="61"/>
        <v>103.85360931691375</v>
      </c>
      <c r="AD141" s="17"/>
      <c r="AE141" s="15">
        <v>42875</v>
      </c>
      <c r="AF141" s="9">
        <v>62659.78</v>
      </c>
      <c r="AG141" s="16">
        <f t="shared" si="73"/>
        <v>0</v>
      </c>
      <c r="AH141" s="17">
        <f t="shared" si="74"/>
        <v>103.5782904034029</v>
      </c>
      <c r="AI141" s="17"/>
      <c r="AJ141" s="17"/>
      <c r="AK141" s="15">
        <v>42875</v>
      </c>
      <c r="AL141" s="9">
        <v>40060.43</v>
      </c>
      <c r="AM141" s="16">
        <f t="shared" si="75"/>
        <v>0</v>
      </c>
      <c r="AN141" s="17">
        <f t="shared" si="76"/>
        <v>102.72589967536287</v>
      </c>
      <c r="AO141" s="17"/>
      <c r="AP141" s="17"/>
      <c r="AQ141" s="9">
        <f t="shared" si="58"/>
        <v>102.72589967536287</v>
      </c>
      <c r="AR141" s="9">
        <f t="shared" si="59"/>
        <v>103.72998362098257</v>
      </c>
      <c r="AS141" s="9">
        <f t="shared" si="60"/>
        <v>103.49045405085288</v>
      </c>
      <c r="AT141" s="17"/>
      <c r="AU141" s="17"/>
      <c r="AV141" s="17"/>
      <c r="AW141" s="17"/>
      <c r="AX141" s="15"/>
    </row>
    <row r="142" spans="2:50" x14ac:dyDescent="0.2">
      <c r="B142" s="15">
        <v>42876</v>
      </c>
      <c r="C142" s="9">
        <v>36556.28</v>
      </c>
      <c r="D142" s="16">
        <f t="shared" si="62"/>
        <v>0</v>
      </c>
      <c r="E142" s="17">
        <f t="shared" si="63"/>
        <v>103.66979059463922</v>
      </c>
      <c r="F142" s="17"/>
      <c r="G142" s="15">
        <v>42876</v>
      </c>
      <c r="H142" s="9">
        <v>36373.72</v>
      </c>
      <c r="I142" s="16">
        <f t="shared" si="64"/>
        <v>0</v>
      </c>
      <c r="J142" s="17">
        <f t="shared" si="65"/>
        <v>103.71703571270716</v>
      </c>
      <c r="K142" s="17"/>
      <c r="L142" s="15">
        <v>42876</v>
      </c>
      <c r="M142" s="9">
        <v>40359.29</v>
      </c>
      <c r="N142" s="16">
        <f t="shared" si="66"/>
        <v>0</v>
      </c>
      <c r="O142" s="17">
        <f t="shared" si="67"/>
        <v>103.52172429802256</v>
      </c>
      <c r="P142" s="17"/>
      <c r="Q142" s="15">
        <v>42876</v>
      </c>
      <c r="R142" s="9">
        <v>38099.94</v>
      </c>
      <c r="S142" s="16">
        <f t="shared" si="68"/>
        <v>0</v>
      </c>
      <c r="T142" s="17">
        <f t="shared" si="69"/>
        <v>103.72998362098257</v>
      </c>
      <c r="U142" s="17"/>
      <c r="V142" s="15">
        <v>42876</v>
      </c>
      <c r="W142" s="9">
        <v>1521.21</v>
      </c>
      <c r="X142" s="16">
        <f t="shared" si="77"/>
        <v>9.2040471510346222E-5</v>
      </c>
      <c r="Y142" s="9">
        <f t="shared" si="57"/>
        <v>3.8090876586904798E-5</v>
      </c>
      <c r="Z142" s="17">
        <f t="shared" si="70"/>
        <v>103.3423685980395</v>
      </c>
      <c r="AA142" s="17">
        <f t="shared" si="71"/>
        <v>103.88337317325622</v>
      </c>
      <c r="AB142" s="17">
        <f t="shared" si="72"/>
        <v>103.33285779308571</v>
      </c>
      <c r="AC142" s="17">
        <f t="shared" si="61"/>
        <v>103.86985644880987</v>
      </c>
      <c r="AD142" s="17"/>
      <c r="AE142" s="15">
        <v>42876</v>
      </c>
      <c r="AF142" s="9">
        <v>62659.78</v>
      </c>
      <c r="AG142" s="16">
        <f t="shared" si="73"/>
        <v>0</v>
      </c>
      <c r="AH142" s="17">
        <f t="shared" si="74"/>
        <v>103.5782904034029</v>
      </c>
      <c r="AI142" s="17"/>
      <c r="AJ142" s="17"/>
      <c r="AK142" s="15">
        <v>42876</v>
      </c>
      <c r="AL142" s="9">
        <v>40060.43</v>
      </c>
      <c r="AM142" s="16">
        <f t="shared" si="75"/>
        <v>0</v>
      </c>
      <c r="AN142" s="17">
        <f t="shared" si="76"/>
        <v>102.72589967536287</v>
      </c>
      <c r="AO142" s="17"/>
      <c r="AP142" s="17"/>
      <c r="AQ142" s="9">
        <f t="shared" si="58"/>
        <v>102.72589967536287</v>
      </c>
      <c r="AR142" s="9">
        <f t="shared" si="59"/>
        <v>103.72998362098257</v>
      </c>
      <c r="AS142" s="9">
        <f t="shared" si="60"/>
        <v>103.49045405085288</v>
      </c>
      <c r="AT142" s="17"/>
      <c r="AU142" s="17"/>
      <c r="AV142" s="17"/>
      <c r="AW142" s="17"/>
      <c r="AX142" s="15"/>
    </row>
    <row r="143" spans="2:50" x14ac:dyDescent="0.2">
      <c r="B143" s="15">
        <v>42877</v>
      </c>
      <c r="C143" s="9">
        <v>36518.480000000003</v>
      </c>
      <c r="D143" s="16">
        <f t="shared" si="62"/>
        <v>-1.0340220613256346E-3</v>
      </c>
      <c r="E143" s="17">
        <f t="shared" si="63"/>
        <v>103.56259374407136</v>
      </c>
      <c r="F143" s="17"/>
      <c r="G143" s="15">
        <v>42877</v>
      </c>
      <c r="H143" s="9">
        <v>36335.519999999997</v>
      </c>
      <c r="I143" s="16">
        <f t="shared" si="64"/>
        <v>-1.0502087771062651E-3</v>
      </c>
      <c r="J143" s="17">
        <f t="shared" si="65"/>
        <v>103.60811117146623</v>
      </c>
      <c r="K143" s="17"/>
      <c r="L143" s="15">
        <v>42877</v>
      </c>
      <c r="M143" s="9">
        <v>40311.589999999997</v>
      </c>
      <c r="N143" s="16">
        <f t="shared" si="66"/>
        <v>-1.1818840222412863E-3</v>
      </c>
      <c r="O143" s="17">
        <f t="shared" si="67"/>
        <v>103.39937362611987</v>
      </c>
      <c r="P143" s="17"/>
      <c r="Q143" s="15">
        <v>42877</v>
      </c>
      <c r="R143" s="9">
        <v>38055.85</v>
      </c>
      <c r="S143" s="16">
        <f t="shared" si="68"/>
        <v>-1.1572196701623572E-3</v>
      </c>
      <c r="T143" s="17">
        <f t="shared" si="69"/>
        <v>103.60994524355074</v>
      </c>
      <c r="U143" s="17"/>
      <c r="V143" s="15">
        <v>42877</v>
      </c>
      <c r="W143" s="9">
        <v>1519.01</v>
      </c>
      <c r="X143" s="16">
        <f t="shared" si="77"/>
        <v>-1.4462171560797321E-3</v>
      </c>
      <c r="Y143" s="9">
        <f t="shared" si="57"/>
        <v>3.8090876586904798E-5</v>
      </c>
      <c r="Z143" s="17">
        <f t="shared" si="70"/>
        <v>103.1929130916231</v>
      </c>
      <c r="AA143" s="17">
        <f t="shared" si="71"/>
        <v>103.7370922654886</v>
      </c>
      <c r="AB143" s="17">
        <f t="shared" si="72"/>
        <v>103.3423685980395</v>
      </c>
      <c r="AC143" s="17">
        <f t="shared" si="61"/>
        <v>103.88337317325622</v>
      </c>
      <c r="AD143" s="17"/>
      <c r="AE143" s="15">
        <v>42877</v>
      </c>
      <c r="AF143" s="9">
        <v>62590.5</v>
      </c>
      <c r="AG143" s="16">
        <f t="shared" si="73"/>
        <v>-1.1056534191470346E-3</v>
      </c>
      <c r="AH143" s="17">
        <f t="shared" si="74"/>
        <v>103.46376871246898</v>
      </c>
      <c r="AI143" s="17"/>
      <c r="AJ143" s="17"/>
      <c r="AK143" s="15">
        <v>42877</v>
      </c>
      <c r="AL143" s="9">
        <v>40038.79</v>
      </c>
      <c r="AM143" s="16">
        <f t="shared" si="75"/>
        <v>-5.4018391714716341E-4</v>
      </c>
      <c r="AN143" s="17">
        <f t="shared" si="76"/>
        <v>102.67040879648377</v>
      </c>
      <c r="AO143" s="17"/>
      <c r="AP143" s="17"/>
      <c r="AQ143" s="9">
        <f t="shared" si="58"/>
        <v>102.67040879648377</v>
      </c>
      <c r="AR143" s="9">
        <f t="shared" si="59"/>
        <v>103.60994524355074</v>
      </c>
      <c r="AS143" s="9">
        <f t="shared" si="60"/>
        <v>103.38570021569349</v>
      </c>
      <c r="AT143" s="17"/>
      <c r="AU143" s="17"/>
      <c r="AV143" s="17"/>
      <c r="AW143" s="17"/>
      <c r="AX143" s="15"/>
    </row>
    <row r="144" spans="2:50" x14ac:dyDescent="0.2">
      <c r="B144" s="15">
        <v>42878</v>
      </c>
      <c r="C144" s="9">
        <v>36468.93</v>
      </c>
      <c r="D144" s="16">
        <f t="shared" si="62"/>
        <v>-1.3568472729423853E-3</v>
      </c>
      <c r="E144" s="17">
        <f t="shared" si="63"/>
        <v>103.42207512117088</v>
      </c>
      <c r="F144" s="17"/>
      <c r="G144" s="15">
        <v>42878</v>
      </c>
      <c r="H144" s="9">
        <v>36317.31</v>
      </c>
      <c r="I144" s="16">
        <f t="shared" si="64"/>
        <v>-5.0116249884413211E-4</v>
      </c>
      <c r="J144" s="17">
        <f t="shared" si="65"/>
        <v>103.55618667157103</v>
      </c>
      <c r="K144" s="17"/>
      <c r="L144" s="15">
        <v>42878</v>
      </c>
      <c r="M144" s="9">
        <v>40291.57</v>
      </c>
      <c r="N144" s="16">
        <f t="shared" si="66"/>
        <v>-4.9663136581801215E-4</v>
      </c>
      <c r="O144" s="17">
        <f t="shared" si="67"/>
        <v>103.34802225397119</v>
      </c>
      <c r="P144" s="17"/>
      <c r="Q144" s="15">
        <v>42878</v>
      </c>
      <c r="R144" s="9">
        <v>38045.21</v>
      </c>
      <c r="S144" s="16">
        <f t="shared" si="68"/>
        <v>-2.7958907763192542E-4</v>
      </c>
      <c r="T144" s="17">
        <f t="shared" si="69"/>
        <v>103.5809770345266</v>
      </c>
      <c r="U144" s="17"/>
      <c r="V144" s="15">
        <v>42878</v>
      </c>
      <c r="W144" s="9">
        <v>1518.7</v>
      </c>
      <c r="X144" s="16">
        <f t="shared" si="77"/>
        <v>-2.0408028913565524E-4</v>
      </c>
      <c r="Y144" s="9">
        <f t="shared" si="57"/>
        <v>3.8090876586904798E-5</v>
      </c>
      <c r="Z144" s="17">
        <f t="shared" si="70"/>
        <v>103.17185345208262</v>
      </c>
      <c r="AA144" s="17">
        <f t="shared" si="71"/>
        <v>103.71987300648394</v>
      </c>
      <c r="AB144" s="17">
        <f t="shared" si="72"/>
        <v>103.1929130916231</v>
      </c>
      <c r="AC144" s="17">
        <f t="shared" si="61"/>
        <v>103.7370922654886</v>
      </c>
      <c r="AD144" s="17"/>
      <c r="AE144" s="15">
        <v>42878</v>
      </c>
      <c r="AF144" s="9">
        <v>62553.96</v>
      </c>
      <c r="AG144" s="16">
        <f t="shared" si="73"/>
        <v>-5.8379466532465507E-4</v>
      </c>
      <c r="AH144" s="17">
        <f t="shared" si="74"/>
        <v>103.40336711624025</v>
      </c>
      <c r="AI144" s="17"/>
      <c r="AJ144" s="17"/>
      <c r="AK144" s="15">
        <v>42878</v>
      </c>
      <c r="AL144" s="9">
        <v>40034.15</v>
      </c>
      <c r="AM144" s="16">
        <f t="shared" si="75"/>
        <v>-1.158876179824242E-4</v>
      </c>
      <c r="AN144" s="17">
        <f t="shared" si="76"/>
        <v>102.65851056737107</v>
      </c>
      <c r="AO144" s="17"/>
      <c r="AP144" s="17"/>
      <c r="AQ144" s="9">
        <f t="shared" si="58"/>
        <v>102.65851056737107</v>
      </c>
      <c r="AR144" s="9">
        <f t="shared" si="59"/>
        <v>103.5809770345266</v>
      </c>
      <c r="AS144" s="9">
        <f t="shared" si="60"/>
        <v>103.32818979414184</v>
      </c>
      <c r="AT144" s="17"/>
      <c r="AU144" s="17"/>
      <c r="AV144" s="17"/>
      <c r="AW144" s="17"/>
      <c r="AX144" s="15"/>
    </row>
    <row r="145" spans="2:50" x14ac:dyDescent="0.2">
      <c r="B145" s="15">
        <v>42879</v>
      </c>
      <c r="C145" s="9">
        <v>36458.5</v>
      </c>
      <c r="D145" s="16">
        <f t="shared" si="62"/>
        <v>-2.8599687459984757E-4</v>
      </c>
      <c r="E145" s="17">
        <f t="shared" si="63"/>
        <v>103.39249673092159</v>
      </c>
      <c r="F145" s="17"/>
      <c r="G145" s="15">
        <v>42879</v>
      </c>
      <c r="H145" s="9">
        <v>36316.89</v>
      </c>
      <c r="I145" s="16">
        <f t="shared" si="64"/>
        <v>-1.1564733180868814E-5</v>
      </c>
      <c r="J145" s="17">
        <f t="shared" si="65"/>
        <v>103.55498907190294</v>
      </c>
      <c r="K145" s="17"/>
      <c r="L145" s="15">
        <v>42879</v>
      </c>
      <c r="M145" s="9">
        <v>40286.19</v>
      </c>
      <c r="N145" s="16">
        <f t="shared" si="66"/>
        <v>-1.3352669057065114E-4</v>
      </c>
      <c r="O145" s="17">
        <f t="shared" si="67"/>
        <v>103.33422253458259</v>
      </c>
      <c r="P145" s="17"/>
      <c r="Q145" s="15">
        <v>42879</v>
      </c>
      <c r="R145" s="9">
        <v>38036.36</v>
      </c>
      <c r="S145" s="16">
        <f t="shared" si="68"/>
        <v>-2.3261798265794553E-4</v>
      </c>
      <c r="T145" s="17">
        <f t="shared" si="69"/>
        <v>103.55688223660708</v>
      </c>
      <c r="U145" s="17"/>
      <c r="V145" s="15">
        <v>42879</v>
      </c>
      <c r="W145" s="9">
        <v>1519.53</v>
      </c>
      <c r="X145" s="16">
        <f t="shared" si="77"/>
        <v>5.4652005004274251E-4</v>
      </c>
      <c r="Y145" s="9">
        <f t="shared" si="57"/>
        <v>3.8090876586904798E-5</v>
      </c>
      <c r="Z145" s="17">
        <f t="shared" si="70"/>
        <v>103.22823893859425</v>
      </c>
      <c r="AA145" s="17">
        <f t="shared" si="71"/>
        <v>103.78050877755217</v>
      </c>
      <c r="AB145" s="17">
        <f t="shared" si="72"/>
        <v>103.17185345208262</v>
      </c>
      <c r="AC145" s="17">
        <f t="shared" si="61"/>
        <v>103.71987300648394</v>
      </c>
      <c r="AD145" s="17"/>
      <c r="AE145" s="15">
        <v>42879</v>
      </c>
      <c r="AF145" s="9">
        <v>62524.91</v>
      </c>
      <c r="AG145" s="16">
        <f t="shared" si="73"/>
        <v>-4.6439905643058665E-4</v>
      </c>
      <c r="AH145" s="17">
        <f t="shared" si="74"/>
        <v>103.35534669011972</v>
      </c>
      <c r="AI145" s="17"/>
      <c r="AJ145" s="17"/>
      <c r="AK145" s="15">
        <v>42879</v>
      </c>
      <c r="AL145" s="9">
        <v>40036.370000000003</v>
      </c>
      <c r="AM145" s="16">
        <f t="shared" si="75"/>
        <v>5.5452657293786345E-5</v>
      </c>
      <c r="AN145" s="17">
        <f t="shared" si="76"/>
        <v>102.66420325457585</v>
      </c>
      <c r="AO145" s="17"/>
      <c r="AP145" s="17"/>
      <c r="AQ145" s="9">
        <f t="shared" si="58"/>
        <v>102.66420325457585</v>
      </c>
      <c r="AR145" s="9">
        <f t="shared" si="59"/>
        <v>103.55688223660708</v>
      </c>
      <c r="AS145" s="9">
        <f t="shared" si="60"/>
        <v>103.30969008645162</v>
      </c>
      <c r="AT145" s="17"/>
      <c r="AU145" s="17"/>
      <c r="AV145" s="17"/>
      <c r="AW145" s="17"/>
      <c r="AX145" s="15"/>
    </row>
    <row r="146" spans="2:50" x14ac:dyDescent="0.2">
      <c r="B146" s="15">
        <v>42880</v>
      </c>
      <c r="C146" s="9">
        <v>36479.800000000003</v>
      </c>
      <c r="D146" s="16">
        <f t="shared" si="62"/>
        <v>5.8422590068163416E-4</v>
      </c>
      <c r="E146" s="17">
        <f t="shared" si="63"/>
        <v>103.45290130544794</v>
      </c>
      <c r="F146" s="17"/>
      <c r="G146" s="15">
        <v>42880</v>
      </c>
      <c r="H146" s="9">
        <v>36349.550000000003</v>
      </c>
      <c r="I146" s="16">
        <f t="shared" si="64"/>
        <v>8.9930608044919147E-4</v>
      </c>
      <c r="J146" s="17">
        <f t="shared" si="65"/>
        <v>103.64811670323616</v>
      </c>
      <c r="K146" s="17"/>
      <c r="L146" s="15">
        <v>42880</v>
      </c>
      <c r="M146" s="9">
        <v>40317.35</v>
      </c>
      <c r="N146" s="16">
        <f t="shared" si="66"/>
        <v>7.7346604382277917E-4</v>
      </c>
      <c r="O146" s="17">
        <f t="shared" si="67"/>
        <v>103.41414804687793</v>
      </c>
      <c r="P146" s="17"/>
      <c r="Q146" s="15">
        <v>42880</v>
      </c>
      <c r="R146" s="9">
        <v>38069.17</v>
      </c>
      <c r="S146" s="16">
        <f t="shared" si="68"/>
        <v>8.625956847605476E-4</v>
      </c>
      <c r="T146" s="17">
        <f t="shared" si="69"/>
        <v>103.64620995635164</v>
      </c>
      <c r="U146" s="17"/>
      <c r="V146" s="15">
        <v>42880</v>
      </c>
      <c r="W146" s="9">
        <v>1516.48</v>
      </c>
      <c r="X146" s="16">
        <f t="shared" si="77"/>
        <v>-2.0071995946114862E-3</v>
      </c>
      <c r="Y146" s="9">
        <f t="shared" si="57"/>
        <v>3.8090876586904798E-5</v>
      </c>
      <c r="Z146" s="17">
        <f t="shared" si="70"/>
        <v>103.02103925924425</v>
      </c>
      <c r="AA146" s="17">
        <f t="shared" si="71"/>
        <v>103.57615367295726</v>
      </c>
      <c r="AB146" s="17">
        <f t="shared" si="72"/>
        <v>103.22823893859425</v>
      </c>
      <c r="AC146" s="17">
        <f t="shared" si="61"/>
        <v>103.78050877755217</v>
      </c>
      <c r="AD146" s="17"/>
      <c r="AE146" s="15">
        <v>42880</v>
      </c>
      <c r="AF146" s="9">
        <v>62572.72</v>
      </c>
      <c r="AG146" s="16">
        <f t="shared" si="73"/>
        <v>7.6465523900792753E-4</v>
      </c>
      <c r="AH146" s="17">
        <f t="shared" si="74"/>
        <v>103.4343778974458</v>
      </c>
      <c r="AI146" s="17"/>
      <c r="AJ146" s="17"/>
      <c r="AK146" s="15">
        <v>42880</v>
      </c>
      <c r="AL146" s="9">
        <v>40056.699999999997</v>
      </c>
      <c r="AM146" s="16">
        <f t="shared" si="75"/>
        <v>5.077882934940714E-4</v>
      </c>
      <c r="AN146" s="17">
        <f t="shared" si="76"/>
        <v>102.71633493514942</v>
      </c>
      <c r="AO146" s="17"/>
      <c r="AP146" s="17"/>
      <c r="AQ146" s="9">
        <f t="shared" si="58"/>
        <v>102.71633493514942</v>
      </c>
      <c r="AR146" s="9">
        <f t="shared" si="59"/>
        <v>103.64811670323616</v>
      </c>
      <c r="AS146" s="9">
        <f t="shared" si="60"/>
        <v>103.38534814075149</v>
      </c>
      <c r="AT146" s="17"/>
      <c r="AU146" s="17"/>
      <c r="AV146" s="17"/>
      <c r="AW146" s="17"/>
      <c r="AX146" s="15"/>
    </row>
    <row r="147" spans="2:50" x14ac:dyDescent="0.2">
      <c r="B147" s="15">
        <v>42881</v>
      </c>
      <c r="C147" s="9">
        <v>36398.61</v>
      </c>
      <c r="D147" s="16">
        <f t="shared" si="62"/>
        <v>-2.2256152720135924E-3</v>
      </c>
      <c r="E147" s="17">
        <f t="shared" si="63"/>
        <v>103.22265494836842</v>
      </c>
      <c r="F147" s="17"/>
      <c r="G147" s="15">
        <v>42881</v>
      </c>
      <c r="H147" s="9">
        <v>36280.730000000003</v>
      </c>
      <c r="I147" s="16">
        <f t="shared" si="64"/>
        <v>-1.8932834106611951E-3</v>
      </c>
      <c r="J147" s="17">
        <f t="shared" si="65"/>
        <v>103.45188144333564</v>
      </c>
      <c r="K147" s="17"/>
      <c r="L147" s="15">
        <v>42881</v>
      </c>
      <c r="M147" s="9">
        <v>40239.78</v>
      </c>
      <c r="N147" s="16">
        <f t="shared" si="66"/>
        <v>-1.9239855794093152E-3</v>
      </c>
      <c r="O147" s="17">
        <f t="shared" si="67"/>
        <v>103.21518071732883</v>
      </c>
      <c r="P147" s="17"/>
      <c r="Q147" s="15">
        <v>42881</v>
      </c>
      <c r="R147" s="9">
        <v>37996.699999999997</v>
      </c>
      <c r="S147" s="16">
        <f t="shared" si="68"/>
        <v>-1.9036401371503864E-3</v>
      </c>
      <c r="T147" s="17">
        <f t="shared" si="69"/>
        <v>103.44890487101522</v>
      </c>
      <c r="U147" s="17"/>
      <c r="V147" s="15">
        <v>42881</v>
      </c>
      <c r="W147" s="9">
        <v>1513.94</v>
      </c>
      <c r="X147" s="16">
        <f t="shared" si="77"/>
        <v>-1.6749314201307541E-3</v>
      </c>
      <c r="Y147" s="9">
        <f t="shared" si="57"/>
        <v>3.8090876586904798E-5</v>
      </c>
      <c r="Z147" s="17">
        <f t="shared" si="70"/>
        <v>102.84848608365442</v>
      </c>
      <c r="AA147" s="17">
        <f t="shared" si="71"/>
        <v>103.40661602528104</v>
      </c>
      <c r="AB147" s="17">
        <f t="shared" si="72"/>
        <v>103.02103925924425</v>
      </c>
      <c r="AC147" s="17">
        <f t="shared" si="61"/>
        <v>103.57615367295726</v>
      </c>
      <c r="AD147" s="17"/>
      <c r="AE147" s="15">
        <v>42881</v>
      </c>
      <c r="AF147" s="9">
        <v>62438.49</v>
      </c>
      <c r="AG147" s="16">
        <f t="shared" si="73"/>
        <v>-2.1451840354711482E-3</v>
      </c>
      <c r="AH147" s="17">
        <f t="shared" si="74"/>
        <v>103.21249212126131</v>
      </c>
      <c r="AI147" s="17"/>
      <c r="AJ147" s="17"/>
      <c r="AK147" s="15">
        <v>42881</v>
      </c>
      <c r="AL147" s="9">
        <v>40030.46</v>
      </c>
      <c r="AM147" s="16">
        <f t="shared" si="75"/>
        <v>-6.5507143623910746E-4</v>
      </c>
      <c r="AN147" s="17">
        <f t="shared" si="76"/>
        <v>102.64904839809823</v>
      </c>
      <c r="AO147" s="17"/>
      <c r="AP147" s="17"/>
      <c r="AQ147" s="9">
        <f t="shared" si="58"/>
        <v>102.64904839809823</v>
      </c>
      <c r="AR147" s="9">
        <f t="shared" si="59"/>
        <v>103.45188144333564</v>
      </c>
      <c r="AS147" s="9">
        <f t="shared" si="60"/>
        <v>103.20002708323462</v>
      </c>
      <c r="AT147" s="17"/>
      <c r="AU147" s="17"/>
      <c r="AV147" s="17"/>
      <c r="AW147" s="17"/>
      <c r="AX147" s="15"/>
    </row>
    <row r="148" spans="2:50" x14ac:dyDescent="0.2">
      <c r="B148" s="15">
        <v>42882</v>
      </c>
      <c r="C148" s="9">
        <v>36398.61</v>
      </c>
      <c r="D148" s="16">
        <f t="shared" si="62"/>
        <v>0</v>
      </c>
      <c r="E148" s="17">
        <f t="shared" si="63"/>
        <v>103.22265494836842</v>
      </c>
      <c r="F148" s="17"/>
      <c r="G148" s="15">
        <v>42882</v>
      </c>
      <c r="H148" s="9">
        <v>36280.730000000003</v>
      </c>
      <c r="I148" s="16">
        <f t="shared" si="64"/>
        <v>0</v>
      </c>
      <c r="J148" s="17">
        <f t="shared" si="65"/>
        <v>103.45188144333564</v>
      </c>
      <c r="K148" s="17"/>
      <c r="L148" s="15">
        <v>42882</v>
      </c>
      <c r="M148" s="9">
        <v>40239.78</v>
      </c>
      <c r="N148" s="16">
        <f t="shared" si="66"/>
        <v>0</v>
      </c>
      <c r="O148" s="17">
        <f t="shared" si="67"/>
        <v>103.21518071732883</v>
      </c>
      <c r="P148" s="17"/>
      <c r="Q148" s="15">
        <v>42882</v>
      </c>
      <c r="R148" s="9">
        <v>37996.699999999997</v>
      </c>
      <c r="S148" s="16">
        <f t="shared" si="68"/>
        <v>0</v>
      </c>
      <c r="T148" s="17">
        <f t="shared" si="69"/>
        <v>103.44890487101522</v>
      </c>
      <c r="U148" s="17"/>
      <c r="V148" s="15">
        <v>42882</v>
      </c>
      <c r="W148" s="9">
        <v>1514.08</v>
      </c>
      <c r="X148" s="16">
        <f t="shared" si="77"/>
        <v>9.2473942164161826E-5</v>
      </c>
      <c r="Y148" s="9">
        <f t="shared" si="57"/>
        <v>3.8090876586904798E-5</v>
      </c>
      <c r="Z148" s="17">
        <f t="shared" si="70"/>
        <v>102.8579968886082</v>
      </c>
      <c r="AA148" s="17">
        <f t="shared" si="71"/>
        <v>103.42011729136004</v>
      </c>
      <c r="AB148" s="17">
        <f t="shared" si="72"/>
        <v>102.84848608365442</v>
      </c>
      <c r="AC148" s="17">
        <f t="shared" si="61"/>
        <v>103.40661602528104</v>
      </c>
      <c r="AD148" s="17"/>
      <c r="AE148" s="15">
        <v>42882</v>
      </c>
      <c r="AF148" s="9">
        <v>62438.49</v>
      </c>
      <c r="AG148" s="16">
        <f t="shared" si="73"/>
        <v>0</v>
      </c>
      <c r="AH148" s="17">
        <f t="shared" si="74"/>
        <v>103.21249212126131</v>
      </c>
      <c r="AI148" s="17"/>
      <c r="AJ148" s="17"/>
      <c r="AK148" s="15">
        <v>42882</v>
      </c>
      <c r="AL148" s="9">
        <v>40030.46</v>
      </c>
      <c r="AM148" s="16">
        <f t="shared" si="75"/>
        <v>0</v>
      </c>
      <c r="AN148" s="17">
        <f t="shared" si="76"/>
        <v>102.64904839809823</v>
      </c>
      <c r="AO148" s="17"/>
      <c r="AP148" s="17"/>
      <c r="AQ148" s="9">
        <f t="shared" si="58"/>
        <v>102.64904839809823</v>
      </c>
      <c r="AR148" s="9">
        <f t="shared" si="59"/>
        <v>103.45188144333564</v>
      </c>
      <c r="AS148" s="9">
        <f t="shared" si="60"/>
        <v>103.20002708323462</v>
      </c>
      <c r="AT148" s="17"/>
      <c r="AU148" s="17"/>
      <c r="AV148" s="17"/>
      <c r="AW148" s="17"/>
      <c r="AX148" s="15"/>
    </row>
    <row r="149" spans="2:50" x14ac:dyDescent="0.2">
      <c r="B149" s="15">
        <v>42883</v>
      </c>
      <c r="C149" s="9">
        <v>36398.61</v>
      </c>
      <c r="D149" s="16">
        <f t="shared" si="62"/>
        <v>0</v>
      </c>
      <c r="E149" s="17">
        <f t="shared" si="63"/>
        <v>103.22265494836842</v>
      </c>
      <c r="F149" s="17"/>
      <c r="G149" s="15">
        <v>42883</v>
      </c>
      <c r="H149" s="9">
        <v>36280.730000000003</v>
      </c>
      <c r="I149" s="16">
        <f t="shared" si="64"/>
        <v>0</v>
      </c>
      <c r="J149" s="17">
        <f t="shared" si="65"/>
        <v>103.45188144333564</v>
      </c>
      <c r="K149" s="17"/>
      <c r="L149" s="15">
        <v>42883</v>
      </c>
      <c r="M149" s="9">
        <v>40239.78</v>
      </c>
      <c r="N149" s="16">
        <f t="shared" si="66"/>
        <v>0</v>
      </c>
      <c r="O149" s="17">
        <f t="shared" si="67"/>
        <v>103.21518071732883</v>
      </c>
      <c r="P149" s="17"/>
      <c r="Q149" s="15">
        <v>42883</v>
      </c>
      <c r="R149" s="9">
        <v>37996.699999999997</v>
      </c>
      <c r="S149" s="16">
        <f t="shared" si="68"/>
        <v>0</v>
      </c>
      <c r="T149" s="17">
        <f t="shared" si="69"/>
        <v>103.44890487101522</v>
      </c>
      <c r="U149" s="17"/>
      <c r="V149" s="15">
        <v>42883</v>
      </c>
      <c r="W149" s="9">
        <v>1514.23</v>
      </c>
      <c r="X149" s="16">
        <f t="shared" si="77"/>
        <v>9.9070062348216581E-5</v>
      </c>
      <c r="Y149" s="9">
        <f t="shared" si="57"/>
        <v>3.8090876586904798E-5</v>
      </c>
      <c r="Z149" s="17">
        <f t="shared" si="70"/>
        <v>102.86818703677297</v>
      </c>
      <c r="AA149" s="17">
        <f t="shared" si="71"/>
        <v>103.4343024917525</v>
      </c>
      <c r="AB149" s="17">
        <f t="shared" si="72"/>
        <v>102.8579968886082</v>
      </c>
      <c r="AC149" s="17">
        <f t="shared" si="61"/>
        <v>103.42011729136004</v>
      </c>
      <c r="AD149" s="17"/>
      <c r="AE149" s="15">
        <v>42883</v>
      </c>
      <c r="AF149" s="9">
        <v>62438.49</v>
      </c>
      <c r="AG149" s="16">
        <f t="shared" si="73"/>
        <v>0</v>
      </c>
      <c r="AH149" s="17">
        <f t="shared" si="74"/>
        <v>103.21249212126131</v>
      </c>
      <c r="AI149" s="17"/>
      <c r="AJ149" s="17"/>
      <c r="AK149" s="15">
        <v>42883</v>
      </c>
      <c r="AL149" s="9">
        <v>40030.46</v>
      </c>
      <c r="AM149" s="16">
        <f t="shared" si="75"/>
        <v>0</v>
      </c>
      <c r="AN149" s="17">
        <f t="shared" si="76"/>
        <v>102.64904839809823</v>
      </c>
      <c r="AO149" s="17"/>
      <c r="AP149" s="17"/>
      <c r="AQ149" s="9">
        <f t="shared" si="58"/>
        <v>102.64904839809823</v>
      </c>
      <c r="AR149" s="9">
        <f t="shared" si="59"/>
        <v>103.45188144333564</v>
      </c>
      <c r="AS149" s="9">
        <f t="shared" si="60"/>
        <v>103.20002708323462</v>
      </c>
      <c r="AT149" s="17"/>
      <c r="AU149" s="17"/>
      <c r="AV149" s="17"/>
      <c r="AW149" s="17"/>
      <c r="AX149" s="15"/>
    </row>
    <row r="150" spans="2:50" x14ac:dyDescent="0.2">
      <c r="B150" s="15">
        <v>42884</v>
      </c>
      <c r="C150" s="9">
        <v>36341.61</v>
      </c>
      <c r="D150" s="16">
        <f t="shared" si="62"/>
        <v>-1.5659938662493378E-3</v>
      </c>
      <c r="E150" s="17">
        <f t="shared" si="63"/>
        <v>103.06100890386129</v>
      </c>
      <c r="F150" s="17"/>
      <c r="G150" s="15">
        <v>42884</v>
      </c>
      <c r="H150" s="9">
        <v>36234.43</v>
      </c>
      <c r="I150" s="16">
        <f t="shared" si="64"/>
        <v>-1.2761595480577093E-3</v>
      </c>
      <c r="J150" s="17">
        <f t="shared" si="65"/>
        <v>103.31986033706718</v>
      </c>
      <c r="K150" s="17"/>
      <c r="L150" s="15">
        <v>42884</v>
      </c>
      <c r="M150" s="9">
        <v>40180.870000000003</v>
      </c>
      <c r="N150" s="16">
        <f t="shared" si="66"/>
        <v>-1.4639742066183681E-3</v>
      </c>
      <c r="O150" s="17">
        <f t="shared" si="67"/>
        <v>103.06407635502721</v>
      </c>
      <c r="P150" s="17"/>
      <c r="Q150" s="15">
        <v>42884</v>
      </c>
      <c r="R150" s="9">
        <v>37940.47</v>
      </c>
      <c r="S150" s="16">
        <f t="shared" si="68"/>
        <v>-1.4798653567282827E-3</v>
      </c>
      <c r="T150" s="17">
        <f t="shared" si="69"/>
        <v>103.29581442050512</v>
      </c>
      <c r="U150" s="17"/>
      <c r="V150" s="15">
        <v>42884</v>
      </c>
      <c r="W150" s="9">
        <v>1514.07</v>
      </c>
      <c r="X150" s="16">
        <f t="shared" si="77"/>
        <v>-1.0566426500602244E-4</v>
      </c>
      <c r="Y150" s="9">
        <f t="shared" si="57"/>
        <v>3.8090876586904798E-5</v>
      </c>
      <c r="Z150" s="17">
        <f t="shared" si="70"/>
        <v>102.85731754539722</v>
      </c>
      <c r="AA150" s="17">
        <f t="shared" si="71"/>
        <v>103.42731308545437</v>
      </c>
      <c r="AB150" s="17">
        <f t="shared" si="72"/>
        <v>102.86818703677297</v>
      </c>
      <c r="AC150" s="17">
        <f t="shared" si="61"/>
        <v>103.4343024917525</v>
      </c>
      <c r="AD150" s="17"/>
      <c r="AE150" s="15">
        <v>42884</v>
      </c>
      <c r="AF150" s="9">
        <v>62341.93</v>
      </c>
      <c r="AG150" s="16">
        <f t="shared" si="73"/>
        <v>-1.5464819857110568E-3</v>
      </c>
      <c r="AH150" s="17">
        <f t="shared" si="74"/>
        <v>103.05287586149544</v>
      </c>
      <c r="AI150" s="17"/>
      <c r="AJ150" s="17"/>
      <c r="AK150" s="15">
        <v>42884</v>
      </c>
      <c r="AL150" s="9">
        <v>39995.19</v>
      </c>
      <c r="AM150" s="16">
        <f t="shared" si="75"/>
        <v>-8.810790582970407E-4</v>
      </c>
      <c r="AN150" s="17">
        <f t="shared" si="76"/>
        <v>102.55860647120055</v>
      </c>
      <c r="AO150" s="17"/>
      <c r="AP150" s="17"/>
      <c r="AQ150" s="9">
        <f t="shared" si="58"/>
        <v>102.55860647120055</v>
      </c>
      <c r="AR150" s="9">
        <f t="shared" si="59"/>
        <v>103.31986033706718</v>
      </c>
      <c r="AS150" s="9">
        <f t="shared" si="60"/>
        <v>103.05870705819279</v>
      </c>
      <c r="AT150" s="17"/>
      <c r="AU150" s="17"/>
      <c r="AV150" s="17"/>
      <c r="AW150" s="17"/>
      <c r="AX150" s="15"/>
    </row>
    <row r="151" spans="2:50" x14ac:dyDescent="0.2">
      <c r="B151" s="15">
        <v>42885</v>
      </c>
      <c r="C151" s="9">
        <v>36354.480000000003</v>
      </c>
      <c r="D151" s="16">
        <f t="shared" si="62"/>
        <v>3.5413951115548237E-4</v>
      </c>
      <c r="E151" s="17">
        <f t="shared" si="63"/>
        <v>103.09750687917369</v>
      </c>
      <c r="F151" s="17"/>
      <c r="G151" s="15">
        <v>42885</v>
      </c>
      <c r="H151" s="9">
        <v>36249.19</v>
      </c>
      <c r="I151" s="16">
        <f t="shared" si="64"/>
        <v>4.0734737651471065E-4</v>
      </c>
      <c r="J151" s="17">
        <f t="shared" si="65"/>
        <v>103.36194741111736</v>
      </c>
      <c r="K151" s="17"/>
      <c r="L151" s="15">
        <v>42885</v>
      </c>
      <c r="M151" s="9">
        <v>40181.699999999997</v>
      </c>
      <c r="N151" s="16">
        <f t="shared" si="66"/>
        <v>2.065659603678327E-5</v>
      </c>
      <c r="O151" s="17">
        <f t="shared" si="67"/>
        <v>103.06620530801838</v>
      </c>
      <c r="P151" s="17"/>
      <c r="Q151" s="15">
        <v>42885</v>
      </c>
      <c r="R151" s="9">
        <v>37941.69</v>
      </c>
      <c r="S151" s="16">
        <f t="shared" si="68"/>
        <v>3.2155637502695456E-5</v>
      </c>
      <c r="T151" s="17">
        <f t="shared" si="69"/>
        <v>103.29913596326918</v>
      </c>
      <c r="U151" s="17"/>
      <c r="V151" s="15">
        <v>42885</v>
      </c>
      <c r="W151" s="9">
        <v>1517.75</v>
      </c>
      <c r="X151" s="16">
        <f t="shared" si="77"/>
        <v>2.4305349158229017E-3</v>
      </c>
      <c r="Y151" s="9">
        <f t="shared" si="57"/>
        <v>3.8090876586904798E-5</v>
      </c>
      <c r="Z151" s="17">
        <f t="shared" si="70"/>
        <v>103.10731584703919</v>
      </c>
      <c r="AA151" s="17">
        <f t="shared" si="71"/>
        <v>103.68263641817677</v>
      </c>
      <c r="AB151" s="17">
        <f t="shared" si="72"/>
        <v>102.85731754539722</v>
      </c>
      <c r="AC151" s="17">
        <f t="shared" si="61"/>
        <v>103.42731308545437</v>
      </c>
      <c r="AD151" s="17"/>
      <c r="AE151" s="15">
        <v>42885</v>
      </c>
      <c r="AF151" s="9">
        <v>62342.78</v>
      </c>
      <c r="AG151" s="16">
        <f t="shared" si="73"/>
        <v>1.3634483244207019E-5</v>
      </c>
      <c r="AH151" s="17">
        <f t="shared" si="74"/>
        <v>103.05428093420464</v>
      </c>
      <c r="AI151" s="17"/>
      <c r="AJ151" s="17"/>
      <c r="AK151" s="15">
        <v>42885</v>
      </c>
      <c r="AL151" s="9">
        <v>40000.75</v>
      </c>
      <c r="AM151" s="16">
        <f t="shared" si="75"/>
        <v>1.3901671676008753E-4</v>
      </c>
      <c r="AN151" s="17">
        <f t="shared" si="76"/>
        <v>102.57286383194766</v>
      </c>
      <c r="AO151" s="17"/>
      <c r="AP151" s="17"/>
      <c r="AQ151" s="9">
        <f t="shared" si="58"/>
        <v>102.57286383194766</v>
      </c>
      <c r="AR151" s="9">
        <f t="shared" si="59"/>
        <v>103.36194741111736</v>
      </c>
      <c r="AS151" s="9">
        <f t="shared" si="60"/>
        <v>103.07532338795515</v>
      </c>
      <c r="AT151" s="17"/>
      <c r="AU151" s="17"/>
      <c r="AV151" s="17"/>
      <c r="AW151" s="17"/>
      <c r="AX151" s="15"/>
    </row>
    <row r="152" spans="2:50" x14ac:dyDescent="0.2">
      <c r="B152" s="15">
        <v>42886</v>
      </c>
      <c r="C152" s="9">
        <v>36450.410000000003</v>
      </c>
      <c r="D152" s="16">
        <f t="shared" si="62"/>
        <v>2.6387394345896986E-3</v>
      </c>
      <c r="E152" s="17">
        <f t="shared" si="63"/>
        <v>103.36955433618365</v>
      </c>
      <c r="F152" s="17"/>
      <c r="G152" s="15">
        <v>42886</v>
      </c>
      <c r="H152" s="9">
        <v>36314.959999999999</v>
      </c>
      <c r="I152" s="16">
        <f t="shared" si="64"/>
        <v>1.8143853697143442E-3</v>
      </c>
      <c r="J152" s="17">
        <f t="shared" si="65"/>
        <v>103.54948581628527</v>
      </c>
      <c r="K152" s="17"/>
      <c r="L152" s="15">
        <v>42886</v>
      </c>
      <c r="M152" s="9">
        <v>40269.51</v>
      </c>
      <c r="N152" s="16">
        <f t="shared" si="66"/>
        <v>2.1853231695025954E-3</v>
      </c>
      <c r="O152" s="17">
        <f t="shared" si="67"/>
        <v>103.29143827447071</v>
      </c>
      <c r="P152" s="17"/>
      <c r="Q152" s="15">
        <v>42886</v>
      </c>
      <c r="R152" s="9">
        <v>38022.33</v>
      </c>
      <c r="S152" s="16">
        <f t="shared" si="68"/>
        <v>2.1253665822476009E-3</v>
      </c>
      <c r="T152" s="17">
        <f t="shared" si="69"/>
        <v>103.51868449482056</v>
      </c>
      <c r="U152" s="17"/>
      <c r="V152" s="15">
        <v>42886</v>
      </c>
      <c r="W152" s="9">
        <v>1521.58</v>
      </c>
      <c r="X152" s="16">
        <f t="shared" si="77"/>
        <v>2.5234722450995228E-3</v>
      </c>
      <c r="Y152" s="9">
        <f t="shared" si="57"/>
        <v>3.8090876586904798E-5</v>
      </c>
      <c r="Z152" s="17">
        <f t="shared" si="70"/>
        <v>103.36750429684591</v>
      </c>
      <c r="AA152" s="17">
        <f t="shared" si="71"/>
        <v>103.94822603598479</v>
      </c>
      <c r="AB152" s="17">
        <f t="shared" si="72"/>
        <v>103.10731584703919</v>
      </c>
      <c r="AC152" s="17">
        <f t="shared" si="61"/>
        <v>103.68263641817677</v>
      </c>
      <c r="AD152" s="17"/>
      <c r="AE152" s="15">
        <v>42886</v>
      </c>
      <c r="AF152" s="9">
        <v>62488.45</v>
      </c>
      <c r="AG152" s="16">
        <f t="shared" si="73"/>
        <v>2.3365977583931219E-3</v>
      </c>
      <c r="AH152" s="17">
        <f t="shared" si="74"/>
        <v>103.29507733602831</v>
      </c>
      <c r="AI152" s="17"/>
      <c r="AJ152" s="17"/>
      <c r="AK152" s="15">
        <v>42886</v>
      </c>
      <c r="AL152" s="9">
        <v>40052.83</v>
      </c>
      <c r="AM152" s="16">
        <f t="shared" si="75"/>
        <v>1.3019755879577488E-3</v>
      </c>
      <c r="AN152" s="17">
        <f t="shared" si="76"/>
        <v>102.70641119664377</v>
      </c>
      <c r="AO152" s="17"/>
      <c r="AP152" s="17"/>
      <c r="AQ152" s="9">
        <f t="shared" si="58"/>
        <v>102.70641119664377</v>
      </c>
      <c r="AR152" s="9">
        <f t="shared" si="59"/>
        <v>103.54948581628527</v>
      </c>
      <c r="AS152" s="9">
        <f t="shared" si="60"/>
        <v>103.28844190907205</v>
      </c>
      <c r="AT152" s="17"/>
      <c r="AU152" s="17"/>
      <c r="AV152" s="17"/>
      <c r="AW152" s="17"/>
      <c r="AX152" s="15"/>
    </row>
    <row r="153" spans="2:50" x14ac:dyDescent="0.2">
      <c r="B153" s="15">
        <v>42887</v>
      </c>
      <c r="C153" s="9">
        <v>36537.4</v>
      </c>
      <c r="D153" s="16">
        <f t="shared" si="62"/>
        <v>2.3865300829262193E-3</v>
      </c>
      <c r="E153" s="17">
        <f t="shared" si="63"/>
        <v>103.61624888726563</v>
      </c>
      <c r="F153" s="17"/>
      <c r="G153" s="15">
        <v>42887</v>
      </c>
      <c r="H153" s="9">
        <v>36382.1</v>
      </c>
      <c r="I153" s="16">
        <f t="shared" si="64"/>
        <v>1.8488248369266103E-3</v>
      </c>
      <c r="J153" s="17">
        <f t="shared" si="65"/>
        <v>103.7409306775134</v>
      </c>
      <c r="K153" s="17"/>
      <c r="L153" s="15">
        <v>42887</v>
      </c>
      <c r="M153" s="9">
        <v>40353.22</v>
      </c>
      <c r="N153" s="16">
        <f t="shared" si="66"/>
        <v>2.078743942998118E-3</v>
      </c>
      <c r="O153" s="17">
        <f t="shared" si="67"/>
        <v>103.50615472614733</v>
      </c>
      <c r="P153" s="17"/>
      <c r="Q153" s="15">
        <v>42887</v>
      </c>
      <c r="R153" s="9">
        <v>38107.699999999997</v>
      </c>
      <c r="S153" s="16">
        <f t="shared" si="68"/>
        <v>2.2452595619466553E-3</v>
      </c>
      <c r="T153" s="17">
        <f t="shared" si="69"/>
        <v>103.7511108110227</v>
      </c>
      <c r="U153" s="17"/>
      <c r="V153" s="15">
        <v>42887</v>
      </c>
      <c r="W153" s="9">
        <v>1522.61</v>
      </c>
      <c r="X153" s="16">
        <f t="shared" si="77"/>
        <v>6.7692793017792852E-4</v>
      </c>
      <c r="Y153" s="9">
        <f t="shared" si="57"/>
        <v>3.5117065111833767E-5</v>
      </c>
      <c r="Z153" s="17">
        <f t="shared" si="70"/>
        <v>103.43747664757723</v>
      </c>
      <c r="AA153" s="17">
        <f t="shared" si="71"/>
        <v>104.02224185010296</v>
      </c>
      <c r="AB153" s="17">
        <f t="shared" si="72"/>
        <v>103.36750429684591</v>
      </c>
      <c r="AC153" s="17">
        <f t="shared" si="61"/>
        <v>103.94822603598479</v>
      </c>
      <c r="AD153" s="17"/>
      <c r="AE153" s="15">
        <v>42887</v>
      </c>
      <c r="AF153" s="9">
        <v>62617.99</v>
      </c>
      <c r="AG153" s="16">
        <f t="shared" si="73"/>
        <v>2.0730230946679473E-3</v>
      </c>
      <c r="AH153" s="17">
        <f t="shared" si="74"/>
        <v>103.50921041691142</v>
      </c>
      <c r="AI153" s="17"/>
      <c r="AJ153" s="17"/>
      <c r="AK153" s="15">
        <v>42887</v>
      </c>
      <c r="AL153" s="9">
        <v>40089.660000000003</v>
      </c>
      <c r="AM153" s="16">
        <f t="shared" si="75"/>
        <v>9.1953552345747092E-4</v>
      </c>
      <c r="AN153" s="17">
        <f t="shared" si="76"/>
        <v>102.80085339022591</v>
      </c>
      <c r="AO153" s="17"/>
      <c r="AP153" s="17"/>
      <c r="AQ153" s="9">
        <f t="shared" si="58"/>
        <v>102.80085339022591</v>
      </c>
      <c r="AR153" s="9">
        <f t="shared" si="59"/>
        <v>103.7511108110227</v>
      </c>
      <c r="AS153" s="9">
        <f t="shared" si="60"/>
        <v>103.48741815151442</v>
      </c>
      <c r="AT153" s="17"/>
      <c r="AU153" s="17"/>
      <c r="AV153" s="17"/>
      <c r="AW153" s="17"/>
      <c r="AX153" s="15"/>
    </row>
    <row r="154" spans="2:50" x14ac:dyDescent="0.2">
      <c r="B154" s="15">
        <v>42888</v>
      </c>
      <c r="C154" s="9">
        <v>36555.21</v>
      </c>
      <c r="D154" s="16">
        <f t="shared" si="62"/>
        <v>4.8744574052883571E-4</v>
      </c>
      <c r="E154" s="17">
        <f t="shared" si="63"/>
        <v>103.66675618643529</v>
      </c>
      <c r="F154" s="17"/>
      <c r="G154" s="15">
        <v>42888</v>
      </c>
      <c r="H154" s="9">
        <v>36404.25</v>
      </c>
      <c r="I154" s="16">
        <f t="shared" si="64"/>
        <v>6.0881587374006507E-4</v>
      </c>
      <c r="J154" s="17">
        <f t="shared" si="65"/>
        <v>103.80408980286644</v>
      </c>
      <c r="K154" s="17"/>
      <c r="L154" s="15">
        <v>42888</v>
      </c>
      <c r="M154" s="9">
        <v>40380.15</v>
      </c>
      <c r="N154" s="16">
        <f t="shared" si="66"/>
        <v>6.6735690485164589E-4</v>
      </c>
      <c r="O154" s="17">
        <f t="shared" si="67"/>
        <v>103.57523027319847</v>
      </c>
      <c r="P154" s="17"/>
      <c r="Q154" s="15">
        <v>42888</v>
      </c>
      <c r="R154" s="9">
        <v>38133.839999999997</v>
      </c>
      <c r="S154" s="16">
        <f t="shared" si="68"/>
        <v>6.8595060840714872E-4</v>
      </c>
      <c r="T154" s="17">
        <f t="shared" si="69"/>
        <v>103.82227894860644</v>
      </c>
      <c r="U154" s="17"/>
      <c r="V154" s="15">
        <v>42888</v>
      </c>
      <c r="W154" s="9">
        <v>1525.06</v>
      </c>
      <c r="X154" s="16">
        <f t="shared" si="77"/>
        <v>1.6090791469911547E-3</v>
      </c>
      <c r="Y154" s="9">
        <f t="shared" si="57"/>
        <v>3.5117065111833767E-5</v>
      </c>
      <c r="Z154" s="17">
        <f t="shared" si="70"/>
        <v>103.60391573426823</v>
      </c>
      <c r="AA154" s="17">
        <f t="shared" si="71"/>
        <v>104.19327482612736</v>
      </c>
      <c r="AB154" s="17">
        <f t="shared" si="72"/>
        <v>103.43747664757723</v>
      </c>
      <c r="AC154" s="17">
        <f t="shared" si="61"/>
        <v>104.02224185010296</v>
      </c>
      <c r="AD154" s="17"/>
      <c r="AE154" s="15">
        <v>42888</v>
      </c>
      <c r="AF154" s="9">
        <v>62643.839999999997</v>
      </c>
      <c r="AG154" s="16">
        <f t="shared" si="73"/>
        <v>4.1282066064396439E-4</v>
      </c>
      <c r="AH154" s="17">
        <f t="shared" si="74"/>
        <v>103.55194115753847</v>
      </c>
      <c r="AI154" s="17"/>
      <c r="AJ154" s="17"/>
      <c r="AK154" s="15">
        <v>42888</v>
      </c>
      <c r="AL154" s="9">
        <v>40114.44</v>
      </c>
      <c r="AM154" s="16">
        <f t="shared" si="75"/>
        <v>6.1811449635640336E-4</v>
      </c>
      <c r="AN154" s="17">
        <f t="shared" si="76"/>
        <v>102.86439608794421</v>
      </c>
      <c r="AO154" s="17"/>
      <c r="AP154" s="17"/>
      <c r="AQ154" s="9">
        <f t="shared" si="58"/>
        <v>102.86439608794421</v>
      </c>
      <c r="AR154" s="9">
        <f t="shared" si="59"/>
        <v>103.82227894860644</v>
      </c>
      <c r="AS154" s="9">
        <f t="shared" si="60"/>
        <v>103.54744874276487</v>
      </c>
      <c r="AT154" s="17"/>
      <c r="AU154" s="17"/>
      <c r="AV154" s="17"/>
      <c r="AW154" s="17"/>
      <c r="AX154" s="15"/>
    </row>
    <row r="155" spans="2:50" x14ac:dyDescent="0.2">
      <c r="B155" s="15">
        <v>42889</v>
      </c>
      <c r="C155" s="9">
        <v>36555.21</v>
      </c>
      <c r="D155" s="16">
        <f t="shared" si="62"/>
        <v>0</v>
      </c>
      <c r="E155" s="17">
        <f t="shared" si="63"/>
        <v>103.66675618643529</v>
      </c>
      <c r="F155" s="17"/>
      <c r="G155" s="15">
        <v>42889</v>
      </c>
      <c r="H155" s="9">
        <v>36404.25</v>
      </c>
      <c r="I155" s="16">
        <f t="shared" si="64"/>
        <v>0</v>
      </c>
      <c r="J155" s="17">
        <f t="shared" si="65"/>
        <v>103.80408980286644</v>
      </c>
      <c r="K155" s="17"/>
      <c r="L155" s="15">
        <v>42889</v>
      </c>
      <c r="M155" s="9">
        <v>40380.15</v>
      </c>
      <c r="N155" s="16">
        <f t="shared" si="66"/>
        <v>0</v>
      </c>
      <c r="O155" s="17">
        <f t="shared" si="67"/>
        <v>103.57523027319847</v>
      </c>
      <c r="P155" s="17"/>
      <c r="Q155" s="15">
        <v>42889</v>
      </c>
      <c r="R155" s="9">
        <v>38133.839999999997</v>
      </c>
      <c r="S155" s="16">
        <f t="shared" si="68"/>
        <v>0</v>
      </c>
      <c r="T155" s="17">
        <f t="shared" si="69"/>
        <v>103.82227894860644</v>
      </c>
      <c r="U155" s="17"/>
      <c r="V155" s="15">
        <v>42889</v>
      </c>
      <c r="W155" s="9">
        <v>1525.2</v>
      </c>
      <c r="X155" s="16">
        <f t="shared" si="77"/>
        <v>9.1799666898317867E-5</v>
      </c>
      <c r="Y155" s="9">
        <f t="shared" si="57"/>
        <v>3.5117065111833767E-5</v>
      </c>
      <c r="Z155" s="17">
        <f t="shared" si="70"/>
        <v>103.61342653922199</v>
      </c>
      <c r="AA155" s="17">
        <f t="shared" si="71"/>
        <v>104.20649869606574</v>
      </c>
      <c r="AB155" s="17">
        <f t="shared" si="72"/>
        <v>103.60391573426823</v>
      </c>
      <c r="AC155" s="17">
        <f t="shared" si="61"/>
        <v>104.19327482612736</v>
      </c>
      <c r="AD155" s="17"/>
      <c r="AE155" s="15">
        <v>42889</v>
      </c>
      <c r="AF155" s="9">
        <v>62643.839999999997</v>
      </c>
      <c r="AG155" s="16">
        <f t="shared" si="73"/>
        <v>0</v>
      </c>
      <c r="AH155" s="17">
        <f t="shared" si="74"/>
        <v>103.55194115753847</v>
      </c>
      <c r="AI155" s="17"/>
      <c r="AJ155" s="17"/>
      <c r="AK155" s="15">
        <v>42889</v>
      </c>
      <c r="AL155" s="9">
        <v>40114.44</v>
      </c>
      <c r="AM155" s="16">
        <f t="shared" si="75"/>
        <v>0</v>
      </c>
      <c r="AN155" s="17">
        <f t="shared" si="76"/>
        <v>102.86439608794421</v>
      </c>
      <c r="AO155" s="17"/>
      <c r="AP155" s="17"/>
      <c r="AQ155" s="9">
        <f t="shared" si="58"/>
        <v>102.86439608794421</v>
      </c>
      <c r="AR155" s="9">
        <f t="shared" si="59"/>
        <v>103.82227894860644</v>
      </c>
      <c r="AS155" s="9">
        <f t="shared" si="60"/>
        <v>103.54744874276487</v>
      </c>
      <c r="AT155" s="17"/>
      <c r="AU155" s="17"/>
      <c r="AV155" s="17"/>
      <c r="AW155" s="17"/>
      <c r="AX155" s="15"/>
    </row>
    <row r="156" spans="2:50" x14ac:dyDescent="0.2">
      <c r="B156" s="15">
        <v>42890</v>
      </c>
      <c r="C156" s="9">
        <v>36555.21</v>
      </c>
      <c r="D156" s="16">
        <f t="shared" si="62"/>
        <v>0</v>
      </c>
      <c r="E156" s="17">
        <f t="shared" si="63"/>
        <v>103.66675618643529</v>
      </c>
      <c r="F156" s="17"/>
      <c r="G156" s="15">
        <v>42890</v>
      </c>
      <c r="H156" s="9">
        <v>36404.25</v>
      </c>
      <c r="I156" s="16">
        <f t="shared" si="64"/>
        <v>0</v>
      </c>
      <c r="J156" s="17">
        <f t="shared" si="65"/>
        <v>103.80408980286644</v>
      </c>
      <c r="K156" s="17"/>
      <c r="L156" s="15">
        <v>42890</v>
      </c>
      <c r="M156" s="9">
        <v>40380.15</v>
      </c>
      <c r="N156" s="16">
        <f t="shared" si="66"/>
        <v>0</v>
      </c>
      <c r="O156" s="17">
        <f t="shared" si="67"/>
        <v>103.57523027319847</v>
      </c>
      <c r="P156" s="17"/>
      <c r="Q156" s="15">
        <v>42890</v>
      </c>
      <c r="R156" s="9">
        <v>38133.839999999997</v>
      </c>
      <c r="S156" s="16">
        <f t="shared" si="68"/>
        <v>0</v>
      </c>
      <c r="T156" s="17">
        <f t="shared" si="69"/>
        <v>103.82227894860644</v>
      </c>
      <c r="U156" s="17"/>
      <c r="V156" s="15">
        <v>42890</v>
      </c>
      <c r="W156" s="9">
        <v>1525.33</v>
      </c>
      <c r="X156" s="16">
        <f t="shared" si="77"/>
        <v>8.5234723314897565E-5</v>
      </c>
      <c r="Y156" s="9">
        <f t="shared" si="57"/>
        <v>3.5117065111833767E-5</v>
      </c>
      <c r="Z156" s="17">
        <f t="shared" si="70"/>
        <v>103.62225800096476</v>
      </c>
      <c r="AA156" s="17">
        <f t="shared" si="71"/>
        <v>104.2190401345495</v>
      </c>
      <c r="AB156" s="17">
        <f t="shared" si="72"/>
        <v>103.61342653922199</v>
      </c>
      <c r="AC156" s="17">
        <f t="shared" si="61"/>
        <v>104.20649869606574</v>
      </c>
      <c r="AD156" s="17"/>
      <c r="AE156" s="15">
        <v>42890</v>
      </c>
      <c r="AF156" s="9">
        <v>62643.839999999997</v>
      </c>
      <c r="AG156" s="16">
        <f t="shared" si="73"/>
        <v>0</v>
      </c>
      <c r="AH156" s="17">
        <f t="shared" si="74"/>
        <v>103.55194115753847</v>
      </c>
      <c r="AI156" s="17"/>
      <c r="AJ156" s="17"/>
      <c r="AK156" s="15">
        <v>42890</v>
      </c>
      <c r="AL156" s="9">
        <v>40114.44</v>
      </c>
      <c r="AM156" s="16">
        <f t="shared" si="75"/>
        <v>0</v>
      </c>
      <c r="AN156" s="17">
        <f t="shared" si="76"/>
        <v>102.86439608794421</v>
      </c>
      <c r="AO156" s="17"/>
      <c r="AP156" s="17"/>
      <c r="AQ156" s="9">
        <f t="shared" si="58"/>
        <v>102.86439608794421</v>
      </c>
      <c r="AR156" s="9">
        <f t="shared" si="59"/>
        <v>103.82227894860644</v>
      </c>
      <c r="AS156" s="9">
        <f t="shared" si="60"/>
        <v>103.54744874276487</v>
      </c>
      <c r="AT156" s="17"/>
      <c r="AU156" s="17"/>
      <c r="AV156" s="17"/>
      <c r="AW156" s="17"/>
      <c r="AX156" s="15"/>
    </row>
    <row r="157" spans="2:50" x14ac:dyDescent="0.2">
      <c r="B157" s="15">
        <v>42891</v>
      </c>
      <c r="C157" s="9">
        <v>36626.129999999997</v>
      </c>
      <c r="D157" s="16">
        <f t="shared" si="62"/>
        <v>1.9400791296233511E-3</v>
      </c>
      <c r="E157" s="17">
        <f t="shared" si="63"/>
        <v>103.86787789654835</v>
      </c>
      <c r="F157" s="17"/>
      <c r="G157" s="15">
        <v>42891</v>
      </c>
      <c r="H157" s="9">
        <v>36459.39</v>
      </c>
      <c r="I157" s="16">
        <f t="shared" si="64"/>
        <v>1.5146583159932892E-3</v>
      </c>
      <c r="J157" s="17">
        <f t="shared" si="65"/>
        <v>103.96131753072046</v>
      </c>
      <c r="K157" s="17"/>
      <c r="L157" s="15">
        <v>42891</v>
      </c>
      <c r="M157" s="9">
        <v>40454.400000000001</v>
      </c>
      <c r="N157" s="16">
        <f t="shared" si="66"/>
        <v>1.838774744521654E-3</v>
      </c>
      <c r="O157" s="17">
        <f t="shared" si="67"/>
        <v>103.76568179078285</v>
      </c>
      <c r="P157" s="17"/>
      <c r="Q157" s="15">
        <v>42891</v>
      </c>
      <c r="R157" s="9">
        <v>38206.03</v>
      </c>
      <c r="S157" s="16">
        <f t="shared" si="68"/>
        <v>1.8930692529259829E-3</v>
      </c>
      <c r="T157" s="17">
        <f t="shared" si="69"/>
        <v>104.01882171265275</v>
      </c>
      <c r="U157" s="17"/>
      <c r="V157" s="15">
        <v>42891</v>
      </c>
      <c r="W157" s="9">
        <v>1525.62</v>
      </c>
      <c r="X157" s="16">
        <f t="shared" si="77"/>
        <v>1.9012279310048896E-4</v>
      </c>
      <c r="Y157" s="9">
        <f t="shared" si="57"/>
        <v>3.5117065111833767E-5</v>
      </c>
      <c r="Z157" s="17">
        <f t="shared" si="70"/>
        <v>103.64195895408328</v>
      </c>
      <c r="AA157" s="17">
        <f t="shared" si="71"/>
        <v>104.24251441637243</v>
      </c>
      <c r="AB157" s="17">
        <f t="shared" si="72"/>
        <v>103.62225800096476</v>
      </c>
      <c r="AC157" s="17">
        <f t="shared" si="61"/>
        <v>104.2190401345495</v>
      </c>
      <c r="AD157" s="17"/>
      <c r="AE157" s="15">
        <v>42891</v>
      </c>
      <c r="AF157" s="9">
        <v>62750.44</v>
      </c>
      <c r="AG157" s="16">
        <f t="shared" si="73"/>
        <v>1.7016836771182042E-3</v>
      </c>
      <c r="AH157" s="17">
        <f t="shared" si="74"/>
        <v>103.72815380554016</v>
      </c>
      <c r="AI157" s="17"/>
      <c r="AJ157" s="17"/>
      <c r="AK157" s="15">
        <v>42891</v>
      </c>
      <c r="AL157" s="9">
        <v>40164.730000000003</v>
      </c>
      <c r="AM157" s="16">
        <f t="shared" si="75"/>
        <v>1.2536632693862515E-3</v>
      </c>
      <c r="AN157" s="17">
        <f t="shared" si="76"/>
        <v>102.99335340304727</v>
      </c>
      <c r="AO157" s="17"/>
      <c r="AP157" s="17"/>
      <c r="AQ157" s="9">
        <f t="shared" si="58"/>
        <v>102.99335340304727</v>
      </c>
      <c r="AR157" s="9">
        <f t="shared" si="59"/>
        <v>104.01882171265275</v>
      </c>
      <c r="AS157" s="9">
        <f t="shared" si="60"/>
        <v>103.72253435654864</v>
      </c>
      <c r="AT157" s="17"/>
      <c r="AU157" s="17"/>
      <c r="AV157" s="17"/>
      <c r="AW157" s="17"/>
      <c r="AX157" s="15"/>
    </row>
    <row r="158" spans="2:50" x14ac:dyDescent="0.2">
      <c r="B158" s="15">
        <v>42892</v>
      </c>
      <c r="C158" s="9">
        <v>36639.550000000003</v>
      </c>
      <c r="D158" s="16">
        <f t="shared" si="62"/>
        <v>3.6640507746810158E-4</v>
      </c>
      <c r="E158" s="17">
        <f t="shared" si="63"/>
        <v>103.90593561439549</v>
      </c>
      <c r="F158" s="17"/>
      <c r="G158" s="15">
        <v>42892</v>
      </c>
      <c r="H158" s="9">
        <v>36482.199999999997</v>
      </c>
      <c r="I158" s="16">
        <f t="shared" si="64"/>
        <v>6.2562758181083922E-4</v>
      </c>
      <c r="J158" s="17">
        <f t="shared" si="65"/>
        <v>104.02635859840908</v>
      </c>
      <c r="K158" s="17"/>
      <c r="L158" s="15">
        <v>42892</v>
      </c>
      <c r="M158" s="9">
        <v>40466.54</v>
      </c>
      <c r="N158" s="16">
        <f t="shared" si="66"/>
        <v>3.0009096661909318E-4</v>
      </c>
      <c r="O158" s="17">
        <f t="shared" si="67"/>
        <v>103.79682093453333</v>
      </c>
      <c r="P158" s="17"/>
      <c r="Q158" s="15">
        <v>42892</v>
      </c>
      <c r="R158" s="9">
        <v>38227.56</v>
      </c>
      <c r="S158" s="16">
        <f t="shared" si="68"/>
        <v>5.635236113252784E-4</v>
      </c>
      <c r="T158" s="17">
        <f t="shared" si="69"/>
        <v>104.07743877471006</v>
      </c>
      <c r="U158" s="17"/>
      <c r="V158" s="15">
        <v>42892</v>
      </c>
      <c r="W158" s="9">
        <v>1526.05</v>
      </c>
      <c r="X158" s="16">
        <f t="shared" si="77"/>
        <v>2.818526238512753E-4</v>
      </c>
      <c r="Y158" s="9">
        <f t="shared" si="57"/>
        <v>3.5117065111833767E-5</v>
      </c>
      <c r="Z158" s="17">
        <f t="shared" si="70"/>
        <v>103.67117071215557</v>
      </c>
      <c r="AA158" s="17">
        <f t="shared" si="71"/>
        <v>104.27555613374372</v>
      </c>
      <c r="AB158" s="17">
        <f t="shared" si="72"/>
        <v>103.64195895408328</v>
      </c>
      <c r="AC158" s="17">
        <f t="shared" si="61"/>
        <v>104.24251441637243</v>
      </c>
      <c r="AD158" s="17"/>
      <c r="AE158" s="15">
        <v>42892</v>
      </c>
      <c r="AF158" s="9">
        <v>62779.28</v>
      </c>
      <c r="AG158" s="16">
        <f t="shared" si="73"/>
        <v>4.5959837094367018E-4</v>
      </c>
      <c r="AH158" s="17">
        <f t="shared" si="74"/>
        <v>103.77582709605018</v>
      </c>
      <c r="AI158" s="17"/>
      <c r="AJ158" s="17"/>
      <c r="AK158" s="15">
        <v>42892</v>
      </c>
      <c r="AL158" s="9">
        <v>40174.449999999997</v>
      </c>
      <c r="AM158" s="16">
        <f t="shared" si="75"/>
        <v>2.4200336962287849E-4</v>
      </c>
      <c r="AN158" s="17">
        <f t="shared" si="76"/>
        <v>103.01827814161956</v>
      </c>
      <c r="AO158" s="17"/>
      <c r="AP158" s="17"/>
      <c r="AQ158" s="9">
        <f t="shared" si="58"/>
        <v>103.01827814161956</v>
      </c>
      <c r="AR158" s="9">
        <f t="shared" si="59"/>
        <v>104.07743877471006</v>
      </c>
      <c r="AS158" s="9">
        <f t="shared" si="60"/>
        <v>103.76677652661961</v>
      </c>
      <c r="AT158" s="17"/>
      <c r="AU158" s="17"/>
      <c r="AV158" s="17"/>
      <c r="AW158" s="17"/>
      <c r="AX158" s="15"/>
    </row>
    <row r="159" spans="2:50" x14ac:dyDescent="0.2">
      <c r="B159" s="15">
        <v>42893</v>
      </c>
      <c r="C159" s="9">
        <v>36645.18</v>
      </c>
      <c r="D159" s="16">
        <f t="shared" si="62"/>
        <v>1.5365909242870401E-4</v>
      </c>
      <c r="E159" s="17">
        <f t="shared" si="63"/>
        <v>103.92190170615996</v>
      </c>
      <c r="F159" s="17"/>
      <c r="G159" s="15">
        <v>42893</v>
      </c>
      <c r="H159" s="9">
        <v>36483.589999999997</v>
      </c>
      <c r="I159" s="16">
        <f t="shared" si="64"/>
        <v>3.8100772431493013E-5</v>
      </c>
      <c r="J159" s="17">
        <f t="shared" si="65"/>
        <v>104.03032208302491</v>
      </c>
      <c r="K159" s="17"/>
      <c r="L159" s="15">
        <v>42893</v>
      </c>
      <c r="M159" s="9">
        <v>40475.47</v>
      </c>
      <c r="N159" s="16">
        <f t="shared" si="66"/>
        <v>2.2067614379683853E-4</v>
      </c>
      <c r="O159" s="17">
        <f t="shared" si="67"/>
        <v>103.81972641671554</v>
      </c>
      <c r="P159" s="17"/>
      <c r="Q159" s="15">
        <v>42893</v>
      </c>
      <c r="R159" s="9">
        <v>38235.879999999997</v>
      </c>
      <c r="S159" s="16">
        <f t="shared" si="68"/>
        <v>2.1764402436352803E-4</v>
      </c>
      <c r="T159" s="17">
        <f t="shared" si="69"/>
        <v>104.10009060733044</v>
      </c>
      <c r="U159" s="17"/>
      <c r="V159" s="15">
        <v>42893</v>
      </c>
      <c r="W159" s="9">
        <v>1525.91</v>
      </c>
      <c r="X159" s="16">
        <f t="shared" si="77"/>
        <v>-9.1740113364435771E-5</v>
      </c>
      <c r="Y159" s="9">
        <f t="shared" si="57"/>
        <v>3.5117065111833767E-5</v>
      </c>
      <c r="Z159" s="17">
        <f t="shared" si="70"/>
        <v>103.66165990720181</v>
      </c>
      <c r="AA159" s="17">
        <f t="shared" si="71"/>
        <v>104.26965173389719</v>
      </c>
      <c r="AB159" s="17">
        <f t="shared" si="72"/>
        <v>103.67117071215557</v>
      </c>
      <c r="AC159" s="17">
        <f t="shared" si="61"/>
        <v>104.27555613374372</v>
      </c>
      <c r="AD159" s="17"/>
      <c r="AE159" s="15">
        <v>42893</v>
      </c>
      <c r="AF159" s="9">
        <v>62779.21</v>
      </c>
      <c r="AG159" s="16">
        <f t="shared" si="73"/>
        <v>-1.1150175662777428E-6</v>
      </c>
      <c r="AH159" s="17">
        <f t="shared" si="74"/>
        <v>103.77571138418001</v>
      </c>
      <c r="AI159" s="17"/>
      <c r="AJ159" s="17"/>
      <c r="AK159" s="15">
        <v>42893</v>
      </c>
      <c r="AL159" s="9">
        <v>40180.29</v>
      </c>
      <c r="AM159" s="16">
        <f t="shared" si="75"/>
        <v>1.4536602243464536E-4</v>
      </c>
      <c r="AN159" s="17">
        <f t="shared" si="76"/>
        <v>103.03325349895107</v>
      </c>
      <c r="AO159" s="17"/>
      <c r="AP159" s="17"/>
      <c r="AQ159" s="9">
        <f t="shared" si="58"/>
        <v>103.03325349895107</v>
      </c>
      <c r="AR159" s="9">
        <f t="shared" si="59"/>
        <v>104.10009060733044</v>
      </c>
      <c r="AS159" s="9">
        <f t="shared" si="60"/>
        <v>103.78016761606033</v>
      </c>
      <c r="AT159" s="17"/>
      <c r="AU159" s="17"/>
      <c r="AV159" s="17"/>
      <c r="AW159" s="17"/>
      <c r="AX159" s="15"/>
    </row>
    <row r="160" spans="2:50" x14ac:dyDescent="0.2">
      <c r="B160" s="15">
        <v>42894</v>
      </c>
      <c r="C160" s="9">
        <v>36644.51</v>
      </c>
      <c r="D160" s="16">
        <f t="shared" si="62"/>
        <v>-1.8283441369337794E-5</v>
      </c>
      <c r="E160" s="17">
        <f t="shared" si="63"/>
        <v>103.92000165616312</v>
      </c>
      <c r="F160" s="17"/>
      <c r="G160" s="15">
        <v>42894</v>
      </c>
      <c r="H160" s="9">
        <v>36486.400000000001</v>
      </c>
      <c r="I160" s="16">
        <f t="shared" si="64"/>
        <v>7.7020929135640515E-5</v>
      </c>
      <c r="J160" s="17">
        <f t="shared" si="65"/>
        <v>104.03833459509002</v>
      </c>
      <c r="K160" s="17"/>
      <c r="L160" s="15">
        <v>42894</v>
      </c>
      <c r="M160" s="9">
        <v>40475.03</v>
      </c>
      <c r="N160" s="16">
        <f t="shared" si="66"/>
        <v>-1.0870781735228263E-5</v>
      </c>
      <c r="O160" s="17">
        <f t="shared" si="67"/>
        <v>103.81859781512985</v>
      </c>
      <c r="P160" s="17"/>
      <c r="Q160" s="15">
        <v>42894</v>
      </c>
      <c r="R160" s="9">
        <v>38238.699999999997</v>
      </c>
      <c r="S160" s="16">
        <f t="shared" si="68"/>
        <v>7.3752716035269117E-5</v>
      </c>
      <c r="T160" s="17">
        <f t="shared" si="69"/>
        <v>104.10776827175225</v>
      </c>
      <c r="U160" s="17"/>
      <c r="V160" s="15">
        <v>42894</v>
      </c>
      <c r="W160" s="9">
        <v>1524.55</v>
      </c>
      <c r="X160" s="16">
        <f t="shared" si="77"/>
        <v>-8.9127143802725239E-4</v>
      </c>
      <c r="Y160" s="9">
        <f t="shared" si="57"/>
        <v>3.5117065111833767E-5</v>
      </c>
      <c r="Z160" s="17">
        <f t="shared" si="70"/>
        <v>103.56926923050803</v>
      </c>
      <c r="AA160" s="17">
        <f t="shared" si="71"/>
        <v>104.18038081560285</v>
      </c>
      <c r="AB160" s="17">
        <f t="shared" si="72"/>
        <v>103.66165990720181</v>
      </c>
      <c r="AC160" s="17">
        <f t="shared" si="61"/>
        <v>104.26965173389719</v>
      </c>
      <c r="AD160" s="17"/>
      <c r="AE160" s="15">
        <v>42894</v>
      </c>
      <c r="AF160" s="9">
        <v>62778.9</v>
      </c>
      <c r="AG160" s="16">
        <f t="shared" si="73"/>
        <v>-4.9379404423177675E-6</v>
      </c>
      <c r="AH160" s="17">
        <f t="shared" si="74"/>
        <v>103.77519894589784</v>
      </c>
      <c r="AI160" s="17"/>
      <c r="AJ160" s="17"/>
      <c r="AK160" s="15">
        <v>42894</v>
      </c>
      <c r="AL160" s="9">
        <v>40188.230000000003</v>
      </c>
      <c r="AM160" s="16">
        <f t="shared" si="75"/>
        <v>1.9760932536838638E-4</v>
      </c>
      <c r="AN160" s="17">
        <f t="shared" si="76"/>
        <v>103.05361383066551</v>
      </c>
      <c r="AO160" s="17"/>
      <c r="AP160" s="17"/>
      <c r="AQ160" s="9">
        <f t="shared" si="58"/>
        <v>103.05361383066551</v>
      </c>
      <c r="AR160" s="9">
        <f t="shared" si="59"/>
        <v>104.10776827175225</v>
      </c>
      <c r="AS160" s="9">
        <f t="shared" si="60"/>
        <v>103.78558585244976</v>
      </c>
      <c r="AT160" s="17"/>
      <c r="AU160" s="17"/>
      <c r="AV160" s="17"/>
      <c r="AW160" s="17"/>
      <c r="AX160" s="15"/>
    </row>
    <row r="161" spans="2:50" x14ac:dyDescent="0.2">
      <c r="B161" s="15">
        <v>42895</v>
      </c>
      <c r="C161" s="9">
        <v>36610.339999999997</v>
      </c>
      <c r="D161" s="16">
        <f t="shared" si="62"/>
        <v>-9.3247255864536971E-4</v>
      </c>
      <c r="E161" s="17">
        <f t="shared" si="63"/>
        <v>103.82309910632436</v>
      </c>
      <c r="F161" s="17"/>
      <c r="G161" s="15">
        <v>42895</v>
      </c>
      <c r="H161" s="9">
        <v>36476.050000000003</v>
      </c>
      <c r="I161" s="16">
        <f t="shared" si="64"/>
        <v>-2.8366733906326491E-4</v>
      </c>
      <c r="J161" s="17">
        <f t="shared" si="65"/>
        <v>104.00882231755486</v>
      </c>
      <c r="K161" s="17"/>
      <c r="L161" s="15">
        <v>42895</v>
      </c>
      <c r="M161" s="9">
        <v>40450.1</v>
      </c>
      <c r="N161" s="16">
        <f t="shared" si="66"/>
        <v>-6.1593530628634152E-4</v>
      </c>
      <c r="O161" s="17">
        <f t="shared" si="67"/>
        <v>103.75465227528636</v>
      </c>
      <c r="P161" s="17"/>
      <c r="Q161" s="15">
        <v>42895</v>
      </c>
      <c r="R161" s="9">
        <v>38220.15</v>
      </c>
      <c r="S161" s="16">
        <f t="shared" si="68"/>
        <v>-4.8511063399114818E-4</v>
      </c>
      <c r="T161" s="17">
        <f t="shared" si="69"/>
        <v>104.05726448628253</v>
      </c>
      <c r="U161" s="17"/>
      <c r="V161" s="15">
        <v>42895</v>
      </c>
      <c r="W161" s="9">
        <v>1524.05</v>
      </c>
      <c r="X161" s="16">
        <f t="shared" si="77"/>
        <v>-3.2796562920200945E-4</v>
      </c>
      <c r="Y161" s="9">
        <f t="shared" si="57"/>
        <v>3.5117065111833767E-5</v>
      </c>
      <c r="Z161" s="17">
        <f t="shared" si="70"/>
        <v>103.53530206995885</v>
      </c>
      <c r="AA161" s="17">
        <f t="shared" si="71"/>
        <v>104.14987174067463</v>
      </c>
      <c r="AB161" s="17">
        <f t="shared" si="72"/>
        <v>103.56926923050803</v>
      </c>
      <c r="AC161" s="17">
        <f t="shared" si="61"/>
        <v>104.18038081560285</v>
      </c>
      <c r="AD161" s="17"/>
      <c r="AE161" s="15">
        <v>42895</v>
      </c>
      <c r="AF161" s="9">
        <v>62734.87</v>
      </c>
      <c r="AG161" s="16">
        <f t="shared" si="73"/>
        <v>-7.0135029444606811E-4</v>
      </c>
      <c r="AH161" s="17">
        <f t="shared" si="74"/>
        <v>103.70241617956094</v>
      </c>
      <c r="AI161" s="17"/>
      <c r="AJ161" s="17"/>
      <c r="AK161" s="15">
        <v>42895</v>
      </c>
      <c r="AL161" s="9">
        <v>40180.25</v>
      </c>
      <c r="AM161" s="16">
        <f t="shared" si="75"/>
        <v>-1.9856559992825762E-4</v>
      </c>
      <c r="AN161" s="17">
        <f t="shared" si="76"/>
        <v>103.03315092801046</v>
      </c>
      <c r="AO161" s="17"/>
      <c r="AP161" s="17"/>
      <c r="AQ161" s="9">
        <f t="shared" si="58"/>
        <v>103.03315092801046</v>
      </c>
      <c r="AR161" s="9">
        <f t="shared" si="59"/>
        <v>104.05726448628253</v>
      </c>
      <c r="AS161" s="9">
        <f t="shared" si="60"/>
        <v>103.7299008821699</v>
      </c>
      <c r="AT161" s="17"/>
      <c r="AU161" s="17"/>
      <c r="AV161" s="17"/>
      <c r="AW161" s="17"/>
      <c r="AX161" s="15"/>
    </row>
    <row r="162" spans="2:50" x14ac:dyDescent="0.2">
      <c r="B162" s="15">
        <v>42896</v>
      </c>
      <c r="C162" s="9">
        <v>36610.339999999997</v>
      </c>
      <c r="D162" s="16">
        <f t="shared" si="62"/>
        <v>0</v>
      </c>
      <c r="E162" s="17">
        <f t="shared" si="63"/>
        <v>103.82309910632436</v>
      </c>
      <c r="F162" s="17"/>
      <c r="G162" s="15">
        <v>42896</v>
      </c>
      <c r="H162" s="9">
        <v>36476.050000000003</v>
      </c>
      <c r="I162" s="16">
        <f t="shared" si="64"/>
        <v>0</v>
      </c>
      <c r="J162" s="17">
        <f t="shared" si="65"/>
        <v>104.00882231755486</v>
      </c>
      <c r="K162" s="17"/>
      <c r="L162" s="15">
        <v>42896</v>
      </c>
      <c r="M162" s="9">
        <v>40450.1</v>
      </c>
      <c r="N162" s="16">
        <f t="shared" si="66"/>
        <v>0</v>
      </c>
      <c r="O162" s="17">
        <f t="shared" si="67"/>
        <v>103.75465227528636</v>
      </c>
      <c r="P162" s="17"/>
      <c r="Q162" s="15">
        <v>42896</v>
      </c>
      <c r="R162" s="9">
        <v>38220.15</v>
      </c>
      <c r="S162" s="16">
        <f t="shared" si="68"/>
        <v>0</v>
      </c>
      <c r="T162" s="17">
        <f t="shared" si="69"/>
        <v>104.05726448628253</v>
      </c>
      <c r="U162" s="17"/>
      <c r="V162" s="15">
        <v>42896</v>
      </c>
      <c r="W162" s="9">
        <v>1524.17</v>
      </c>
      <c r="X162" s="16">
        <f t="shared" si="77"/>
        <v>7.87375742266061E-5</v>
      </c>
      <c r="Y162" s="9">
        <f t="shared" si="57"/>
        <v>3.5117065111833767E-5</v>
      </c>
      <c r="Z162" s="17">
        <f t="shared" si="70"/>
        <v>103.54345418849066</v>
      </c>
      <c r="AA162" s="17">
        <f t="shared" si="71"/>
        <v>104.1617296867588</v>
      </c>
      <c r="AB162" s="17">
        <f t="shared" si="72"/>
        <v>103.53530206995885</v>
      </c>
      <c r="AC162" s="17">
        <f t="shared" si="61"/>
        <v>104.14987174067463</v>
      </c>
      <c r="AD162" s="17"/>
      <c r="AE162" s="15">
        <v>42896</v>
      </c>
      <c r="AF162" s="9">
        <v>62734.87</v>
      </c>
      <c r="AG162" s="16">
        <f t="shared" si="73"/>
        <v>0</v>
      </c>
      <c r="AH162" s="17">
        <f t="shared" si="74"/>
        <v>103.70241617956094</v>
      </c>
      <c r="AI162" s="17"/>
      <c r="AJ162" s="17"/>
      <c r="AK162" s="15">
        <v>42896</v>
      </c>
      <c r="AL162" s="9">
        <v>40180.25</v>
      </c>
      <c r="AM162" s="16">
        <f t="shared" si="75"/>
        <v>0</v>
      </c>
      <c r="AN162" s="17">
        <f t="shared" si="76"/>
        <v>103.03315092801046</v>
      </c>
      <c r="AO162" s="17"/>
      <c r="AP162" s="17"/>
      <c r="AQ162" s="9">
        <f t="shared" si="58"/>
        <v>103.03315092801046</v>
      </c>
      <c r="AR162" s="9">
        <f t="shared" si="59"/>
        <v>104.05726448628253</v>
      </c>
      <c r="AS162" s="9">
        <f t="shared" si="60"/>
        <v>103.7299008821699</v>
      </c>
      <c r="AT162" s="17"/>
      <c r="AU162" s="17"/>
      <c r="AV162" s="17"/>
      <c r="AW162" s="17"/>
      <c r="AX162" s="15"/>
    </row>
    <row r="163" spans="2:50" x14ac:dyDescent="0.2">
      <c r="B163" s="15">
        <v>42897</v>
      </c>
      <c r="C163" s="9">
        <v>36610.339999999997</v>
      </c>
      <c r="D163" s="16">
        <f t="shared" si="62"/>
        <v>0</v>
      </c>
      <c r="E163" s="17">
        <f t="shared" si="63"/>
        <v>103.82309910632436</v>
      </c>
      <c r="F163" s="17"/>
      <c r="G163" s="15">
        <v>42897</v>
      </c>
      <c r="H163" s="9">
        <v>36476.050000000003</v>
      </c>
      <c r="I163" s="16">
        <f t="shared" si="64"/>
        <v>0</v>
      </c>
      <c r="J163" s="17">
        <f t="shared" si="65"/>
        <v>104.00882231755486</v>
      </c>
      <c r="K163" s="17"/>
      <c r="L163" s="15">
        <v>42897</v>
      </c>
      <c r="M163" s="9">
        <v>40450.1</v>
      </c>
      <c r="N163" s="16">
        <f t="shared" si="66"/>
        <v>0</v>
      </c>
      <c r="O163" s="17">
        <f t="shared" si="67"/>
        <v>103.75465227528636</v>
      </c>
      <c r="P163" s="17"/>
      <c r="Q163" s="15">
        <v>42897</v>
      </c>
      <c r="R163" s="9">
        <v>38220.15</v>
      </c>
      <c r="S163" s="16">
        <f t="shared" si="68"/>
        <v>0</v>
      </c>
      <c r="T163" s="17">
        <f t="shared" si="69"/>
        <v>104.05726448628253</v>
      </c>
      <c r="U163" s="17"/>
      <c r="V163" s="15">
        <v>42897</v>
      </c>
      <c r="W163" s="9">
        <v>1524.28</v>
      </c>
      <c r="X163" s="16">
        <f t="shared" si="77"/>
        <v>7.217042718332678E-5</v>
      </c>
      <c r="Y163" s="9">
        <f t="shared" si="57"/>
        <v>3.5117065111833767E-5</v>
      </c>
      <c r="Z163" s="17">
        <f t="shared" si="70"/>
        <v>103.55092696381148</v>
      </c>
      <c r="AA163" s="17">
        <f t="shared" si="71"/>
        <v>104.17290493753002</v>
      </c>
      <c r="AB163" s="17">
        <f t="shared" si="72"/>
        <v>103.54345418849066</v>
      </c>
      <c r="AC163" s="17">
        <f t="shared" si="61"/>
        <v>104.1617296867588</v>
      </c>
      <c r="AD163" s="17"/>
      <c r="AE163" s="15">
        <v>42897</v>
      </c>
      <c r="AF163" s="9">
        <v>62734.87</v>
      </c>
      <c r="AG163" s="16">
        <f t="shared" si="73"/>
        <v>0</v>
      </c>
      <c r="AH163" s="17">
        <f t="shared" si="74"/>
        <v>103.70241617956094</v>
      </c>
      <c r="AI163" s="17"/>
      <c r="AJ163" s="17"/>
      <c r="AK163" s="15">
        <v>42897</v>
      </c>
      <c r="AL163" s="9">
        <v>40180.25</v>
      </c>
      <c r="AM163" s="16">
        <f t="shared" si="75"/>
        <v>0</v>
      </c>
      <c r="AN163" s="17">
        <f t="shared" si="76"/>
        <v>103.03315092801046</v>
      </c>
      <c r="AO163" s="17"/>
      <c r="AP163" s="17"/>
      <c r="AQ163" s="9">
        <f t="shared" si="58"/>
        <v>103.03315092801046</v>
      </c>
      <c r="AR163" s="9">
        <f t="shared" si="59"/>
        <v>104.05726448628253</v>
      </c>
      <c r="AS163" s="9">
        <f t="shared" si="60"/>
        <v>103.7299008821699</v>
      </c>
      <c r="AT163" s="17"/>
      <c r="AU163" s="17"/>
      <c r="AV163" s="17"/>
      <c r="AW163" s="17"/>
      <c r="AX163" s="15"/>
    </row>
    <row r="164" spans="2:50" x14ac:dyDescent="0.2">
      <c r="B164" s="15">
        <v>42898</v>
      </c>
      <c r="C164" s="9">
        <v>36591.21</v>
      </c>
      <c r="D164" s="16">
        <f t="shared" si="62"/>
        <v>-5.2252997377233434E-4</v>
      </c>
      <c r="E164" s="17">
        <f t="shared" si="63"/>
        <v>103.76884842507137</v>
      </c>
      <c r="F164" s="17"/>
      <c r="G164" s="15">
        <v>42898</v>
      </c>
      <c r="H164" s="9">
        <v>36460.629999999997</v>
      </c>
      <c r="I164" s="16">
        <f t="shared" si="64"/>
        <v>-4.2274314241830258E-4</v>
      </c>
      <c r="J164" s="17">
        <f t="shared" si="65"/>
        <v>103.96485330116911</v>
      </c>
      <c r="K164" s="17"/>
      <c r="L164" s="15">
        <v>42898</v>
      </c>
      <c r="M164" s="9">
        <v>40425.089999999997</v>
      </c>
      <c r="N164" s="16">
        <f t="shared" si="66"/>
        <v>-6.1829266182289455E-4</v>
      </c>
      <c r="O164" s="17">
        <f t="shared" si="67"/>
        <v>103.69050153515457</v>
      </c>
      <c r="P164" s="17"/>
      <c r="Q164" s="15">
        <v>42898</v>
      </c>
      <c r="R164" s="9">
        <v>38207.660000000003</v>
      </c>
      <c r="S164" s="16">
        <f t="shared" si="68"/>
        <v>-3.2679097282450886E-4</v>
      </c>
      <c r="T164" s="17">
        <f t="shared" si="69"/>
        <v>104.0232595115916</v>
      </c>
      <c r="U164" s="17"/>
      <c r="V164" s="15">
        <v>42898</v>
      </c>
      <c r="W164" s="9">
        <v>1522.75</v>
      </c>
      <c r="X164" s="16">
        <f t="shared" si="77"/>
        <v>-1.0037525913874079E-3</v>
      </c>
      <c r="Y164" s="9">
        <f t="shared" si="57"/>
        <v>3.5117065111833767E-5</v>
      </c>
      <c r="Z164" s="17">
        <f t="shared" si="70"/>
        <v>103.44698745253098</v>
      </c>
      <c r="AA164" s="17">
        <f t="shared" si="71"/>
        <v>104.0719993609322</v>
      </c>
      <c r="AB164" s="17">
        <f t="shared" si="72"/>
        <v>103.55092696381148</v>
      </c>
      <c r="AC164" s="17">
        <f t="shared" si="61"/>
        <v>104.17290493753002</v>
      </c>
      <c r="AD164" s="17"/>
      <c r="AE164" s="15">
        <v>42898</v>
      </c>
      <c r="AF164" s="9">
        <v>62713.95</v>
      </c>
      <c r="AG164" s="16">
        <f t="shared" si="73"/>
        <v>-3.334668582242184E-4</v>
      </c>
      <c r="AH164" s="17">
        <f t="shared" si="74"/>
        <v>103.66783486064729</v>
      </c>
      <c r="AI164" s="17"/>
      <c r="AJ164" s="17"/>
      <c r="AK164" s="15">
        <v>42898</v>
      </c>
      <c r="AL164" s="9">
        <v>40173.17</v>
      </c>
      <c r="AM164" s="16">
        <f t="shared" si="75"/>
        <v>-1.762059718394271E-4</v>
      </c>
      <c r="AN164" s="17">
        <f t="shared" si="76"/>
        <v>103.0149958715195</v>
      </c>
      <c r="AO164" s="17"/>
      <c r="AP164" s="17"/>
      <c r="AQ164" s="9">
        <f t="shared" si="58"/>
        <v>103.0149958715195</v>
      </c>
      <c r="AR164" s="9">
        <f t="shared" si="59"/>
        <v>104.0232595115916</v>
      </c>
      <c r="AS164" s="9">
        <f t="shared" si="60"/>
        <v>103.68838225085892</v>
      </c>
      <c r="AT164" s="17"/>
      <c r="AU164" s="17"/>
      <c r="AV164" s="17"/>
      <c r="AW164" s="17"/>
      <c r="AX164" s="15"/>
    </row>
    <row r="165" spans="2:50" x14ac:dyDescent="0.2">
      <c r="B165" s="15">
        <v>42899</v>
      </c>
      <c r="C165" s="9">
        <v>36532.589999999997</v>
      </c>
      <c r="D165" s="16">
        <f t="shared" si="62"/>
        <v>-1.6020240926715168E-3</v>
      </c>
      <c r="E165" s="17">
        <f t="shared" si="63"/>
        <v>103.60260822982562</v>
      </c>
      <c r="F165" s="17"/>
      <c r="G165" s="15">
        <v>42899</v>
      </c>
      <c r="H165" s="9">
        <v>36424.480000000003</v>
      </c>
      <c r="I165" s="16">
        <f t="shared" si="64"/>
        <v>-9.9148039954310985E-4</v>
      </c>
      <c r="J165" s="17">
        <f t="shared" si="65"/>
        <v>103.86177418687963</v>
      </c>
      <c r="K165" s="17"/>
      <c r="L165" s="15">
        <v>42899</v>
      </c>
      <c r="M165" s="9">
        <v>40378.959999999999</v>
      </c>
      <c r="N165" s="16">
        <f t="shared" si="66"/>
        <v>-1.1411230005918815E-3</v>
      </c>
      <c r="O165" s="17">
        <f t="shared" si="67"/>
        <v>103.5721779189099</v>
      </c>
      <c r="P165" s="17"/>
      <c r="Q165" s="15">
        <v>42899</v>
      </c>
      <c r="R165" s="9">
        <v>38169.5</v>
      </c>
      <c r="S165" s="16">
        <f t="shared" si="68"/>
        <v>-9.9875260615289729E-4</v>
      </c>
      <c r="T165" s="17">
        <f t="shared" si="69"/>
        <v>103.91936601005388</v>
      </c>
      <c r="U165" s="17"/>
      <c r="V165" s="15">
        <v>42899</v>
      </c>
      <c r="W165" s="9">
        <v>1523.12</v>
      </c>
      <c r="X165" s="16">
        <f t="shared" si="77"/>
        <v>2.4298144803802657E-4</v>
      </c>
      <c r="Y165" s="9">
        <f t="shared" si="57"/>
        <v>3.5117065111833767E-5</v>
      </c>
      <c r="Z165" s="17">
        <f t="shared" si="70"/>
        <v>103.47212315133736</v>
      </c>
      <c r="AA165" s="17">
        <f t="shared" si="71"/>
        <v>104.100941629215</v>
      </c>
      <c r="AB165" s="17">
        <f t="shared" si="72"/>
        <v>103.44698745253098</v>
      </c>
      <c r="AC165" s="17">
        <f t="shared" si="61"/>
        <v>104.0719993609322</v>
      </c>
      <c r="AD165" s="17"/>
      <c r="AE165" s="15">
        <v>42899</v>
      </c>
      <c r="AF165" s="9">
        <v>62644.33</v>
      </c>
      <c r="AG165" s="16">
        <f t="shared" si="73"/>
        <v>-1.1101198377713173E-3</v>
      </c>
      <c r="AH165" s="17">
        <f t="shared" si="74"/>
        <v>103.55275114062968</v>
      </c>
      <c r="AI165" s="17"/>
      <c r="AJ165" s="17"/>
      <c r="AK165" s="15">
        <v>42899</v>
      </c>
      <c r="AL165" s="9">
        <v>40147.21</v>
      </c>
      <c r="AM165" s="16">
        <f t="shared" si="75"/>
        <v>-6.4620242813795414E-4</v>
      </c>
      <c r="AN165" s="17">
        <f t="shared" si="76"/>
        <v>102.9484273310527</v>
      </c>
      <c r="AO165" s="17"/>
      <c r="AP165" s="17"/>
      <c r="AQ165" s="9">
        <f t="shared" si="58"/>
        <v>102.9484273310527</v>
      </c>
      <c r="AR165" s="9">
        <f t="shared" si="59"/>
        <v>103.91936601005388</v>
      </c>
      <c r="AS165" s="9">
        <f t="shared" si="60"/>
        <v>103.57618413622522</v>
      </c>
      <c r="AT165" s="17"/>
      <c r="AU165" s="17"/>
      <c r="AV165" s="17"/>
      <c r="AW165" s="17"/>
      <c r="AX165" s="15"/>
    </row>
    <row r="166" spans="2:50" x14ac:dyDescent="0.2">
      <c r="B166" s="15">
        <v>42900</v>
      </c>
      <c r="C166" s="9">
        <v>36553.78</v>
      </c>
      <c r="D166" s="16">
        <f t="shared" si="62"/>
        <v>5.8003004988149698E-4</v>
      </c>
      <c r="E166" s="17">
        <f t="shared" si="63"/>
        <v>103.66270085584502</v>
      </c>
      <c r="F166" s="17"/>
      <c r="G166" s="15">
        <v>42900</v>
      </c>
      <c r="H166" s="9">
        <v>36464.43</v>
      </c>
      <c r="I166" s="16">
        <f t="shared" si="64"/>
        <v>1.0967898512208585E-3</v>
      </c>
      <c r="J166" s="17">
        <f t="shared" si="65"/>
        <v>103.97568872673759</v>
      </c>
      <c r="K166" s="17"/>
      <c r="L166" s="15">
        <v>42900</v>
      </c>
      <c r="M166" s="9">
        <v>40419.14</v>
      </c>
      <c r="N166" s="16">
        <f t="shared" si="66"/>
        <v>9.9507268141629801E-4</v>
      </c>
      <c r="O166" s="17">
        <f t="shared" si="67"/>
        <v>103.6752397637118</v>
      </c>
      <c r="P166" s="17"/>
      <c r="Q166" s="15">
        <v>42900</v>
      </c>
      <c r="R166" s="9">
        <v>38209.32</v>
      </c>
      <c r="S166" s="16">
        <f t="shared" si="68"/>
        <v>1.043241331429634E-3</v>
      </c>
      <c r="T166" s="17">
        <f t="shared" si="69"/>
        <v>104.02777898781153</v>
      </c>
      <c r="U166" s="17"/>
      <c r="V166" s="15">
        <v>42900</v>
      </c>
      <c r="W166" s="9">
        <v>1524.39</v>
      </c>
      <c r="X166" s="16">
        <f t="shared" si="77"/>
        <v>8.3381480119770757E-4</v>
      </c>
      <c r="Y166" s="9">
        <f t="shared" si="57"/>
        <v>3.5117065111833767E-5</v>
      </c>
      <c r="Z166" s="17">
        <f t="shared" si="70"/>
        <v>103.5583997391323</v>
      </c>
      <c r="AA166" s="17">
        <f t="shared" si="71"/>
        <v>104.19139825470945</v>
      </c>
      <c r="AB166" s="17">
        <f t="shared" si="72"/>
        <v>103.47212315133736</v>
      </c>
      <c r="AC166" s="17">
        <f t="shared" si="61"/>
        <v>104.100941629215</v>
      </c>
      <c r="AD166" s="17"/>
      <c r="AE166" s="15">
        <v>42900</v>
      </c>
      <c r="AF166" s="9">
        <v>62702.32</v>
      </c>
      <c r="AG166" s="16">
        <f t="shared" si="73"/>
        <v>9.2570229420596561E-4</v>
      </c>
      <c r="AH166" s="17">
        <f t="shared" si="74"/>
        <v>103.64861015993191</v>
      </c>
      <c r="AI166" s="17"/>
      <c r="AJ166" s="17"/>
      <c r="AK166" s="15">
        <v>42900</v>
      </c>
      <c r="AL166" s="9">
        <v>40172.18</v>
      </c>
      <c r="AM166" s="16">
        <f t="shared" si="75"/>
        <v>6.2196102792699826E-4</v>
      </c>
      <c r="AN166" s="17">
        <f t="shared" si="76"/>
        <v>103.01245724073898</v>
      </c>
      <c r="AO166" s="17"/>
      <c r="AP166" s="17"/>
      <c r="AQ166" s="9">
        <f t="shared" si="58"/>
        <v>103.01245724073898</v>
      </c>
      <c r="AR166" s="9">
        <f t="shared" si="59"/>
        <v>104.02777898781153</v>
      </c>
      <c r="AS166" s="9">
        <f t="shared" si="60"/>
        <v>103.66707928912949</v>
      </c>
      <c r="AT166" s="17"/>
      <c r="AU166" s="17"/>
      <c r="AV166" s="17"/>
      <c r="AW166" s="17"/>
      <c r="AX166" s="15"/>
    </row>
    <row r="167" spans="2:50" x14ac:dyDescent="0.2">
      <c r="B167" s="15">
        <v>42901</v>
      </c>
      <c r="C167" s="9">
        <v>36589.86</v>
      </c>
      <c r="D167" s="16">
        <f t="shared" si="62"/>
        <v>9.8703882334461035E-4</v>
      </c>
      <c r="E167" s="17">
        <f t="shared" si="63"/>
        <v>103.76501996612249</v>
      </c>
      <c r="F167" s="17"/>
      <c r="G167" s="15">
        <v>42901</v>
      </c>
      <c r="H167" s="9">
        <v>36479.440000000002</v>
      </c>
      <c r="I167" s="16">
        <f t="shared" si="64"/>
        <v>4.1163402252553105E-4</v>
      </c>
      <c r="J167" s="17">
        <f t="shared" si="65"/>
        <v>104.01848865773303</v>
      </c>
      <c r="K167" s="17"/>
      <c r="L167" s="15">
        <v>42901</v>
      </c>
      <c r="M167" s="9">
        <v>40432.01</v>
      </c>
      <c r="N167" s="16">
        <f t="shared" si="66"/>
        <v>3.1841350409744784E-4</v>
      </c>
      <c r="O167" s="17">
        <f t="shared" si="67"/>
        <v>103.7082513600931</v>
      </c>
      <c r="P167" s="17"/>
      <c r="Q167" s="15">
        <v>42901</v>
      </c>
      <c r="R167" s="9">
        <v>38228.15</v>
      </c>
      <c r="S167" s="16">
        <f t="shared" si="68"/>
        <v>4.9281170143822273E-4</v>
      </c>
      <c r="T167" s="17">
        <f t="shared" si="69"/>
        <v>104.07904509457136</v>
      </c>
      <c r="U167" s="17"/>
      <c r="V167" s="15">
        <v>42901</v>
      </c>
      <c r="W167" s="9">
        <v>1523.23</v>
      </c>
      <c r="X167" s="16">
        <f t="shared" si="77"/>
        <v>-7.6096012175363992E-4</v>
      </c>
      <c r="Y167" s="9">
        <f t="shared" si="57"/>
        <v>3.5117065111833767E-5</v>
      </c>
      <c r="Z167" s="17">
        <f t="shared" si="70"/>
        <v>103.47959592665819</v>
      </c>
      <c r="AA167" s="17">
        <f t="shared" si="71"/>
        <v>104.11577165172447</v>
      </c>
      <c r="AB167" s="17">
        <f t="shared" si="72"/>
        <v>103.5583997391323</v>
      </c>
      <c r="AC167" s="17">
        <f t="shared" si="61"/>
        <v>104.19139825470945</v>
      </c>
      <c r="AD167" s="17"/>
      <c r="AE167" s="15">
        <v>42901</v>
      </c>
      <c r="AF167" s="9">
        <v>62726.38</v>
      </c>
      <c r="AG167" s="16">
        <f t="shared" si="73"/>
        <v>3.8371785924340429E-4</v>
      </c>
      <c r="AH167" s="17">
        <f t="shared" si="74"/>
        <v>103.68838198273603</v>
      </c>
      <c r="AI167" s="17"/>
      <c r="AJ167" s="17"/>
      <c r="AK167" s="15">
        <v>42901</v>
      </c>
      <c r="AL167" s="9">
        <v>40174.870000000003</v>
      </c>
      <c r="AM167" s="16">
        <f t="shared" si="75"/>
        <v>6.6961763090844784E-5</v>
      </c>
      <c r="AN167" s="17">
        <f t="shared" si="76"/>
        <v>103.01935513649615</v>
      </c>
      <c r="AO167" s="17"/>
      <c r="AP167" s="17"/>
      <c r="AQ167" s="9">
        <f t="shared" si="58"/>
        <v>103.01935513649615</v>
      </c>
      <c r="AR167" s="9">
        <f t="shared" si="59"/>
        <v>104.07904509457136</v>
      </c>
      <c r="AS167" s="9">
        <f t="shared" si="60"/>
        <v>103.71309036629202</v>
      </c>
      <c r="AT167" s="17"/>
      <c r="AU167" s="17"/>
      <c r="AV167" s="17"/>
      <c r="AW167" s="17"/>
      <c r="AX167" s="15"/>
    </row>
    <row r="168" spans="2:50" x14ac:dyDescent="0.2">
      <c r="B168" s="15">
        <v>42902</v>
      </c>
      <c r="C168" s="9">
        <v>36590.65</v>
      </c>
      <c r="D168" s="16">
        <f t="shared" si="62"/>
        <v>2.1590681134053824E-5</v>
      </c>
      <c r="E168" s="17">
        <f t="shared" si="63"/>
        <v>103.76726032358145</v>
      </c>
      <c r="F168" s="17"/>
      <c r="G168" s="15">
        <v>42902</v>
      </c>
      <c r="H168" s="9">
        <v>36486.79</v>
      </c>
      <c r="I168" s="16">
        <f t="shared" si="64"/>
        <v>2.0148335610414847E-4</v>
      </c>
      <c r="J168" s="17">
        <f t="shared" si="65"/>
        <v>104.03944665192468</v>
      </c>
      <c r="K168" s="17"/>
      <c r="L168" s="15">
        <v>42902</v>
      </c>
      <c r="M168" s="9">
        <v>40439.699999999997</v>
      </c>
      <c r="N168" s="16">
        <f t="shared" si="66"/>
        <v>1.9019583740687018E-4</v>
      </c>
      <c r="O168" s="17">
        <f t="shared" si="67"/>
        <v>103.72797623780653</v>
      </c>
      <c r="P168" s="17"/>
      <c r="Q168" s="15">
        <v>42902</v>
      </c>
      <c r="R168" s="9">
        <v>38230.85</v>
      </c>
      <c r="S168" s="16">
        <f t="shared" si="68"/>
        <v>7.0628581294140957E-5</v>
      </c>
      <c r="T168" s="17">
        <f t="shared" si="69"/>
        <v>104.08639604986884</v>
      </c>
      <c r="U168" s="17"/>
      <c r="V168" s="15">
        <v>42902</v>
      </c>
      <c r="W168" s="9">
        <v>1521.74</v>
      </c>
      <c r="X168" s="16">
        <f t="shared" si="77"/>
        <v>-9.781845157986746E-4</v>
      </c>
      <c r="Y168" s="9">
        <f t="shared" si="57"/>
        <v>3.5117065111833767E-5</v>
      </c>
      <c r="Z168" s="17">
        <f t="shared" si="70"/>
        <v>103.37837378822164</v>
      </c>
      <c r="AA168" s="17">
        <f t="shared" si="71"/>
        <v>104.01758345637658</v>
      </c>
      <c r="AB168" s="17">
        <f t="shared" si="72"/>
        <v>103.47959592665819</v>
      </c>
      <c r="AC168" s="17">
        <f t="shared" si="61"/>
        <v>104.11577165172447</v>
      </c>
      <c r="AD168" s="17"/>
      <c r="AE168" s="15">
        <v>42902</v>
      </c>
      <c r="AF168" s="9">
        <v>62739.66</v>
      </c>
      <c r="AG168" s="16">
        <f t="shared" si="73"/>
        <v>2.117131580048337E-4</v>
      </c>
      <c r="AH168" s="17">
        <f t="shared" si="74"/>
        <v>103.71033417753401</v>
      </c>
      <c r="AI168" s="17"/>
      <c r="AJ168" s="17"/>
      <c r="AK168" s="15">
        <v>42902</v>
      </c>
      <c r="AL168" s="9">
        <v>40181.08</v>
      </c>
      <c r="AM168" s="16">
        <f t="shared" si="75"/>
        <v>1.5457424006593001E-4</v>
      </c>
      <c r="AN168" s="17">
        <f t="shared" si="76"/>
        <v>103.03527927502846</v>
      </c>
      <c r="AO168" s="17"/>
      <c r="AP168" s="17"/>
      <c r="AQ168" s="9">
        <f t="shared" si="58"/>
        <v>103.03527927502846</v>
      </c>
      <c r="AR168" s="9">
        <f t="shared" si="59"/>
        <v>104.08639604986884</v>
      </c>
      <c r="AS168" s="9">
        <f t="shared" si="60"/>
        <v>103.72778211929067</v>
      </c>
      <c r="AT168" s="17"/>
      <c r="AU168" s="17"/>
      <c r="AV168" s="17"/>
      <c r="AW168" s="17"/>
      <c r="AX168" s="15"/>
    </row>
    <row r="169" spans="2:50" x14ac:dyDescent="0.2">
      <c r="B169" s="15">
        <v>42903</v>
      </c>
      <c r="C169" s="9">
        <v>36590.65</v>
      </c>
      <c r="D169" s="16">
        <f t="shared" si="62"/>
        <v>0</v>
      </c>
      <c r="E169" s="17">
        <f t="shared" si="63"/>
        <v>103.76726032358145</v>
      </c>
      <c r="F169" s="17"/>
      <c r="G169" s="15">
        <v>42903</v>
      </c>
      <c r="H169" s="9">
        <v>36486.79</v>
      </c>
      <c r="I169" s="16">
        <f t="shared" si="64"/>
        <v>0</v>
      </c>
      <c r="J169" s="17">
        <f t="shared" si="65"/>
        <v>104.03944665192468</v>
      </c>
      <c r="K169" s="17"/>
      <c r="L169" s="15">
        <v>42903</v>
      </c>
      <c r="M169" s="9">
        <v>40439.699999999997</v>
      </c>
      <c r="N169" s="16">
        <f t="shared" si="66"/>
        <v>0</v>
      </c>
      <c r="O169" s="17">
        <f t="shared" si="67"/>
        <v>103.72797623780653</v>
      </c>
      <c r="P169" s="17"/>
      <c r="Q169" s="15">
        <v>42903</v>
      </c>
      <c r="R169" s="9">
        <v>38230.85</v>
      </c>
      <c r="S169" s="16">
        <f t="shared" si="68"/>
        <v>0</v>
      </c>
      <c r="T169" s="17">
        <f t="shared" si="69"/>
        <v>104.08639604986884</v>
      </c>
      <c r="U169" s="17"/>
      <c r="V169" s="15">
        <v>42903</v>
      </c>
      <c r="W169" s="9">
        <v>1521.87</v>
      </c>
      <c r="X169" s="16">
        <f t="shared" si="77"/>
        <v>8.5428522612174262E-5</v>
      </c>
      <c r="Y169" s="9">
        <f t="shared" si="57"/>
        <v>3.5117065111833767E-5</v>
      </c>
      <c r="Z169" s="17">
        <f t="shared" si="70"/>
        <v>103.38720524996441</v>
      </c>
      <c r="AA169" s="17">
        <f t="shared" si="71"/>
        <v>104.03012231710797</v>
      </c>
      <c r="AB169" s="17">
        <f t="shared" si="72"/>
        <v>103.37837378822164</v>
      </c>
      <c r="AC169" s="17">
        <f t="shared" si="61"/>
        <v>104.01758345637658</v>
      </c>
      <c r="AD169" s="17"/>
      <c r="AE169" s="15">
        <v>42903</v>
      </c>
      <c r="AF169" s="9">
        <v>62739.66</v>
      </c>
      <c r="AG169" s="16">
        <f t="shared" si="73"/>
        <v>0</v>
      </c>
      <c r="AH169" s="17">
        <f t="shared" si="74"/>
        <v>103.71033417753401</v>
      </c>
      <c r="AI169" s="17"/>
      <c r="AJ169" s="17"/>
      <c r="AK169" s="15">
        <v>42903</v>
      </c>
      <c r="AL169" s="9">
        <v>40181.08</v>
      </c>
      <c r="AM169" s="16">
        <f t="shared" si="75"/>
        <v>0</v>
      </c>
      <c r="AN169" s="17">
        <f t="shared" si="76"/>
        <v>103.03527927502846</v>
      </c>
      <c r="AO169" s="17"/>
      <c r="AP169" s="17"/>
      <c r="AQ169" s="9">
        <f t="shared" si="58"/>
        <v>103.03527927502846</v>
      </c>
      <c r="AR169" s="9">
        <f t="shared" si="59"/>
        <v>104.08639604986884</v>
      </c>
      <c r="AS169" s="9">
        <f t="shared" si="60"/>
        <v>103.72778211929067</v>
      </c>
      <c r="AT169" s="17"/>
      <c r="AU169" s="17"/>
      <c r="AV169" s="17"/>
      <c r="AW169" s="17"/>
      <c r="AX169" s="15"/>
    </row>
    <row r="170" spans="2:50" x14ac:dyDescent="0.2">
      <c r="B170" s="15">
        <v>42904</v>
      </c>
      <c r="C170" s="9">
        <v>36590.65</v>
      </c>
      <c r="D170" s="16">
        <f t="shared" si="62"/>
        <v>0</v>
      </c>
      <c r="E170" s="17">
        <f t="shared" si="63"/>
        <v>103.76726032358145</v>
      </c>
      <c r="F170" s="17"/>
      <c r="G170" s="15">
        <v>42904</v>
      </c>
      <c r="H170" s="9">
        <v>36486.79</v>
      </c>
      <c r="I170" s="16">
        <f t="shared" si="64"/>
        <v>0</v>
      </c>
      <c r="J170" s="17">
        <f t="shared" si="65"/>
        <v>104.03944665192468</v>
      </c>
      <c r="K170" s="17"/>
      <c r="L170" s="15">
        <v>42904</v>
      </c>
      <c r="M170" s="9">
        <v>40439.699999999997</v>
      </c>
      <c r="N170" s="16">
        <f t="shared" si="66"/>
        <v>0</v>
      </c>
      <c r="O170" s="17">
        <f t="shared" si="67"/>
        <v>103.72797623780653</v>
      </c>
      <c r="P170" s="17"/>
      <c r="Q170" s="15">
        <v>42904</v>
      </c>
      <c r="R170" s="9">
        <v>38230.85</v>
      </c>
      <c r="S170" s="16">
        <f t="shared" si="68"/>
        <v>0</v>
      </c>
      <c r="T170" s="17">
        <f t="shared" si="69"/>
        <v>104.08639604986884</v>
      </c>
      <c r="U170" s="17"/>
      <c r="V170" s="15">
        <v>42904</v>
      </c>
      <c r="W170" s="9">
        <v>1521.99</v>
      </c>
      <c r="X170" s="16">
        <f t="shared" si="77"/>
        <v>7.8850361726168217E-5</v>
      </c>
      <c r="Y170" s="9">
        <f t="shared" si="57"/>
        <v>3.5117065111833767E-5</v>
      </c>
      <c r="Z170" s="17">
        <f t="shared" si="70"/>
        <v>103.39535736849622</v>
      </c>
      <c r="AA170" s="17">
        <f t="shared" si="71"/>
        <v>104.04197836246209</v>
      </c>
      <c r="AB170" s="17">
        <f t="shared" si="72"/>
        <v>103.38720524996441</v>
      </c>
      <c r="AC170" s="17">
        <f t="shared" si="61"/>
        <v>104.03012231710797</v>
      </c>
      <c r="AD170" s="17"/>
      <c r="AE170" s="15">
        <v>42904</v>
      </c>
      <c r="AF170" s="9">
        <v>62739.66</v>
      </c>
      <c r="AG170" s="16">
        <f t="shared" si="73"/>
        <v>0</v>
      </c>
      <c r="AH170" s="17">
        <f t="shared" si="74"/>
        <v>103.71033417753401</v>
      </c>
      <c r="AI170" s="17"/>
      <c r="AJ170" s="17"/>
      <c r="AK170" s="15">
        <v>42904</v>
      </c>
      <c r="AL170" s="9">
        <v>40181.08</v>
      </c>
      <c r="AM170" s="16">
        <f t="shared" si="75"/>
        <v>0</v>
      </c>
      <c r="AN170" s="17">
        <f t="shared" si="76"/>
        <v>103.03527927502846</v>
      </c>
      <c r="AO170" s="17"/>
      <c r="AP170" s="17"/>
      <c r="AQ170" s="9">
        <f t="shared" si="58"/>
        <v>103.03527927502846</v>
      </c>
      <c r="AR170" s="9">
        <f t="shared" si="59"/>
        <v>104.08639604986884</v>
      </c>
      <c r="AS170" s="9">
        <f t="shared" si="60"/>
        <v>103.72778211929067</v>
      </c>
      <c r="AT170" s="17"/>
      <c r="AU170" s="17"/>
      <c r="AV170" s="17"/>
      <c r="AW170" s="17"/>
      <c r="AX170" s="15"/>
    </row>
    <row r="171" spans="2:50" x14ac:dyDescent="0.2">
      <c r="B171" s="15">
        <v>42905</v>
      </c>
      <c r="C171" s="9">
        <v>36551.69</v>
      </c>
      <c r="D171" s="16">
        <f t="shared" si="62"/>
        <v>-1.0647528808588325E-3</v>
      </c>
      <c r="E171" s="17">
        <f t="shared" si="63"/>
        <v>103.6567738342131</v>
      </c>
      <c r="F171" s="17"/>
      <c r="G171" s="15">
        <v>42905</v>
      </c>
      <c r="H171" s="9">
        <v>36445.75</v>
      </c>
      <c r="I171" s="16">
        <f t="shared" si="64"/>
        <v>-1.1247906434082022E-3</v>
      </c>
      <c r="J171" s="17">
        <f t="shared" si="65"/>
        <v>103.92242405578523</v>
      </c>
      <c r="K171" s="17"/>
      <c r="L171" s="15">
        <v>42905</v>
      </c>
      <c r="M171" s="9">
        <v>40393.089999999997</v>
      </c>
      <c r="N171" s="16">
        <f t="shared" si="66"/>
        <v>-1.1525802614756886E-3</v>
      </c>
      <c r="O171" s="17">
        <f t="shared" si="67"/>
        <v>103.60842141983201</v>
      </c>
      <c r="P171" s="17"/>
      <c r="Q171" s="15">
        <v>42905</v>
      </c>
      <c r="R171" s="9">
        <v>38189.410000000003</v>
      </c>
      <c r="S171" s="16">
        <f t="shared" si="68"/>
        <v>-1.0839413719546664E-3</v>
      </c>
      <c r="T171" s="17">
        <f t="shared" si="69"/>
        <v>103.97357249893273</v>
      </c>
      <c r="U171" s="17"/>
      <c r="V171" s="15">
        <v>42905</v>
      </c>
      <c r="W171" s="9">
        <v>1522.06</v>
      </c>
      <c r="X171" s="16">
        <f t="shared" si="77"/>
        <v>4.5992417821327791E-5</v>
      </c>
      <c r="Y171" s="9">
        <f t="shared" si="57"/>
        <v>3.5117065111833767E-5</v>
      </c>
      <c r="Z171" s="17">
        <f t="shared" si="70"/>
        <v>103.4001127709731</v>
      </c>
      <c r="AA171" s="17">
        <f t="shared" si="71"/>
        <v>104.05041715353042</v>
      </c>
      <c r="AB171" s="17">
        <f t="shared" si="72"/>
        <v>103.39535736849622</v>
      </c>
      <c r="AC171" s="17">
        <f t="shared" si="61"/>
        <v>104.04197836246209</v>
      </c>
      <c r="AD171" s="17"/>
      <c r="AE171" s="15">
        <v>42905</v>
      </c>
      <c r="AF171" s="9">
        <v>62664.6</v>
      </c>
      <c r="AG171" s="16">
        <f t="shared" si="73"/>
        <v>-1.1963724381037766E-3</v>
      </c>
      <c r="AH171" s="17">
        <f t="shared" si="74"/>
        <v>103.58625799217748</v>
      </c>
      <c r="AI171" s="17"/>
      <c r="AJ171" s="17"/>
      <c r="AK171" s="15">
        <v>42905</v>
      </c>
      <c r="AL171" s="9">
        <v>40164.080000000002</v>
      </c>
      <c r="AM171" s="16">
        <f t="shared" si="75"/>
        <v>-4.2308469558305362E-4</v>
      </c>
      <c r="AN171" s="17">
        <f t="shared" si="76"/>
        <v>102.99168662526206</v>
      </c>
      <c r="AO171" s="17"/>
      <c r="AP171" s="17"/>
      <c r="AQ171" s="9">
        <f t="shared" si="58"/>
        <v>102.99168662526206</v>
      </c>
      <c r="AR171" s="9">
        <f t="shared" si="59"/>
        <v>103.97357249893273</v>
      </c>
      <c r="AS171" s="9">
        <f t="shared" si="60"/>
        <v>103.6231894043671</v>
      </c>
      <c r="AT171" s="17"/>
      <c r="AU171" s="17"/>
      <c r="AV171" s="17"/>
      <c r="AW171" s="17"/>
      <c r="AX171" s="15"/>
    </row>
    <row r="172" spans="2:50" x14ac:dyDescent="0.2">
      <c r="B172" s="15">
        <v>42906</v>
      </c>
      <c r="C172" s="9">
        <v>36554.68</v>
      </c>
      <c r="D172" s="16">
        <f t="shared" si="62"/>
        <v>8.1801963192296157E-5</v>
      </c>
      <c r="E172" s="17">
        <f t="shared" si="63"/>
        <v>103.66525316181091</v>
      </c>
      <c r="F172" s="17"/>
      <c r="G172" s="15">
        <v>42906</v>
      </c>
      <c r="H172" s="9">
        <v>36454.51</v>
      </c>
      <c r="I172" s="16">
        <f t="shared" si="64"/>
        <v>2.4035724330007113E-4</v>
      </c>
      <c r="J172" s="17">
        <f t="shared" si="65"/>
        <v>103.94740256314834</v>
      </c>
      <c r="K172" s="17"/>
      <c r="L172" s="15">
        <v>42906</v>
      </c>
      <c r="M172" s="9">
        <v>40400.26</v>
      </c>
      <c r="N172" s="16">
        <f t="shared" si="66"/>
        <v>1.7750560801377269E-4</v>
      </c>
      <c r="O172" s="17">
        <f t="shared" si="67"/>
        <v>103.62681249567149</v>
      </c>
      <c r="P172" s="17"/>
      <c r="Q172" s="15">
        <v>42906</v>
      </c>
      <c r="R172" s="9">
        <v>38197.17</v>
      </c>
      <c r="S172" s="16">
        <f t="shared" si="68"/>
        <v>2.0319769276344601E-4</v>
      </c>
      <c r="T172" s="17">
        <f t="shared" si="69"/>
        <v>103.99469968897289</v>
      </c>
      <c r="U172" s="17"/>
      <c r="V172" s="15">
        <v>42906</v>
      </c>
      <c r="W172" s="9">
        <v>1520.98</v>
      </c>
      <c r="X172" s="16">
        <f t="shared" si="77"/>
        <v>-7.0956466893545844E-4</v>
      </c>
      <c r="Y172" s="9">
        <f t="shared" si="57"/>
        <v>3.5117065111833767E-5</v>
      </c>
      <c r="Z172" s="17">
        <f t="shared" si="70"/>
        <v>103.32674370418687</v>
      </c>
      <c r="AA172" s="17">
        <f t="shared" si="71"/>
        <v>103.98024059900438</v>
      </c>
      <c r="AB172" s="17">
        <f t="shared" si="72"/>
        <v>103.4001127709731</v>
      </c>
      <c r="AC172" s="17">
        <f t="shared" si="61"/>
        <v>104.05041715353042</v>
      </c>
      <c r="AD172" s="17"/>
      <c r="AE172" s="15">
        <v>42906</v>
      </c>
      <c r="AF172" s="9">
        <v>62680.800000000003</v>
      </c>
      <c r="AG172" s="16">
        <f t="shared" si="73"/>
        <v>2.5851916392993779E-4</v>
      </c>
      <c r="AH172" s="17">
        <f t="shared" si="74"/>
        <v>103.61303702498824</v>
      </c>
      <c r="AI172" s="17"/>
      <c r="AJ172" s="17"/>
      <c r="AK172" s="15">
        <v>42906</v>
      </c>
      <c r="AL172" s="9">
        <v>40174.17</v>
      </c>
      <c r="AM172" s="16">
        <f t="shared" si="75"/>
        <v>2.5121949762074713E-4</v>
      </c>
      <c r="AN172" s="17">
        <f t="shared" si="76"/>
        <v>103.01756014503518</v>
      </c>
      <c r="AO172" s="17"/>
      <c r="AP172" s="17"/>
      <c r="AQ172" s="9">
        <f t="shared" si="58"/>
        <v>103.01756014503518</v>
      </c>
      <c r="AR172" s="9">
        <f t="shared" si="59"/>
        <v>103.99469968897289</v>
      </c>
      <c r="AS172" s="9">
        <f t="shared" si="60"/>
        <v>103.64412751327119</v>
      </c>
      <c r="AT172" s="17"/>
      <c r="AU172" s="17"/>
      <c r="AV172" s="17"/>
      <c r="AW172" s="17"/>
      <c r="AX172" s="15"/>
    </row>
    <row r="173" spans="2:50" x14ac:dyDescent="0.2">
      <c r="B173" s="15">
        <v>42907</v>
      </c>
      <c r="C173" s="9">
        <v>36546.480000000003</v>
      </c>
      <c r="D173" s="16">
        <f t="shared" si="62"/>
        <v>-2.2432148222872872E-4</v>
      </c>
      <c r="E173" s="17">
        <f t="shared" si="63"/>
        <v>103.64199881856604</v>
      </c>
      <c r="F173" s="17"/>
      <c r="G173" s="15">
        <v>42907</v>
      </c>
      <c r="H173" s="9">
        <v>36418.660000000003</v>
      </c>
      <c r="I173" s="16">
        <f t="shared" si="64"/>
        <v>-9.8341741529373028E-4</v>
      </c>
      <c r="J173" s="17">
        <f t="shared" si="65"/>
        <v>103.84517887719319</v>
      </c>
      <c r="K173" s="17"/>
      <c r="L173" s="15">
        <v>42907</v>
      </c>
      <c r="M173" s="9">
        <v>40353.589999999997</v>
      </c>
      <c r="N173" s="16">
        <f t="shared" si="66"/>
        <v>-1.1551905854072508E-3</v>
      </c>
      <c r="O173" s="17">
        <f t="shared" si="67"/>
        <v>103.50710377748072</v>
      </c>
      <c r="P173" s="17"/>
      <c r="Q173" s="15">
        <v>42907</v>
      </c>
      <c r="R173" s="9">
        <v>38155.54</v>
      </c>
      <c r="S173" s="16">
        <f t="shared" si="68"/>
        <v>-1.0898713176917818E-3</v>
      </c>
      <c r="T173" s="17">
        <f t="shared" si="69"/>
        <v>103.8813588485899</v>
      </c>
      <c r="U173" s="17"/>
      <c r="V173" s="15">
        <v>42907</v>
      </c>
      <c r="W173" s="9">
        <v>1518.72</v>
      </c>
      <c r="X173" s="16">
        <f t="shared" si="77"/>
        <v>-1.4858841010401136E-3</v>
      </c>
      <c r="Y173" s="9">
        <f t="shared" si="57"/>
        <v>3.5117065111833767E-5</v>
      </c>
      <c r="Z173" s="17">
        <f t="shared" si="70"/>
        <v>103.17321213850457</v>
      </c>
      <c r="AA173" s="17">
        <f t="shared" si="71"/>
        <v>103.82938949355545</v>
      </c>
      <c r="AB173" s="17">
        <f t="shared" si="72"/>
        <v>103.32674370418687</v>
      </c>
      <c r="AC173" s="17">
        <f t="shared" si="61"/>
        <v>103.98024059900438</v>
      </c>
      <c r="AD173" s="17"/>
      <c r="AE173" s="15">
        <v>42907</v>
      </c>
      <c r="AF173" s="9">
        <v>62629.67</v>
      </c>
      <c r="AG173" s="16">
        <f t="shared" si="73"/>
        <v>-8.1572028436149857E-4</v>
      </c>
      <c r="AH173" s="17">
        <f t="shared" si="74"/>
        <v>103.52851776896266</v>
      </c>
      <c r="AI173" s="17"/>
      <c r="AJ173" s="17"/>
      <c r="AK173" s="15">
        <v>42907</v>
      </c>
      <c r="AL173" s="9">
        <v>40142.58</v>
      </c>
      <c r="AM173" s="16">
        <f t="shared" si="75"/>
        <v>-7.863261394074339E-4</v>
      </c>
      <c r="AN173" s="17">
        <f t="shared" si="76"/>
        <v>102.93655474467516</v>
      </c>
      <c r="AO173" s="17"/>
      <c r="AP173" s="17"/>
      <c r="AQ173" s="9">
        <f t="shared" si="58"/>
        <v>102.93655474467516</v>
      </c>
      <c r="AR173" s="9">
        <f t="shared" si="59"/>
        <v>103.8813588485899</v>
      </c>
      <c r="AS173" s="9">
        <f t="shared" si="60"/>
        <v>103.55678547257794</v>
      </c>
      <c r="AT173" s="17"/>
      <c r="AU173" s="17"/>
      <c r="AV173" s="17"/>
      <c r="AW173" s="17"/>
      <c r="AX173" s="15"/>
    </row>
    <row r="174" spans="2:50" x14ac:dyDescent="0.2">
      <c r="B174" s="15">
        <v>42908</v>
      </c>
      <c r="C174" s="9">
        <v>36475.96</v>
      </c>
      <c r="D174" s="16">
        <f t="shared" si="62"/>
        <v>-1.9295975973611101E-3</v>
      </c>
      <c r="E174" s="17">
        <f t="shared" si="63"/>
        <v>103.44201146666003</v>
      </c>
      <c r="F174" s="17"/>
      <c r="G174" s="15">
        <v>42908</v>
      </c>
      <c r="H174" s="9">
        <v>36379.96</v>
      </c>
      <c r="I174" s="16">
        <f t="shared" si="64"/>
        <v>-1.0626420631622002E-3</v>
      </c>
      <c r="J174" s="17">
        <f t="shared" si="65"/>
        <v>103.73482862206168</v>
      </c>
      <c r="K174" s="17"/>
      <c r="L174" s="15">
        <v>42908</v>
      </c>
      <c r="M174" s="9">
        <v>40312.57</v>
      </c>
      <c r="N174" s="16">
        <f t="shared" si="66"/>
        <v>-1.0165142679994243E-3</v>
      </c>
      <c r="O174" s="17">
        <f t="shared" si="67"/>
        <v>103.40188732965161</v>
      </c>
      <c r="P174" s="17"/>
      <c r="Q174" s="15">
        <v>42908</v>
      </c>
      <c r="R174" s="9">
        <v>38109.56</v>
      </c>
      <c r="S174" s="16">
        <f t="shared" si="68"/>
        <v>-1.2050674685774032E-3</v>
      </c>
      <c r="T174" s="17">
        <f t="shared" si="69"/>
        <v>103.75617480244985</v>
      </c>
      <c r="U174" s="17"/>
      <c r="V174" s="15">
        <v>42908</v>
      </c>
      <c r="W174" s="9">
        <v>1520.84</v>
      </c>
      <c r="X174" s="16">
        <f t="shared" si="77"/>
        <v>1.3959123472397916E-3</v>
      </c>
      <c r="Y174" s="9">
        <f t="shared" si="57"/>
        <v>3.5117065111833767E-5</v>
      </c>
      <c r="Z174" s="17">
        <f t="shared" si="70"/>
        <v>103.31723289923309</v>
      </c>
      <c r="AA174" s="17">
        <f t="shared" si="71"/>
        <v>103.97797240378725</v>
      </c>
      <c r="AB174" s="17">
        <f t="shared" si="72"/>
        <v>103.17321213850457</v>
      </c>
      <c r="AC174" s="17">
        <f t="shared" si="61"/>
        <v>103.82938949355545</v>
      </c>
      <c r="AD174" s="17"/>
      <c r="AE174" s="15">
        <v>42908</v>
      </c>
      <c r="AF174" s="9">
        <v>62562.29</v>
      </c>
      <c r="AG174" s="16">
        <f t="shared" si="73"/>
        <v>-1.0758479168100354E-3</v>
      </c>
      <c r="AH174" s="17">
        <f t="shared" si="74"/>
        <v>103.41713682879049</v>
      </c>
      <c r="AI174" s="17"/>
      <c r="AJ174" s="17"/>
      <c r="AK174" s="15">
        <v>42908</v>
      </c>
      <c r="AL174" s="9">
        <v>40124.120000000003</v>
      </c>
      <c r="AM174" s="16">
        <f t="shared" si="75"/>
        <v>-4.5986082608540091E-4</v>
      </c>
      <c r="AN174" s="17">
        <f t="shared" si="76"/>
        <v>102.8892182555759</v>
      </c>
      <c r="AO174" s="17"/>
      <c r="AP174" s="17"/>
      <c r="AQ174" s="9">
        <f t="shared" si="58"/>
        <v>102.8892182555759</v>
      </c>
      <c r="AR174" s="9">
        <f t="shared" si="59"/>
        <v>103.75617480244985</v>
      </c>
      <c r="AS174" s="9">
        <f t="shared" si="60"/>
        <v>103.44020955086494</v>
      </c>
      <c r="AT174" s="17"/>
      <c r="AU174" s="17"/>
      <c r="AV174" s="17"/>
      <c r="AW174" s="17"/>
      <c r="AX174" s="15"/>
    </row>
    <row r="175" spans="2:50" x14ac:dyDescent="0.2">
      <c r="B175" s="15">
        <v>42909</v>
      </c>
      <c r="C175" s="9">
        <v>36497.620000000003</v>
      </c>
      <c r="D175" s="16">
        <f t="shared" si="62"/>
        <v>5.9381576249140089E-4</v>
      </c>
      <c r="E175" s="17">
        <f t="shared" si="63"/>
        <v>103.50343696357275</v>
      </c>
      <c r="F175" s="17"/>
      <c r="G175" s="15">
        <v>42909</v>
      </c>
      <c r="H175" s="9">
        <v>36392.400000000001</v>
      </c>
      <c r="I175" s="16">
        <f t="shared" si="64"/>
        <v>3.4194650021612816E-4</v>
      </c>
      <c r="J175" s="17">
        <f t="shared" si="65"/>
        <v>103.77030038365952</v>
      </c>
      <c r="K175" s="17"/>
      <c r="L175" s="15">
        <v>42909</v>
      </c>
      <c r="M175" s="9">
        <v>40353.01</v>
      </c>
      <c r="N175" s="16">
        <f t="shared" si="66"/>
        <v>1.0031610487746256E-3</v>
      </c>
      <c r="O175" s="17">
        <f t="shared" si="67"/>
        <v>103.50561607539051</v>
      </c>
      <c r="P175" s="17"/>
      <c r="Q175" s="15">
        <v>42909</v>
      </c>
      <c r="R175" s="9">
        <v>38132.559999999998</v>
      </c>
      <c r="S175" s="16">
        <f t="shared" si="68"/>
        <v>6.035231054883905E-4</v>
      </c>
      <c r="T175" s="17">
        <f t="shared" si="69"/>
        <v>103.81879405128022</v>
      </c>
      <c r="U175" s="17"/>
      <c r="V175" s="15">
        <v>42909</v>
      </c>
      <c r="W175" s="9">
        <v>1518.37</v>
      </c>
      <c r="X175" s="16">
        <f t="shared" si="77"/>
        <v>-1.6241024696878048E-3</v>
      </c>
      <c r="Y175" s="9">
        <f t="shared" si="57"/>
        <v>3.5117065111833767E-5</v>
      </c>
      <c r="Z175" s="17">
        <f t="shared" si="70"/>
        <v>103.14943512612014</v>
      </c>
      <c r="AA175" s="17">
        <f t="shared" si="71"/>
        <v>103.81275292324023</v>
      </c>
      <c r="AB175" s="17">
        <f t="shared" si="72"/>
        <v>103.31723289923309</v>
      </c>
      <c r="AC175" s="17">
        <f t="shared" si="61"/>
        <v>103.97797240378725</v>
      </c>
      <c r="AD175" s="17"/>
      <c r="AE175" s="15">
        <v>42909</v>
      </c>
      <c r="AF175" s="9">
        <v>62593.86</v>
      </c>
      <c r="AG175" s="16">
        <f t="shared" si="73"/>
        <v>5.046170784348547E-4</v>
      </c>
      <c r="AH175" s="17">
        <f t="shared" si="74"/>
        <v>103.46932288223714</v>
      </c>
      <c r="AI175" s="17"/>
      <c r="AJ175" s="17"/>
      <c r="AK175" s="15">
        <v>42909</v>
      </c>
      <c r="AL175" s="9">
        <v>40144.04</v>
      </c>
      <c r="AM175" s="16">
        <f t="shared" si="75"/>
        <v>4.9645948621424019E-4</v>
      </c>
      <c r="AN175" s="17">
        <f t="shared" si="76"/>
        <v>102.94029858400805</v>
      </c>
      <c r="AO175" s="17"/>
      <c r="AP175" s="17"/>
      <c r="AQ175" s="9">
        <f t="shared" si="58"/>
        <v>102.94029858400805</v>
      </c>
      <c r="AR175" s="9">
        <f t="shared" si="59"/>
        <v>103.81879405128022</v>
      </c>
      <c r="AS175" s="9">
        <f t="shared" si="60"/>
        <v>103.50129482335804</v>
      </c>
      <c r="AT175" s="17"/>
      <c r="AU175" s="17"/>
      <c r="AV175" s="17"/>
      <c r="AW175" s="17"/>
      <c r="AX175" s="15"/>
    </row>
    <row r="176" spans="2:50" x14ac:dyDescent="0.2">
      <c r="B176" s="15">
        <v>42910</v>
      </c>
      <c r="C176" s="9">
        <v>36497.620000000003</v>
      </c>
      <c r="D176" s="16">
        <f t="shared" si="62"/>
        <v>0</v>
      </c>
      <c r="E176" s="17">
        <f t="shared" si="63"/>
        <v>103.50343696357275</v>
      </c>
      <c r="F176" s="17"/>
      <c r="G176" s="15">
        <v>42910</v>
      </c>
      <c r="H176" s="9">
        <v>36392.400000000001</v>
      </c>
      <c r="I176" s="16">
        <f t="shared" si="64"/>
        <v>0</v>
      </c>
      <c r="J176" s="17">
        <f t="shared" si="65"/>
        <v>103.77030038365952</v>
      </c>
      <c r="K176" s="17"/>
      <c r="L176" s="15">
        <v>42910</v>
      </c>
      <c r="M176" s="9">
        <v>40353.01</v>
      </c>
      <c r="N176" s="16">
        <f t="shared" si="66"/>
        <v>0</v>
      </c>
      <c r="O176" s="17">
        <f t="shared" si="67"/>
        <v>103.50561607539051</v>
      </c>
      <c r="P176" s="17"/>
      <c r="Q176" s="15">
        <v>42910</v>
      </c>
      <c r="R176" s="9">
        <v>38132.559999999998</v>
      </c>
      <c r="S176" s="16">
        <f t="shared" si="68"/>
        <v>0</v>
      </c>
      <c r="T176" s="17">
        <f t="shared" si="69"/>
        <v>103.81879405128022</v>
      </c>
      <c r="U176" s="17"/>
      <c r="V176" s="15">
        <v>42910</v>
      </c>
      <c r="W176" s="9">
        <v>1518.5</v>
      </c>
      <c r="X176" s="16">
        <f t="shared" si="77"/>
        <v>8.5618129968434431E-5</v>
      </c>
      <c r="Y176" s="9">
        <f t="shared" si="57"/>
        <v>3.5117065111833767E-5</v>
      </c>
      <c r="Z176" s="17">
        <f t="shared" si="70"/>
        <v>103.15826658786294</v>
      </c>
      <c r="AA176" s="17">
        <f t="shared" si="71"/>
        <v>103.82528677621623</v>
      </c>
      <c r="AB176" s="17">
        <f t="shared" si="72"/>
        <v>103.14943512612014</v>
      </c>
      <c r="AC176" s="17">
        <f t="shared" si="61"/>
        <v>103.81275292324023</v>
      </c>
      <c r="AD176" s="17"/>
      <c r="AE176" s="15">
        <v>42910</v>
      </c>
      <c r="AF176" s="9">
        <v>62593.86</v>
      </c>
      <c r="AG176" s="16">
        <f t="shared" si="73"/>
        <v>0</v>
      </c>
      <c r="AH176" s="17">
        <f t="shared" si="74"/>
        <v>103.46932288223714</v>
      </c>
      <c r="AI176" s="17"/>
      <c r="AJ176" s="17"/>
      <c r="AK176" s="15">
        <v>42910</v>
      </c>
      <c r="AL176" s="9">
        <v>40144.04</v>
      </c>
      <c r="AM176" s="16">
        <f t="shared" si="75"/>
        <v>0</v>
      </c>
      <c r="AN176" s="17">
        <f t="shared" si="76"/>
        <v>102.94029858400805</v>
      </c>
      <c r="AO176" s="17"/>
      <c r="AP176" s="17"/>
      <c r="AQ176" s="9">
        <f t="shared" si="58"/>
        <v>102.94029858400805</v>
      </c>
      <c r="AR176" s="9">
        <f t="shared" si="59"/>
        <v>103.81879405128022</v>
      </c>
      <c r="AS176" s="9">
        <f t="shared" si="60"/>
        <v>103.50129482335804</v>
      </c>
      <c r="AT176" s="17"/>
      <c r="AU176" s="17"/>
      <c r="AV176" s="17"/>
      <c r="AW176" s="17"/>
      <c r="AX176" s="15"/>
    </row>
    <row r="177" spans="2:50" x14ac:dyDescent="0.2">
      <c r="B177" s="15">
        <v>42911</v>
      </c>
      <c r="C177" s="9">
        <v>36497.620000000003</v>
      </c>
      <c r="D177" s="16">
        <f t="shared" si="62"/>
        <v>0</v>
      </c>
      <c r="E177" s="17">
        <f t="shared" si="63"/>
        <v>103.50343696357275</v>
      </c>
      <c r="F177" s="17"/>
      <c r="G177" s="15">
        <v>42911</v>
      </c>
      <c r="H177" s="9">
        <v>36392.400000000001</v>
      </c>
      <c r="I177" s="16">
        <f t="shared" si="64"/>
        <v>0</v>
      </c>
      <c r="J177" s="17">
        <f t="shared" si="65"/>
        <v>103.77030038365952</v>
      </c>
      <c r="K177" s="17"/>
      <c r="L177" s="15">
        <v>42911</v>
      </c>
      <c r="M177" s="9">
        <v>40353.01</v>
      </c>
      <c r="N177" s="16">
        <f t="shared" si="66"/>
        <v>0</v>
      </c>
      <c r="O177" s="17">
        <f t="shared" si="67"/>
        <v>103.50561607539051</v>
      </c>
      <c r="P177" s="17"/>
      <c r="Q177" s="15">
        <v>42911</v>
      </c>
      <c r="R177" s="9">
        <v>38132.559999999998</v>
      </c>
      <c r="S177" s="16">
        <f t="shared" si="68"/>
        <v>0</v>
      </c>
      <c r="T177" s="17">
        <f t="shared" si="69"/>
        <v>103.81879405128022</v>
      </c>
      <c r="U177" s="17"/>
      <c r="V177" s="15">
        <v>42911</v>
      </c>
      <c r="W177" s="9">
        <v>1518.65</v>
      </c>
      <c r="X177" s="16">
        <f t="shared" si="77"/>
        <v>9.8781692459803949E-5</v>
      </c>
      <c r="Y177" s="9">
        <f t="shared" si="57"/>
        <v>3.5117065111833767E-5</v>
      </c>
      <c r="Z177" s="17">
        <f t="shared" si="70"/>
        <v>103.16845673602771</v>
      </c>
      <c r="AA177" s="17">
        <f t="shared" si="71"/>
        <v>103.83918885312009</v>
      </c>
      <c r="AB177" s="17">
        <f t="shared" si="72"/>
        <v>103.15826658786294</v>
      </c>
      <c r="AC177" s="17">
        <f t="shared" si="61"/>
        <v>103.82528677621623</v>
      </c>
      <c r="AD177" s="17"/>
      <c r="AE177" s="15">
        <v>42911</v>
      </c>
      <c r="AF177" s="9">
        <v>62593.86</v>
      </c>
      <c r="AG177" s="16">
        <f t="shared" si="73"/>
        <v>0</v>
      </c>
      <c r="AH177" s="17">
        <f t="shared" si="74"/>
        <v>103.46932288223714</v>
      </c>
      <c r="AI177" s="17"/>
      <c r="AJ177" s="17"/>
      <c r="AK177" s="15">
        <v>42911</v>
      </c>
      <c r="AL177" s="9">
        <v>40144.04</v>
      </c>
      <c r="AM177" s="16">
        <f t="shared" si="75"/>
        <v>0</v>
      </c>
      <c r="AN177" s="17">
        <f t="shared" si="76"/>
        <v>102.94029858400805</v>
      </c>
      <c r="AO177" s="17"/>
      <c r="AP177" s="17"/>
      <c r="AQ177" s="9">
        <f t="shared" si="58"/>
        <v>102.94029858400805</v>
      </c>
      <c r="AR177" s="9">
        <f t="shared" si="59"/>
        <v>103.81879405128022</v>
      </c>
      <c r="AS177" s="9">
        <f t="shared" si="60"/>
        <v>103.50129482335804</v>
      </c>
      <c r="AT177" s="17"/>
      <c r="AU177" s="17"/>
      <c r="AV177" s="17"/>
      <c r="AW177" s="17"/>
      <c r="AX177" s="15"/>
    </row>
    <row r="178" spans="2:50" x14ac:dyDescent="0.2">
      <c r="B178" s="15">
        <v>42912</v>
      </c>
      <c r="C178" s="9">
        <v>36497.620000000003</v>
      </c>
      <c r="D178" s="16">
        <f t="shared" si="62"/>
        <v>0</v>
      </c>
      <c r="E178" s="17">
        <f t="shared" si="63"/>
        <v>103.50343696357275</v>
      </c>
      <c r="F178" s="17"/>
      <c r="G178" s="15">
        <v>42912</v>
      </c>
      <c r="H178" s="9">
        <v>36392.400000000001</v>
      </c>
      <c r="I178" s="16">
        <f t="shared" si="64"/>
        <v>0</v>
      </c>
      <c r="J178" s="17">
        <f t="shared" si="65"/>
        <v>103.77030038365952</v>
      </c>
      <c r="K178" s="17"/>
      <c r="L178" s="15">
        <v>42912</v>
      </c>
      <c r="M178" s="9">
        <v>40353.01</v>
      </c>
      <c r="N178" s="16">
        <f t="shared" si="66"/>
        <v>0</v>
      </c>
      <c r="O178" s="17">
        <f t="shared" si="67"/>
        <v>103.50561607539051</v>
      </c>
      <c r="P178" s="17"/>
      <c r="Q178" s="15">
        <v>42912</v>
      </c>
      <c r="R178" s="9">
        <v>38132.559999999998</v>
      </c>
      <c r="S178" s="16">
        <f t="shared" si="68"/>
        <v>0</v>
      </c>
      <c r="T178" s="17">
        <f t="shared" si="69"/>
        <v>103.81879405128022</v>
      </c>
      <c r="U178" s="17"/>
      <c r="V178" s="15">
        <v>42912</v>
      </c>
      <c r="W178" s="9">
        <v>1518.72</v>
      </c>
      <c r="X178" s="16">
        <f t="shared" si="77"/>
        <v>4.6093569946892288E-5</v>
      </c>
      <c r="Y178" s="9">
        <f t="shared" si="57"/>
        <v>3.5117065111833767E-5</v>
      </c>
      <c r="Z178" s="17">
        <f t="shared" si="70"/>
        <v>103.17321213850458</v>
      </c>
      <c r="AA178" s="17">
        <f t="shared" si="71"/>
        <v>103.84762169959083</v>
      </c>
      <c r="AB178" s="17">
        <f t="shared" si="72"/>
        <v>103.16845673602771</v>
      </c>
      <c r="AC178" s="17">
        <f t="shared" si="61"/>
        <v>103.83918885312009</v>
      </c>
      <c r="AD178" s="17"/>
      <c r="AE178" s="15">
        <v>42912</v>
      </c>
      <c r="AF178" s="9">
        <v>62593.86</v>
      </c>
      <c r="AG178" s="16">
        <f t="shared" si="73"/>
        <v>0</v>
      </c>
      <c r="AH178" s="17">
        <f t="shared" si="74"/>
        <v>103.46932288223714</v>
      </c>
      <c r="AI178" s="17"/>
      <c r="AJ178" s="17"/>
      <c r="AK178" s="15">
        <v>42912</v>
      </c>
      <c r="AL178" s="9">
        <v>40144.04</v>
      </c>
      <c r="AM178" s="16">
        <f t="shared" si="75"/>
        <v>0</v>
      </c>
      <c r="AN178" s="17">
        <f t="shared" si="76"/>
        <v>102.94029858400805</v>
      </c>
      <c r="AO178" s="17"/>
      <c r="AP178" s="17"/>
      <c r="AQ178" s="9">
        <f t="shared" si="58"/>
        <v>102.94029858400805</v>
      </c>
      <c r="AR178" s="9">
        <f t="shared" si="59"/>
        <v>103.81879405128022</v>
      </c>
      <c r="AS178" s="9">
        <f t="shared" si="60"/>
        <v>103.50129482335804</v>
      </c>
      <c r="AT178" s="17"/>
      <c r="AU178" s="17"/>
      <c r="AV178" s="17"/>
      <c r="AW178" s="17"/>
      <c r="AX178" s="15"/>
    </row>
    <row r="179" spans="2:50" x14ac:dyDescent="0.2">
      <c r="B179" s="15">
        <v>42913</v>
      </c>
      <c r="C179" s="9">
        <v>36459.46</v>
      </c>
      <c r="D179" s="16">
        <f t="shared" si="62"/>
        <v>-1.0455476274892073E-3</v>
      </c>
      <c r="E179" s="17">
        <f t="shared" si="63"/>
        <v>103.3952191906185</v>
      </c>
      <c r="F179" s="17"/>
      <c r="G179" s="15">
        <v>42913</v>
      </c>
      <c r="H179" s="9">
        <v>36358.019999999997</v>
      </c>
      <c r="I179" s="16">
        <f t="shared" si="64"/>
        <v>-9.4470274013269684E-4</v>
      </c>
      <c r="J179" s="17">
        <f t="shared" si="65"/>
        <v>103.67226829654268</v>
      </c>
      <c r="K179" s="17"/>
      <c r="L179" s="15">
        <v>42913</v>
      </c>
      <c r="M179" s="9">
        <v>40305.360000000001</v>
      </c>
      <c r="N179" s="16">
        <f t="shared" si="66"/>
        <v>-1.1808288898399466E-3</v>
      </c>
      <c r="O179" s="17">
        <f t="shared" si="67"/>
        <v>103.38339365366801</v>
      </c>
      <c r="P179" s="17"/>
      <c r="Q179" s="15">
        <v>42913</v>
      </c>
      <c r="R179" s="9">
        <v>38097.74</v>
      </c>
      <c r="S179" s="16">
        <f t="shared" si="68"/>
        <v>-9.1313040614104946E-4</v>
      </c>
      <c r="T179" s="17">
        <f t="shared" si="69"/>
        <v>103.7239939537031</v>
      </c>
      <c r="U179" s="17"/>
      <c r="V179" s="15">
        <v>42913</v>
      </c>
      <c r="W179" s="9">
        <v>1516.12</v>
      </c>
      <c r="X179" s="16">
        <f t="shared" si="77"/>
        <v>-1.7119679730299708E-3</v>
      </c>
      <c r="Y179" s="9">
        <f t="shared" si="57"/>
        <v>3.5117065111833767E-5</v>
      </c>
      <c r="Z179" s="17">
        <f t="shared" si="70"/>
        <v>102.99658290364883</v>
      </c>
      <c r="AA179" s="17">
        <f t="shared" si="71"/>
        <v>103.67348472085874</v>
      </c>
      <c r="AB179" s="17">
        <f t="shared" si="72"/>
        <v>103.17321213850458</v>
      </c>
      <c r="AC179" s="17">
        <f t="shared" si="61"/>
        <v>103.84762169959083</v>
      </c>
      <c r="AD179" s="17"/>
      <c r="AE179" s="15">
        <v>42913</v>
      </c>
      <c r="AF179" s="9">
        <v>62530.62</v>
      </c>
      <c r="AG179" s="16">
        <f t="shared" si="73"/>
        <v>-1.0103227377253887E-3</v>
      </c>
      <c r="AH179" s="17">
        <f t="shared" si="74"/>
        <v>103.36478547267217</v>
      </c>
      <c r="AI179" s="17"/>
      <c r="AJ179" s="17"/>
      <c r="AK179" s="15">
        <v>42913</v>
      </c>
      <c r="AL179" s="9">
        <v>40120.699999999997</v>
      </c>
      <c r="AM179" s="16">
        <f t="shared" si="75"/>
        <v>-5.8140635571313215E-4</v>
      </c>
      <c r="AN179" s="17">
        <f t="shared" si="76"/>
        <v>102.88044844015229</v>
      </c>
      <c r="AO179" s="17"/>
      <c r="AP179" s="17"/>
      <c r="AQ179" s="9">
        <f t="shared" si="58"/>
        <v>102.88044844015229</v>
      </c>
      <c r="AR179" s="9">
        <f t="shared" si="59"/>
        <v>103.7239939537031</v>
      </c>
      <c r="AS179" s="9">
        <f t="shared" si="60"/>
        <v>103.40335150122611</v>
      </c>
      <c r="AT179" s="17"/>
      <c r="AU179" s="17"/>
      <c r="AV179" s="17"/>
      <c r="AW179" s="17"/>
      <c r="AX179" s="15"/>
    </row>
    <row r="180" spans="2:50" x14ac:dyDescent="0.2">
      <c r="B180" s="15">
        <v>42914</v>
      </c>
      <c r="C180" s="9">
        <v>36384.870000000003</v>
      </c>
      <c r="D180" s="16">
        <f t="shared" si="62"/>
        <v>-2.0458339207436449E-3</v>
      </c>
      <c r="E180" s="17">
        <f t="shared" si="63"/>
        <v>103.18368974395561</v>
      </c>
      <c r="F180" s="17"/>
      <c r="G180" s="15">
        <v>42914</v>
      </c>
      <c r="H180" s="9">
        <v>36288.199999999997</v>
      </c>
      <c r="I180" s="16">
        <f t="shared" si="64"/>
        <v>-1.92034659753193E-3</v>
      </c>
      <c r="J180" s="17">
        <f t="shared" si="65"/>
        <v>103.473181608861</v>
      </c>
      <c r="K180" s="17"/>
      <c r="L180" s="15">
        <v>42914</v>
      </c>
      <c r="M180" s="9">
        <v>40213.980000000003</v>
      </c>
      <c r="N180" s="16">
        <f t="shared" si="66"/>
        <v>-2.2671922543303635E-3</v>
      </c>
      <c r="O180" s="17">
        <f t="shared" si="67"/>
        <v>103.14900362435003</v>
      </c>
      <c r="P180" s="17"/>
      <c r="Q180" s="15">
        <v>42914</v>
      </c>
      <c r="R180" s="9">
        <v>38022.410000000003</v>
      </c>
      <c r="S180" s="16">
        <f t="shared" si="68"/>
        <v>-1.9772826419623968E-3</v>
      </c>
      <c r="T180" s="17">
        <f t="shared" si="69"/>
        <v>103.51890230090343</v>
      </c>
      <c r="U180" s="17"/>
      <c r="V180" s="15">
        <v>42914</v>
      </c>
      <c r="W180" s="9">
        <v>1515.86</v>
      </c>
      <c r="X180" s="16">
        <f t="shared" si="77"/>
        <v>-1.7149038334696165E-4</v>
      </c>
      <c r="Y180" s="9">
        <f t="shared" si="57"/>
        <v>3.5117065111833767E-5</v>
      </c>
      <c r="Z180" s="17">
        <f t="shared" si="70"/>
        <v>102.97891998016325</v>
      </c>
      <c r="AA180" s="17">
        <f t="shared" si="71"/>
        <v>103.65934642373436</v>
      </c>
      <c r="AB180" s="17">
        <f t="shared" si="72"/>
        <v>102.99658290364883</v>
      </c>
      <c r="AC180" s="17">
        <f t="shared" si="61"/>
        <v>103.67348472085874</v>
      </c>
      <c r="AD180" s="17"/>
      <c r="AE180" s="15">
        <v>42914</v>
      </c>
      <c r="AF180" s="9">
        <v>62411.83</v>
      </c>
      <c r="AG180" s="16">
        <f t="shared" si="73"/>
        <v>-1.8997092944225136E-3</v>
      </c>
      <c r="AH180" s="17">
        <f t="shared" si="74"/>
        <v>103.16842242899374</v>
      </c>
      <c r="AI180" s="17"/>
      <c r="AJ180" s="17"/>
      <c r="AK180" s="15">
        <v>42914</v>
      </c>
      <c r="AL180" s="9">
        <v>40067.129999999997</v>
      </c>
      <c r="AM180" s="16">
        <f t="shared" si="75"/>
        <v>-1.3352209707208074E-3</v>
      </c>
      <c r="AN180" s="17">
        <f t="shared" si="76"/>
        <v>102.74308030791784</v>
      </c>
      <c r="AO180" s="17"/>
      <c r="AP180" s="17"/>
      <c r="AQ180" s="9">
        <f t="shared" si="58"/>
        <v>102.74308030791784</v>
      </c>
      <c r="AR180" s="9">
        <f t="shared" si="59"/>
        <v>103.51890230090343</v>
      </c>
      <c r="AS180" s="9">
        <f t="shared" si="60"/>
        <v>103.2060466691636</v>
      </c>
      <c r="AT180" s="17"/>
      <c r="AU180" s="17"/>
      <c r="AV180" s="17"/>
      <c r="AW180" s="17"/>
      <c r="AX180" s="15"/>
    </row>
    <row r="181" spans="2:50" x14ac:dyDescent="0.2">
      <c r="B181" s="15">
        <v>42915</v>
      </c>
      <c r="C181" s="9">
        <v>36372.85</v>
      </c>
      <c r="D181" s="16">
        <f t="shared" si="62"/>
        <v>-3.3035709623274734E-4</v>
      </c>
      <c r="E181" s="17">
        <f t="shared" si="63"/>
        <v>103.14960227983322</v>
      </c>
      <c r="F181" s="17"/>
      <c r="G181" s="15">
        <v>42915</v>
      </c>
      <c r="H181" s="9">
        <v>36291.29</v>
      </c>
      <c r="I181" s="16">
        <f t="shared" si="64"/>
        <v>8.5151647091885607E-5</v>
      </c>
      <c r="J181" s="17">
        <f t="shared" si="65"/>
        <v>103.48199252070484</v>
      </c>
      <c r="K181" s="17"/>
      <c r="L181" s="15">
        <v>42915</v>
      </c>
      <c r="M181" s="9">
        <v>40212.57</v>
      </c>
      <c r="N181" s="16">
        <f t="shared" si="66"/>
        <v>-3.5062433512034197E-5</v>
      </c>
      <c r="O181" s="17">
        <f t="shared" si="67"/>
        <v>103.14538696926861</v>
      </c>
      <c r="P181" s="17"/>
      <c r="Q181" s="15">
        <v>42915</v>
      </c>
      <c r="R181" s="9">
        <v>38019.39</v>
      </c>
      <c r="S181" s="16">
        <f t="shared" si="68"/>
        <v>-7.9426843274887915E-5</v>
      </c>
      <c r="T181" s="17">
        <f t="shared" si="69"/>
        <v>103.51068012127439</v>
      </c>
      <c r="U181" s="17"/>
      <c r="V181" s="15">
        <v>42915</v>
      </c>
      <c r="W181" s="9">
        <v>1514.8</v>
      </c>
      <c r="X181" s="16">
        <f t="shared" si="77"/>
        <v>-6.9927301993588653E-4</v>
      </c>
      <c r="Y181" s="9">
        <f t="shared" si="57"/>
        <v>3.5117065111833767E-5</v>
      </c>
      <c r="Z181" s="17">
        <f t="shared" si="70"/>
        <v>102.90690959979899</v>
      </c>
      <c r="AA181" s="17">
        <f t="shared" si="71"/>
        <v>103.59050045153387</v>
      </c>
      <c r="AB181" s="17">
        <f t="shared" si="72"/>
        <v>102.97891998016325</v>
      </c>
      <c r="AC181" s="17">
        <f t="shared" si="61"/>
        <v>103.65934642373436</v>
      </c>
      <c r="AD181" s="17"/>
      <c r="AE181" s="15">
        <v>42915</v>
      </c>
      <c r="AF181" s="9">
        <v>62412.56</v>
      </c>
      <c r="AG181" s="16">
        <f t="shared" si="73"/>
        <v>1.169650048704618E-5</v>
      </c>
      <c r="AH181" s="17">
        <f t="shared" si="74"/>
        <v>103.16962913849693</v>
      </c>
      <c r="AI181" s="17"/>
      <c r="AJ181" s="17"/>
      <c r="AK181" s="15">
        <v>42915</v>
      </c>
      <c r="AL181" s="9">
        <v>40065.199999999997</v>
      </c>
      <c r="AM181" s="16">
        <f t="shared" si="75"/>
        <v>-4.8169160107081055E-5</v>
      </c>
      <c r="AN181" s="17">
        <f t="shared" si="76"/>
        <v>102.73813126003259</v>
      </c>
      <c r="AO181" s="17"/>
      <c r="AP181" s="17"/>
      <c r="AQ181" s="9">
        <f t="shared" si="58"/>
        <v>102.73813126003259</v>
      </c>
      <c r="AR181" s="9">
        <f t="shared" si="59"/>
        <v>103.51068012127439</v>
      </c>
      <c r="AS181" s="9">
        <f t="shared" si="60"/>
        <v>103.19923704826842</v>
      </c>
      <c r="AT181" s="17"/>
      <c r="AU181" s="17"/>
      <c r="AV181" s="17"/>
      <c r="AW181" s="17"/>
      <c r="AX181" s="15"/>
    </row>
    <row r="182" spans="2:50" x14ac:dyDescent="0.2">
      <c r="B182" s="15">
        <v>42916</v>
      </c>
      <c r="C182" s="9">
        <v>36326.25</v>
      </c>
      <c r="D182" s="16">
        <f t="shared" si="62"/>
        <v>-1.2811753821875271E-3</v>
      </c>
      <c r="E182" s="17">
        <f t="shared" si="63"/>
        <v>103.01744954870986</v>
      </c>
      <c r="F182" s="17"/>
      <c r="G182" s="15">
        <v>42916</v>
      </c>
      <c r="H182" s="9">
        <v>36243.32</v>
      </c>
      <c r="I182" s="16">
        <f t="shared" si="64"/>
        <v>-1.321804763622425E-3</v>
      </c>
      <c r="J182" s="17">
        <f t="shared" si="65"/>
        <v>103.34520953004183</v>
      </c>
      <c r="K182" s="17"/>
      <c r="L182" s="15">
        <v>42916</v>
      </c>
      <c r="M182" s="9">
        <v>40149.550000000003</v>
      </c>
      <c r="N182" s="16">
        <f t="shared" si="66"/>
        <v>-1.567171658016342E-3</v>
      </c>
      <c r="O182" s="17">
        <f t="shared" si="67"/>
        <v>102.98374044215525</v>
      </c>
      <c r="P182" s="17"/>
      <c r="Q182" s="15">
        <v>42916</v>
      </c>
      <c r="R182" s="9">
        <v>37962.300000000003</v>
      </c>
      <c r="S182" s="16">
        <f t="shared" si="68"/>
        <v>-1.5016022087676051E-3</v>
      </c>
      <c r="T182" s="17">
        <f t="shared" si="69"/>
        <v>103.35524825537325</v>
      </c>
      <c r="U182" s="17"/>
      <c r="V182" s="15">
        <v>42916</v>
      </c>
      <c r="W182" s="9">
        <v>1515.13</v>
      </c>
      <c r="X182" s="16">
        <f t="shared" si="77"/>
        <v>2.178505413257259E-4</v>
      </c>
      <c r="Y182" s="9">
        <f t="shared" si="57"/>
        <v>3.5117065111833767E-5</v>
      </c>
      <c r="Z182" s="17">
        <f t="shared" si="70"/>
        <v>102.92932792576147</v>
      </c>
      <c r="AA182" s="17">
        <f t="shared" si="71"/>
        <v>103.61670549248277</v>
      </c>
      <c r="AB182" s="17">
        <f t="shared" si="72"/>
        <v>102.90690959979899</v>
      </c>
      <c r="AC182" s="17">
        <f t="shared" si="61"/>
        <v>103.59050045153387</v>
      </c>
      <c r="AD182" s="17"/>
      <c r="AE182" s="15">
        <v>42916</v>
      </c>
      <c r="AF182" s="9">
        <v>62325.08</v>
      </c>
      <c r="AG182" s="16">
        <f t="shared" si="73"/>
        <v>-1.4016409517570994E-3</v>
      </c>
      <c r="AH182" s="17">
        <f t="shared" si="74"/>
        <v>103.02502236131882</v>
      </c>
      <c r="AI182" s="17"/>
      <c r="AJ182" s="17"/>
      <c r="AK182" s="15">
        <v>42916</v>
      </c>
      <c r="AL182" s="9">
        <v>40024.9</v>
      </c>
      <c r="AM182" s="16">
        <f t="shared" si="75"/>
        <v>-1.0058604474705302E-3</v>
      </c>
      <c r="AN182" s="17">
        <f t="shared" si="76"/>
        <v>102.63479103735109</v>
      </c>
      <c r="AO182" s="17"/>
      <c r="AP182" s="17"/>
      <c r="AQ182" s="9">
        <f t="shared" si="58"/>
        <v>102.63479103735109</v>
      </c>
      <c r="AR182" s="9">
        <f t="shared" si="59"/>
        <v>103.35524825537325</v>
      </c>
      <c r="AS182" s="9">
        <f t="shared" si="60"/>
        <v>103.06024352915836</v>
      </c>
      <c r="AT182" s="17"/>
      <c r="AU182" s="17"/>
      <c r="AV182" s="17"/>
      <c r="AW182" s="17"/>
      <c r="AX182" s="15"/>
    </row>
    <row r="183" spans="2:50" x14ac:dyDescent="0.2">
      <c r="B183" s="15">
        <v>42917</v>
      </c>
      <c r="C183" s="9">
        <v>36326.25</v>
      </c>
      <c r="D183" s="16">
        <f t="shared" si="62"/>
        <v>0</v>
      </c>
      <c r="E183" s="17">
        <f t="shared" si="63"/>
        <v>103.01744954870986</v>
      </c>
      <c r="F183" s="17"/>
      <c r="G183" s="15">
        <v>42917</v>
      </c>
      <c r="H183" s="9">
        <v>36243.32</v>
      </c>
      <c r="I183" s="16">
        <f t="shared" si="64"/>
        <v>0</v>
      </c>
      <c r="J183" s="17">
        <f t="shared" si="65"/>
        <v>103.34520953004183</v>
      </c>
      <c r="K183" s="17"/>
      <c r="L183" s="15">
        <v>42917</v>
      </c>
      <c r="M183" s="9">
        <v>40149.550000000003</v>
      </c>
      <c r="N183" s="16">
        <f t="shared" si="66"/>
        <v>0</v>
      </c>
      <c r="O183" s="17">
        <f t="shared" si="67"/>
        <v>102.98374044215525</v>
      </c>
      <c r="P183" s="17"/>
      <c r="Q183" s="15">
        <v>42917</v>
      </c>
      <c r="R183" s="9">
        <v>37962.300000000003</v>
      </c>
      <c r="S183" s="16">
        <f t="shared" si="68"/>
        <v>0</v>
      </c>
      <c r="T183" s="17">
        <f t="shared" si="69"/>
        <v>103.35524825537325</v>
      </c>
      <c r="U183" s="17"/>
      <c r="V183" s="15">
        <v>42917</v>
      </c>
      <c r="W183" s="9">
        <v>1515.26</v>
      </c>
      <c r="X183" s="16">
        <f t="shared" si="77"/>
        <v>8.5801218377312694E-5</v>
      </c>
      <c r="Y183" s="9">
        <f t="shared" si="57"/>
        <v>3.6198823578414974E-5</v>
      </c>
      <c r="Z183" s="17">
        <f t="shared" si="70"/>
        <v>102.93815938750426</v>
      </c>
      <c r="AA183" s="17">
        <f t="shared" si="71"/>
        <v>103.62934673490017</v>
      </c>
      <c r="AB183" s="17">
        <f t="shared" si="72"/>
        <v>102.92932792576147</v>
      </c>
      <c r="AC183" s="17">
        <f t="shared" si="61"/>
        <v>103.61670549248277</v>
      </c>
      <c r="AD183" s="17"/>
      <c r="AE183" s="15">
        <v>42917</v>
      </c>
      <c r="AF183" s="9">
        <v>62325.08</v>
      </c>
      <c r="AG183" s="16">
        <f t="shared" si="73"/>
        <v>0</v>
      </c>
      <c r="AH183" s="17">
        <f t="shared" si="74"/>
        <v>103.02502236131882</v>
      </c>
      <c r="AI183" s="17"/>
      <c r="AJ183" s="17"/>
      <c r="AK183" s="15">
        <v>42917</v>
      </c>
      <c r="AL183" s="9">
        <v>40024.9</v>
      </c>
      <c r="AM183" s="16">
        <f t="shared" si="75"/>
        <v>0</v>
      </c>
      <c r="AN183" s="17">
        <f t="shared" si="76"/>
        <v>102.63479103735109</v>
      </c>
      <c r="AO183" s="17"/>
      <c r="AP183" s="17"/>
      <c r="AQ183" s="9">
        <f t="shared" si="58"/>
        <v>102.63479103735109</v>
      </c>
      <c r="AR183" s="9">
        <f t="shared" si="59"/>
        <v>103.35524825537325</v>
      </c>
      <c r="AS183" s="9">
        <f t="shared" si="60"/>
        <v>103.06024352915836</v>
      </c>
      <c r="AT183" s="17"/>
      <c r="AU183" s="17"/>
      <c r="AV183" s="17"/>
      <c r="AW183" s="17"/>
      <c r="AX183" s="15"/>
    </row>
    <row r="184" spans="2:50" x14ac:dyDescent="0.2">
      <c r="B184" s="15">
        <v>42918</v>
      </c>
      <c r="C184" s="9">
        <v>36326.25</v>
      </c>
      <c r="D184" s="16">
        <f t="shared" si="62"/>
        <v>0</v>
      </c>
      <c r="E184" s="17">
        <f t="shared" si="63"/>
        <v>103.01744954870986</v>
      </c>
      <c r="F184" s="17"/>
      <c r="G184" s="15">
        <v>42918</v>
      </c>
      <c r="H184" s="9">
        <v>36243.32</v>
      </c>
      <c r="I184" s="16">
        <f t="shared" si="64"/>
        <v>0</v>
      </c>
      <c r="J184" s="17">
        <f t="shared" si="65"/>
        <v>103.34520953004183</v>
      </c>
      <c r="K184" s="17"/>
      <c r="L184" s="15">
        <v>42918</v>
      </c>
      <c r="M184" s="9">
        <v>40149.550000000003</v>
      </c>
      <c r="N184" s="16">
        <f t="shared" si="66"/>
        <v>0</v>
      </c>
      <c r="O184" s="17">
        <f t="shared" si="67"/>
        <v>102.98374044215525</v>
      </c>
      <c r="P184" s="17"/>
      <c r="Q184" s="15">
        <v>42918</v>
      </c>
      <c r="R184" s="9">
        <v>37962.300000000003</v>
      </c>
      <c r="S184" s="16">
        <f t="shared" si="68"/>
        <v>0</v>
      </c>
      <c r="T184" s="17">
        <f t="shared" si="69"/>
        <v>103.35524825537325</v>
      </c>
      <c r="U184" s="17"/>
      <c r="V184" s="15">
        <v>42918</v>
      </c>
      <c r="W184" s="9">
        <v>1515.37</v>
      </c>
      <c r="X184" s="16">
        <f t="shared" si="77"/>
        <v>7.2594802212000431E-5</v>
      </c>
      <c r="Y184" s="9">
        <f t="shared" si="57"/>
        <v>3.6198823578414974E-5</v>
      </c>
      <c r="Z184" s="17">
        <f t="shared" si="70"/>
        <v>102.94563216282506</v>
      </c>
      <c r="AA184" s="17">
        <f t="shared" si="71"/>
        <v>103.64062094726975</v>
      </c>
      <c r="AB184" s="17">
        <f t="shared" si="72"/>
        <v>102.93815938750426</v>
      </c>
      <c r="AC184" s="17">
        <f t="shared" si="61"/>
        <v>103.62934673490017</v>
      </c>
      <c r="AD184" s="17"/>
      <c r="AE184" s="15">
        <v>42918</v>
      </c>
      <c r="AF184" s="9">
        <v>62325.08</v>
      </c>
      <c r="AG184" s="16">
        <f t="shared" si="73"/>
        <v>0</v>
      </c>
      <c r="AH184" s="17">
        <f t="shared" si="74"/>
        <v>103.02502236131882</v>
      </c>
      <c r="AI184" s="17"/>
      <c r="AJ184" s="17"/>
      <c r="AK184" s="15">
        <v>42918</v>
      </c>
      <c r="AL184" s="9">
        <v>40024.9</v>
      </c>
      <c r="AM184" s="16">
        <f t="shared" si="75"/>
        <v>0</v>
      </c>
      <c r="AN184" s="17">
        <f t="shared" si="76"/>
        <v>102.63479103735109</v>
      </c>
      <c r="AO184" s="17"/>
      <c r="AP184" s="17"/>
      <c r="AQ184" s="9">
        <f t="shared" si="58"/>
        <v>102.63479103735109</v>
      </c>
      <c r="AR184" s="9">
        <f t="shared" si="59"/>
        <v>103.35524825537325</v>
      </c>
      <c r="AS184" s="9">
        <f t="shared" si="60"/>
        <v>103.06024352915836</v>
      </c>
      <c r="AT184" s="17"/>
      <c r="AU184" s="17"/>
      <c r="AV184" s="17"/>
      <c r="AW184" s="17"/>
      <c r="AX184" s="15"/>
    </row>
    <row r="185" spans="2:50" x14ac:dyDescent="0.2">
      <c r="B185" s="15">
        <v>42919</v>
      </c>
      <c r="C185" s="9">
        <v>36324.18</v>
      </c>
      <c r="D185" s="16">
        <f t="shared" si="62"/>
        <v>-5.6983586249614859E-5</v>
      </c>
      <c r="E185" s="17">
        <f t="shared" si="63"/>
        <v>103.01157924498828</v>
      </c>
      <c r="G185" s="15">
        <v>42919</v>
      </c>
      <c r="H185" s="9">
        <v>36252.080000000002</v>
      </c>
      <c r="I185" s="16">
        <f t="shared" si="64"/>
        <v>2.4169971183662931E-4</v>
      </c>
      <c r="J185" s="17">
        <f t="shared" si="65"/>
        <v>103.37018803740493</v>
      </c>
      <c r="L185" s="15">
        <v>42919</v>
      </c>
      <c r="M185" s="9">
        <v>40155.49</v>
      </c>
      <c r="N185" s="16">
        <f t="shared" si="66"/>
        <v>1.4794686366337295E-4</v>
      </c>
      <c r="O185" s="17">
        <f t="shared" si="67"/>
        <v>102.998976563562</v>
      </c>
      <c r="Q185" s="15">
        <v>42919</v>
      </c>
      <c r="R185" s="9">
        <v>37967.120000000003</v>
      </c>
      <c r="S185" s="16">
        <f t="shared" si="68"/>
        <v>1.2696807095458063E-4</v>
      </c>
      <c r="T185" s="17">
        <f t="shared" si="69"/>
        <v>103.36837107186727</v>
      </c>
      <c r="V185" s="15">
        <v>42919</v>
      </c>
      <c r="W185" s="9">
        <v>1514.02</v>
      </c>
      <c r="X185" s="16">
        <f t="shared" si="77"/>
        <v>-8.9087153632438909E-4</v>
      </c>
      <c r="Y185" s="9">
        <f t="shared" si="57"/>
        <v>3.6198823578414974E-5</v>
      </c>
      <c r="Z185" s="17">
        <f t="shared" si="70"/>
        <v>102.85392082934229</v>
      </c>
      <c r="AA185" s="17">
        <f t="shared" si="71"/>
        <v>103.55204213661408</v>
      </c>
      <c r="AB185" s="17">
        <f t="shared" si="72"/>
        <v>102.94563216282506</v>
      </c>
      <c r="AC185" s="17">
        <f t="shared" si="61"/>
        <v>103.64062094726975</v>
      </c>
      <c r="AD185" s="17"/>
      <c r="AE185" s="15">
        <v>42919</v>
      </c>
      <c r="AF185" s="9">
        <v>62343.15</v>
      </c>
      <c r="AG185" s="16">
        <f t="shared" si="73"/>
        <v>2.8993143691113943E-4</v>
      </c>
      <c r="AH185" s="17">
        <f t="shared" si="74"/>
        <v>103.05489255408983</v>
      </c>
      <c r="AI185" s="17"/>
      <c r="AJ185" s="17"/>
      <c r="AK185" s="15">
        <v>42919</v>
      </c>
      <c r="AL185" s="9">
        <v>40037.83</v>
      </c>
      <c r="AM185" s="16">
        <f t="shared" si="75"/>
        <v>3.2304890205847592E-4</v>
      </c>
      <c r="AN185" s="17">
        <f t="shared" si="76"/>
        <v>102.66794709390871</v>
      </c>
      <c r="AO185" s="17"/>
      <c r="AP185" s="17"/>
      <c r="AQ185" s="9">
        <f t="shared" si="58"/>
        <v>102.66794709390871</v>
      </c>
      <c r="AR185" s="9">
        <f t="shared" si="59"/>
        <v>103.37018803740493</v>
      </c>
      <c r="AS185" s="9">
        <f t="shared" si="60"/>
        <v>103.07865909430349</v>
      </c>
      <c r="AT185" s="17"/>
      <c r="AU185" s="17"/>
      <c r="AV185" s="17"/>
      <c r="AW185" s="17"/>
      <c r="AX185" s="15"/>
    </row>
    <row r="186" spans="2:50" x14ac:dyDescent="0.2">
      <c r="B186" s="15">
        <v>42920</v>
      </c>
      <c r="C186" s="9">
        <v>36302.730000000003</v>
      </c>
      <c r="D186" s="16">
        <f t="shared" si="62"/>
        <v>-5.9051573910262611E-4</v>
      </c>
      <c r="E186" s="17">
        <f t="shared" si="63"/>
        <v>102.9507492861343</v>
      </c>
      <c r="G186" s="15">
        <v>42920</v>
      </c>
      <c r="H186" s="9">
        <v>36241.949999999997</v>
      </c>
      <c r="I186" s="16">
        <f t="shared" si="64"/>
        <v>-2.7943224223281327E-4</v>
      </c>
      <c r="J186" s="17">
        <f t="shared" si="65"/>
        <v>103.34130307398161</v>
      </c>
      <c r="L186" s="15">
        <v>42920</v>
      </c>
      <c r="M186" s="9">
        <v>40136.449999999997</v>
      </c>
      <c r="N186" s="16">
        <f t="shared" si="66"/>
        <v>-4.7415683384766094E-4</v>
      </c>
      <c r="O186" s="17">
        <f t="shared" si="67"/>
        <v>102.95013889494507</v>
      </c>
      <c r="Q186" s="15">
        <v>42920</v>
      </c>
      <c r="R186" s="9">
        <v>37946.89</v>
      </c>
      <c r="S186" s="16">
        <f t="shared" si="68"/>
        <v>-5.3282945875277044E-4</v>
      </c>
      <c r="T186" s="17">
        <f t="shared" si="69"/>
        <v>103.31329335865689</v>
      </c>
      <c r="V186" s="15">
        <v>42920</v>
      </c>
      <c r="W186" s="9">
        <v>1512.46</v>
      </c>
      <c r="X186" s="16">
        <f t="shared" si="77"/>
        <v>-1.0303694799276286E-3</v>
      </c>
      <c r="Y186" s="9">
        <f t="shared" si="57"/>
        <v>3.6198823578414974E-5</v>
      </c>
      <c r="Z186" s="17">
        <f t="shared" si="70"/>
        <v>102.74794328842884</v>
      </c>
      <c r="AA186" s="17">
        <f t="shared" si="71"/>
        <v>103.44909373491681</v>
      </c>
      <c r="AB186" s="17">
        <f t="shared" si="72"/>
        <v>102.85392082934229</v>
      </c>
      <c r="AC186" s="17">
        <f t="shared" si="61"/>
        <v>103.55204213661408</v>
      </c>
      <c r="AD186" s="17"/>
      <c r="AE186" s="15">
        <v>42920</v>
      </c>
      <c r="AF186" s="9">
        <v>62303.77</v>
      </c>
      <c r="AG186" s="16">
        <f t="shared" si="73"/>
        <v>-6.3166522705393469E-4</v>
      </c>
      <c r="AH186" s="17">
        <f t="shared" si="74"/>
        <v>102.98979636198564</v>
      </c>
      <c r="AI186" s="17"/>
      <c r="AJ186" s="17"/>
      <c r="AK186" s="15">
        <v>42920</v>
      </c>
      <c r="AL186" s="9">
        <v>40031.79</v>
      </c>
      <c r="AM186" s="16">
        <f t="shared" si="75"/>
        <v>-1.5085732668329577E-4</v>
      </c>
      <c r="AN186" s="17">
        <f t="shared" si="76"/>
        <v>102.65245888187405</v>
      </c>
      <c r="AO186" s="17"/>
      <c r="AP186" s="17"/>
      <c r="AQ186" s="9">
        <f t="shared" si="58"/>
        <v>102.65245888187405</v>
      </c>
      <c r="AR186" s="9">
        <f t="shared" si="59"/>
        <v>103.34130307398161</v>
      </c>
      <c r="AS186" s="9">
        <f t="shared" si="60"/>
        <v>103.03295664292961</v>
      </c>
      <c r="AT186" s="17"/>
      <c r="AU186" s="17"/>
      <c r="AV186" s="17"/>
      <c r="AW186" s="17"/>
      <c r="AX186" s="15"/>
    </row>
    <row r="187" spans="2:50" x14ac:dyDescent="0.2">
      <c r="B187" s="15">
        <v>42921</v>
      </c>
      <c r="C187" s="9">
        <v>36273.32</v>
      </c>
      <c r="D187" s="16">
        <f t="shared" si="62"/>
        <v>-8.1013191018974862E-4</v>
      </c>
      <c r="E187" s="17">
        <f t="shared" si="63"/>
        <v>102.86734559895966</v>
      </c>
      <c r="G187" s="15">
        <v>42921</v>
      </c>
      <c r="H187" s="9">
        <v>36205.949999999997</v>
      </c>
      <c r="I187" s="16">
        <f t="shared" si="64"/>
        <v>-9.9332403471663611E-4</v>
      </c>
      <c r="J187" s="17">
        <f t="shared" si="65"/>
        <v>103.23865167385928</v>
      </c>
      <c r="L187" s="15">
        <v>42921</v>
      </c>
      <c r="M187" s="9">
        <v>40091.69</v>
      </c>
      <c r="N187" s="16">
        <f t="shared" si="66"/>
        <v>-1.1151957883668295E-3</v>
      </c>
      <c r="O187" s="17">
        <f t="shared" si="67"/>
        <v>102.83532933363765</v>
      </c>
      <c r="Q187" s="15">
        <v>42921</v>
      </c>
      <c r="R187" s="9">
        <v>37910.97</v>
      </c>
      <c r="S187" s="16">
        <f t="shared" si="68"/>
        <v>-9.4658613657139234E-4</v>
      </c>
      <c r="T187" s="17">
        <f t="shared" si="69"/>
        <v>103.21549842744005</v>
      </c>
      <c r="V187" s="15">
        <v>42921</v>
      </c>
      <c r="W187" s="9">
        <v>1512.28</v>
      </c>
      <c r="X187" s="16">
        <f t="shared" si="77"/>
        <v>-1.1901141187209419E-4</v>
      </c>
      <c r="Y187" s="9">
        <f t="shared" si="57"/>
        <v>3.6198823578414974E-5</v>
      </c>
      <c r="Z187" s="17">
        <f t="shared" si="70"/>
        <v>102.73571511063113</v>
      </c>
      <c r="AA187" s="17">
        <f t="shared" si="71"/>
        <v>103.44052684770799</v>
      </c>
      <c r="AB187" s="17">
        <f t="shared" si="72"/>
        <v>102.74794328842884</v>
      </c>
      <c r="AC187" s="17">
        <f t="shared" si="61"/>
        <v>103.44909373491681</v>
      </c>
      <c r="AD187" s="17"/>
      <c r="AE187" s="15">
        <v>42921</v>
      </c>
      <c r="AF187" s="9">
        <v>62248.75</v>
      </c>
      <c r="AG187" s="16">
        <f t="shared" si="73"/>
        <v>-8.8309262826302692E-4</v>
      </c>
      <c r="AH187" s="17">
        <f t="shared" si="74"/>
        <v>102.89884683203206</v>
      </c>
      <c r="AI187" s="17"/>
      <c r="AJ187" s="17"/>
      <c r="AK187" s="15">
        <v>42921</v>
      </c>
      <c r="AL187" s="9">
        <v>40003.18</v>
      </c>
      <c r="AM187" s="16">
        <f t="shared" si="75"/>
        <v>-7.1468200647539781E-4</v>
      </c>
      <c r="AN187" s="17">
        <f t="shared" si="76"/>
        <v>102.57909501659073</v>
      </c>
      <c r="AO187" s="17"/>
      <c r="AP187" s="17"/>
      <c r="AQ187" s="9">
        <f t="shared" si="58"/>
        <v>102.57909501659073</v>
      </c>
      <c r="AR187" s="9">
        <f t="shared" si="59"/>
        <v>103.23865167385928</v>
      </c>
      <c r="AS187" s="9">
        <f t="shared" si="60"/>
        <v>102.93912781375325</v>
      </c>
      <c r="AT187" s="17"/>
      <c r="AU187" s="17"/>
      <c r="AV187" s="17"/>
      <c r="AW187" s="17"/>
      <c r="AX187" s="15"/>
    </row>
    <row r="188" spans="2:50" x14ac:dyDescent="0.2">
      <c r="B188" s="15">
        <v>42922</v>
      </c>
      <c r="C188" s="9">
        <v>36275.49</v>
      </c>
      <c r="D188" s="16">
        <f t="shared" si="62"/>
        <v>5.9823583835161287E-5</v>
      </c>
      <c r="E188" s="17">
        <f t="shared" si="63"/>
        <v>102.87349949223299</v>
      </c>
      <c r="G188" s="15">
        <v>42922</v>
      </c>
      <c r="H188" s="9">
        <v>36213.33</v>
      </c>
      <c r="I188" s="16">
        <f t="shared" si="64"/>
        <v>2.0383390022926662E-4</v>
      </c>
      <c r="J188" s="17">
        <f t="shared" si="65"/>
        <v>103.25969521088437</v>
      </c>
      <c r="L188" s="15">
        <v>42922</v>
      </c>
      <c r="M188" s="9">
        <v>40096.589999999997</v>
      </c>
      <c r="N188" s="16">
        <f t="shared" si="66"/>
        <v>1.2221984156801646E-4</v>
      </c>
      <c r="O188" s="17">
        <f t="shared" si="67"/>
        <v>102.84789785129639</v>
      </c>
      <c r="Q188" s="15">
        <v>42922</v>
      </c>
      <c r="R188" s="9">
        <v>37914.660000000003</v>
      </c>
      <c r="S188" s="16">
        <f t="shared" si="68"/>
        <v>9.7333304845514945E-5</v>
      </c>
      <c r="T188" s="17">
        <f t="shared" si="69"/>
        <v>103.22554473301328</v>
      </c>
      <c r="V188" s="15">
        <v>42922</v>
      </c>
      <c r="W188" s="9">
        <v>1509.89</v>
      </c>
      <c r="X188" s="16">
        <f t="shared" si="77"/>
        <v>-1.5803951649164816E-3</v>
      </c>
      <c r="Y188" s="9">
        <f t="shared" si="57"/>
        <v>3.6198823578414974E-5</v>
      </c>
      <c r="Z188" s="17">
        <f t="shared" si="70"/>
        <v>102.57335208320606</v>
      </c>
      <c r="AA188" s="17">
        <f t="shared" si="71"/>
        <v>103.28079436460368</v>
      </c>
      <c r="AB188" s="17">
        <f t="shared" si="72"/>
        <v>102.73571511063113</v>
      </c>
      <c r="AC188" s="17">
        <f t="shared" si="61"/>
        <v>103.44052684770799</v>
      </c>
      <c r="AD188" s="17"/>
      <c r="AE188" s="15">
        <v>42922</v>
      </c>
      <c r="AF188" s="9">
        <v>62262.89</v>
      </c>
      <c r="AG188" s="16">
        <f t="shared" si="73"/>
        <v>2.2715315568588856E-4</v>
      </c>
      <c r="AH188" s="17">
        <f t="shared" si="74"/>
        <v>102.9222206298064</v>
      </c>
      <c r="AI188" s="17"/>
      <c r="AJ188" s="17"/>
      <c r="AK188" s="15">
        <v>42922</v>
      </c>
      <c r="AL188" s="9">
        <v>40017.5</v>
      </c>
      <c r="AM188" s="16">
        <f t="shared" si="75"/>
        <v>3.5797154126249175E-4</v>
      </c>
      <c r="AN188" s="17">
        <f t="shared" si="76"/>
        <v>102.61581541333513</v>
      </c>
      <c r="AO188" s="17"/>
      <c r="AP188" s="17"/>
      <c r="AQ188" s="9">
        <f t="shared" si="58"/>
        <v>102.61581541333513</v>
      </c>
      <c r="AR188" s="9">
        <f t="shared" si="59"/>
        <v>103.25969521088437</v>
      </c>
      <c r="AS188" s="9">
        <f t="shared" si="60"/>
        <v>102.95744555509476</v>
      </c>
      <c r="AT188" s="17"/>
      <c r="AU188" s="17"/>
      <c r="AV188" s="17"/>
      <c r="AW188" s="17"/>
      <c r="AX188" s="15"/>
    </row>
    <row r="189" spans="2:50" x14ac:dyDescent="0.2">
      <c r="B189" s="15">
        <v>42923</v>
      </c>
      <c r="C189" s="9">
        <v>36198.400000000001</v>
      </c>
      <c r="D189" s="16">
        <f t="shared" si="62"/>
        <v>-2.1251263594233016E-3</v>
      </c>
      <c r="E189" s="17">
        <f t="shared" si="63"/>
        <v>102.65488030677594</v>
      </c>
      <c r="G189" s="15">
        <v>42923</v>
      </c>
      <c r="H189" s="9">
        <v>36125.03</v>
      </c>
      <c r="I189" s="16">
        <f t="shared" si="64"/>
        <v>-2.43832864859439E-3</v>
      </c>
      <c r="J189" s="17">
        <f t="shared" si="65"/>
        <v>103.00791413780655</v>
      </c>
      <c r="L189" s="15">
        <v>42923</v>
      </c>
      <c r="M189" s="9">
        <v>39995.980000000003</v>
      </c>
      <c r="N189" s="16">
        <f t="shared" si="66"/>
        <v>-2.5091909311987237E-3</v>
      </c>
      <c r="O189" s="17">
        <f t="shared" si="67"/>
        <v>102.58983283871507</v>
      </c>
      <c r="Q189" s="15">
        <v>42923</v>
      </c>
      <c r="R189" s="9">
        <v>37826.730000000003</v>
      </c>
      <c r="S189" s="16">
        <f t="shared" si="68"/>
        <v>-2.3191557038887423E-3</v>
      </c>
      <c r="T189" s="17">
        <f t="shared" si="69"/>
        <v>102.98614862215869</v>
      </c>
      <c r="V189" s="15">
        <v>42923</v>
      </c>
      <c r="W189" s="9">
        <v>1509.31</v>
      </c>
      <c r="X189" s="16">
        <f t="shared" si="77"/>
        <v>-3.8413394353242758E-4</v>
      </c>
      <c r="Y189" s="9">
        <f t="shared" si="57"/>
        <v>3.6198823578414974E-5</v>
      </c>
      <c r="Z189" s="17">
        <f t="shared" si="70"/>
        <v>102.533950176969</v>
      </c>
      <c r="AA189" s="17">
        <f t="shared" si="71"/>
        <v>103.24485934902748</v>
      </c>
      <c r="AB189" s="17">
        <f t="shared" si="72"/>
        <v>102.57335208320606</v>
      </c>
      <c r="AC189" s="17">
        <f t="shared" si="61"/>
        <v>103.28079436460368</v>
      </c>
      <c r="AD189" s="17"/>
      <c r="AE189" s="15">
        <v>42923</v>
      </c>
      <c r="AF189" s="9">
        <v>62136.76</v>
      </c>
      <c r="AG189" s="16">
        <f t="shared" si="73"/>
        <v>-2.0257652672401871E-3</v>
      </c>
      <c r="AH189" s="17">
        <f t="shared" si="74"/>
        <v>102.71372437002731</v>
      </c>
      <c r="AI189" s="17"/>
      <c r="AJ189" s="17"/>
      <c r="AK189" s="15">
        <v>42923</v>
      </c>
      <c r="AL189" s="9">
        <v>39953.14</v>
      </c>
      <c r="AM189" s="16">
        <f t="shared" si="75"/>
        <v>-1.6082963703379916E-3</v>
      </c>
      <c r="AN189" s="17">
        <f t="shared" si="76"/>
        <v>102.45077876986659</v>
      </c>
      <c r="AO189" s="17"/>
      <c r="AP189" s="17"/>
      <c r="AQ189" s="9">
        <f t="shared" si="58"/>
        <v>102.45077876986659</v>
      </c>
      <c r="AR189" s="9">
        <f t="shared" si="59"/>
        <v>103.00791413780655</v>
      </c>
      <c r="AS189" s="9">
        <f t="shared" si="60"/>
        <v>102.73387984089169</v>
      </c>
      <c r="AT189" s="17"/>
      <c r="AU189" s="17"/>
      <c r="AV189" s="17"/>
      <c r="AW189" s="17"/>
      <c r="AX189" s="15"/>
    </row>
    <row r="190" spans="2:50" x14ac:dyDescent="0.2">
      <c r="B190" s="15">
        <v>42924</v>
      </c>
      <c r="C190" s="9">
        <v>36198.400000000001</v>
      </c>
      <c r="D190" s="16">
        <f t="shared" si="62"/>
        <v>0</v>
      </c>
      <c r="E190" s="17">
        <f t="shared" si="63"/>
        <v>102.65488030677594</v>
      </c>
      <c r="G190" s="15">
        <v>42924</v>
      </c>
      <c r="H190" s="9">
        <v>36125.03</v>
      </c>
      <c r="I190" s="16">
        <f t="shared" si="64"/>
        <v>0</v>
      </c>
      <c r="J190" s="17">
        <f t="shared" si="65"/>
        <v>103.00791413780655</v>
      </c>
      <c r="L190" s="15">
        <v>42924</v>
      </c>
      <c r="M190" s="9">
        <v>39995.980000000003</v>
      </c>
      <c r="N190" s="16">
        <f t="shared" si="66"/>
        <v>0</v>
      </c>
      <c r="O190" s="17">
        <f t="shared" si="67"/>
        <v>102.58983283871507</v>
      </c>
      <c r="Q190" s="15">
        <v>42924</v>
      </c>
      <c r="R190" s="9">
        <v>37826.730000000003</v>
      </c>
      <c r="S190" s="16">
        <f t="shared" si="68"/>
        <v>0</v>
      </c>
      <c r="T190" s="17">
        <f t="shared" si="69"/>
        <v>102.98614862215869</v>
      </c>
      <c r="V190" s="15">
        <v>42924</v>
      </c>
      <c r="W190" s="9">
        <v>1509.41</v>
      </c>
      <c r="X190" s="16">
        <f t="shared" si="77"/>
        <v>6.625544122829119E-5</v>
      </c>
      <c r="Y190" s="9">
        <f t="shared" si="57"/>
        <v>3.6198823578414974E-5</v>
      </c>
      <c r="Z190" s="17">
        <f t="shared" si="70"/>
        <v>102.54074360907886</v>
      </c>
      <c r="AA190" s="17">
        <f t="shared" si="71"/>
        <v>103.25543722518715</v>
      </c>
      <c r="AB190" s="17">
        <f t="shared" si="72"/>
        <v>102.533950176969</v>
      </c>
      <c r="AC190" s="17">
        <f t="shared" si="61"/>
        <v>103.24485934902748</v>
      </c>
      <c r="AD190" s="17"/>
      <c r="AE190" s="15">
        <v>42924</v>
      </c>
      <c r="AF190" s="9">
        <v>62136.76</v>
      </c>
      <c r="AG190" s="16">
        <f t="shared" si="73"/>
        <v>0</v>
      </c>
      <c r="AH190" s="17">
        <f t="shared" si="74"/>
        <v>102.71372437002731</v>
      </c>
      <c r="AI190" s="17"/>
      <c r="AJ190" s="17"/>
      <c r="AK190" s="15">
        <v>42924</v>
      </c>
      <c r="AL190" s="9">
        <v>39953.14</v>
      </c>
      <c r="AM190" s="16">
        <f t="shared" si="75"/>
        <v>0</v>
      </c>
      <c r="AN190" s="17">
        <f t="shared" si="76"/>
        <v>102.45077876986659</v>
      </c>
      <c r="AO190" s="17"/>
      <c r="AP190" s="17"/>
      <c r="AQ190" s="9">
        <f t="shared" si="58"/>
        <v>102.45077876986659</v>
      </c>
      <c r="AR190" s="9">
        <f t="shared" si="59"/>
        <v>103.00791413780655</v>
      </c>
      <c r="AS190" s="9">
        <f t="shared" si="60"/>
        <v>102.73387984089169</v>
      </c>
      <c r="AT190" s="17"/>
      <c r="AU190" s="17"/>
      <c r="AV190" s="17"/>
      <c r="AW190" s="17"/>
      <c r="AX190" s="15"/>
    </row>
    <row r="191" spans="2:50" x14ac:dyDescent="0.2">
      <c r="B191" s="15">
        <v>42925</v>
      </c>
      <c r="C191" s="9">
        <v>36198.400000000001</v>
      </c>
      <c r="D191" s="16">
        <f t="shared" si="62"/>
        <v>0</v>
      </c>
      <c r="E191" s="17">
        <f t="shared" si="63"/>
        <v>102.65488030677594</v>
      </c>
      <c r="G191" s="15">
        <v>42925</v>
      </c>
      <c r="H191" s="9">
        <v>36125.03</v>
      </c>
      <c r="I191" s="16">
        <f t="shared" si="64"/>
        <v>0</v>
      </c>
      <c r="J191" s="17">
        <f t="shared" si="65"/>
        <v>103.00791413780655</v>
      </c>
      <c r="L191" s="15">
        <v>42925</v>
      </c>
      <c r="M191" s="9">
        <v>39995.980000000003</v>
      </c>
      <c r="N191" s="16">
        <f t="shared" si="66"/>
        <v>0</v>
      </c>
      <c r="O191" s="17">
        <f t="shared" si="67"/>
        <v>102.58983283871507</v>
      </c>
      <c r="Q191" s="15">
        <v>42925</v>
      </c>
      <c r="R191" s="9">
        <v>37826.730000000003</v>
      </c>
      <c r="S191" s="16">
        <f t="shared" si="68"/>
        <v>0</v>
      </c>
      <c r="T191" s="17">
        <f t="shared" si="69"/>
        <v>102.98614862215869</v>
      </c>
      <c r="V191" s="15">
        <v>42925</v>
      </c>
      <c r="W191" s="9">
        <v>1509.53</v>
      </c>
      <c r="X191" s="16">
        <f t="shared" si="77"/>
        <v>7.9501262082448676E-5</v>
      </c>
      <c r="Y191" s="9">
        <f t="shared" si="57"/>
        <v>3.6198823578414974E-5</v>
      </c>
      <c r="Z191" s="17">
        <f t="shared" si="70"/>
        <v>102.54889572761066</v>
      </c>
      <c r="AA191" s="17">
        <f t="shared" si="71"/>
        <v>103.26738388811906</v>
      </c>
      <c r="AB191" s="17">
        <f t="shared" si="72"/>
        <v>102.54074360907886</v>
      </c>
      <c r="AC191" s="17">
        <f t="shared" si="61"/>
        <v>103.25543722518715</v>
      </c>
      <c r="AD191" s="17"/>
      <c r="AE191" s="15">
        <v>42925</v>
      </c>
      <c r="AF191" s="9">
        <v>62136.76</v>
      </c>
      <c r="AG191" s="16">
        <f t="shared" si="73"/>
        <v>0</v>
      </c>
      <c r="AH191" s="17">
        <f t="shared" si="74"/>
        <v>102.71372437002731</v>
      </c>
      <c r="AI191" s="17"/>
      <c r="AJ191" s="17"/>
      <c r="AK191" s="15">
        <v>42925</v>
      </c>
      <c r="AL191" s="9">
        <v>39953.14</v>
      </c>
      <c r="AM191" s="16">
        <f t="shared" si="75"/>
        <v>0</v>
      </c>
      <c r="AN191" s="17">
        <f t="shared" si="76"/>
        <v>102.45077876986659</v>
      </c>
      <c r="AO191" s="17"/>
      <c r="AP191" s="17"/>
      <c r="AQ191" s="9">
        <f t="shared" si="58"/>
        <v>102.45077876986659</v>
      </c>
      <c r="AR191" s="9">
        <f t="shared" si="59"/>
        <v>103.00791413780655</v>
      </c>
      <c r="AS191" s="9">
        <f t="shared" si="60"/>
        <v>102.73387984089169</v>
      </c>
      <c r="AT191" s="17"/>
      <c r="AU191" s="17"/>
      <c r="AV191" s="17"/>
      <c r="AW191" s="17"/>
      <c r="AX191" s="15"/>
    </row>
    <row r="192" spans="2:50" x14ac:dyDescent="0.2">
      <c r="B192" s="15">
        <v>42926</v>
      </c>
      <c r="C192" s="9">
        <v>36168.54</v>
      </c>
      <c r="D192" s="16">
        <f t="shared" si="62"/>
        <v>-8.2489833804810786E-4</v>
      </c>
      <c r="E192" s="17">
        <f t="shared" si="63"/>
        <v>102.57020046661835</v>
      </c>
      <c r="G192" s="15">
        <v>42926</v>
      </c>
      <c r="H192" s="9">
        <v>36101.040000000001</v>
      </c>
      <c r="I192" s="16">
        <f t="shared" si="64"/>
        <v>-6.6408249349547699E-4</v>
      </c>
      <c r="J192" s="17">
        <f t="shared" si="65"/>
        <v>102.93950838533615</v>
      </c>
      <c r="L192" s="15">
        <v>42926</v>
      </c>
      <c r="M192" s="9">
        <v>39974.410000000003</v>
      </c>
      <c r="N192" s="16">
        <f t="shared" si="66"/>
        <v>-5.3930420007208824E-4</v>
      </c>
      <c r="O192" s="17">
        <f t="shared" si="67"/>
        <v>102.53450571098045</v>
      </c>
      <c r="Q192" s="15">
        <v>42926</v>
      </c>
      <c r="R192" s="9">
        <v>37796.71</v>
      </c>
      <c r="S192" s="16">
        <f t="shared" si="68"/>
        <v>-7.936186923903632E-4</v>
      </c>
      <c r="T192" s="17">
        <f t="shared" si="69"/>
        <v>102.90441688955485</v>
      </c>
      <c r="V192" s="15">
        <v>42926</v>
      </c>
      <c r="W192" s="9">
        <v>1510.51</v>
      </c>
      <c r="X192" s="16">
        <f t="shared" si="77"/>
        <v>6.4920869409679227E-4</v>
      </c>
      <c r="Y192" s="9">
        <f t="shared" si="57"/>
        <v>3.6198823578414974E-5</v>
      </c>
      <c r="Z192" s="17">
        <f t="shared" si="70"/>
        <v>102.61547136228705</v>
      </c>
      <c r="AA192" s="17">
        <f t="shared" si="71"/>
        <v>103.33816412936662</v>
      </c>
      <c r="AB192" s="17">
        <f t="shared" si="72"/>
        <v>102.54889572761066</v>
      </c>
      <c r="AC192" s="17">
        <f t="shared" si="61"/>
        <v>103.26738388811906</v>
      </c>
      <c r="AD192" s="17"/>
      <c r="AE192" s="15">
        <v>42926</v>
      </c>
      <c r="AF192" s="9">
        <v>62088.06</v>
      </c>
      <c r="AG192" s="16">
        <f t="shared" si="73"/>
        <v>-7.8375505900218911E-4</v>
      </c>
      <c r="AH192" s="17">
        <f t="shared" si="74"/>
        <v>102.63322196892334</v>
      </c>
      <c r="AI192" s="17"/>
      <c r="AJ192" s="17"/>
      <c r="AK192" s="15">
        <v>42926</v>
      </c>
      <c r="AL192" s="9">
        <v>39931.410000000003</v>
      </c>
      <c r="AM192" s="16">
        <f t="shared" si="75"/>
        <v>-5.4388716381226221E-4</v>
      </c>
      <c r="AN192" s="17">
        <f t="shared" si="76"/>
        <v>102.39505710637108</v>
      </c>
      <c r="AO192" s="17"/>
      <c r="AP192" s="17"/>
      <c r="AQ192" s="9">
        <f t="shared" si="58"/>
        <v>102.39505710637108</v>
      </c>
      <c r="AR192" s="9">
        <f t="shared" si="59"/>
        <v>102.93950838533615</v>
      </c>
      <c r="AS192" s="9">
        <f t="shared" si="60"/>
        <v>102.66281842129736</v>
      </c>
      <c r="AT192" s="17"/>
      <c r="AU192" s="17"/>
      <c r="AV192" s="17"/>
      <c r="AW192" s="17"/>
      <c r="AX192" s="15"/>
    </row>
    <row r="193" spans="2:50" x14ac:dyDescent="0.2">
      <c r="B193" s="15">
        <v>42927</v>
      </c>
      <c r="C193" s="9">
        <v>36172.769999999997</v>
      </c>
      <c r="D193" s="16">
        <f t="shared" si="62"/>
        <v>1.1695246753107291E-4</v>
      </c>
      <c r="E193" s="17">
        <f t="shared" si="63"/>
        <v>102.58219630465807</v>
      </c>
      <c r="G193" s="15">
        <v>42927</v>
      </c>
      <c r="H193" s="9">
        <v>36097</v>
      </c>
      <c r="I193" s="16">
        <f t="shared" si="64"/>
        <v>-1.1190813339456707E-4</v>
      </c>
      <c r="J193" s="17">
        <f t="shared" si="65"/>
        <v>102.9279886171002</v>
      </c>
      <c r="L193" s="15">
        <v>42927</v>
      </c>
      <c r="M193" s="9">
        <v>39992.400000000001</v>
      </c>
      <c r="N193" s="16">
        <f t="shared" si="66"/>
        <v>4.5003791175401986E-4</v>
      </c>
      <c r="O193" s="17">
        <f t="shared" si="67"/>
        <v>102.58065012581335</v>
      </c>
      <c r="Q193" s="15">
        <v>42927</v>
      </c>
      <c r="R193" s="9">
        <v>37803.68</v>
      </c>
      <c r="S193" s="16">
        <f t="shared" si="68"/>
        <v>1.8440758468130092E-4</v>
      </c>
      <c r="T193" s="17">
        <f t="shared" si="69"/>
        <v>102.92339324452649</v>
      </c>
      <c r="V193" s="15">
        <v>42927</v>
      </c>
      <c r="W193" s="9">
        <v>1512.42</v>
      </c>
      <c r="X193" s="16">
        <f t="shared" si="77"/>
        <v>1.2644735883906577E-3</v>
      </c>
      <c r="Y193" s="9">
        <f t="shared" si="57"/>
        <v>3.6198823578414974E-5</v>
      </c>
      <c r="Z193" s="17">
        <f t="shared" si="70"/>
        <v>102.74522591558492</v>
      </c>
      <c r="AA193" s="17">
        <f t="shared" si="71"/>
        <v>103.47257322855322</v>
      </c>
      <c r="AB193" s="17">
        <f t="shared" si="72"/>
        <v>102.61547136228705</v>
      </c>
      <c r="AC193" s="17">
        <f t="shared" si="61"/>
        <v>103.33816412936662</v>
      </c>
      <c r="AD193" s="17"/>
      <c r="AE193" s="15">
        <v>42927</v>
      </c>
      <c r="AF193" s="9">
        <v>62098.49</v>
      </c>
      <c r="AG193" s="16">
        <f t="shared" si="73"/>
        <v>1.6798721042343701E-4</v>
      </c>
      <c r="AH193" s="17">
        <f t="shared" si="74"/>
        <v>102.65046303757866</v>
      </c>
      <c r="AI193" s="17"/>
      <c r="AJ193" s="17"/>
      <c r="AK193" s="15">
        <v>42927</v>
      </c>
      <c r="AL193" s="9">
        <v>39939.81</v>
      </c>
      <c r="AM193" s="16">
        <f t="shared" si="75"/>
        <v>2.1036071603774964E-4</v>
      </c>
      <c r="AN193" s="17">
        <f t="shared" si="76"/>
        <v>102.41659700390271</v>
      </c>
      <c r="AO193" s="17"/>
      <c r="AP193" s="17"/>
      <c r="AQ193" s="9">
        <f t="shared" si="58"/>
        <v>102.41659700390271</v>
      </c>
      <c r="AR193" s="9">
        <f t="shared" si="59"/>
        <v>102.9279886171002</v>
      </c>
      <c r="AS193" s="9">
        <f t="shared" si="60"/>
        <v>102.68021472226326</v>
      </c>
      <c r="AT193" s="17"/>
      <c r="AU193" s="17"/>
      <c r="AV193" s="17"/>
      <c r="AW193" s="17"/>
      <c r="AX193" s="15"/>
    </row>
    <row r="194" spans="2:50" x14ac:dyDescent="0.2">
      <c r="B194" s="15">
        <v>42928</v>
      </c>
      <c r="C194" s="9">
        <v>36241.230000000003</v>
      </c>
      <c r="D194" s="16">
        <f t="shared" si="62"/>
        <v>1.8925838413814677E-3</v>
      </c>
      <c r="E194" s="17">
        <f t="shared" si="63"/>
        <v>102.77634171179768</v>
      </c>
      <c r="G194" s="15">
        <v>42928</v>
      </c>
      <c r="H194" s="9">
        <v>36163.31</v>
      </c>
      <c r="I194" s="16">
        <f t="shared" si="64"/>
        <v>1.8369947641077022E-3</v>
      </c>
      <c r="J194" s="17">
        <f t="shared" si="65"/>
        <v>103.11706679326994</v>
      </c>
      <c r="L194" s="15">
        <v>42928</v>
      </c>
      <c r="M194" s="9">
        <v>40062.629999999997</v>
      </c>
      <c r="N194" s="16">
        <f t="shared" si="66"/>
        <v>1.7560836558945248E-3</v>
      </c>
      <c r="O194" s="17">
        <f t="shared" si="67"/>
        <v>102.76079032891033</v>
      </c>
      <c r="Q194" s="15">
        <v>42928</v>
      </c>
      <c r="R194" s="9">
        <v>37867.81</v>
      </c>
      <c r="S194" s="16">
        <f t="shared" si="68"/>
        <v>1.6963956948106151E-3</v>
      </c>
      <c r="T194" s="17">
        <f t="shared" si="69"/>
        <v>103.09799204572181</v>
      </c>
      <c r="V194" s="15">
        <v>42928</v>
      </c>
      <c r="W194" s="9">
        <v>1513.74</v>
      </c>
      <c r="X194" s="16">
        <f t="shared" si="77"/>
        <v>8.7277343595038026E-4</v>
      </c>
      <c r="Y194" s="9">
        <f t="shared" si="57"/>
        <v>3.6198823578414974E-5</v>
      </c>
      <c r="Z194" s="17">
        <f t="shared" si="70"/>
        <v>102.83489921943477</v>
      </c>
      <c r="AA194" s="17">
        <f t="shared" si="71"/>
        <v>103.56662692724004</v>
      </c>
      <c r="AB194" s="17">
        <f t="shared" si="72"/>
        <v>102.74522591558492</v>
      </c>
      <c r="AC194" s="17">
        <f t="shared" si="61"/>
        <v>103.47257322855322</v>
      </c>
      <c r="AD194" s="17"/>
      <c r="AE194" s="15">
        <v>42928</v>
      </c>
      <c r="AF194" s="9">
        <v>62199.82</v>
      </c>
      <c r="AG194" s="16">
        <f t="shared" si="73"/>
        <v>1.631762704697115E-3</v>
      </c>
      <c r="AH194" s="17">
        <f t="shared" si="74"/>
        <v>102.81796423478328</v>
      </c>
      <c r="AI194" s="17"/>
      <c r="AJ194" s="17"/>
      <c r="AK194" s="15">
        <v>42928</v>
      </c>
      <c r="AL194" s="9">
        <v>39984.379999999997</v>
      </c>
      <c r="AM194" s="16">
        <f t="shared" si="75"/>
        <v>1.1159291944553562E-3</v>
      </c>
      <c r="AN194" s="17">
        <f t="shared" si="76"/>
        <v>102.53088667449613</v>
      </c>
      <c r="AO194" s="17"/>
      <c r="AP194" s="17"/>
      <c r="AQ194" s="9">
        <f t="shared" si="58"/>
        <v>102.53088667449613</v>
      </c>
      <c r="AR194" s="9">
        <f t="shared" si="59"/>
        <v>103.11706679326994</v>
      </c>
      <c r="AS194" s="9">
        <f t="shared" si="60"/>
        <v>102.85017363149653</v>
      </c>
      <c r="AT194" s="17"/>
      <c r="AU194" s="17"/>
      <c r="AV194" s="17"/>
      <c r="AW194" s="17"/>
      <c r="AX194" s="15"/>
    </row>
    <row r="195" spans="2:50" x14ac:dyDescent="0.2">
      <c r="B195" s="15">
        <v>42929</v>
      </c>
      <c r="C195" s="9">
        <v>36278.11</v>
      </c>
      <c r="D195" s="16">
        <f t="shared" si="62"/>
        <v>1.0176255055360794E-3</v>
      </c>
      <c r="E195" s="17">
        <f t="shared" si="63"/>
        <v>102.8809295384893</v>
      </c>
      <c r="G195" s="15">
        <v>42929</v>
      </c>
      <c r="H195" s="9">
        <v>36202.53</v>
      </c>
      <c r="I195" s="16">
        <f t="shared" si="64"/>
        <v>1.0845246190129831E-3</v>
      </c>
      <c r="J195" s="17">
        <f t="shared" si="65"/>
        <v>103.22889979084765</v>
      </c>
      <c r="L195" s="15">
        <v>42929</v>
      </c>
      <c r="M195" s="9">
        <v>40116.480000000003</v>
      </c>
      <c r="N195" s="16">
        <f t="shared" si="66"/>
        <v>1.3441454043332524E-3</v>
      </c>
      <c r="O195" s="17">
        <f t="shared" si="67"/>
        <v>102.89891577297659</v>
      </c>
      <c r="Q195" s="15">
        <v>42929</v>
      </c>
      <c r="R195" s="9">
        <v>37911.760000000002</v>
      </c>
      <c r="S195" s="16">
        <f t="shared" si="68"/>
        <v>1.1606163651927126E-3</v>
      </c>
      <c r="T195" s="17">
        <f t="shared" si="69"/>
        <v>103.21764926250859</v>
      </c>
      <c r="V195" s="15">
        <v>42929</v>
      </c>
      <c r="W195" s="9">
        <v>1508.73</v>
      </c>
      <c r="X195" s="16">
        <f t="shared" si="77"/>
        <v>-3.309683300963151E-3</v>
      </c>
      <c r="Y195" s="9">
        <f t="shared" ref="Y195:Y258" si="78">+(1+VLOOKUP(MONTH(V195),$BM$4:$BN$15,2,0)/100)^(1/365)-1</f>
        <v>3.6198823578414974E-5</v>
      </c>
      <c r="Z195" s="17">
        <f t="shared" si="70"/>
        <v>102.49454827073198</v>
      </c>
      <c r="AA195" s="17">
        <f t="shared" si="71"/>
        <v>103.22760318161862</v>
      </c>
      <c r="AB195" s="17">
        <f t="shared" si="72"/>
        <v>102.83489921943477</v>
      </c>
      <c r="AC195" s="17">
        <f t="shared" si="61"/>
        <v>103.56662692724004</v>
      </c>
      <c r="AD195" s="17"/>
      <c r="AE195" s="15">
        <v>42929</v>
      </c>
      <c r="AF195" s="9">
        <v>62258.27</v>
      </c>
      <c r="AG195" s="16">
        <f t="shared" si="73"/>
        <v>9.3971333036013682E-4</v>
      </c>
      <c r="AH195" s="17">
        <f t="shared" si="74"/>
        <v>102.91458364637519</v>
      </c>
      <c r="AI195" s="17"/>
      <c r="AJ195" s="17"/>
      <c r="AK195" s="15">
        <v>42929</v>
      </c>
      <c r="AL195" s="9">
        <v>40025.49</v>
      </c>
      <c r="AM195" s="16">
        <f t="shared" si="75"/>
        <v>1.0281514931580471E-3</v>
      </c>
      <c r="AN195" s="17">
        <f t="shared" si="76"/>
        <v>102.63630395872534</v>
      </c>
      <c r="AO195" s="17"/>
      <c r="AP195" s="17"/>
      <c r="AQ195" s="9">
        <f t="shared" ref="AQ195:AQ258" si="79">+MIN(AN195,AH195,T195,O195,J195,E195)</f>
        <v>102.63630395872534</v>
      </c>
      <c r="AR195" s="9">
        <f t="shared" ref="AR195:AR258" si="80">+MAX(AN195,AH195,T195,O195,J195,E195)</f>
        <v>103.22889979084765</v>
      </c>
      <c r="AS195" s="9">
        <f t="shared" ref="AS195:AS258" si="81">+AVERAGE(AN195,AH195,T195,O195,J195,E195)</f>
        <v>102.96288032832045</v>
      </c>
      <c r="AT195" s="17"/>
      <c r="AU195" s="17"/>
      <c r="AV195" s="17"/>
      <c r="AW195" s="17"/>
      <c r="AX195" s="15"/>
    </row>
    <row r="196" spans="2:50" x14ac:dyDescent="0.2">
      <c r="B196" s="15">
        <v>42930</v>
      </c>
      <c r="C196" s="9">
        <v>36193.78</v>
      </c>
      <c r="D196" s="16">
        <f t="shared" si="62"/>
        <v>-2.3245422652944381E-3</v>
      </c>
      <c r="E196" s="17">
        <f t="shared" si="63"/>
        <v>102.64177846948429</v>
      </c>
      <c r="G196" s="15">
        <v>42930</v>
      </c>
      <c r="H196" s="9">
        <v>36096.67</v>
      </c>
      <c r="I196" s="16">
        <f t="shared" si="64"/>
        <v>-2.9241050280187642E-3</v>
      </c>
      <c r="J196" s="17">
        <f t="shared" si="65"/>
        <v>102.92704764593239</v>
      </c>
      <c r="L196" s="15">
        <v>42930</v>
      </c>
      <c r="M196" s="9">
        <v>39978.9</v>
      </c>
      <c r="N196" s="16">
        <f t="shared" si="66"/>
        <v>-3.4295132573944898E-3</v>
      </c>
      <c r="O196" s="17">
        <f t="shared" si="67"/>
        <v>102.54602257716165</v>
      </c>
      <c r="Q196" s="15">
        <v>42930</v>
      </c>
      <c r="R196" s="9">
        <v>37803.129999999997</v>
      </c>
      <c r="S196" s="16">
        <f t="shared" si="68"/>
        <v>-2.8653378265742768E-3</v>
      </c>
      <c r="T196" s="17">
        <f t="shared" si="69"/>
        <v>102.92189582770665</v>
      </c>
      <c r="V196" s="15">
        <v>42930</v>
      </c>
      <c r="W196" s="9">
        <v>1504.38</v>
      </c>
      <c r="X196" s="16">
        <f t="shared" si="77"/>
        <v>-2.8832196615695693E-3</v>
      </c>
      <c r="Y196" s="9">
        <f t="shared" si="78"/>
        <v>3.6198823578414974E-5</v>
      </c>
      <c r="Z196" s="17">
        <f t="shared" si="70"/>
        <v>102.19903397395412</v>
      </c>
      <c r="AA196" s="17">
        <f t="shared" si="71"/>
        <v>102.93371204430467</v>
      </c>
      <c r="AB196" s="17">
        <f t="shared" si="72"/>
        <v>102.49454827073198</v>
      </c>
      <c r="AC196" s="17">
        <f t="shared" ref="AC196:AC259" si="82">+AA195</f>
        <v>103.22760318161862</v>
      </c>
      <c r="AD196" s="17"/>
      <c r="AE196" s="15">
        <v>42930</v>
      </c>
      <c r="AF196" s="9">
        <v>62057.95</v>
      </c>
      <c r="AG196" s="16">
        <f t="shared" si="73"/>
        <v>-3.2175645099036254E-3</v>
      </c>
      <c r="AH196" s="17">
        <f t="shared" si="74"/>
        <v>102.58344933448311</v>
      </c>
      <c r="AI196" s="17"/>
      <c r="AJ196" s="17"/>
      <c r="AK196" s="15">
        <v>42930</v>
      </c>
      <c r="AL196" s="9">
        <v>39938.629999999997</v>
      </c>
      <c r="AM196" s="16">
        <f t="shared" si="75"/>
        <v>-2.1701170928826174E-3</v>
      </c>
      <c r="AN196" s="17">
        <f t="shared" si="76"/>
        <v>102.41357116115421</v>
      </c>
      <c r="AO196" s="17"/>
      <c r="AP196" s="17"/>
      <c r="AQ196" s="9">
        <f t="shared" si="79"/>
        <v>102.41357116115421</v>
      </c>
      <c r="AR196" s="9">
        <f t="shared" si="80"/>
        <v>102.92704764593239</v>
      </c>
      <c r="AS196" s="9">
        <f t="shared" si="81"/>
        <v>102.67229416932038</v>
      </c>
      <c r="AT196" s="17"/>
      <c r="AU196" s="17"/>
      <c r="AV196" s="17"/>
      <c r="AW196" s="17"/>
    </row>
    <row r="197" spans="2:50" x14ac:dyDescent="0.2">
      <c r="B197" s="15">
        <v>42931</v>
      </c>
      <c r="C197" s="9">
        <v>36193.78</v>
      </c>
      <c r="D197" s="16">
        <f t="shared" ref="D197:D260" si="83">+C197/C196-1</f>
        <v>0</v>
      </c>
      <c r="E197" s="17">
        <f t="shared" ref="E197:E260" si="84">+(1+D197)*E196</f>
        <v>102.64177846948429</v>
      </c>
      <c r="G197" s="15">
        <v>42931</v>
      </c>
      <c r="H197" s="9">
        <v>36096.67</v>
      </c>
      <c r="I197" s="16">
        <f t="shared" ref="I197:I260" si="85">+H197/H196-1</f>
        <v>0</v>
      </c>
      <c r="J197" s="17">
        <f t="shared" ref="J197:J260" si="86">+(1+I197)*J196</f>
        <v>102.92704764593239</v>
      </c>
      <c r="L197" s="15">
        <v>42931</v>
      </c>
      <c r="M197" s="9">
        <v>39978.9</v>
      </c>
      <c r="N197" s="16">
        <f t="shared" ref="N197:N260" si="87">+M197/M196-1</f>
        <v>0</v>
      </c>
      <c r="O197" s="17">
        <f t="shared" ref="O197:O260" si="88">+(1+N197)*O196</f>
        <v>102.54602257716165</v>
      </c>
      <c r="Q197" s="15">
        <v>42931</v>
      </c>
      <c r="R197" s="9">
        <v>37803.129999999997</v>
      </c>
      <c r="S197" s="16">
        <f t="shared" ref="S197:S260" si="89">+R197/R196-1</f>
        <v>0</v>
      </c>
      <c r="T197" s="17">
        <f t="shared" ref="T197:T260" si="90">+(1+S197)*T196</f>
        <v>102.92189582770665</v>
      </c>
      <c r="V197" s="15">
        <v>42931</v>
      </c>
      <c r="W197" s="9">
        <v>1504.3</v>
      </c>
      <c r="X197" s="16">
        <f t="shared" si="77"/>
        <v>-5.3178053417424209E-5</v>
      </c>
      <c r="Y197" s="9">
        <f t="shared" si="78"/>
        <v>3.6198823578414974E-5</v>
      </c>
      <c r="Z197" s="17">
        <f t="shared" ref="Z197:Z260" si="91">+(1+X197)*Z196</f>
        <v>102.19359922826624</v>
      </c>
      <c r="AA197" s="17">
        <f t="shared" ref="AA197:AA260" si="92">+(1+X197+Y197)*AA196</f>
        <v>102.93196430914969</v>
      </c>
      <c r="AB197" s="17">
        <f t="shared" ref="AB197:AB260" si="93">+Z196</f>
        <v>102.19903397395412</v>
      </c>
      <c r="AC197" s="17">
        <f t="shared" si="82"/>
        <v>102.93371204430467</v>
      </c>
      <c r="AD197" s="17"/>
      <c r="AE197" s="15">
        <v>42931</v>
      </c>
      <c r="AF197" s="9">
        <v>62057.95</v>
      </c>
      <c r="AG197" s="16">
        <f t="shared" ref="AG197:AG260" si="94">+AF197/AF196-1</f>
        <v>0</v>
      </c>
      <c r="AH197" s="17">
        <f t="shared" ref="AH197:AH260" si="95">+(1+AG197)*AH196</f>
        <v>102.58344933448311</v>
      </c>
      <c r="AI197" s="17"/>
      <c r="AJ197" s="17"/>
      <c r="AK197" s="15">
        <v>42931</v>
      </c>
      <c r="AL197" s="9">
        <v>39938.629999999997</v>
      </c>
      <c r="AM197" s="16">
        <f t="shared" ref="AM197:AM260" si="96">+AL197/AL196-1</f>
        <v>0</v>
      </c>
      <c r="AN197" s="17">
        <f t="shared" ref="AN197:AN260" si="97">+(1+AM197)*AN196</f>
        <v>102.41357116115421</v>
      </c>
      <c r="AO197" s="17"/>
      <c r="AP197" s="17"/>
      <c r="AQ197" s="9">
        <f t="shared" si="79"/>
        <v>102.41357116115421</v>
      </c>
      <c r="AR197" s="9">
        <f t="shared" si="80"/>
        <v>102.92704764593239</v>
      </c>
      <c r="AS197" s="9">
        <f t="shared" si="81"/>
        <v>102.67229416932038</v>
      </c>
      <c r="AT197" s="17"/>
      <c r="AU197" s="17"/>
      <c r="AV197" s="17"/>
      <c r="AW197" s="17"/>
    </row>
    <row r="198" spans="2:50" x14ac:dyDescent="0.2">
      <c r="B198" s="15">
        <v>42932</v>
      </c>
      <c r="C198" s="9">
        <v>36193.78</v>
      </c>
      <c r="D198" s="16">
        <f t="shared" si="83"/>
        <v>0</v>
      </c>
      <c r="E198" s="17">
        <f t="shared" si="84"/>
        <v>102.64177846948429</v>
      </c>
      <c r="G198" s="15">
        <v>42932</v>
      </c>
      <c r="H198" s="9">
        <v>36096.67</v>
      </c>
      <c r="I198" s="16">
        <f t="shared" si="85"/>
        <v>0</v>
      </c>
      <c r="J198" s="17">
        <f t="shared" si="86"/>
        <v>102.92704764593239</v>
      </c>
      <c r="L198" s="15">
        <v>42932</v>
      </c>
      <c r="M198" s="9">
        <v>39978.9</v>
      </c>
      <c r="N198" s="16">
        <f t="shared" si="87"/>
        <v>0</v>
      </c>
      <c r="O198" s="17">
        <f t="shared" si="88"/>
        <v>102.54602257716165</v>
      </c>
      <c r="Q198" s="15">
        <v>42932</v>
      </c>
      <c r="R198" s="9">
        <v>37803.129999999997</v>
      </c>
      <c r="S198" s="16">
        <f t="shared" si="89"/>
        <v>0</v>
      </c>
      <c r="T198" s="17">
        <f t="shared" si="90"/>
        <v>102.92189582770665</v>
      </c>
      <c r="V198" s="15">
        <v>42932</v>
      </c>
      <c r="W198" s="9">
        <v>1504.22</v>
      </c>
      <c r="X198" s="16">
        <f t="shared" si="77"/>
        <v>-5.3180881473102737E-5</v>
      </c>
      <c r="Y198" s="9">
        <f t="shared" si="78"/>
        <v>3.6198823578414974E-5</v>
      </c>
      <c r="Z198" s="17">
        <f t="shared" si="91"/>
        <v>102.18816448257837</v>
      </c>
      <c r="AA198" s="17">
        <f t="shared" si="92"/>
        <v>102.93021631257258</v>
      </c>
      <c r="AB198" s="17">
        <f t="shared" si="93"/>
        <v>102.19359922826624</v>
      </c>
      <c r="AC198" s="17">
        <f t="shared" si="82"/>
        <v>102.93196430914969</v>
      </c>
      <c r="AD198" s="17"/>
      <c r="AE198" s="15">
        <v>42932</v>
      </c>
      <c r="AF198" s="9">
        <v>62057.95</v>
      </c>
      <c r="AG198" s="16">
        <f t="shared" si="94"/>
        <v>0</v>
      </c>
      <c r="AH198" s="17">
        <f t="shared" si="95"/>
        <v>102.58344933448311</v>
      </c>
      <c r="AI198" s="17"/>
      <c r="AJ198" s="17"/>
      <c r="AK198" s="15">
        <v>42932</v>
      </c>
      <c r="AL198" s="9">
        <v>39938.629999999997</v>
      </c>
      <c r="AM198" s="16">
        <f t="shared" si="96"/>
        <v>0</v>
      </c>
      <c r="AN198" s="17">
        <f t="shared" si="97"/>
        <v>102.41357116115421</v>
      </c>
      <c r="AO198" s="17"/>
      <c r="AP198" s="17"/>
      <c r="AQ198" s="9">
        <f t="shared" si="79"/>
        <v>102.41357116115421</v>
      </c>
      <c r="AR198" s="9">
        <f t="shared" si="80"/>
        <v>102.92704764593239</v>
      </c>
      <c r="AS198" s="9">
        <f t="shared" si="81"/>
        <v>102.67229416932038</v>
      </c>
      <c r="AT198" s="17"/>
      <c r="AU198" s="17"/>
      <c r="AV198" s="17"/>
      <c r="AW198" s="17"/>
    </row>
    <row r="199" spans="2:50" x14ac:dyDescent="0.2">
      <c r="B199" s="15">
        <v>42933</v>
      </c>
      <c r="C199" s="9">
        <v>36104.050000000003</v>
      </c>
      <c r="D199" s="16">
        <f t="shared" si="83"/>
        <v>-2.4791552581685528E-3</v>
      </c>
      <c r="E199" s="17">
        <f t="shared" si="84"/>
        <v>102.38731356468389</v>
      </c>
      <c r="G199" s="15">
        <v>42933</v>
      </c>
      <c r="H199" s="9">
        <v>36022.400000000001</v>
      </c>
      <c r="I199" s="16">
        <f t="shared" si="85"/>
        <v>-2.0575305145875689E-3</v>
      </c>
      <c r="J199" s="17">
        <f t="shared" si="86"/>
        <v>102.71527210462447</v>
      </c>
      <c r="L199" s="15">
        <v>42933</v>
      </c>
      <c r="M199" s="9">
        <v>39883.01</v>
      </c>
      <c r="N199" s="16">
        <f t="shared" si="87"/>
        <v>-2.3985152167768087E-3</v>
      </c>
      <c r="O199" s="17">
        <f t="shared" si="88"/>
        <v>102.30006438159039</v>
      </c>
      <c r="Q199" s="15">
        <v>42933</v>
      </c>
      <c r="R199" s="9">
        <v>37725.22</v>
      </c>
      <c r="S199" s="16">
        <f t="shared" si="89"/>
        <v>-2.0609404565176126E-3</v>
      </c>
      <c r="T199" s="17">
        <f t="shared" si="90"/>
        <v>102.70977992873384</v>
      </c>
      <c r="V199" s="15">
        <v>42933</v>
      </c>
      <c r="W199" s="9">
        <v>1501.54</v>
      </c>
      <c r="X199" s="16">
        <f t="shared" ref="X199:X262" si="98">+W199/W198-1</f>
        <v>-1.7816542792943313E-3</v>
      </c>
      <c r="Y199" s="9">
        <f t="shared" si="78"/>
        <v>3.6198823578414974E-5</v>
      </c>
      <c r="Z199" s="17">
        <f t="shared" si="91"/>
        <v>102.00610050203476</v>
      </c>
      <c r="AA199" s="17">
        <f t="shared" si="92"/>
        <v>102.75055620495178</v>
      </c>
      <c r="AB199" s="17">
        <f t="shared" si="93"/>
        <v>102.18816448257837</v>
      </c>
      <c r="AC199" s="17">
        <f t="shared" si="82"/>
        <v>102.93021631257258</v>
      </c>
      <c r="AD199" s="17"/>
      <c r="AE199" s="15">
        <v>42933</v>
      </c>
      <c r="AF199" s="9">
        <v>61926.77</v>
      </c>
      <c r="AG199" s="16">
        <f t="shared" si="94"/>
        <v>-2.1138307017876112E-3</v>
      </c>
      <c r="AH199" s="17">
        <f t="shared" si="95"/>
        <v>102.3666052897846</v>
      </c>
      <c r="AI199" s="17"/>
      <c r="AJ199" s="17"/>
      <c r="AK199" s="15">
        <v>42933</v>
      </c>
      <c r="AL199" s="9">
        <v>39886.25</v>
      </c>
      <c r="AM199" s="16">
        <f t="shared" si="96"/>
        <v>-1.311512187573749E-3</v>
      </c>
      <c r="AN199" s="17">
        <f t="shared" si="97"/>
        <v>102.27925451440341</v>
      </c>
      <c r="AO199" s="17"/>
      <c r="AP199" s="17"/>
      <c r="AQ199" s="9">
        <f t="shared" si="79"/>
        <v>102.27925451440341</v>
      </c>
      <c r="AR199" s="9">
        <f t="shared" si="80"/>
        <v>102.71527210462447</v>
      </c>
      <c r="AS199" s="9">
        <f t="shared" si="81"/>
        <v>102.4597149639701</v>
      </c>
      <c r="AT199" s="17"/>
      <c r="AU199" s="17"/>
      <c r="AV199" s="17"/>
      <c r="AW199" s="17"/>
    </row>
    <row r="200" spans="2:50" x14ac:dyDescent="0.2">
      <c r="B200" s="15">
        <v>42934</v>
      </c>
      <c r="C200" s="9">
        <v>36050.36</v>
      </c>
      <c r="D200" s="16">
        <f t="shared" si="83"/>
        <v>-1.4870907834440006E-3</v>
      </c>
      <c r="E200" s="17">
        <f t="shared" si="84"/>
        <v>102.23505433434026</v>
      </c>
      <c r="G200" s="15">
        <v>42934</v>
      </c>
      <c r="H200" s="9">
        <v>35974.25</v>
      </c>
      <c r="I200" s="16">
        <f t="shared" si="85"/>
        <v>-1.3366682952830056E-3</v>
      </c>
      <c r="J200" s="17">
        <f t="shared" si="86"/>
        <v>102.57797585696086</v>
      </c>
      <c r="L200" s="15">
        <v>42934</v>
      </c>
      <c r="M200" s="9">
        <v>39834.46</v>
      </c>
      <c r="N200" s="16">
        <f t="shared" si="87"/>
        <v>-1.2173103283830145E-3</v>
      </c>
      <c r="O200" s="17">
        <f t="shared" si="88"/>
        <v>102.17553345662444</v>
      </c>
      <c r="Q200" s="15">
        <v>42934</v>
      </c>
      <c r="R200" s="9">
        <v>37676.519999999997</v>
      </c>
      <c r="S200" s="16">
        <f t="shared" si="89"/>
        <v>-1.2909136116371345E-3</v>
      </c>
      <c r="T200" s="17">
        <f t="shared" si="90"/>
        <v>102.57719047577558</v>
      </c>
      <c r="V200" s="15">
        <v>42934</v>
      </c>
      <c r="W200" s="9">
        <v>1500.27</v>
      </c>
      <c r="X200" s="16">
        <f t="shared" si="98"/>
        <v>-8.4579831373121639E-4</v>
      </c>
      <c r="Y200" s="9">
        <f t="shared" si="78"/>
        <v>3.6198823578414974E-5</v>
      </c>
      <c r="Z200" s="17">
        <f t="shared" si="91"/>
        <v>101.91982391423984</v>
      </c>
      <c r="AA200" s="17">
        <f t="shared" si="92"/>
        <v>102.66736940703534</v>
      </c>
      <c r="AB200" s="17">
        <f t="shared" si="93"/>
        <v>102.00610050203476</v>
      </c>
      <c r="AC200" s="17">
        <f t="shared" si="82"/>
        <v>102.75055620495178</v>
      </c>
      <c r="AD200" s="17"/>
      <c r="AE200" s="15">
        <v>42934</v>
      </c>
      <c r="AF200" s="9">
        <v>61850.83</v>
      </c>
      <c r="AG200" s="16">
        <f t="shared" si="94"/>
        <v>-1.2262871129883335E-3</v>
      </c>
      <c r="AH200" s="17">
        <f t="shared" si="95"/>
        <v>102.24107444091737</v>
      </c>
      <c r="AI200" s="17"/>
      <c r="AJ200" s="17"/>
      <c r="AK200" s="15">
        <v>42934</v>
      </c>
      <c r="AL200" s="9">
        <v>39866.76</v>
      </c>
      <c r="AM200" s="16">
        <f t="shared" si="96"/>
        <v>-4.8863956877365222E-4</v>
      </c>
      <c r="AN200" s="17">
        <f t="shared" si="97"/>
        <v>102.22927682358299</v>
      </c>
      <c r="AO200" s="17"/>
      <c r="AP200" s="17"/>
      <c r="AQ200" s="9">
        <f t="shared" si="79"/>
        <v>102.17553345662444</v>
      </c>
      <c r="AR200" s="9">
        <f t="shared" si="80"/>
        <v>102.57797585696086</v>
      </c>
      <c r="AS200" s="9">
        <f t="shared" si="81"/>
        <v>102.33935089803357</v>
      </c>
      <c r="AT200" s="17"/>
      <c r="AU200" s="17"/>
      <c r="AV200" s="17"/>
      <c r="AW200" s="17"/>
    </row>
    <row r="201" spans="2:50" x14ac:dyDescent="0.2">
      <c r="B201" s="15">
        <v>42935</v>
      </c>
      <c r="C201" s="9">
        <v>36028.17</v>
      </c>
      <c r="D201" s="16">
        <f t="shared" si="83"/>
        <v>-6.1552783384144494E-4</v>
      </c>
      <c r="E201" s="17">
        <f t="shared" si="84"/>
        <v>102.17212581280319</v>
      </c>
      <c r="G201" s="15">
        <v>42935</v>
      </c>
      <c r="H201" s="9">
        <v>35960.94</v>
      </c>
      <c r="I201" s="16">
        <f t="shared" si="85"/>
        <v>-3.6998686560518745E-4</v>
      </c>
      <c r="J201" s="17">
        <f t="shared" si="86"/>
        <v>102.54002335319342</v>
      </c>
      <c r="L201" s="15">
        <v>42935</v>
      </c>
      <c r="M201" s="9">
        <v>39811.919999999998</v>
      </c>
      <c r="N201" s="16">
        <f t="shared" si="87"/>
        <v>-5.6584173602458598E-4</v>
      </c>
      <c r="O201" s="17">
        <f t="shared" si="88"/>
        <v>102.1177182753941</v>
      </c>
      <c r="Q201" s="15">
        <v>42935</v>
      </c>
      <c r="R201" s="9">
        <v>37654.769999999997</v>
      </c>
      <c r="S201" s="16">
        <f t="shared" si="89"/>
        <v>-5.7728261527334457E-4</v>
      </c>
      <c r="T201" s="17">
        <f t="shared" si="90"/>
        <v>102.51797444699034</v>
      </c>
      <c r="V201" s="15">
        <v>42935</v>
      </c>
      <c r="W201" s="9">
        <v>1499.22</v>
      </c>
      <c r="X201" s="16">
        <f t="shared" si="98"/>
        <v>-6.9987402267590593E-4</v>
      </c>
      <c r="Y201" s="9">
        <f t="shared" si="78"/>
        <v>3.6198823578414974E-5</v>
      </c>
      <c r="Z201" s="17">
        <f t="shared" si="91"/>
        <v>101.84849287708656</v>
      </c>
      <c r="AA201" s="17">
        <f t="shared" si="92"/>
        <v>102.59923162020331</v>
      </c>
      <c r="AB201" s="17">
        <f t="shared" si="93"/>
        <v>101.91982391423984</v>
      </c>
      <c r="AC201" s="17">
        <f t="shared" si="82"/>
        <v>102.66736940703534</v>
      </c>
      <c r="AD201" s="17"/>
      <c r="AE201" s="15">
        <v>42935</v>
      </c>
      <c r="AF201" s="9">
        <v>61822.400000000001</v>
      </c>
      <c r="AG201" s="16">
        <f t="shared" si="94"/>
        <v>-4.5965430051631007E-4</v>
      </c>
      <c r="AH201" s="17">
        <f t="shared" si="95"/>
        <v>102.1940788913612</v>
      </c>
      <c r="AI201" s="17"/>
      <c r="AJ201" s="17"/>
      <c r="AK201" s="15">
        <v>42935</v>
      </c>
      <c r="AL201" s="9">
        <v>39857.49</v>
      </c>
      <c r="AM201" s="16">
        <f t="shared" si="96"/>
        <v>-2.3252453924027527E-4</v>
      </c>
      <c r="AN201" s="17">
        <f t="shared" si="97"/>
        <v>102.20550600809273</v>
      </c>
      <c r="AO201" s="17"/>
      <c r="AP201" s="17"/>
      <c r="AQ201" s="9">
        <f t="shared" si="79"/>
        <v>102.1177182753941</v>
      </c>
      <c r="AR201" s="9">
        <f t="shared" si="80"/>
        <v>102.54002335319342</v>
      </c>
      <c r="AS201" s="9">
        <f t="shared" si="81"/>
        <v>102.29123779797249</v>
      </c>
      <c r="AT201" s="17"/>
      <c r="AU201" s="17"/>
      <c r="AV201" s="17"/>
      <c r="AW201" s="17"/>
    </row>
    <row r="202" spans="2:50" x14ac:dyDescent="0.2">
      <c r="B202" s="15">
        <v>42936</v>
      </c>
      <c r="C202" s="9">
        <v>36004.480000000003</v>
      </c>
      <c r="D202" s="16">
        <f t="shared" si="83"/>
        <v>-6.5754102969972639E-4</v>
      </c>
      <c r="E202" s="17">
        <f t="shared" si="84"/>
        <v>102.10494344798963</v>
      </c>
      <c r="G202" s="15">
        <v>42936</v>
      </c>
      <c r="H202" s="9">
        <v>35932.120000000003</v>
      </c>
      <c r="I202" s="16">
        <f t="shared" si="85"/>
        <v>-8.0142510179104232E-4</v>
      </c>
      <c r="J202" s="17">
        <f t="shared" si="86"/>
        <v>102.45784520453994</v>
      </c>
      <c r="L202" s="15">
        <v>42936</v>
      </c>
      <c r="M202" s="9">
        <v>39775.760000000002</v>
      </c>
      <c r="N202" s="16">
        <f t="shared" si="87"/>
        <v>-9.0827068877852302E-4</v>
      </c>
      <c r="O202" s="17">
        <f t="shared" si="88"/>
        <v>102.02496774507961</v>
      </c>
      <c r="Q202" s="15">
        <v>42936</v>
      </c>
      <c r="R202" s="9">
        <v>37625.97</v>
      </c>
      <c r="S202" s="16">
        <f t="shared" si="89"/>
        <v>-7.6484333857296249E-4</v>
      </c>
      <c r="T202" s="17">
        <f t="shared" si="90"/>
        <v>102.43956425715056</v>
      </c>
      <c r="V202" s="15">
        <v>42936</v>
      </c>
      <c r="W202" s="9">
        <v>1499.29</v>
      </c>
      <c r="X202" s="16">
        <f t="shared" si="98"/>
        <v>4.669094595843859E-5</v>
      </c>
      <c r="Y202" s="9">
        <f t="shared" si="78"/>
        <v>3.6198823578414974E-5</v>
      </c>
      <c r="Z202" s="17">
        <f t="shared" si="91"/>
        <v>101.85324827956343</v>
      </c>
      <c r="AA202" s="17">
        <f t="shared" si="92"/>
        <v>102.60773604686698</v>
      </c>
      <c r="AB202" s="17">
        <f t="shared" si="93"/>
        <v>101.84849287708656</v>
      </c>
      <c r="AC202" s="17">
        <f t="shared" si="82"/>
        <v>102.59923162020331</v>
      </c>
      <c r="AD202" s="17"/>
      <c r="AE202" s="15">
        <v>42936</v>
      </c>
      <c r="AF202" s="9">
        <v>61777.29</v>
      </c>
      <c r="AG202" s="16">
        <f t="shared" si="94"/>
        <v>-7.2967079893371256E-4</v>
      </c>
      <c r="AH202" s="17">
        <f t="shared" si="95"/>
        <v>102.11951085617025</v>
      </c>
      <c r="AI202" s="17"/>
      <c r="AJ202" s="17"/>
      <c r="AK202" s="15">
        <v>42936</v>
      </c>
      <c r="AL202" s="9">
        <v>39861.120000000003</v>
      </c>
      <c r="AM202" s="16">
        <f t="shared" si="96"/>
        <v>9.1074475587982207E-5</v>
      </c>
      <c r="AN202" s="17">
        <f t="shared" si="97"/>
        <v>102.21481432095462</v>
      </c>
      <c r="AO202" s="17"/>
      <c r="AP202" s="17"/>
      <c r="AQ202" s="9">
        <f t="shared" si="79"/>
        <v>102.02496774507961</v>
      </c>
      <c r="AR202" s="9">
        <f t="shared" si="80"/>
        <v>102.45784520453994</v>
      </c>
      <c r="AS202" s="9">
        <f t="shared" si="81"/>
        <v>102.22694097198075</v>
      </c>
      <c r="AT202" s="17"/>
      <c r="AU202" s="17"/>
      <c r="AV202" s="17"/>
      <c r="AW202" s="17"/>
    </row>
    <row r="203" spans="2:50" x14ac:dyDescent="0.2">
      <c r="B203" s="15">
        <v>42937</v>
      </c>
      <c r="C203" s="9">
        <v>36012.230000000003</v>
      </c>
      <c r="D203" s="16">
        <f t="shared" si="83"/>
        <v>2.152509909878475E-4</v>
      </c>
      <c r="E203" s="17">
        <f t="shared" si="84"/>
        <v>102.12692163825156</v>
      </c>
      <c r="G203" s="15">
        <v>42937</v>
      </c>
      <c r="H203" s="9">
        <v>35941.53</v>
      </c>
      <c r="I203" s="16">
        <f t="shared" si="85"/>
        <v>2.6188268323701358E-4</v>
      </c>
      <c r="J203" s="17">
        <f t="shared" si="86"/>
        <v>102.48467713996078</v>
      </c>
      <c r="L203" s="15">
        <v>42937</v>
      </c>
      <c r="M203" s="9">
        <v>39783.050000000003</v>
      </c>
      <c r="N203" s="16">
        <f t="shared" si="87"/>
        <v>1.8327745340385171E-4</v>
      </c>
      <c r="O203" s="17">
        <f t="shared" si="88"/>
        <v>102.04366662135153</v>
      </c>
      <c r="Q203" s="15">
        <v>42937</v>
      </c>
      <c r="R203" s="9">
        <v>37637.839999999997</v>
      </c>
      <c r="S203" s="16">
        <f t="shared" si="89"/>
        <v>3.1547359443484524E-4</v>
      </c>
      <c r="T203" s="17">
        <f t="shared" si="90"/>
        <v>102.47188123469911</v>
      </c>
      <c r="V203" s="15">
        <v>42937</v>
      </c>
      <c r="W203" s="9">
        <v>1501.52</v>
      </c>
      <c r="X203" s="16">
        <f t="shared" si="98"/>
        <v>1.4873706887927884E-3</v>
      </c>
      <c r="Y203" s="9">
        <f t="shared" si="78"/>
        <v>3.6198823578414974E-5</v>
      </c>
      <c r="Z203" s="17">
        <f t="shared" si="91"/>
        <v>102.00474181561279</v>
      </c>
      <c r="AA203" s="17">
        <f t="shared" si="92"/>
        <v>102.76406606524141</v>
      </c>
      <c r="AB203" s="17">
        <f t="shared" si="93"/>
        <v>101.85324827956343</v>
      </c>
      <c r="AC203" s="17">
        <f t="shared" si="82"/>
        <v>102.60773604686698</v>
      </c>
      <c r="AD203" s="17"/>
      <c r="AE203" s="15">
        <v>42937</v>
      </c>
      <c r="AF203" s="9">
        <v>61791.42</v>
      </c>
      <c r="AG203" s="16">
        <f t="shared" si="94"/>
        <v>2.2872482752145373E-4</v>
      </c>
      <c r="AH203" s="17">
        <f t="shared" si="95"/>
        <v>102.1428681236774</v>
      </c>
      <c r="AI203" s="17"/>
      <c r="AJ203" s="17"/>
      <c r="AK203" s="15">
        <v>42937</v>
      </c>
      <c r="AL203" s="9">
        <v>39870.120000000003</v>
      </c>
      <c r="AM203" s="16">
        <f t="shared" si="96"/>
        <v>2.2578392177630136E-4</v>
      </c>
      <c r="AN203" s="17">
        <f t="shared" si="97"/>
        <v>102.23789278259564</v>
      </c>
      <c r="AO203" s="17"/>
      <c r="AP203" s="17"/>
      <c r="AQ203" s="9">
        <f t="shared" si="79"/>
        <v>102.04366662135153</v>
      </c>
      <c r="AR203" s="9">
        <f t="shared" si="80"/>
        <v>102.48467713996078</v>
      </c>
      <c r="AS203" s="9">
        <f t="shared" si="81"/>
        <v>102.25131792342268</v>
      </c>
      <c r="AT203" s="17"/>
      <c r="AU203" s="17"/>
      <c r="AV203" s="17"/>
      <c r="AW203" s="17"/>
    </row>
    <row r="204" spans="2:50" x14ac:dyDescent="0.2">
      <c r="B204" s="15">
        <v>42938</v>
      </c>
      <c r="C204" s="9">
        <v>36012.230000000003</v>
      </c>
      <c r="D204" s="16">
        <f t="shared" si="83"/>
        <v>0</v>
      </c>
      <c r="E204" s="17">
        <f t="shared" si="84"/>
        <v>102.12692163825156</v>
      </c>
      <c r="G204" s="15">
        <v>42938</v>
      </c>
      <c r="H204" s="9">
        <v>35941.53</v>
      </c>
      <c r="I204" s="16">
        <f t="shared" si="85"/>
        <v>0</v>
      </c>
      <c r="J204" s="17">
        <f t="shared" si="86"/>
        <v>102.48467713996078</v>
      </c>
      <c r="L204" s="15">
        <v>42938</v>
      </c>
      <c r="M204" s="9">
        <v>39783.050000000003</v>
      </c>
      <c r="N204" s="16">
        <f t="shared" si="87"/>
        <v>0</v>
      </c>
      <c r="O204" s="17">
        <f t="shared" si="88"/>
        <v>102.04366662135153</v>
      </c>
      <c r="Q204" s="15">
        <v>42938</v>
      </c>
      <c r="R204" s="9">
        <v>37637.839999999997</v>
      </c>
      <c r="S204" s="16">
        <f t="shared" si="89"/>
        <v>0</v>
      </c>
      <c r="T204" s="17">
        <f t="shared" si="90"/>
        <v>102.47188123469911</v>
      </c>
      <c r="V204" s="15">
        <v>42938</v>
      </c>
      <c r="W204" s="9">
        <v>1501.44</v>
      </c>
      <c r="X204" s="16">
        <f t="shared" si="98"/>
        <v>-5.3279343598444662E-5</v>
      </c>
      <c r="Y204" s="9">
        <f t="shared" si="78"/>
        <v>3.6198823578414974E-5</v>
      </c>
      <c r="Z204" s="17">
        <f t="shared" si="91"/>
        <v>101.99930706992492</v>
      </c>
      <c r="AA204" s="17">
        <f t="shared" si="92"/>
        <v>102.76231080155364</v>
      </c>
      <c r="AB204" s="17">
        <f t="shared" si="93"/>
        <v>102.00474181561279</v>
      </c>
      <c r="AC204" s="17">
        <f t="shared" si="82"/>
        <v>102.76406606524141</v>
      </c>
      <c r="AD204" s="17"/>
      <c r="AE204" s="15">
        <v>42938</v>
      </c>
      <c r="AF204" s="9">
        <v>61791.42</v>
      </c>
      <c r="AG204" s="16">
        <f t="shared" si="94"/>
        <v>0</v>
      </c>
      <c r="AH204" s="17">
        <f t="shared" si="95"/>
        <v>102.1428681236774</v>
      </c>
      <c r="AI204" s="17"/>
      <c r="AJ204" s="17"/>
      <c r="AK204" s="15">
        <v>42938</v>
      </c>
      <c r="AL204" s="9">
        <v>39870.120000000003</v>
      </c>
      <c r="AM204" s="16">
        <f t="shared" si="96"/>
        <v>0</v>
      </c>
      <c r="AN204" s="17">
        <f t="shared" si="97"/>
        <v>102.23789278259564</v>
      </c>
      <c r="AO204" s="17"/>
      <c r="AP204" s="17"/>
      <c r="AQ204" s="9">
        <f t="shared" si="79"/>
        <v>102.04366662135153</v>
      </c>
      <c r="AR204" s="9">
        <f t="shared" si="80"/>
        <v>102.48467713996078</v>
      </c>
      <c r="AS204" s="9">
        <f t="shared" si="81"/>
        <v>102.25131792342268</v>
      </c>
      <c r="AT204" s="17"/>
      <c r="AU204" s="17"/>
      <c r="AV204" s="17"/>
      <c r="AW204" s="17"/>
    </row>
    <row r="205" spans="2:50" x14ac:dyDescent="0.2">
      <c r="B205" s="15">
        <v>42939</v>
      </c>
      <c r="C205" s="9">
        <v>36012.230000000003</v>
      </c>
      <c r="D205" s="16">
        <f t="shared" si="83"/>
        <v>0</v>
      </c>
      <c r="E205" s="17">
        <f t="shared" si="84"/>
        <v>102.12692163825156</v>
      </c>
      <c r="G205" s="15">
        <v>42939</v>
      </c>
      <c r="H205" s="9">
        <v>35941.53</v>
      </c>
      <c r="I205" s="16">
        <f t="shared" si="85"/>
        <v>0</v>
      </c>
      <c r="J205" s="17">
        <f t="shared" si="86"/>
        <v>102.48467713996078</v>
      </c>
      <c r="L205" s="15">
        <v>42939</v>
      </c>
      <c r="M205" s="9">
        <v>39783.050000000003</v>
      </c>
      <c r="N205" s="16">
        <f t="shared" si="87"/>
        <v>0</v>
      </c>
      <c r="O205" s="17">
        <f t="shared" si="88"/>
        <v>102.04366662135153</v>
      </c>
      <c r="Q205" s="15">
        <v>42939</v>
      </c>
      <c r="R205" s="9">
        <v>37637.839999999997</v>
      </c>
      <c r="S205" s="16">
        <f t="shared" si="89"/>
        <v>0</v>
      </c>
      <c r="T205" s="17">
        <f t="shared" si="90"/>
        <v>102.47188123469911</v>
      </c>
      <c r="V205" s="15">
        <v>42939</v>
      </c>
      <c r="W205" s="9">
        <v>1501.38</v>
      </c>
      <c r="X205" s="16">
        <f t="shared" si="98"/>
        <v>-3.9961636828622638E-5</v>
      </c>
      <c r="Y205" s="9">
        <f t="shared" si="78"/>
        <v>3.6198823578414974E-5</v>
      </c>
      <c r="Z205" s="17">
        <f t="shared" si="91"/>
        <v>101.99523101065903</v>
      </c>
      <c r="AA205" s="17">
        <f t="shared" si="92"/>
        <v>102.76192412616894</v>
      </c>
      <c r="AB205" s="17">
        <f t="shared" si="93"/>
        <v>101.99930706992492</v>
      </c>
      <c r="AC205" s="17">
        <f t="shared" si="82"/>
        <v>102.76231080155364</v>
      </c>
      <c r="AD205" s="17"/>
      <c r="AE205" s="15">
        <v>42939</v>
      </c>
      <c r="AF205" s="9">
        <v>61791.42</v>
      </c>
      <c r="AG205" s="16">
        <f t="shared" si="94"/>
        <v>0</v>
      </c>
      <c r="AH205" s="17">
        <f t="shared" si="95"/>
        <v>102.1428681236774</v>
      </c>
      <c r="AI205" s="17"/>
      <c r="AJ205" s="17"/>
      <c r="AK205" s="15">
        <v>42939</v>
      </c>
      <c r="AL205" s="9">
        <v>39870.120000000003</v>
      </c>
      <c r="AM205" s="16">
        <f t="shared" si="96"/>
        <v>0</v>
      </c>
      <c r="AN205" s="17">
        <f t="shared" si="97"/>
        <v>102.23789278259564</v>
      </c>
      <c r="AO205" s="17"/>
      <c r="AP205" s="17"/>
      <c r="AQ205" s="9">
        <f t="shared" si="79"/>
        <v>102.04366662135153</v>
      </c>
      <c r="AR205" s="9">
        <f t="shared" si="80"/>
        <v>102.48467713996078</v>
      </c>
      <c r="AS205" s="9">
        <f t="shared" si="81"/>
        <v>102.25131792342268</v>
      </c>
      <c r="AT205" s="17"/>
      <c r="AU205" s="17"/>
      <c r="AV205" s="17"/>
      <c r="AW205" s="17"/>
    </row>
    <row r="206" spans="2:50" x14ac:dyDescent="0.2">
      <c r="B206" s="15">
        <v>42940</v>
      </c>
      <c r="C206" s="9">
        <v>36063.29</v>
      </c>
      <c r="D206" s="16">
        <f t="shared" si="83"/>
        <v>1.4178516576173195E-3</v>
      </c>
      <c r="E206" s="17">
        <f t="shared" si="84"/>
        <v>102.27172246338371</v>
      </c>
      <c r="G206" s="15">
        <v>42940</v>
      </c>
      <c r="H206" s="9">
        <v>35997.89</v>
      </c>
      <c r="I206" s="16">
        <f t="shared" si="85"/>
        <v>1.5681024152283118E-3</v>
      </c>
      <c r="J206" s="17">
        <f t="shared" si="86"/>
        <v>102.64538360970785</v>
      </c>
      <c r="L206" s="15">
        <v>42940</v>
      </c>
      <c r="M206" s="9">
        <v>39854.11</v>
      </c>
      <c r="N206" s="16">
        <f t="shared" si="87"/>
        <v>1.7861878362770423E-3</v>
      </c>
      <c r="O206" s="17">
        <f t="shared" si="88"/>
        <v>102.2259357774397</v>
      </c>
      <c r="Q206" s="15">
        <v>42940</v>
      </c>
      <c r="R206" s="9">
        <v>37699.019999999997</v>
      </c>
      <c r="S206" s="16">
        <f t="shared" si="89"/>
        <v>1.6254917923026468E-3</v>
      </c>
      <c r="T206" s="17">
        <f t="shared" si="90"/>
        <v>102.63844843658792</v>
      </c>
      <c r="V206" s="15">
        <v>42940</v>
      </c>
      <c r="W206" s="9">
        <v>1503.65</v>
      </c>
      <c r="X206" s="16">
        <f t="shared" si="98"/>
        <v>1.5119423463747506E-3</v>
      </c>
      <c r="Y206" s="9">
        <f t="shared" si="78"/>
        <v>3.6198823578414974E-5</v>
      </c>
      <c r="Z206" s="17">
        <f t="shared" si="91"/>
        <v>102.14944191955232</v>
      </c>
      <c r="AA206" s="17">
        <f t="shared" si="92"/>
        <v>102.92101409161226</v>
      </c>
      <c r="AB206" s="17">
        <f t="shared" si="93"/>
        <v>101.99523101065903</v>
      </c>
      <c r="AC206" s="17">
        <f t="shared" si="82"/>
        <v>102.76192412616894</v>
      </c>
      <c r="AD206" s="17"/>
      <c r="AE206" s="15">
        <v>42940</v>
      </c>
      <c r="AF206" s="9">
        <v>61891.13</v>
      </c>
      <c r="AG206" s="16">
        <f t="shared" si="94"/>
        <v>1.6136544523495111E-3</v>
      </c>
      <c r="AH206" s="17">
        <f t="shared" si="95"/>
        <v>102.30769141760092</v>
      </c>
      <c r="AI206" s="17"/>
      <c r="AJ206" s="17"/>
      <c r="AK206" s="15">
        <v>42940</v>
      </c>
      <c r="AL206" s="9">
        <v>39927.279999999999</v>
      </c>
      <c r="AM206" s="16">
        <f t="shared" si="96"/>
        <v>1.4336550780382762E-3</v>
      </c>
      <c r="AN206" s="17">
        <f t="shared" si="97"/>
        <v>102.38446665675134</v>
      </c>
      <c r="AO206" s="17"/>
      <c r="AP206" s="17"/>
      <c r="AQ206" s="9">
        <f t="shared" si="79"/>
        <v>102.2259357774397</v>
      </c>
      <c r="AR206" s="9">
        <f t="shared" si="80"/>
        <v>102.64538360970785</v>
      </c>
      <c r="AS206" s="9">
        <f t="shared" si="81"/>
        <v>102.41227472691192</v>
      </c>
      <c r="AT206" s="17"/>
      <c r="AU206" s="17"/>
      <c r="AV206" s="17"/>
      <c r="AW206" s="17"/>
    </row>
    <row r="207" spans="2:50" x14ac:dyDescent="0.2">
      <c r="B207" s="15">
        <v>42941</v>
      </c>
      <c r="C207" s="9">
        <v>36120.14</v>
      </c>
      <c r="D207" s="16">
        <f t="shared" si="83"/>
        <v>1.5763952761935762E-3</v>
      </c>
      <c r="E207" s="17">
        <f t="shared" si="84"/>
        <v>102.43294312356316</v>
      </c>
      <c r="G207" s="15">
        <v>42941</v>
      </c>
      <c r="H207" s="9">
        <v>36049.14</v>
      </c>
      <c r="I207" s="16">
        <f t="shared" si="85"/>
        <v>1.4236945554308988E-3</v>
      </c>
      <c r="J207" s="17">
        <f t="shared" si="86"/>
        <v>102.7915192834931</v>
      </c>
      <c r="L207" s="15">
        <v>42941</v>
      </c>
      <c r="M207" s="9">
        <v>39916.31</v>
      </c>
      <c r="N207" s="16">
        <f t="shared" si="87"/>
        <v>1.5606922347530805E-3</v>
      </c>
      <c r="O207" s="17">
        <f t="shared" si="88"/>
        <v>102.38547900159791</v>
      </c>
      <c r="Q207" s="15">
        <v>42941</v>
      </c>
      <c r="R207" s="9">
        <v>37753.18</v>
      </c>
      <c r="S207" s="16">
        <f t="shared" si="89"/>
        <v>1.436642119609477E-3</v>
      </c>
      <c r="T207" s="17">
        <f t="shared" si="90"/>
        <v>102.78590315470329</v>
      </c>
      <c r="V207" s="15">
        <v>42941</v>
      </c>
      <c r="W207" s="9">
        <v>1502.1</v>
      </c>
      <c r="X207" s="16">
        <f t="shared" si="98"/>
        <v>-1.0308249925182755E-3</v>
      </c>
      <c r="Y207" s="9">
        <f t="shared" si="78"/>
        <v>3.6198823578414974E-5</v>
      </c>
      <c r="Z207" s="17">
        <f t="shared" si="91"/>
        <v>102.04414372184985</v>
      </c>
      <c r="AA207" s="17">
        <f t="shared" si="92"/>
        <v>102.81864615766291</v>
      </c>
      <c r="AB207" s="17">
        <f t="shared" si="93"/>
        <v>102.14944191955232</v>
      </c>
      <c r="AC207" s="17">
        <f t="shared" si="82"/>
        <v>102.92101409161226</v>
      </c>
      <c r="AD207" s="17"/>
      <c r="AE207" s="15">
        <v>42941</v>
      </c>
      <c r="AF207" s="9">
        <v>61979.58</v>
      </c>
      <c r="AG207" s="16">
        <f t="shared" si="94"/>
        <v>1.429122396052529E-3</v>
      </c>
      <c r="AH207" s="17">
        <f t="shared" si="95"/>
        <v>102.45390163069425</v>
      </c>
      <c r="AI207" s="17"/>
      <c r="AJ207" s="17"/>
      <c r="AK207" s="15">
        <v>42941</v>
      </c>
      <c r="AL207" s="9">
        <v>39976.94</v>
      </c>
      <c r="AM207" s="16">
        <f t="shared" si="96"/>
        <v>1.2437611577849061E-3</v>
      </c>
      <c r="AN207" s="17">
        <f t="shared" si="97"/>
        <v>102.51180847953954</v>
      </c>
      <c r="AO207" s="17"/>
      <c r="AP207" s="17"/>
      <c r="AQ207" s="9">
        <f t="shared" si="79"/>
        <v>102.38547900159791</v>
      </c>
      <c r="AR207" s="9">
        <f t="shared" si="80"/>
        <v>102.7915192834931</v>
      </c>
      <c r="AS207" s="9">
        <f t="shared" si="81"/>
        <v>102.56025911226521</v>
      </c>
      <c r="AT207" s="17"/>
      <c r="AU207" s="17"/>
      <c r="AV207" s="17"/>
      <c r="AW207" s="17"/>
    </row>
    <row r="208" spans="2:50" x14ac:dyDescent="0.2">
      <c r="B208" s="15">
        <v>42942</v>
      </c>
      <c r="C208" s="9">
        <v>36083.339999999997</v>
      </c>
      <c r="D208" s="16">
        <f t="shared" si="83"/>
        <v>-1.0188221861821001E-3</v>
      </c>
      <c r="E208" s="17">
        <f t="shared" si="84"/>
        <v>102.32858216851295</v>
      </c>
      <c r="G208" s="15">
        <v>42942</v>
      </c>
      <c r="H208" s="9">
        <v>36022.519999999997</v>
      </c>
      <c r="I208" s="16">
        <f t="shared" si="85"/>
        <v>-7.3843647865112771E-4</v>
      </c>
      <c r="J208" s="17">
        <f t="shared" si="86"/>
        <v>102.7156142759582</v>
      </c>
      <c r="L208" s="15">
        <v>42942</v>
      </c>
      <c r="M208" s="9">
        <v>39875.769999999997</v>
      </c>
      <c r="N208" s="16">
        <f t="shared" si="87"/>
        <v>-1.0156249412833773E-3</v>
      </c>
      <c r="O208" s="17">
        <f t="shared" si="88"/>
        <v>102.28149375549864</v>
      </c>
      <c r="Q208" s="15">
        <v>42942</v>
      </c>
      <c r="R208" s="9">
        <v>37721.9</v>
      </c>
      <c r="S208" s="16">
        <f t="shared" si="89"/>
        <v>-8.2853947667449468E-4</v>
      </c>
      <c r="T208" s="17">
        <f t="shared" si="90"/>
        <v>102.70074097629397</v>
      </c>
      <c r="V208" s="15">
        <v>42942</v>
      </c>
      <c r="W208" s="9">
        <v>1503.89</v>
      </c>
      <c r="X208" s="16">
        <f t="shared" si="98"/>
        <v>1.1916650023302555E-3</v>
      </c>
      <c r="Y208" s="9">
        <f t="shared" si="78"/>
        <v>3.6198823578414974E-5</v>
      </c>
      <c r="Z208" s="17">
        <f t="shared" si="91"/>
        <v>102.16574615661594</v>
      </c>
      <c r="AA208" s="17">
        <f t="shared" si="92"/>
        <v>102.9448934539088</v>
      </c>
      <c r="AB208" s="17">
        <f t="shared" si="93"/>
        <v>102.04414372184985</v>
      </c>
      <c r="AC208" s="17">
        <f t="shared" si="82"/>
        <v>102.81864615766291</v>
      </c>
      <c r="AD208" s="17"/>
      <c r="AE208" s="15">
        <v>42942</v>
      </c>
      <c r="AF208" s="9">
        <v>61929.46</v>
      </c>
      <c r="AG208" s="16">
        <f t="shared" si="94"/>
        <v>-8.086534306944726E-4</v>
      </c>
      <c r="AH208" s="17">
        <f t="shared" si="95"/>
        <v>102.37105193165256</v>
      </c>
      <c r="AI208" s="17"/>
      <c r="AJ208" s="17"/>
      <c r="AK208" s="15">
        <v>42942</v>
      </c>
      <c r="AL208" s="9">
        <v>39953.949999999997</v>
      </c>
      <c r="AM208" s="16">
        <f t="shared" si="96"/>
        <v>-5.7508153450480659E-4</v>
      </c>
      <c r="AN208" s="17">
        <f t="shared" si="97"/>
        <v>102.45285583141427</v>
      </c>
      <c r="AO208" s="17"/>
      <c r="AP208" s="17"/>
      <c r="AQ208" s="9">
        <f t="shared" si="79"/>
        <v>102.28149375549864</v>
      </c>
      <c r="AR208" s="9">
        <f t="shared" si="80"/>
        <v>102.7156142759582</v>
      </c>
      <c r="AS208" s="9">
        <f t="shared" si="81"/>
        <v>102.47505648988842</v>
      </c>
      <c r="AT208" s="17"/>
      <c r="AU208" s="17"/>
      <c r="AV208" s="17"/>
      <c r="AW208" s="17"/>
    </row>
    <row r="209" spans="2:49" x14ac:dyDescent="0.2">
      <c r="B209" s="15">
        <v>42943</v>
      </c>
      <c r="C209" s="9">
        <v>36129.26</v>
      </c>
      <c r="D209" s="16">
        <f t="shared" si="83"/>
        <v>1.2726094646451358E-3</v>
      </c>
      <c r="E209" s="17">
        <f t="shared" si="84"/>
        <v>102.45880649068432</v>
      </c>
      <c r="G209" s="15">
        <v>42943</v>
      </c>
      <c r="H209" s="9">
        <v>36063.65</v>
      </c>
      <c r="I209" s="16">
        <f t="shared" si="85"/>
        <v>1.1417857495812367E-3</v>
      </c>
      <c r="J209" s="17">
        <f t="shared" si="86"/>
        <v>102.83289350059798</v>
      </c>
      <c r="L209" s="15">
        <v>42943</v>
      </c>
      <c r="M209" s="9">
        <v>39923.370000000003</v>
      </c>
      <c r="N209" s="16">
        <f t="shared" si="87"/>
        <v>1.1937073566230527E-3</v>
      </c>
      <c r="O209" s="17">
        <f t="shared" si="88"/>
        <v>102.40358792704097</v>
      </c>
      <c r="Q209" s="15">
        <v>42943</v>
      </c>
      <c r="R209" s="9">
        <v>37771.47</v>
      </c>
      <c r="S209" s="16">
        <f t="shared" si="89"/>
        <v>1.3140907536470792E-3</v>
      </c>
      <c r="T209" s="17">
        <f t="shared" si="90"/>
        <v>102.83569907040362</v>
      </c>
      <c r="V209" s="15">
        <v>42943</v>
      </c>
      <c r="W209" s="9">
        <v>1504.45</v>
      </c>
      <c r="X209" s="16">
        <f t="shared" si="98"/>
        <v>3.7236765986881082E-4</v>
      </c>
      <c r="Y209" s="9">
        <f t="shared" si="78"/>
        <v>3.6198823578414974E-5</v>
      </c>
      <c r="Z209" s="17">
        <f t="shared" si="91"/>
        <v>102.20378937643103</v>
      </c>
      <c r="AA209" s="17">
        <f t="shared" si="92"/>
        <v>102.98695328701612</v>
      </c>
      <c r="AB209" s="17">
        <f t="shared" si="93"/>
        <v>102.16574615661594</v>
      </c>
      <c r="AC209" s="17">
        <f t="shared" si="82"/>
        <v>102.9448934539088</v>
      </c>
      <c r="AD209" s="17"/>
      <c r="AE209" s="15">
        <v>42943</v>
      </c>
      <c r="AF209" s="9">
        <v>62014.05</v>
      </c>
      <c r="AG209" s="16">
        <f t="shared" si="94"/>
        <v>1.3659088905344507E-3</v>
      </c>
      <c r="AH209" s="17">
        <f t="shared" si="95"/>
        <v>102.51088146161936</v>
      </c>
      <c r="AI209" s="17"/>
      <c r="AJ209" s="17"/>
      <c r="AK209" s="15">
        <v>42943</v>
      </c>
      <c r="AL209" s="9">
        <v>39986.559999999998</v>
      </c>
      <c r="AM209" s="16">
        <f t="shared" si="96"/>
        <v>8.161896383211964E-4</v>
      </c>
      <c r="AN209" s="17">
        <f t="shared" si="97"/>
        <v>102.53647679076029</v>
      </c>
      <c r="AO209" s="17"/>
      <c r="AP209" s="17"/>
      <c r="AQ209" s="9">
        <f t="shared" si="79"/>
        <v>102.40358792704097</v>
      </c>
      <c r="AR209" s="9">
        <f t="shared" si="80"/>
        <v>102.83569907040362</v>
      </c>
      <c r="AS209" s="9">
        <f t="shared" si="81"/>
        <v>102.59639087351775</v>
      </c>
      <c r="AT209" s="17"/>
      <c r="AU209" s="17"/>
      <c r="AV209" s="17"/>
      <c r="AW209" s="17"/>
    </row>
    <row r="210" spans="2:49" x14ac:dyDescent="0.2">
      <c r="B210" s="15">
        <v>42944</v>
      </c>
      <c r="C210" s="9">
        <v>36154.58</v>
      </c>
      <c r="D210" s="16">
        <f t="shared" si="83"/>
        <v>7.0081701092128412E-4</v>
      </c>
      <c r="E210" s="17">
        <f t="shared" si="84"/>
        <v>102.53061136519169</v>
      </c>
      <c r="G210" s="15">
        <v>42944</v>
      </c>
      <c r="H210" s="9">
        <v>36074.199999999997</v>
      </c>
      <c r="I210" s="16">
        <f t="shared" si="85"/>
        <v>2.9253833153308761E-4</v>
      </c>
      <c r="J210" s="17">
        <f t="shared" si="86"/>
        <v>102.86297606368936</v>
      </c>
      <c r="L210" s="15">
        <v>42944</v>
      </c>
      <c r="M210" s="9">
        <v>39933.47</v>
      </c>
      <c r="N210" s="16">
        <f t="shared" si="87"/>
        <v>2.5298465535339432E-4</v>
      </c>
      <c r="O210" s="17">
        <f t="shared" si="88"/>
        <v>102.42949446343965</v>
      </c>
      <c r="Q210" s="15">
        <v>42944</v>
      </c>
      <c r="R210" s="9">
        <v>37784.04</v>
      </c>
      <c r="S210" s="16">
        <f t="shared" si="89"/>
        <v>3.327908604033869E-4</v>
      </c>
      <c r="T210" s="17">
        <f t="shared" si="90"/>
        <v>102.86992185117744</v>
      </c>
      <c r="V210" s="15">
        <v>42944</v>
      </c>
      <c r="W210" s="9">
        <v>1506.96</v>
      </c>
      <c r="X210" s="16">
        <f t="shared" si="98"/>
        <v>1.668383794742212E-3</v>
      </c>
      <c r="Y210" s="9">
        <f t="shared" si="78"/>
        <v>3.6198823578414974E-5</v>
      </c>
      <c r="Z210" s="17">
        <f t="shared" si="91"/>
        <v>102.37430452238792</v>
      </c>
      <c r="AA210" s="17">
        <f t="shared" si="92"/>
        <v>103.16250305750296</v>
      </c>
      <c r="AB210" s="17">
        <f t="shared" si="93"/>
        <v>102.20378937643103</v>
      </c>
      <c r="AC210" s="17">
        <f t="shared" si="82"/>
        <v>102.98695328701612</v>
      </c>
      <c r="AD210" s="17"/>
      <c r="AE210" s="15">
        <v>42944</v>
      </c>
      <c r="AF210" s="9">
        <v>62031.94</v>
      </c>
      <c r="AG210" s="16">
        <f t="shared" si="94"/>
        <v>2.8848301312356384E-4</v>
      </c>
      <c r="AH210" s="17">
        <f t="shared" si="95"/>
        <v>102.54045410958136</v>
      </c>
      <c r="AI210" s="17"/>
      <c r="AJ210" s="17"/>
      <c r="AK210" s="15">
        <v>42944</v>
      </c>
      <c r="AL210" s="9">
        <v>39991.870000000003</v>
      </c>
      <c r="AM210" s="16">
        <f t="shared" si="96"/>
        <v>1.3279461899218248E-4</v>
      </c>
      <c r="AN210" s="17">
        <f t="shared" si="97"/>
        <v>102.55009308312852</v>
      </c>
      <c r="AO210" s="17"/>
      <c r="AP210" s="17"/>
      <c r="AQ210" s="9">
        <f t="shared" si="79"/>
        <v>102.42949446343965</v>
      </c>
      <c r="AR210" s="9">
        <f t="shared" si="80"/>
        <v>102.86992185117744</v>
      </c>
      <c r="AS210" s="9">
        <f t="shared" si="81"/>
        <v>102.63059182270133</v>
      </c>
      <c r="AT210" s="17"/>
      <c r="AU210" s="17"/>
      <c r="AV210" s="17"/>
      <c r="AW210" s="17"/>
    </row>
    <row r="211" spans="2:49" x14ac:dyDescent="0.2">
      <c r="B211" s="15">
        <v>42945</v>
      </c>
      <c r="C211" s="9">
        <v>36154.58</v>
      </c>
      <c r="D211" s="16">
        <f t="shared" si="83"/>
        <v>0</v>
      </c>
      <c r="E211" s="17">
        <f t="shared" si="84"/>
        <v>102.53061136519169</v>
      </c>
      <c r="G211" s="15">
        <v>42945</v>
      </c>
      <c r="H211" s="9">
        <v>36074.199999999997</v>
      </c>
      <c r="I211" s="16">
        <f t="shared" si="85"/>
        <v>0</v>
      </c>
      <c r="J211" s="17">
        <f t="shared" si="86"/>
        <v>102.86297606368936</v>
      </c>
      <c r="L211" s="15">
        <v>42945</v>
      </c>
      <c r="M211" s="9">
        <v>39933.47</v>
      </c>
      <c r="N211" s="16">
        <f t="shared" si="87"/>
        <v>0</v>
      </c>
      <c r="O211" s="17">
        <f t="shared" si="88"/>
        <v>102.42949446343965</v>
      </c>
      <c r="Q211" s="15">
        <v>42945</v>
      </c>
      <c r="R211" s="9">
        <v>37784.04</v>
      </c>
      <c r="S211" s="16">
        <f t="shared" si="89"/>
        <v>0</v>
      </c>
      <c r="T211" s="17">
        <f t="shared" si="90"/>
        <v>102.86992185117744</v>
      </c>
      <c r="V211" s="15">
        <v>42945</v>
      </c>
      <c r="W211" s="9">
        <v>1506.89</v>
      </c>
      <c r="X211" s="16">
        <f t="shared" si="98"/>
        <v>-4.6451133407621192E-5</v>
      </c>
      <c r="Y211" s="9">
        <f t="shared" si="78"/>
        <v>3.6198823578414974E-5</v>
      </c>
      <c r="Z211" s="17">
        <f t="shared" si="91"/>
        <v>102.36954911991103</v>
      </c>
      <c r="AA211" s="17">
        <f t="shared" si="92"/>
        <v>103.16144540355886</v>
      </c>
      <c r="AB211" s="17">
        <f t="shared" si="93"/>
        <v>102.37430452238792</v>
      </c>
      <c r="AC211" s="17">
        <f t="shared" si="82"/>
        <v>103.16250305750296</v>
      </c>
      <c r="AD211" s="17"/>
      <c r="AE211" s="15">
        <v>42945</v>
      </c>
      <c r="AF211" s="9">
        <v>62031.94</v>
      </c>
      <c r="AG211" s="16">
        <f t="shared" si="94"/>
        <v>0</v>
      </c>
      <c r="AH211" s="17">
        <f t="shared" si="95"/>
        <v>102.54045410958136</v>
      </c>
      <c r="AI211" s="17"/>
      <c r="AJ211" s="17"/>
      <c r="AK211" s="15">
        <v>42945</v>
      </c>
      <c r="AL211" s="9">
        <v>39991.870000000003</v>
      </c>
      <c r="AM211" s="16">
        <f t="shared" si="96"/>
        <v>0</v>
      </c>
      <c r="AN211" s="17">
        <f t="shared" si="97"/>
        <v>102.55009308312852</v>
      </c>
      <c r="AO211" s="17"/>
      <c r="AP211" s="17"/>
      <c r="AQ211" s="9">
        <f t="shared" si="79"/>
        <v>102.42949446343965</v>
      </c>
      <c r="AR211" s="9">
        <f t="shared" si="80"/>
        <v>102.86992185117744</v>
      </c>
      <c r="AS211" s="9">
        <f t="shared" si="81"/>
        <v>102.63059182270133</v>
      </c>
      <c r="AT211" s="17"/>
      <c r="AU211" s="17"/>
      <c r="AV211" s="17"/>
      <c r="AW211" s="17"/>
    </row>
    <row r="212" spans="2:49" x14ac:dyDescent="0.2">
      <c r="B212" s="15">
        <v>42946</v>
      </c>
      <c r="C212" s="9">
        <v>36154.58</v>
      </c>
      <c r="D212" s="16">
        <f t="shared" si="83"/>
        <v>0</v>
      </c>
      <c r="E212" s="17">
        <f t="shared" si="84"/>
        <v>102.53061136519169</v>
      </c>
      <c r="G212" s="15">
        <v>42946</v>
      </c>
      <c r="H212" s="9">
        <v>36074.199999999997</v>
      </c>
      <c r="I212" s="16">
        <f t="shared" si="85"/>
        <v>0</v>
      </c>
      <c r="J212" s="17">
        <f t="shared" si="86"/>
        <v>102.86297606368936</v>
      </c>
      <c r="L212" s="15">
        <v>42946</v>
      </c>
      <c r="M212" s="9">
        <v>39933.47</v>
      </c>
      <c r="N212" s="16">
        <f t="shared" si="87"/>
        <v>0</v>
      </c>
      <c r="O212" s="17">
        <f t="shared" si="88"/>
        <v>102.42949446343965</v>
      </c>
      <c r="Q212" s="15">
        <v>42946</v>
      </c>
      <c r="R212" s="9">
        <v>37784.04</v>
      </c>
      <c r="S212" s="16">
        <f t="shared" si="89"/>
        <v>0</v>
      </c>
      <c r="T212" s="17">
        <f t="shared" si="90"/>
        <v>102.86992185117744</v>
      </c>
      <c r="V212" s="15">
        <v>42946</v>
      </c>
      <c r="W212" s="9">
        <v>1506.8</v>
      </c>
      <c r="X212" s="16">
        <f t="shared" si="98"/>
        <v>-5.9725660134568592E-5</v>
      </c>
      <c r="Y212" s="9">
        <f t="shared" si="78"/>
        <v>3.6198823578414974E-5</v>
      </c>
      <c r="Z212" s="17">
        <f t="shared" si="91"/>
        <v>102.36343503101216</v>
      </c>
      <c r="AA212" s="17">
        <f t="shared" si="92"/>
        <v>103.15901834109395</v>
      </c>
      <c r="AB212" s="17">
        <f t="shared" si="93"/>
        <v>102.36954911991103</v>
      </c>
      <c r="AC212" s="17">
        <f t="shared" si="82"/>
        <v>103.16144540355886</v>
      </c>
      <c r="AD212" s="17"/>
      <c r="AE212" s="15">
        <v>42946</v>
      </c>
      <c r="AF212" s="9">
        <v>62031.94</v>
      </c>
      <c r="AG212" s="16">
        <f t="shared" si="94"/>
        <v>0</v>
      </c>
      <c r="AH212" s="17">
        <f t="shared" si="95"/>
        <v>102.54045410958136</v>
      </c>
      <c r="AI212" s="17"/>
      <c r="AJ212" s="17"/>
      <c r="AK212" s="15">
        <v>42946</v>
      </c>
      <c r="AL212" s="9">
        <v>39991.870000000003</v>
      </c>
      <c r="AM212" s="16">
        <f t="shared" si="96"/>
        <v>0</v>
      </c>
      <c r="AN212" s="17">
        <f t="shared" si="97"/>
        <v>102.55009308312852</v>
      </c>
      <c r="AO212" s="17"/>
      <c r="AP212" s="17"/>
      <c r="AQ212" s="9">
        <f t="shared" si="79"/>
        <v>102.42949446343965</v>
      </c>
      <c r="AR212" s="9">
        <f t="shared" si="80"/>
        <v>102.86992185117744</v>
      </c>
      <c r="AS212" s="9">
        <f t="shared" si="81"/>
        <v>102.63059182270133</v>
      </c>
      <c r="AT212" s="17"/>
      <c r="AU212" s="17"/>
      <c r="AV212" s="17"/>
      <c r="AW212" s="17"/>
    </row>
    <row r="213" spans="2:49" x14ac:dyDescent="0.2">
      <c r="B213" s="15">
        <v>42947</v>
      </c>
      <c r="C213" s="9">
        <v>36207.69</v>
      </c>
      <c r="D213" s="16">
        <f t="shared" si="83"/>
        <v>1.4689701830308266E-3</v>
      </c>
      <c r="E213" s="17">
        <f t="shared" si="84"/>
        <v>102.68122577613508</v>
      </c>
      <c r="G213" s="15">
        <v>42947</v>
      </c>
      <c r="H213" s="9">
        <v>36142.82</v>
      </c>
      <c r="I213" s="16">
        <f t="shared" si="85"/>
        <v>1.9021904851668214E-3</v>
      </c>
      <c r="J213" s="17">
        <f t="shared" si="86"/>
        <v>103.05864103803366</v>
      </c>
      <c r="L213" s="15">
        <v>42947</v>
      </c>
      <c r="M213" s="9">
        <v>39997.79</v>
      </c>
      <c r="N213" s="16">
        <f t="shared" si="87"/>
        <v>1.6106789617831296E-3</v>
      </c>
      <c r="O213" s="17">
        <f t="shared" si="88"/>
        <v>102.594475495238</v>
      </c>
      <c r="Q213" s="15">
        <v>42947</v>
      </c>
      <c r="R213" s="9">
        <v>37847.67</v>
      </c>
      <c r="S213" s="16">
        <f t="shared" si="89"/>
        <v>1.6840443742913713E-3</v>
      </c>
      <c r="T213" s="17">
        <f t="shared" si="90"/>
        <v>103.04315936435471</v>
      </c>
      <c r="V213" s="15">
        <v>42947</v>
      </c>
      <c r="W213" s="9">
        <v>1508.23</v>
      </c>
      <c r="X213" s="16">
        <f t="shared" si="98"/>
        <v>9.4903105919841302E-4</v>
      </c>
      <c r="Y213" s="9">
        <f t="shared" si="78"/>
        <v>3.6198823578414974E-5</v>
      </c>
      <c r="Z213" s="17">
        <f t="shared" si="91"/>
        <v>102.46058111018283</v>
      </c>
      <c r="AA213" s="17">
        <f t="shared" si="92"/>
        <v>103.26065368864153</v>
      </c>
      <c r="AB213" s="17">
        <f t="shared" si="93"/>
        <v>102.36343503101216</v>
      </c>
      <c r="AC213" s="17">
        <f t="shared" si="82"/>
        <v>103.15901834109395</v>
      </c>
      <c r="AD213" s="17"/>
      <c r="AE213" s="15">
        <v>42947</v>
      </c>
      <c r="AF213" s="9">
        <v>62139.72</v>
      </c>
      <c r="AG213" s="16">
        <f t="shared" si="94"/>
        <v>1.7374920081494327E-3</v>
      </c>
      <c r="AH213" s="17">
        <f t="shared" si="95"/>
        <v>102.71861732910877</v>
      </c>
      <c r="AI213" s="17"/>
      <c r="AJ213" s="17"/>
      <c r="AK213" s="15">
        <v>42947</v>
      </c>
      <c r="AL213" s="9">
        <v>40033.339999999997</v>
      </c>
      <c r="AM213" s="16">
        <f t="shared" si="96"/>
        <v>1.0369607622748855E-3</v>
      </c>
      <c r="AN213" s="17">
        <f t="shared" si="97"/>
        <v>102.65643350582336</v>
      </c>
      <c r="AO213" s="17"/>
      <c r="AP213" s="17"/>
      <c r="AQ213" s="9">
        <f t="shared" si="79"/>
        <v>102.594475495238</v>
      </c>
      <c r="AR213" s="9">
        <f t="shared" si="80"/>
        <v>103.05864103803366</v>
      </c>
      <c r="AS213" s="9">
        <f t="shared" si="81"/>
        <v>102.79209208478225</v>
      </c>
      <c r="AT213" s="17"/>
      <c r="AU213" s="17"/>
      <c r="AV213" s="17"/>
      <c r="AW213" s="17"/>
    </row>
    <row r="214" spans="2:49" x14ac:dyDescent="0.2">
      <c r="B214" s="15">
        <v>42948</v>
      </c>
      <c r="C214" s="9">
        <v>36227.97</v>
      </c>
      <c r="D214" s="16">
        <f t="shared" si="83"/>
        <v>5.6010201147871364E-4</v>
      </c>
      <c r="E214" s="17">
        <f t="shared" si="84"/>
        <v>102.73873773723339</v>
      </c>
      <c r="G214" s="15">
        <v>42948</v>
      </c>
      <c r="H214" s="9">
        <v>36163.54</v>
      </c>
      <c r="I214" s="16">
        <f t="shared" si="85"/>
        <v>5.7328122155375638E-4</v>
      </c>
      <c r="J214" s="17">
        <f t="shared" si="86"/>
        <v>103.11772262165961</v>
      </c>
      <c r="L214" s="15">
        <v>42948</v>
      </c>
      <c r="M214" s="9">
        <v>40025.18</v>
      </c>
      <c r="N214" s="16">
        <f t="shared" si="87"/>
        <v>6.8478783452774472E-4</v>
      </c>
      <c r="O214" s="17">
        <f t="shared" si="88"/>
        <v>102.66473094394689</v>
      </c>
      <c r="Q214" s="15">
        <v>42948</v>
      </c>
      <c r="R214" s="9">
        <v>37879.58</v>
      </c>
      <c r="S214" s="16">
        <f t="shared" si="89"/>
        <v>8.431166304294635E-4</v>
      </c>
      <c r="T214" s="17">
        <f t="shared" si="90"/>
        <v>103.13003676566679</v>
      </c>
      <c r="V214" s="15">
        <v>42948</v>
      </c>
      <c r="W214" s="9">
        <v>1508.51</v>
      </c>
      <c r="X214" s="16">
        <f t="shared" si="98"/>
        <v>1.8564807754772872E-4</v>
      </c>
      <c r="Y214" s="9">
        <f t="shared" si="78"/>
        <v>3.5928423890885242E-5</v>
      </c>
      <c r="Z214" s="17">
        <f t="shared" si="91"/>
        <v>102.47960272009036</v>
      </c>
      <c r="AA214" s="17">
        <f t="shared" si="92"/>
        <v>103.28353382302213</v>
      </c>
      <c r="AB214" s="17">
        <f t="shared" si="93"/>
        <v>102.46058111018283</v>
      </c>
      <c r="AC214" s="17">
        <f t="shared" si="82"/>
        <v>103.26065368864153</v>
      </c>
      <c r="AD214" s="17"/>
      <c r="AE214" s="15">
        <v>42948</v>
      </c>
      <c r="AF214" s="9">
        <v>62188.5</v>
      </c>
      <c r="AG214" s="16">
        <f t="shared" si="94"/>
        <v>7.8500514646662189E-4</v>
      </c>
      <c r="AH214" s="17">
        <f t="shared" si="95"/>
        <v>102.79925197235005</v>
      </c>
      <c r="AI214" s="17"/>
      <c r="AJ214" s="17"/>
      <c r="AK214" s="15">
        <v>42948</v>
      </c>
      <c r="AL214" s="9">
        <v>40049.97</v>
      </c>
      <c r="AM214" s="16">
        <f t="shared" si="96"/>
        <v>4.1540376096538267E-4</v>
      </c>
      <c r="AN214" s="17">
        <f t="shared" si="97"/>
        <v>102.69907737438896</v>
      </c>
      <c r="AO214" s="17"/>
      <c r="AP214" s="17"/>
      <c r="AQ214" s="9">
        <f t="shared" si="79"/>
        <v>102.66473094394689</v>
      </c>
      <c r="AR214" s="9">
        <f t="shared" si="80"/>
        <v>103.13003676566679</v>
      </c>
      <c r="AS214" s="9">
        <f t="shared" si="81"/>
        <v>102.85825956920762</v>
      </c>
      <c r="AT214" s="17"/>
      <c r="AU214" s="17"/>
      <c r="AV214" s="17"/>
      <c r="AW214" s="17"/>
    </row>
    <row r="215" spans="2:49" x14ac:dyDescent="0.2">
      <c r="B215" s="15">
        <v>42949</v>
      </c>
      <c r="C215" s="9">
        <v>36255.71</v>
      </c>
      <c r="D215" s="16">
        <f t="shared" si="83"/>
        <v>7.6570671776532429E-4</v>
      </c>
      <c r="E215" s="17">
        <f t="shared" si="84"/>
        <v>102.81740547889352</v>
      </c>
      <c r="G215" s="15">
        <v>42949</v>
      </c>
      <c r="H215" s="9">
        <v>36191.71</v>
      </c>
      <c r="I215" s="16">
        <f t="shared" si="85"/>
        <v>7.7896135168176173E-4</v>
      </c>
      <c r="J215" s="17">
        <f t="shared" si="86"/>
        <v>103.19804734225532</v>
      </c>
      <c r="L215" s="15">
        <v>42949</v>
      </c>
      <c r="M215" s="9">
        <v>40054.32</v>
      </c>
      <c r="N215" s="16">
        <f t="shared" si="87"/>
        <v>7.2804169775131378E-4</v>
      </c>
      <c r="O215" s="17">
        <f t="shared" si="88"/>
        <v>102.73947514896251</v>
      </c>
      <c r="Q215" s="15">
        <v>42949</v>
      </c>
      <c r="R215" s="9">
        <v>37905.96</v>
      </c>
      <c r="S215" s="16">
        <f t="shared" si="89"/>
        <v>6.9641743651849275E-4</v>
      </c>
      <c r="T215" s="17">
        <f t="shared" si="90"/>
        <v>103.20185832149919</v>
      </c>
      <c r="V215" s="15">
        <v>42949</v>
      </c>
      <c r="W215" s="9">
        <v>1509.45</v>
      </c>
      <c r="X215" s="16">
        <f t="shared" si="98"/>
        <v>6.2313143432923823E-4</v>
      </c>
      <c r="Y215" s="9">
        <f t="shared" si="78"/>
        <v>3.5928423890885242E-5</v>
      </c>
      <c r="Z215" s="17">
        <f t="shared" si="91"/>
        <v>102.54346098192282</v>
      </c>
      <c r="AA215" s="17">
        <f t="shared" si="92"/>
        <v>103.35160385418</v>
      </c>
      <c r="AB215" s="17">
        <f t="shared" si="93"/>
        <v>102.47960272009036</v>
      </c>
      <c r="AC215" s="17">
        <f t="shared" si="82"/>
        <v>103.28353382302213</v>
      </c>
      <c r="AD215" s="17"/>
      <c r="AE215" s="15">
        <v>42949</v>
      </c>
      <c r="AF215" s="9">
        <v>62220.87</v>
      </c>
      <c r="AG215" s="16">
        <f t="shared" si="94"/>
        <v>5.2051424298715787E-4</v>
      </c>
      <c r="AH215" s="17">
        <f t="shared" si="95"/>
        <v>102.85276044717008</v>
      </c>
      <c r="AI215" s="17"/>
      <c r="AJ215" s="17"/>
      <c r="AK215" s="15">
        <v>42949</v>
      </c>
      <c r="AL215" s="9">
        <v>40066.86</v>
      </c>
      <c r="AM215" s="16">
        <f t="shared" si="96"/>
        <v>4.2172316233934914E-4</v>
      </c>
      <c r="AN215" s="17">
        <f t="shared" si="97"/>
        <v>102.74238795406862</v>
      </c>
      <c r="AO215" s="17"/>
      <c r="AP215" s="17"/>
      <c r="AQ215" s="9">
        <f t="shared" si="79"/>
        <v>102.73947514896251</v>
      </c>
      <c r="AR215" s="9">
        <f t="shared" si="80"/>
        <v>103.20185832149919</v>
      </c>
      <c r="AS215" s="9">
        <f t="shared" si="81"/>
        <v>102.92532244880822</v>
      </c>
      <c r="AT215" s="17"/>
      <c r="AU215" s="17"/>
      <c r="AV215" s="17"/>
      <c r="AW215" s="17"/>
    </row>
    <row r="216" spans="2:49" x14ac:dyDescent="0.2">
      <c r="B216" s="15">
        <v>42950</v>
      </c>
      <c r="C216" s="9">
        <v>36280.160000000003</v>
      </c>
      <c r="D216" s="16">
        <f t="shared" si="83"/>
        <v>6.7437653268975772E-4</v>
      </c>
      <c r="E216" s="17">
        <f t="shared" si="84"/>
        <v>102.88674312430054</v>
      </c>
      <c r="G216" s="15">
        <v>42950</v>
      </c>
      <c r="H216" s="9">
        <v>36205.22</v>
      </c>
      <c r="I216" s="16">
        <f t="shared" si="85"/>
        <v>3.7328990534035711E-4</v>
      </c>
      <c r="J216" s="17">
        <f t="shared" si="86"/>
        <v>103.23657013157903</v>
      </c>
      <c r="L216" s="15">
        <v>42950</v>
      </c>
      <c r="M216" s="9">
        <v>40066.36</v>
      </c>
      <c r="N216" s="16">
        <f t="shared" si="87"/>
        <v>3.0059179634056576E-4</v>
      </c>
      <c r="O216" s="17">
        <f t="shared" si="88"/>
        <v>102.77035779235263</v>
      </c>
      <c r="Q216" s="15">
        <v>42950</v>
      </c>
      <c r="R216" s="9">
        <v>37923.879999999997</v>
      </c>
      <c r="S216" s="16">
        <f t="shared" si="89"/>
        <v>4.7274887643000696E-4</v>
      </c>
      <c r="T216" s="17">
        <f t="shared" si="90"/>
        <v>103.25064688406617</v>
      </c>
      <c r="V216" s="15">
        <v>42950</v>
      </c>
      <c r="W216" s="9">
        <v>1507.08</v>
      </c>
      <c r="X216" s="16">
        <f t="shared" si="98"/>
        <v>-1.5701083175991837E-3</v>
      </c>
      <c r="Y216" s="9">
        <f t="shared" si="78"/>
        <v>3.5928423890885242E-5</v>
      </c>
      <c r="Z216" s="17">
        <f t="shared" si="91"/>
        <v>102.3824566409197</v>
      </c>
      <c r="AA216" s="17">
        <f t="shared" si="92"/>
        <v>103.19304390156441</v>
      </c>
      <c r="AB216" s="17">
        <f t="shared" si="93"/>
        <v>102.54346098192282</v>
      </c>
      <c r="AC216" s="17">
        <f t="shared" si="82"/>
        <v>103.35160385418</v>
      </c>
      <c r="AD216" s="17"/>
      <c r="AE216" s="15">
        <v>42950</v>
      </c>
      <c r="AF216" s="9">
        <v>62243.64</v>
      </c>
      <c r="AG216" s="16">
        <f t="shared" si="94"/>
        <v>3.659543815441868E-4</v>
      </c>
      <c r="AH216" s="17">
        <f t="shared" si="95"/>
        <v>102.89039986550964</v>
      </c>
      <c r="AI216" s="17"/>
      <c r="AJ216" s="17"/>
      <c r="AK216" s="15">
        <v>42950</v>
      </c>
      <c r="AL216" s="9">
        <v>40080.86</v>
      </c>
      <c r="AM216" s="16">
        <f t="shared" si="96"/>
        <v>3.4941595123760827E-4</v>
      </c>
      <c r="AN216" s="17">
        <f t="shared" si="97"/>
        <v>102.77828778328801</v>
      </c>
      <c r="AO216" s="17"/>
      <c r="AP216" s="17"/>
      <c r="AQ216" s="9">
        <f t="shared" si="79"/>
        <v>102.77035779235263</v>
      </c>
      <c r="AR216" s="9">
        <f t="shared" si="80"/>
        <v>103.25064688406617</v>
      </c>
      <c r="AS216" s="9">
        <f t="shared" si="81"/>
        <v>102.968834263516</v>
      </c>
      <c r="AT216" s="17"/>
      <c r="AU216" s="17"/>
      <c r="AV216" s="17"/>
      <c r="AW216" s="17"/>
    </row>
    <row r="217" spans="2:49" x14ac:dyDescent="0.2">
      <c r="B217" s="15">
        <v>42951</v>
      </c>
      <c r="C217" s="9">
        <v>36211.440000000002</v>
      </c>
      <c r="D217" s="16">
        <f t="shared" si="83"/>
        <v>-1.8941482066231474E-3</v>
      </c>
      <c r="E217" s="17">
        <f t="shared" si="84"/>
        <v>102.69186038432635</v>
      </c>
      <c r="G217" s="15">
        <v>42951</v>
      </c>
      <c r="H217" s="9">
        <v>36136.949999999997</v>
      </c>
      <c r="I217" s="16">
        <f t="shared" si="85"/>
        <v>-1.8856396950496235E-3</v>
      </c>
      <c r="J217" s="17">
        <f t="shared" si="86"/>
        <v>103.04190315695816</v>
      </c>
      <c r="L217" s="15">
        <v>42951</v>
      </c>
      <c r="M217" s="9">
        <v>39989.35</v>
      </c>
      <c r="N217" s="16">
        <f t="shared" si="87"/>
        <v>-1.9220613003028131E-3</v>
      </c>
      <c r="O217" s="17">
        <f t="shared" si="88"/>
        <v>102.57282686482168</v>
      </c>
      <c r="Q217" s="15">
        <v>42951</v>
      </c>
      <c r="R217" s="9">
        <v>37858.07</v>
      </c>
      <c r="S217" s="16">
        <f t="shared" si="89"/>
        <v>-1.7353182216587326E-3</v>
      </c>
      <c r="T217" s="17">
        <f t="shared" si="90"/>
        <v>103.0714741551302</v>
      </c>
      <c r="V217" s="15">
        <v>42951</v>
      </c>
      <c r="W217" s="9">
        <v>1504.85</v>
      </c>
      <c r="X217" s="16">
        <f t="shared" si="98"/>
        <v>-1.4796825649601164E-3</v>
      </c>
      <c r="Y217" s="9">
        <f t="shared" si="78"/>
        <v>3.5928423890885242E-5</v>
      </c>
      <c r="Z217" s="17">
        <f t="shared" si="91"/>
        <v>102.23096310487034</v>
      </c>
      <c r="AA217" s="17">
        <f t="shared" si="92"/>
        <v>103.04405851710199</v>
      </c>
      <c r="AB217" s="17">
        <f t="shared" si="93"/>
        <v>102.3824566409197</v>
      </c>
      <c r="AC217" s="17">
        <f t="shared" si="82"/>
        <v>103.19304390156441</v>
      </c>
      <c r="AD217" s="17"/>
      <c r="AE217" s="15">
        <v>42951</v>
      </c>
      <c r="AF217" s="9">
        <v>62134.58</v>
      </c>
      <c r="AG217" s="16">
        <f t="shared" si="94"/>
        <v>-1.7521468860111078E-3</v>
      </c>
      <c r="AH217" s="17">
        <f t="shared" si="95"/>
        <v>102.71012077178484</v>
      </c>
      <c r="AI217" s="17"/>
      <c r="AJ217" s="17"/>
      <c r="AK217" s="15">
        <v>42951</v>
      </c>
      <c r="AL217" s="9">
        <v>40022.400000000001</v>
      </c>
      <c r="AM217" s="16">
        <f t="shared" si="96"/>
        <v>-1.4585515380657332E-3</v>
      </c>
      <c r="AN217" s="17">
        <f t="shared" si="97"/>
        <v>102.62838035356194</v>
      </c>
      <c r="AO217" s="17"/>
      <c r="AP217" s="17"/>
      <c r="AQ217" s="9">
        <f t="shared" si="79"/>
        <v>102.57282686482168</v>
      </c>
      <c r="AR217" s="9">
        <f t="shared" si="80"/>
        <v>103.0714741551302</v>
      </c>
      <c r="AS217" s="9">
        <f t="shared" si="81"/>
        <v>102.78609428109719</v>
      </c>
      <c r="AT217" s="17"/>
      <c r="AU217" s="17"/>
      <c r="AV217" s="17"/>
      <c r="AW217" s="17"/>
    </row>
    <row r="218" spans="2:49" x14ac:dyDescent="0.2">
      <c r="B218" s="15">
        <v>42952</v>
      </c>
      <c r="C218" s="9">
        <v>36211.440000000002</v>
      </c>
      <c r="D218" s="16">
        <f t="shared" si="83"/>
        <v>0</v>
      </c>
      <c r="E218" s="17">
        <f t="shared" si="84"/>
        <v>102.69186038432635</v>
      </c>
      <c r="G218" s="15">
        <v>42952</v>
      </c>
      <c r="H218" s="9">
        <v>36136.949999999997</v>
      </c>
      <c r="I218" s="16">
        <f t="shared" si="85"/>
        <v>0</v>
      </c>
      <c r="J218" s="17">
        <f t="shared" si="86"/>
        <v>103.04190315695816</v>
      </c>
      <c r="L218" s="15">
        <v>42952</v>
      </c>
      <c r="M218" s="9">
        <v>39989.35</v>
      </c>
      <c r="N218" s="16">
        <f t="shared" si="87"/>
        <v>0</v>
      </c>
      <c r="O218" s="17">
        <f t="shared" si="88"/>
        <v>102.57282686482168</v>
      </c>
      <c r="Q218" s="15">
        <v>42952</v>
      </c>
      <c r="R218" s="9">
        <v>37858.07</v>
      </c>
      <c r="S218" s="16">
        <f t="shared" si="89"/>
        <v>0</v>
      </c>
      <c r="T218" s="17">
        <f t="shared" si="90"/>
        <v>103.0714741551302</v>
      </c>
      <c r="V218" s="15">
        <v>42952</v>
      </c>
      <c r="W218" s="9">
        <v>1504.77</v>
      </c>
      <c r="X218" s="16">
        <f t="shared" si="98"/>
        <v>-5.3161444662164214E-5</v>
      </c>
      <c r="Y218" s="9">
        <f t="shared" si="78"/>
        <v>3.5928423890885242E-5</v>
      </c>
      <c r="Z218" s="17">
        <f t="shared" si="91"/>
        <v>102.22552835918248</v>
      </c>
      <c r="AA218" s="17">
        <f t="shared" si="92"/>
        <v>103.04228275670121</v>
      </c>
      <c r="AB218" s="17">
        <f t="shared" si="93"/>
        <v>102.23096310487034</v>
      </c>
      <c r="AC218" s="17">
        <f t="shared" si="82"/>
        <v>103.04405851710199</v>
      </c>
      <c r="AD218" s="17"/>
      <c r="AE218" s="15">
        <v>42952</v>
      </c>
      <c r="AF218" s="9">
        <v>62134.58</v>
      </c>
      <c r="AG218" s="16">
        <f t="shared" si="94"/>
        <v>0</v>
      </c>
      <c r="AH218" s="17">
        <f t="shared" si="95"/>
        <v>102.71012077178484</v>
      </c>
      <c r="AI218" s="17"/>
      <c r="AJ218" s="17"/>
      <c r="AK218" s="15">
        <v>42952</v>
      </c>
      <c r="AL218" s="9">
        <v>40022.400000000001</v>
      </c>
      <c r="AM218" s="16">
        <f t="shared" si="96"/>
        <v>0</v>
      </c>
      <c r="AN218" s="17">
        <f t="shared" si="97"/>
        <v>102.62838035356194</v>
      </c>
      <c r="AO218" s="17"/>
      <c r="AP218" s="17"/>
      <c r="AQ218" s="9">
        <f t="shared" si="79"/>
        <v>102.57282686482168</v>
      </c>
      <c r="AR218" s="9">
        <f t="shared" si="80"/>
        <v>103.0714741551302</v>
      </c>
      <c r="AS218" s="9">
        <f t="shared" si="81"/>
        <v>102.78609428109719</v>
      </c>
      <c r="AT218" s="17"/>
      <c r="AU218" s="17"/>
      <c r="AV218" s="17"/>
      <c r="AW218" s="17"/>
    </row>
    <row r="219" spans="2:49" x14ac:dyDescent="0.2">
      <c r="B219" s="15">
        <v>42953</v>
      </c>
      <c r="C219" s="9">
        <v>36211.440000000002</v>
      </c>
      <c r="D219" s="16">
        <f t="shared" si="83"/>
        <v>0</v>
      </c>
      <c r="E219" s="17">
        <f t="shared" si="84"/>
        <v>102.69186038432635</v>
      </c>
      <c r="G219" s="15">
        <v>42953</v>
      </c>
      <c r="H219" s="9">
        <v>36136.949999999997</v>
      </c>
      <c r="I219" s="16">
        <f t="shared" si="85"/>
        <v>0</v>
      </c>
      <c r="J219" s="17">
        <f t="shared" si="86"/>
        <v>103.04190315695816</v>
      </c>
      <c r="L219" s="15">
        <v>42953</v>
      </c>
      <c r="M219" s="9">
        <v>39989.35</v>
      </c>
      <c r="N219" s="16">
        <f t="shared" si="87"/>
        <v>0</v>
      </c>
      <c r="O219" s="17">
        <f t="shared" si="88"/>
        <v>102.57282686482168</v>
      </c>
      <c r="Q219" s="15">
        <v>42953</v>
      </c>
      <c r="R219" s="9">
        <v>37858.07</v>
      </c>
      <c r="S219" s="16">
        <f t="shared" si="89"/>
        <v>0</v>
      </c>
      <c r="T219" s="17">
        <f t="shared" si="90"/>
        <v>103.0714741551302</v>
      </c>
      <c r="V219" s="15">
        <v>42953</v>
      </c>
      <c r="W219" s="9">
        <v>1504.7</v>
      </c>
      <c r="X219" s="16">
        <f t="shared" si="98"/>
        <v>-4.6518737082723582E-5</v>
      </c>
      <c r="Y219" s="9">
        <f t="shared" si="78"/>
        <v>3.5928423890885242E-5</v>
      </c>
      <c r="Z219" s="17">
        <f t="shared" si="91"/>
        <v>102.22077295670559</v>
      </c>
      <c r="AA219" s="17">
        <f t="shared" si="92"/>
        <v>103.04119150665481</v>
      </c>
      <c r="AB219" s="17">
        <f t="shared" si="93"/>
        <v>102.22552835918248</v>
      </c>
      <c r="AC219" s="17">
        <f t="shared" si="82"/>
        <v>103.04228275670121</v>
      </c>
      <c r="AD219" s="17"/>
      <c r="AE219" s="15">
        <v>42953</v>
      </c>
      <c r="AF219" s="9">
        <v>62134.58</v>
      </c>
      <c r="AG219" s="16">
        <f t="shared" si="94"/>
        <v>0</v>
      </c>
      <c r="AH219" s="17">
        <f t="shared" si="95"/>
        <v>102.71012077178484</v>
      </c>
      <c r="AI219" s="17"/>
      <c r="AJ219" s="17"/>
      <c r="AK219" s="15">
        <v>42953</v>
      </c>
      <c r="AL219" s="9">
        <v>40022.400000000001</v>
      </c>
      <c r="AM219" s="16">
        <f t="shared" si="96"/>
        <v>0</v>
      </c>
      <c r="AN219" s="17">
        <f t="shared" si="97"/>
        <v>102.62838035356194</v>
      </c>
      <c r="AO219" s="17"/>
      <c r="AP219" s="17"/>
      <c r="AQ219" s="9">
        <f t="shared" si="79"/>
        <v>102.57282686482168</v>
      </c>
      <c r="AR219" s="9">
        <f t="shared" si="80"/>
        <v>103.0714741551302</v>
      </c>
      <c r="AS219" s="9">
        <f t="shared" si="81"/>
        <v>102.78609428109719</v>
      </c>
      <c r="AT219" s="17"/>
      <c r="AU219" s="17"/>
      <c r="AV219" s="17"/>
      <c r="AW219" s="17"/>
    </row>
    <row r="220" spans="2:49" x14ac:dyDescent="0.2">
      <c r="B220" s="15">
        <v>42954</v>
      </c>
      <c r="C220" s="9">
        <v>36176.89</v>
      </c>
      <c r="D220" s="16">
        <f t="shared" si="83"/>
        <v>-9.5411836701342345E-4</v>
      </c>
      <c r="E220" s="17">
        <f t="shared" si="84"/>
        <v>102.59388019419089</v>
      </c>
      <c r="G220" s="15">
        <v>42954</v>
      </c>
      <c r="H220" s="9">
        <v>36092.5</v>
      </c>
      <c r="I220" s="16">
        <f t="shared" si="85"/>
        <v>-1.230042933894504E-3</v>
      </c>
      <c r="J220" s="17">
        <f t="shared" si="86"/>
        <v>102.91515719208491</v>
      </c>
      <c r="L220" s="15">
        <v>42954</v>
      </c>
      <c r="M220" s="9">
        <v>39937.29</v>
      </c>
      <c r="N220" s="16">
        <f t="shared" si="87"/>
        <v>-1.3018466166616616E-3</v>
      </c>
      <c r="O220" s="17">
        <f t="shared" si="88"/>
        <v>102.43929277720629</v>
      </c>
      <c r="Q220" s="15">
        <v>42954</v>
      </c>
      <c r="R220" s="9">
        <v>37809.22</v>
      </c>
      <c r="S220" s="16">
        <f t="shared" si="89"/>
        <v>-1.290345757192557E-3</v>
      </c>
      <c r="T220" s="17">
        <f t="shared" si="90"/>
        <v>102.93847631576655</v>
      </c>
      <c r="V220" s="15">
        <v>42954</v>
      </c>
      <c r="W220" s="9">
        <v>1502.37</v>
      </c>
      <c r="X220" s="16">
        <f t="shared" si="98"/>
        <v>-1.5484814248688528E-3</v>
      </c>
      <c r="Y220" s="9">
        <f t="shared" si="78"/>
        <v>3.5928423890885242E-5</v>
      </c>
      <c r="Z220" s="17">
        <f t="shared" si="91"/>
        <v>102.0624859885464</v>
      </c>
      <c r="AA220" s="17">
        <f t="shared" si="92"/>
        <v>102.88533624321708</v>
      </c>
      <c r="AB220" s="17">
        <f t="shared" si="93"/>
        <v>102.22077295670559</v>
      </c>
      <c r="AC220" s="17">
        <f t="shared" si="82"/>
        <v>103.04119150665481</v>
      </c>
      <c r="AD220" s="17"/>
      <c r="AE220" s="15">
        <v>42954</v>
      </c>
      <c r="AF220" s="9">
        <v>62055.28</v>
      </c>
      <c r="AG220" s="16">
        <f t="shared" si="94"/>
        <v>-1.2762619462464153E-3</v>
      </c>
      <c r="AH220" s="17">
        <f t="shared" si="95"/>
        <v>102.57903575314944</v>
      </c>
      <c r="AI220" s="17"/>
      <c r="AJ220" s="17"/>
      <c r="AK220" s="15">
        <v>42954</v>
      </c>
      <c r="AL220" s="9">
        <v>39975.65</v>
      </c>
      <c r="AM220" s="16">
        <f t="shared" si="96"/>
        <v>-1.1680958663148333E-3</v>
      </c>
      <c r="AN220" s="17">
        <f t="shared" si="97"/>
        <v>102.50850056670436</v>
      </c>
      <c r="AO220" s="17"/>
      <c r="AP220" s="17"/>
      <c r="AQ220" s="9">
        <f t="shared" si="79"/>
        <v>102.43929277720629</v>
      </c>
      <c r="AR220" s="9">
        <f t="shared" si="80"/>
        <v>102.93847631576655</v>
      </c>
      <c r="AS220" s="9">
        <f t="shared" si="81"/>
        <v>102.66239046651708</v>
      </c>
      <c r="AT220" s="17"/>
      <c r="AU220" s="17"/>
      <c r="AV220" s="17"/>
      <c r="AW220" s="17"/>
    </row>
    <row r="221" spans="2:49" x14ac:dyDescent="0.2">
      <c r="B221" s="15">
        <v>42955</v>
      </c>
      <c r="C221" s="9">
        <v>36135.269999999997</v>
      </c>
      <c r="D221" s="16">
        <f t="shared" si="83"/>
        <v>-1.1504582068829761E-3</v>
      </c>
      <c r="E221" s="17">
        <f t="shared" si="84"/>
        <v>102.47585022274551</v>
      </c>
      <c r="G221" s="15">
        <v>42955</v>
      </c>
      <c r="H221" s="9">
        <v>36066.300000000003</v>
      </c>
      <c r="I221" s="16">
        <f t="shared" si="85"/>
        <v>-7.2591258571719219E-4</v>
      </c>
      <c r="J221" s="17">
        <f t="shared" si="86"/>
        <v>102.84044978421811</v>
      </c>
      <c r="L221" s="15">
        <v>42955</v>
      </c>
      <c r="M221" s="9">
        <v>39897.97</v>
      </c>
      <c r="N221" s="16">
        <f t="shared" si="87"/>
        <v>-9.8454351810051133E-4</v>
      </c>
      <c r="O221" s="17">
        <f t="shared" si="88"/>
        <v>102.33843683550369</v>
      </c>
      <c r="Q221" s="15">
        <v>42955</v>
      </c>
      <c r="R221" s="9">
        <v>37775.43</v>
      </c>
      <c r="S221" s="16">
        <f t="shared" si="89"/>
        <v>-8.9369735741706702E-4</v>
      </c>
      <c r="T221" s="17">
        <f t="shared" si="90"/>
        <v>102.84648047150661</v>
      </c>
      <c r="V221" s="15">
        <v>42955</v>
      </c>
      <c r="W221" s="9">
        <v>1502.6</v>
      </c>
      <c r="X221" s="16">
        <f t="shared" si="98"/>
        <v>1.5309144884412262E-4</v>
      </c>
      <c r="Y221" s="9">
        <f t="shared" si="78"/>
        <v>3.5928423890885242E-5</v>
      </c>
      <c r="Z221" s="17">
        <f t="shared" si="91"/>
        <v>102.07811088239902</v>
      </c>
      <c r="AA221" s="17">
        <f t="shared" si="92"/>
        <v>102.90478361638007</v>
      </c>
      <c r="AB221" s="17">
        <f t="shared" si="93"/>
        <v>102.0624859885464</v>
      </c>
      <c r="AC221" s="17">
        <f t="shared" si="82"/>
        <v>102.88533624321708</v>
      </c>
      <c r="AD221" s="17"/>
      <c r="AE221" s="15">
        <v>42955</v>
      </c>
      <c r="AF221" s="9">
        <v>61993.17</v>
      </c>
      <c r="AG221" s="16">
        <f t="shared" si="94"/>
        <v>-1.000881794425923E-3</v>
      </c>
      <c r="AH221" s="17">
        <f t="shared" si="95"/>
        <v>102.47636626377435</v>
      </c>
      <c r="AI221" s="17"/>
      <c r="AJ221" s="17"/>
      <c r="AK221" s="15">
        <v>42955</v>
      </c>
      <c r="AL221" s="9">
        <v>39953.67</v>
      </c>
      <c r="AM221" s="16">
        <f t="shared" si="96"/>
        <v>-5.4983471188096988E-4</v>
      </c>
      <c r="AN221" s="17">
        <f t="shared" si="97"/>
        <v>102.45213783482991</v>
      </c>
      <c r="AO221" s="17"/>
      <c r="AP221" s="17"/>
      <c r="AQ221" s="9">
        <f t="shared" si="79"/>
        <v>102.33843683550369</v>
      </c>
      <c r="AR221" s="9">
        <f t="shared" si="80"/>
        <v>102.84648047150661</v>
      </c>
      <c r="AS221" s="9">
        <f t="shared" si="81"/>
        <v>102.57162023542969</v>
      </c>
      <c r="AT221" s="17"/>
      <c r="AU221" s="17"/>
      <c r="AV221" s="17"/>
      <c r="AW221" s="17"/>
    </row>
    <row r="222" spans="2:49" x14ac:dyDescent="0.2">
      <c r="B222" s="15">
        <v>42956</v>
      </c>
      <c r="C222" s="9">
        <v>36150.339999999997</v>
      </c>
      <c r="D222" s="16">
        <f t="shared" si="83"/>
        <v>4.1704406802556271E-4</v>
      </c>
      <c r="E222" s="17">
        <f t="shared" si="84"/>
        <v>102.51858716819677</v>
      </c>
      <c r="G222" s="15">
        <v>42956</v>
      </c>
      <c r="H222" s="9">
        <v>36093.75</v>
      </c>
      <c r="I222" s="16">
        <f t="shared" si="85"/>
        <v>7.6109831061121902E-4</v>
      </c>
      <c r="J222" s="17">
        <f t="shared" si="86"/>
        <v>102.91872147681137</v>
      </c>
      <c r="L222" s="15">
        <v>42956</v>
      </c>
      <c r="M222" s="9">
        <v>39936.99</v>
      </c>
      <c r="N222" s="16">
        <f t="shared" si="87"/>
        <v>9.779946197763234E-4</v>
      </c>
      <c r="O222" s="17">
        <f t="shared" si="88"/>
        <v>102.43852327612512</v>
      </c>
      <c r="Q222" s="15">
        <v>42956</v>
      </c>
      <c r="R222" s="9">
        <v>37812.089999999997</v>
      </c>
      <c r="S222" s="16">
        <f t="shared" si="89"/>
        <v>9.704720766909869E-4</v>
      </c>
      <c r="T222" s="17">
        <f t="shared" si="90"/>
        <v>102.94629010899015</v>
      </c>
      <c r="V222" s="15">
        <v>42956</v>
      </c>
      <c r="W222" s="9">
        <v>1501.59</v>
      </c>
      <c r="X222" s="16">
        <f t="shared" si="98"/>
        <v>-6.7216824171434375E-4</v>
      </c>
      <c r="Y222" s="9">
        <f t="shared" si="78"/>
        <v>3.5928423890885242E-5</v>
      </c>
      <c r="Z222" s="17">
        <f t="shared" si="91"/>
        <v>102.00949721808968</v>
      </c>
      <c r="AA222" s="17">
        <f t="shared" si="92"/>
        <v>102.83931149559882</v>
      </c>
      <c r="AB222" s="17">
        <f t="shared" si="93"/>
        <v>102.07811088239902</v>
      </c>
      <c r="AC222" s="17">
        <f t="shared" si="82"/>
        <v>102.90478361638007</v>
      </c>
      <c r="AD222" s="17"/>
      <c r="AE222" s="15">
        <v>42956</v>
      </c>
      <c r="AF222" s="9">
        <v>62035.82</v>
      </c>
      <c r="AG222" s="16">
        <f t="shared" si="94"/>
        <v>6.8797901446249199E-4</v>
      </c>
      <c r="AH222" s="17">
        <f t="shared" si="95"/>
        <v>102.5468678532422</v>
      </c>
      <c r="AI222" s="17"/>
      <c r="AJ222" s="17"/>
      <c r="AK222" s="15">
        <v>42956</v>
      </c>
      <c r="AL222" s="9">
        <v>40000.22</v>
      </c>
      <c r="AM222" s="16">
        <f t="shared" si="96"/>
        <v>1.1650994764687006E-3</v>
      </c>
      <c r="AN222" s="17">
        <f t="shared" si="97"/>
        <v>102.57150476698438</v>
      </c>
      <c r="AO222" s="17"/>
      <c r="AP222" s="17"/>
      <c r="AQ222" s="9">
        <f t="shared" si="79"/>
        <v>102.43852327612512</v>
      </c>
      <c r="AR222" s="9">
        <f t="shared" si="80"/>
        <v>102.94629010899015</v>
      </c>
      <c r="AS222" s="9">
        <f t="shared" si="81"/>
        <v>102.65674910839165</v>
      </c>
      <c r="AT222" s="17"/>
      <c r="AU222" s="17"/>
      <c r="AV222" s="17"/>
      <c r="AW222" s="17"/>
    </row>
    <row r="223" spans="2:49" x14ac:dyDescent="0.2">
      <c r="B223" s="15">
        <v>42957</v>
      </c>
      <c r="C223" s="9">
        <v>36119.199999999997</v>
      </c>
      <c r="D223" s="16">
        <f t="shared" si="83"/>
        <v>-8.6140268666901054E-4</v>
      </c>
      <c r="E223" s="17">
        <f t="shared" si="84"/>
        <v>102.43027738177658</v>
      </c>
      <c r="G223" s="15">
        <v>42957</v>
      </c>
      <c r="H223" s="9">
        <v>36065.699999999997</v>
      </c>
      <c r="I223" s="16">
        <f t="shared" si="85"/>
        <v>-7.7714285714292064E-4</v>
      </c>
      <c r="J223" s="17">
        <f t="shared" si="86"/>
        <v>102.83873892754939</v>
      </c>
      <c r="L223" s="15">
        <v>42957</v>
      </c>
      <c r="M223" s="9">
        <v>39893.550000000003</v>
      </c>
      <c r="N223" s="16">
        <f t="shared" si="87"/>
        <v>-1.0877134205655725E-3</v>
      </c>
      <c r="O223" s="17">
        <f t="shared" si="88"/>
        <v>102.32709951957476</v>
      </c>
      <c r="Q223" s="15">
        <v>42957</v>
      </c>
      <c r="R223" s="9">
        <v>37781.51</v>
      </c>
      <c r="S223" s="16">
        <f t="shared" si="89"/>
        <v>-8.0873604183195891E-4</v>
      </c>
      <c r="T223" s="17">
        <f t="shared" si="90"/>
        <v>102.86303373380612</v>
      </c>
      <c r="V223" s="15">
        <v>42957</v>
      </c>
      <c r="W223" s="9">
        <v>1501.3</v>
      </c>
      <c r="X223" s="16">
        <f t="shared" si="98"/>
        <v>-1.9312861699927186E-4</v>
      </c>
      <c r="Y223" s="9">
        <f t="shared" si="78"/>
        <v>3.5928423890885242E-5</v>
      </c>
      <c r="Z223" s="17">
        <f t="shared" si="91"/>
        <v>101.98979626497116</v>
      </c>
      <c r="AA223" s="17">
        <f t="shared" si="92"/>
        <v>102.82314513597258</v>
      </c>
      <c r="AB223" s="17">
        <f t="shared" si="93"/>
        <v>102.00949721808968</v>
      </c>
      <c r="AC223" s="17">
        <f t="shared" si="82"/>
        <v>102.83931149559882</v>
      </c>
      <c r="AD223" s="17"/>
      <c r="AE223" s="15">
        <v>42957</v>
      </c>
      <c r="AF223" s="9">
        <v>61995.47</v>
      </c>
      <c r="AG223" s="16">
        <f t="shared" si="94"/>
        <v>-6.5043067053838222E-4</v>
      </c>
      <c r="AH223" s="17">
        <f t="shared" si="95"/>
        <v>102.48016822522281</v>
      </c>
      <c r="AI223" s="17"/>
      <c r="AJ223" s="17"/>
      <c r="AK223" s="15">
        <v>42957</v>
      </c>
      <c r="AL223" s="9">
        <v>39974.21</v>
      </c>
      <c r="AM223" s="16">
        <f t="shared" si="96"/>
        <v>-6.5024642364475138E-4</v>
      </c>
      <c r="AN223" s="17">
        <f t="shared" si="97"/>
        <v>102.50480801284178</v>
      </c>
      <c r="AO223" s="17"/>
      <c r="AP223" s="17"/>
      <c r="AQ223" s="9">
        <f t="shared" si="79"/>
        <v>102.32709951957476</v>
      </c>
      <c r="AR223" s="9">
        <f t="shared" si="80"/>
        <v>102.86303373380612</v>
      </c>
      <c r="AS223" s="9">
        <f t="shared" si="81"/>
        <v>102.57402096679523</v>
      </c>
      <c r="AT223" s="17"/>
      <c r="AU223" s="17"/>
      <c r="AV223" s="17"/>
      <c r="AW223" s="17"/>
    </row>
    <row r="224" spans="2:49" x14ac:dyDescent="0.2">
      <c r="B224" s="15">
        <v>42958</v>
      </c>
      <c r="C224" s="9">
        <v>36100.379999999997</v>
      </c>
      <c r="D224" s="16">
        <f t="shared" si="83"/>
        <v>-5.2105251500589311E-4</v>
      </c>
      <c r="E224" s="17">
        <f t="shared" si="84"/>
        <v>102.37690582813406</v>
      </c>
      <c r="G224" s="15">
        <v>42958</v>
      </c>
      <c r="H224" s="9">
        <v>36040.04</v>
      </c>
      <c r="I224" s="16">
        <f t="shared" si="85"/>
        <v>-7.114793280040832E-4</v>
      </c>
      <c r="J224" s="17">
        <f t="shared" si="86"/>
        <v>102.76557129068442</v>
      </c>
      <c r="L224" s="15">
        <v>42958</v>
      </c>
      <c r="M224" s="9">
        <v>39864.39</v>
      </c>
      <c r="N224" s="16">
        <f t="shared" si="87"/>
        <v>-7.3094522798811123E-4</v>
      </c>
      <c r="O224" s="17">
        <f t="shared" si="88"/>
        <v>102.25230401448707</v>
      </c>
      <c r="Q224" s="15">
        <v>42958</v>
      </c>
      <c r="R224" s="9">
        <v>37763.32</v>
      </c>
      <c r="S224" s="16">
        <f t="shared" si="89"/>
        <v>-4.8145243533148641E-4</v>
      </c>
      <c r="T224" s="17">
        <f t="shared" si="90"/>
        <v>102.81351007570939</v>
      </c>
      <c r="V224" s="15">
        <v>42958</v>
      </c>
      <c r="W224" s="9">
        <v>1503.75</v>
      </c>
      <c r="X224" s="16">
        <f t="shared" si="98"/>
        <v>1.6319190035303244E-3</v>
      </c>
      <c r="Y224" s="9">
        <f t="shared" si="78"/>
        <v>3.5928423890885242E-5</v>
      </c>
      <c r="Z224" s="17">
        <f t="shared" si="91"/>
        <v>102.15623535166215</v>
      </c>
      <c r="AA224" s="17">
        <f t="shared" si="92"/>
        <v>102.99463845406697</v>
      </c>
      <c r="AB224" s="17">
        <f t="shared" si="93"/>
        <v>101.98979626497116</v>
      </c>
      <c r="AC224" s="17">
        <f t="shared" si="82"/>
        <v>102.82314513597258</v>
      </c>
      <c r="AD224" s="17"/>
      <c r="AE224" s="15">
        <v>42958</v>
      </c>
      <c r="AF224" s="9">
        <v>61960.15</v>
      </c>
      <c r="AG224" s="16">
        <f t="shared" si="94"/>
        <v>-5.6971904560121356E-4</v>
      </c>
      <c r="AH224" s="17">
        <f t="shared" si="95"/>
        <v>102.42178332158849</v>
      </c>
      <c r="AI224" s="17"/>
      <c r="AJ224" s="17"/>
      <c r="AK224" s="15">
        <v>42958</v>
      </c>
      <c r="AL224" s="9">
        <v>39945.410000000003</v>
      </c>
      <c r="AM224" s="16">
        <f t="shared" si="96"/>
        <v>-7.2046451949880908E-4</v>
      </c>
      <c r="AN224" s="17">
        <f t="shared" si="97"/>
        <v>102.43095693559049</v>
      </c>
      <c r="AO224" s="17"/>
      <c r="AP224" s="17"/>
      <c r="AQ224" s="9">
        <f t="shared" si="79"/>
        <v>102.25230401448707</v>
      </c>
      <c r="AR224" s="9">
        <f t="shared" si="80"/>
        <v>102.81351007570939</v>
      </c>
      <c r="AS224" s="9">
        <f t="shared" si="81"/>
        <v>102.51017191103233</v>
      </c>
      <c r="AT224" s="17"/>
      <c r="AU224" s="17"/>
      <c r="AV224" s="17"/>
      <c r="AW224" s="17"/>
    </row>
    <row r="225" spans="2:49" x14ac:dyDescent="0.2">
      <c r="B225" s="15">
        <v>42959</v>
      </c>
      <c r="C225" s="9">
        <v>36100.379999999997</v>
      </c>
      <c r="D225" s="16">
        <f t="shared" si="83"/>
        <v>0</v>
      </c>
      <c r="E225" s="17">
        <f t="shared" si="84"/>
        <v>102.37690582813406</v>
      </c>
      <c r="G225" s="15">
        <v>42959</v>
      </c>
      <c r="H225" s="9">
        <v>36040.04</v>
      </c>
      <c r="I225" s="16">
        <f t="shared" si="85"/>
        <v>0</v>
      </c>
      <c r="J225" s="17">
        <f t="shared" si="86"/>
        <v>102.76557129068442</v>
      </c>
      <c r="L225" s="15">
        <v>42959</v>
      </c>
      <c r="M225" s="9">
        <v>39864.39</v>
      </c>
      <c r="N225" s="16">
        <f t="shared" si="87"/>
        <v>0</v>
      </c>
      <c r="O225" s="17">
        <f t="shared" si="88"/>
        <v>102.25230401448707</v>
      </c>
      <c r="Q225" s="15">
        <v>42959</v>
      </c>
      <c r="R225" s="9">
        <v>37763.32</v>
      </c>
      <c r="S225" s="16">
        <f t="shared" si="89"/>
        <v>0</v>
      </c>
      <c r="T225" s="17">
        <f t="shared" si="90"/>
        <v>102.81351007570939</v>
      </c>
      <c r="V225" s="15">
        <v>42959</v>
      </c>
      <c r="W225" s="9">
        <v>1503.87</v>
      </c>
      <c r="X225" s="16">
        <f t="shared" si="98"/>
        <v>7.9800498753002103E-5</v>
      </c>
      <c r="Y225" s="9">
        <f t="shared" si="78"/>
        <v>3.5928423890885242E-5</v>
      </c>
      <c r="Z225" s="17">
        <f t="shared" si="91"/>
        <v>102.16438747019394</v>
      </c>
      <c r="AA225" s="17">
        <f t="shared" si="92"/>
        <v>103.00655791261336</v>
      </c>
      <c r="AB225" s="17">
        <f t="shared" si="93"/>
        <v>102.15623535166215</v>
      </c>
      <c r="AC225" s="17">
        <f t="shared" si="82"/>
        <v>102.99463845406697</v>
      </c>
      <c r="AD225" s="17"/>
      <c r="AE225" s="15">
        <v>42959</v>
      </c>
      <c r="AF225" s="9">
        <v>61960.15</v>
      </c>
      <c r="AG225" s="16">
        <f t="shared" si="94"/>
        <v>0</v>
      </c>
      <c r="AH225" s="17">
        <f t="shared" si="95"/>
        <v>102.42178332158849</v>
      </c>
      <c r="AI225" s="17"/>
      <c r="AJ225" s="17"/>
      <c r="AK225" s="15">
        <v>42959</v>
      </c>
      <c r="AL225" s="9">
        <v>39945.410000000003</v>
      </c>
      <c r="AM225" s="16">
        <f t="shared" si="96"/>
        <v>0</v>
      </c>
      <c r="AN225" s="17">
        <f t="shared" si="97"/>
        <v>102.43095693559049</v>
      </c>
      <c r="AO225" s="17"/>
      <c r="AP225" s="17"/>
      <c r="AQ225" s="9">
        <f t="shared" si="79"/>
        <v>102.25230401448707</v>
      </c>
      <c r="AR225" s="9">
        <f t="shared" si="80"/>
        <v>102.81351007570939</v>
      </c>
      <c r="AS225" s="9">
        <f t="shared" si="81"/>
        <v>102.51017191103233</v>
      </c>
      <c r="AT225" s="17"/>
      <c r="AU225" s="17"/>
      <c r="AV225" s="17"/>
      <c r="AW225" s="17"/>
    </row>
    <row r="226" spans="2:49" x14ac:dyDescent="0.2">
      <c r="B226" s="15">
        <v>42960</v>
      </c>
      <c r="C226" s="9">
        <v>36100.379999999997</v>
      </c>
      <c r="D226" s="16">
        <f t="shared" si="83"/>
        <v>0</v>
      </c>
      <c r="E226" s="17">
        <f t="shared" si="84"/>
        <v>102.37690582813406</v>
      </c>
      <c r="G226" s="15">
        <v>42960</v>
      </c>
      <c r="H226" s="9">
        <v>36040.04</v>
      </c>
      <c r="I226" s="16">
        <f t="shared" si="85"/>
        <v>0</v>
      </c>
      <c r="J226" s="17">
        <f t="shared" si="86"/>
        <v>102.76557129068442</v>
      </c>
      <c r="L226" s="15">
        <v>42960</v>
      </c>
      <c r="M226" s="9">
        <v>39864.39</v>
      </c>
      <c r="N226" s="16">
        <f t="shared" si="87"/>
        <v>0</v>
      </c>
      <c r="O226" s="17">
        <f t="shared" si="88"/>
        <v>102.25230401448707</v>
      </c>
      <c r="Q226" s="15">
        <v>42960</v>
      </c>
      <c r="R226" s="9">
        <v>37763.32</v>
      </c>
      <c r="S226" s="16">
        <f t="shared" si="89"/>
        <v>0</v>
      </c>
      <c r="T226" s="17">
        <f t="shared" si="90"/>
        <v>102.81351007570939</v>
      </c>
      <c r="V226" s="15">
        <v>42960</v>
      </c>
      <c r="W226" s="9">
        <v>1504.02</v>
      </c>
      <c r="X226" s="16">
        <f t="shared" si="98"/>
        <v>9.9742663927093744E-5</v>
      </c>
      <c r="Y226" s="9">
        <f t="shared" si="78"/>
        <v>3.5928423890885242E-5</v>
      </c>
      <c r="Z226" s="17">
        <f t="shared" si="91"/>
        <v>102.1745776183587</v>
      </c>
      <c r="AA226" s="17">
        <f t="shared" si="92"/>
        <v>103.02053292437775</v>
      </c>
      <c r="AB226" s="17">
        <f t="shared" si="93"/>
        <v>102.16438747019394</v>
      </c>
      <c r="AC226" s="17">
        <f t="shared" si="82"/>
        <v>103.00655791261336</v>
      </c>
      <c r="AD226" s="17"/>
      <c r="AE226" s="15">
        <v>42960</v>
      </c>
      <c r="AF226" s="9">
        <v>61960.15</v>
      </c>
      <c r="AG226" s="16">
        <f t="shared" si="94"/>
        <v>0</v>
      </c>
      <c r="AH226" s="17">
        <f t="shared" si="95"/>
        <v>102.42178332158849</v>
      </c>
      <c r="AI226" s="17"/>
      <c r="AJ226" s="17"/>
      <c r="AK226" s="15">
        <v>42960</v>
      </c>
      <c r="AL226" s="9">
        <v>39945.410000000003</v>
      </c>
      <c r="AM226" s="16">
        <f t="shared" si="96"/>
        <v>0</v>
      </c>
      <c r="AN226" s="17">
        <f t="shared" si="97"/>
        <v>102.43095693559049</v>
      </c>
      <c r="AO226" s="17"/>
      <c r="AP226" s="17"/>
      <c r="AQ226" s="9">
        <f t="shared" si="79"/>
        <v>102.25230401448707</v>
      </c>
      <c r="AR226" s="9">
        <f t="shared" si="80"/>
        <v>102.81351007570939</v>
      </c>
      <c r="AS226" s="9">
        <f t="shared" si="81"/>
        <v>102.51017191103233</v>
      </c>
      <c r="AT226" s="17"/>
      <c r="AU226" s="17"/>
      <c r="AV226" s="17"/>
      <c r="AW226" s="17"/>
    </row>
    <row r="227" spans="2:49" x14ac:dyDescent="0.2">
      <c r="B227" s="15">
        <v>42961</v>
      </c>
      <c r="C227" s="9">
        <v>36100.379999999997</v>
      </c>
      <c r="D227" s="16">
        <f t="shared" si="83"/>
        <v>0</v>
      </c>
      <c r="E227" s="17">
        <f t="shared" si="84"/>
        <v>102.37690582813406</v>
      </c>
      <c r="G227" s="15">
        <v>42961</v>
      </c>
      <c r="H227" s="9">
        <v>36040.04</v>
      </c>
      <c r="I227" s="16">
        <f t="shared" si="85"/>
        <v>0</v>
      </c>
      <c r="J227" s="17">
        <f t="shared" si="86"/>
        <v>102.76557129068442</v>
      </c>
      <c r="L227" s="15">
        <v>42961</v>
      </c>
      <c r="M227" s="9">
        <v>39864.39</v>
      </c>
      <c r="N227" s="16">
        <f t="shared" si="87"/>
        <v>0</v>
      </c>
      <c r="O227" s="17">
        <f t="shared" si="88"/>
        <v>102.25230401448707</v>
      </c>
      <c r="Q227" s="15">
        <v>42961</v>
      </c>
      <c r="R227" s="9">
        <v>37763.32</v>
      </c>
      <c r="S227" s="16">
        <f t="shared" si="89"/>
        <v>0</v>
      </c>
      <c r="T227" s="17">
        <f t="shared" si="90"/>
        <v>102.81351007570939</v>
      </c>
      <c r="V227" s="15">
        <v>42961</v>
      </c>
      <c r="W227" s="9">
        <v>1504.42</v>
      </c>
      <c r="X227" s="16">
        <f t="shared" si="98"/>
        <v>2.6595391018746639E-4</v>
      </c>
      <c r="Y227" s="9">
        <f t="shared" si="78"/>
        <v>3.5928423890885242E-5</v>
      </c>
      <c r="Z227" s="17">
        <f t="shared" si="91"/>
        <v>102.20175134679805</v>
      </c>
      <c r="AA227" s="17">
        <f t="shared" si="92"/>
        <v>103.05163300331495</v>
      </c>
      <c r="AB227" s="17">
        <f t="shared" si="93"/>
        <v>102.1745776183587</v>
      </c>
      <c r="AC227" s="17">
        <f t="shared" si="82"/>
        <v>103.02053292437775</v>
      </c>
      <c r="AD227" s="17"/>
      <c r="AE227" s="15">
        <v>42961</v>
      </c>
      <c r="AF227" s="9">
        <v>61960.15</v>
      </c>
      <c r="AG227" s="16">
        <f t="shared" si="94"/>
        <v>0</v>
      </c>
      <c r="AH227" s="17">
        <f t="shared" si="95"/>
        <v>102.42178332158849</v>
      </c>
      <c r="AI227" s="17"/>
      <c r="AJ227" s="17"/>
      <c r="AK227" s="15">
        <v>42961</v>
      </c>
      <c r="AL227" s="9">
        <v>39945.410000000003</v>
      </c>
      <c r="AM227" s="16">
        <f t="shared" si="96"/>
        <v>0</v>
      </c>
      <c r="AN227" s="17">
        <f t="shared" si="97"/>
        <v>102.43095693559049</v>
      </c>
      <c r="AO227" s="17"/>
      <c r="AP227" s="17"/>
      <c r="AQ227" s="9">
        <f t="shared" si="79"/>
        <v>102.25230401448707</v>
      </c>
      <c r="AR227" s="9">
        <f t="shared" si="80"/>
        <v>102.81351007570939</v>
      </c>
      <c r="AS227" s="9">
        <f t="shared" si="81"/>
        <v>102.51017191103233</v>
      </c>
      <c r="AT227" s="17"/>
      <c r="AU227" s="17"/>
      <c r="AV227" s="17"/>
      <c r="AW227" s="17"/>
    </row>
    <row r="228" spans="2:49" x14ac:dyDescent="0.2">
      <c r="B228" s="15">
        <v>42962</v>
      </c>
      <c r="C228" s="9">
        <v>36172.14</v>
      </c>
      <c r="D228" s="16">
        <f t="shared" si="83"/>
        <v>1.987790710236359E-3</v>
      </c>
      <c r="E228" s="17">
        <f t="shared" si="84"/>
        <v>102.58040969048196</v>
      </c>
      <c r="G228" s="15">
        <v>42962</v>
      </c>
      <c r="H228" s="9">
        <v>36111.279999999999</v>
      </c>
      <c r="I228" s="16">
        <f t="shared" si="85"/>
        <v>1.9766903699329763E-3</v>
      </c>
      <c r="J228" s="17">
        <f t="shared" si="86"/>
        <v>102.96870700581538</v>
      </c>
      <c r="L228" s="15">
        <v>42962</v>
      </c>
      <c r="M228" s="9">
        <v>39944.54</v>
      </c>
      <c r="N228" s="16">
        <f t="shared" si="87"/>
        <v>2.0105663224747605E-3</v>
      </c>
      <c r="O228" s="17">
        <f t="shared" si="88"/>
        <v>102.45788905333404</v>
      </c>
      <c r="Q228" s="15">
        <v>42962</v>
      </c>
      <c r="R228" s="9">
        <v>37837.08</v>
      </c>
      <c r="S228" s="16">
        <f t="shared" si="89"/>
        <v>1.9532180962902324E-3</v>
      </c>
      <c r="T228" s="17">
        <f t="shared" si="90"/>
        <v>103.01432728413238</v>
      </c>
      <c r="V228" s="15">
        <v>42962</v>
      </c>
      <c r="W228" s="9">
        <v>1504.55</v>
      </c>
      <c r="X228" s="16">
        <f t="shared" si="98"/>
        <v>8.6412039191019474E-5</v>
      </c>
      <c r="Y228" s="9">
        <f t="shared" si="78"/>
        <v>3.5928423890885242E-5</v>
      </c>
      <c r="Z228" s="17">
        <f t="shared" si="91"/>
        <v>102.21058280854082</v>
      </c>
      <c r="AA228" s="17">
        <f t="shared" si="92"/>
        <v>103.06424038781792</v>
      </c>
      <c r="AB228" s="17">
        <f t="shared" si="93"/>
        <v>102.20175134679805</v>
      </c>
      <c r="AC228" s="17">
        <f t="shared" si="82"/>
        <v>103.05163300331495</v>
      </c>
      <c r="AD228" s="17"/>
      <c r="AE228" s="15">
        <v>42962</v>
      </c>
      <c r="AF228" s="9">
        <v>62079.93</v>
      </c>
      <c r="AG228" s="16">
        <f t="shared" si="94"/>
        <v>1.9331780184521641E-3</v>
      </c>
      <c r="AH228" s="17">
        <f t="shared" si="95"/>
        <v>102.61978286171646</v>
      </c>
      <c r="AI228" s="17"/>
      <c r="AJ228" s="17"/>
      <c r="AK228" s="15">
        <v>42962</v>
      </c>
      <c r="AL228" s="9">
        <v>40020.71</v>
      </c>
      <c r="AM228" s="16">
        <f t="shared" si="96"/>
        <v>1.8850726529029416E-3</v>
      </c>
      <c r="AN228" s="17">
        <f t="shared" si="97"/>
        <v>102.62404673132045</v>
      </c>
      <c r="AO228" s="17"/>
      <c r="AP228" s="17"/>
      <c r="AQ228" s="9">
        <f t="shared" si="79"/>
        <v>102.45788905333404</v>
      </c>
      <c r="AR228" s="9">
        <f t="shared" si="80"/>
        <v>103.01432728413238</v>
      </c>
      <c r="AS228" s="9">
        <f t="shared" si="81"/>
        <v>102.71086043780012</v>
      </c>
      <c r="AT228" s="17"/>
      <c r="AU228" s="17"/>
      <c r="AV228" s="17"/>
      <c r="AW228" s="17"/>
    </row>
    <row r="229" spans="2:49" x14ac:dyDescent="0.2">
      <c r="B229" s="15">
        <v>42963</v>
      </c>
      <c r="C229" s="9">
        <v>36195.19</v>
      </c>
      <c r="D229" s="16">
        <f t="shared" si="83"/>
        <v>6.3723075272847929E-4</v>
      </c>
      <c r="E229" s="17">
        <f t="shared" si="84"/>
        <v>102.64577708216422</v>
      </c>
      <c r="G229" s="15">
        <v>42963</v>
      </c>
      <c r="H229" s="9">
        <v>36111.279999999999</v>
      </c>
      <c r="I229" s="16">
        <f t="shared" si="85"/>
        <v>0</v>
      </c>
      <c r="J229" s="17">
        <f t="shared" si="86"/>
        <v>102.96870700581538</v>
      </c>
      <c r="L229" s="15">
        <v>42963</v>
      </c>
      <c r="M229" s="9">
        <v>39973.56</v>
      </c>
      <c r="N229" s="16">
        <f t="shared" si="87"/>
        <v>7.2650730237455718E-4</v>
      </c>
      <c r="O229" s="17">
        <f t="shared" si="88"/>
        <v>102.53232545791717</v>
      </c>
      <c r="Q229" s="15">
        <v>42963</v>
      </c>
      <c r="R229" s="9">
        <v>37870.949999999997</v>
      </c>
      <c r="S229" s="16">
        <f t="shared" si="89"/>
        <v>8.9515364293424327E-4</v>
      </c>
      <c r="T229" s="17">
        <f t="shared" si="90"/>
        <v>103.10654093447519</v>
      </c>
      <c r="V229" s="15">
        <v>42963</v>
      </c>
      <c r="W229" s="9">
        <v>1504.25</v>
      </c>
      <c r="X229" s="16">
        <f t="shared" si="98"/>
        <v>-1.9939516799039048E-4</v>
      </c>
      <c r="Y229" s="9">
        <f t="shared" si="78"/>
        <v>3.5928423890885242E-5</v>
      </c>
      <c r="Z229" s="17">
        <f t="shared" si="91"/>
        <v>102.19020251221131</v>
      </c>
      <c r="AA229" s="17">
        <f t="shared" si="92"/>
        <v>103.04739281200864</v>
      </c>
      <c r="AB229" s="17">
        <f t="shared" si="93"/>
        <v>102.21058280854082</v>
      </c>
      <c r="AC229" s="17">
        <f t="shared" si="82"/>
        <v>103.06424038781792</v>
      </c>
      <c r="AD229" s="17"/>
      <c r="AE229" s="15">
        <v>42963</v>
      </c>
      <c r="AF229" s="9">
        <v>62123.58</v>
      </c>
      <c r="AG229" s="16">
        <f t="shared" si="94"/>
        <v>7.0312579282871823E-4</v>
      </c>
      <c r="AH229" s="17">
        <f t="shared" si="95"/>
        <v>102.69193747790102</v>
      </c>
      <c r="AI229" s="17"/>
      <c r="AJ229" s="17"/>
      <c r="AK229" s="15">
        <v>42963</v>
      </c>
      <c r="AL229" s="9">
        <v>40050.67</v>
      </c>
      <c r="AM229" s="16">
        <f t="shared" si="96"/>
        <v>7.4861240592682954E-4</v>
      </c>
      <c r="AN229" s="17">
        <f t="shared" si="97"/>
        <v>102.70087236584993</v>
      </c>
      <c r="AO229" s="17"/>
      <c r="AP229" s="17"/>
      <c r="AQ229" s="9">
        <f t="shared" si="79"/>
        <v>102.53232545791717</v>
      </c>
      <c r="AR229" s="9">
        <f t="shared" si="80"/>
        <v>103.10654093447519</v>
      </c>
      <c r="AS229" s="9">
        <f t="shared" si="81"/>
        <v>102.77436005402051</v>
      </c>
      <c r="AT229" s="17"/>
      <c r="AU229" s="17"/>
      <c r="AV229" s="17"/>
      <c r="AW229" s="17"/>
    </row>
    <row r="230" spans="2:49" x14ac:dyDescent="0.2">
      <c r="B230" s="15">
        <v>42964</v>
      </c>
      <c r="C230" s="9">
        <v>36199.33</v>
      </c>
      <c r="D230" s="16">
        <f t="shared" si="83"/>
        <v>1.1437983886808389E-4</v>
      </c>
      <c r="E230" s="17">
        <f t="shared" si="84"/>
        <v>102.65751768960736</v>
      </c>
      <c r="G230" s="15">
        <v>42964</v>
      </c>
      <c r="H230" s="9">
        <v>36111.279999999999</v>
      </c>
      <c r="I230" s="16">
        <f t="shared" si="85"/>
        <v>0</v>
      </c>
      <c r="J230" s="17">
        <f t="shared" si="86"/>
        <v>102.96870700581538</v>
      </c>
      <c r="L230" s="15">
        <v>42964</v>
      </c>
      <c r="M230" s="9">
        <v>39985.49</v>
      </c>
      <c r="N230" s="16">
        <f t="shared" si="87"/>
        <v>2.984472736478061E-4</v>
      </c>
      <c r="O230" s="17">
        <f t="shared" si="88"/>
        <v>102.56292595091085</v>
      </c>
      <c r="Q230" s="15">
        <v>42964</v>
      </c>
      <c r="R230" s="9">
        <v>37878.5</v>
      </c>
      <c r="S230" s="16">
        <f t="shared" si="89"/>
        <v>1.9936125183028786E-4</v>
      </c>
      <c r="T230" s="17">
        <f t="shared" si="90"/>
        <v>103.12709638354778</v>
      </c>
      <c r="V230" s="15">
        <v>42964</v>
      </c>
      <c r="W230" s="9">
        <v>1505.12</v>
      </c>
      <c r="X230" s="16">
        <f t="shared" si="98"/>
        <v>5.7836130962263255E-4</v>
      </c>
      <c r="Y230" s="9">
        <f t="shared" si="78"/>
        <v>3.5928423890885242E-5</v>
      </c>
      <c r="Z230" s="17">
        <f t="shared" si="91"/>
        <v>102.24930537156688</v>
      </c>
      <c r="AA230" s="17">
        <f t="shared" si="92"/>
        <v>103.11069376747839</v>
      </c>
      <c r="AB230" s="17">
        <f t="shared" si="93"/>
        <v>102.19020251221131</v>
      </c>
      <c r="AC230" s="17">
        <f t="shared" si="82"/>
        <v>103.04739281200864</v>
      </c>
      <c r="AD230" s="17"/>
      <c r="AE230" s="15">
        <v>42964</v>
      </c>
      <c r="AF230" s="9">
        <v>62127.28</v>
      </c>
      <c r="AG230" s="16">
        <f t="shared" si="94"/>
        <v>5.9558705406193013E-5</v>
      </c>
      <c r="AH230" s="17">
        <f t="shared" si="95"/>
        <v>102.69805367675286</v>
      </c>
      <c r="AI230" s="17"/>
      <c r="AJ230" s="17"/>
      <c r="AK230" s="15">
        <v>42964</v>
      </c>
      <c r="AL230" s="9">
        <v>40066.92</v>
      </c>
      <c r="AM230" s="16">
        <f t="shared" si="96"/>
        <v>4.0573603387916712E-4</v>
      </c>
      <c r="AN230" s="17">
        <f t="shared" si="97"/>
        <v>102.74254181047958</v>
      </c>
      <c r="AO230" s="17"/>
      <c r="AP230" s="17"/>
      <c r="AQ230" s="9">
        <f t="shared" si="79"/>
        <v>102.56292595091085</v>
      </c>
      <c r="AR230" s="9">
        <f t="shared" si="80"/>
        <v>103.12709638354778</v>
      </c>
      <c r="AS230" s="9">
        <f t="shared" si="81"/>
        <v>102.79280708618565</v>
      </c>
      <c r="AT230" s="17"/>
      <c r="AU230" s="17"/>
      <c r="AV230" s="17"/>
      <c r="AW230" s="17"/>
    </row>
    <row r="231" spans="2:49" x14ac:dyDescent="0.2">
      <c r="B231" s="15">
        <v>42965</v>
      </c>
      <c r="C231" s="9">
        <v>36201.050000000003</v>
      </c>
      <c r="D231" s="16">
        <f t="shared" si="83"/>
        <v>4.7514691570382794E-5</v>
      </c>
      <c r="E231" s="17">
        <f t="shared" si="84"/>
        <v>102.66239542989776</v>
      </c>
      <c r="G231" s="15">
        <v>42965</v>
      </c>
      <c r="H231" s="9">
        <v>36161.919999999998</v>
      </c>
      <c r="I231" s="16">
        <f t="shared" si="85"/>
        <v>1.4023319029399239E-3</v>
      </c>
      <c r="J231" s="17">
        <f t="shared" si="86"/>
        <v>103.1131033086541</v>
      </c>
      <c r="L231" s="15">
        <v>42965</v>
      </c>
      <c r="M231" s="9">
        <v>39989.01</v>
      </c>
      <c r="N231" s="16">
        <f t="shared" si="87"/>
        <v>8.8031933584087341E-5</v>
      </c>
      <c r="O231" s="17">
        <f t="shared" si="88"/>
        <v>102.57195476359635</v>
      </c>
      <c r="Q231" s="15">
        <v>42965</v>
      </c>
      <c r="R231" s="9">
        <v>37882.559999999998</v>
      </c>
      <c r="S231" s="16">
        <f t="shared" si="89"/>
        <v>1.071848146045884E-4</v>
      </c>
      <c r="T231" s="17">
        <f t="shared" si="90"/>
        <v>103.13815004225437</v>
      </c>
      <c r="V231" s="15">
        <v>42965</v>
      </c>
      <c r="W231" s="9">
        <v>1506.05</v>
      </c>
      <c r="X231" s="16">
        <f t="shared" si="98"/>
        <v>6.1789093228448166E-4</v>
      </c>
      <c r="Y231" s="9">
        <f t="shared" si="78"/>
        <v>3.5928423890885242E-5</v>
      </c>
      <c r="Z231" s="17">
        <f t="shared" si="91"/>
        <v>102.31248429018835</v>
      </c>
      <c r="AA231" s="17">
        <f t="shared" si="92"/>
        <v>103.17810953489224</v>
      </c>
      <c r="AB231" s="17">
        <f t="shared" si="93"/>
        <v>102.24930537156688</v>
      </c>
      <c r="AC231" s="17">
        <f t="shared" si="82"/>
        <v>103.11069376747839</v>
      </c>
      <c r="AD231" s="17"/>
      <c r="AE231" s="15">
        <v>42965</v>
      </c>
      <c r="AF231" s="9">
        <v>62141.08</v>
      </c>
      <c r="AG231" s="16">
        <f t="shared" si="94"/>
        <v>2.2212464476156768E-4</v>
      </c>
      <c r="AH231" s="17">
        <f t="shared" si="95"/>
        <v>102.72086544544352</v>
      </c>
      <c r="AI231" s="17"/>
      <c r="AJ231" s="17"/>
      <c r="AK231" s="15">
        <v>42965</v>
      </c>
      <c r="AL231" s="9">
        <v>40054.660000000003</v>
      </c>
      <c r="AM231" s="16">
        <f t="shared" si="96"/>
        <v>-3.0598808193882387E-4</v>
      </c>
      <c r="AN231" s="17">
        <f t="shared" si="97"/>
        <v>102.71110381717747</v>
      </c>
      <c r="AO231" s="17"/>
      <c r="AP231" s="17"/>
      <c r="AQ231" s="9">
        <f t="shared" si="79"/>
        <v>102.57195476359635</v>
      </c>
      <c r="AR231" s="9">
        <f t="shared" si="80"/>
        <v>103.13815004225437</v>
      </c>
      <c r="AS231" s="9">
        <f t="shared" si="81"/>
        <v>102.81959546783726</v>
      </c>
      <c r="AT231" s="17"/>
      <c r="AU231" s="17"/>
      <c r="AV231" s="17"/>
      <c r="AW231" s="17"/>
    </row>
    <row r="232" spans="2:49" x14ac:dyDescent="0.2">
      <c r="B232" s="15">
        <v>42966</v>
      </c>
      <c r="C232" s="9">
        <v>36201.050000000003</v>
      </c>
      <c r="D232" s="16">
        <f t="shared" si="83"/>
        <v>0</v>
      </c>
      <c r="E232" s="17">
        <f t="shared" si="84"/>
        <v>102.66239542989776</v>
      </c>
      <c r="G232" s="15">
        <v>42966</v>
      </c>
      <c r="H232" s="9">
        <v>36161.919999999998</v>
      </c>
      <c r="I232" s="16">
        <f t="shared" si="85"/>
        <v>0</v>
      </c>
      <c r="J232" s="17">
        <f t="shared" si="86"/>
        <v>103.1131033086541</v>
      </c>
      <c r="L232" s="15">
        <v>42966</v>
      </c>
      <c r="M232" s="9">
        <v>39989.01</v>
      </c>
      <c r="N232" s="16">
        <f t="shared" si="87"/>
        <v>0</v>
      </c>
      <c r="O232" s="17">
        <f t="shared" si="88"/>
        <v>102.57195476359635</v>
      </c>
      <c r="Q232" s="15">
        <v>42966</v>
      </c>
      <c r="R232" s="9">
        <v>37882.559999999998</v>
      </c>
      <c r="S232" s="16">
        <f t="shared" si="89"/>
        <v>0</v>
      </c>
      <c r="T232" s="17">
        <f t="shared" si="90"/>
        <v>103.13815004225437</v>
      </c>
      <c r="V232" s="15">
        <v>42966</v>
      </c>
      <c r="W232" s="9">
        <v>1506.19</v>
      </c>
      <c r="X232" s="16">
        <f t="shared" si="98"/>
        <v>9.2958401115561529E-5</v>
      </c>
      <c r="Y232" s="9">
        <f t="shared" si="78"/>
        <v>3.5928423890885242E-5</v>
      </c>
      <c r="Z232" s="17">
        <f t="shared" si="91"/>
        <v>102.32199509514213</v>
      </c>
      <c r="AA232" s="17">
        <f t="shared" si="92"/>
        <v>103.19140783384036</v>
      </c>
      <c r="AB232" s="17">
        <f t="shared" si="93"/>
        <v>102.31248429018835</v>
      </c>
      <c r="AC232" s="17">
        <f t="shared" si="82"/>
        <v>103.17810953489224</v>
      </c>
      <c r="AD232" s="17"/>
      <c r="AE232" s="15">
        <v>42966</v>
      </c>
      <c r="AF232" s="9">
        <v>62141.08</v>
      </c>
      <c r="AG232" s="16">
        <f t="shared" si="94"/>
        <v>0</v>
      </c>
      <c r="AH232" s="17">
        <f t="shared" si="95"/>
        <v>102.72086544544352</v>
      </c>
      <c r="AI232" s="17"/>
      <c r="AJ232" s="17"/>
      <c r="AK232" s="15">
        <v>42966</v>
      </c>
      <c r="AL232" s="9">
        <v>40054.660000000003</v>
      </c>
      <c r="AM232" s="16">
        <f t="shared" si="96"/>
        <v>0</v>
      </c>
      <c r="AN232" s="17">
        <f t="shared" si="97"/>
        <v>102.71110381717747</v>
      </c>
      <c r="AO232" s="17"/>
      <c r="AP232" s="17"/>
      <c r="AQ232" s="9">
        <f t="shared" si="79"/>
        <v>102.57195476359635</v>
      </c>
      <c r="AR232" s="9">
        <f t="shared" si="80"/>
        <v>103.13815004225437</v>
      </c>
      <c r="AS232" s="9">
        <f t="shared" si="81"/>
        <v>102.81959546783726</v>
      </c>
      <c r="AT232" s="17"/>
      <c r="AU232" s="17"/>
      <c r="AV232" s="17"/>
      <c r="AW232" s="17"/>
    </row>
    <row r="233" spans="2:49" x14ac:dyDescent="0.2">
      <c r="B233" s="15">
        <v>42967</v>
      </c>
      <c r="C233" s="9">
        <v>36201.050000000003</v>
      </c>
      <c r="D233" s="16">
        <f t="shared" si="83"/>
        <v>0</v>
      </c>
      <c r="E233" s="17">
        <f t="shared" si="84"/>
        <v>102.66239542989776</v>
      </c>
      <c r="G233" s="15">
        <v>42967</v>
      </c>
      <c r="H233" s="9">
        <v>36161.919999999998</v>
      </c>
      <c r="I233" s="16">
        <f t="shared" si="85"/>
        <v>0</v>
      </c>
      <c r="J233" s="17">
        <f t="shared" si="86"/>
        <v>103.1131033086541</v>
      </c>
      <c r="L233" s="15">
        <v>42967</v>
      </c>
      <c r="M233" s="9">
        <v>39989.01</v>
      </c>
      <c r="N233" s="16">
        <f t="shared" si="87"/>
        <v>0</v>
      </c>
      <c r="O233" s="17">
        <f t="shared" si="88"/>
        <v>102.57195476359635</v>
      </c>
      <c r="Q233" s="15">
        <v>42967</v>
      </c>
      <c r="R233" s="9">
        <v>37882.559999999998</v>
      </c>
      <c r="S233" s="16">
        <f t="shared" si="89"/>
        <v>0</v>
      </c>
      <c r="T233" s="17">
        <f t="shared" si="90"/>
        <v>103.13815004225437</v>
      </c>
      <c r="V233" s="15">
        <v>42967</v>
      </c>
      <c r="W233" s="9">
        <v>1506.32</v>
      </c>
      <c r="X233" s="16">
        <f t="shared" si="98"/>
        <v>8.6310492036112407E-5</v>
      </c>
      <c r="Y233" s="9">
        <f t="shared" si="78"/>
        <v>3.5928423890885242E-5</v>
      </c>
      <c r="Z233" s="17">
        <f t="shared" si="91"/>
        <v>102.3308265568849</v>
      </c>
      <c r="AA233" s="17">
        <f t="shared" si="92"/>
        <v>103.20402183966695</v>
      </c>
      <c r="AB233" s="17">
        <f t="shared" si="93"/>
        <v>102.32199509514213</v>
      </c>
      <c r="AC233" s="17">
        <f t="shared" si="82"/>
        <v>103.19140783384036</v>
      </c>
      <c r="AD233" s="17"/>
      <c r="AE233" s="15">
        <v>42967</v>
      </c>
      <c r="AF233" s="9">
        <v>62141.08</v>
      </c>
      <c r="AG233" s="16">
        <f t="shared" si="94"/>
        <v>0</v>
      </c>
      <c r="AH233" s="17">
        <f t="shared" si="95"/>
        <v>102.72086544544352</v>
      </c>
      <c r="AI233" s="17"/>
      <c r="AJ233" s="17"/>
      <c r="AK233" s="15">
        <v>42967</v>
      </c>
      <c r="AL233" s="9">
        <v>40054.660000000003</v>
      </c>
      <c r="AM233" s="16">
        <f t="shared" si="96"/>
        <v>0</v>
      </c>
      <c r="AN233" s="17">
        <f t="shared" si="97"/>
        <v>102.71110381717747</v>
      </c>
      <c r="AO233" s="17"/>
      <c r="AP233" s="17"/>
      <c r="AQ233" s="9">
        <f t="shared" si="79"/>
        <v>102.57195476359635</v>
      </c>
      <c r="AR233" s="9">
        <f t="shared" si="80"/>
        <v>103.13815004225437</v>
      </c>
      <c r="AS233" s="9">
        <f t="shared" si="81"/>
        <v>102.81959546783726</v>
      </c>
      <c r="AT233" s="17"/>
      <c r="AU233" s="17"/>
      <c r="AV233" s="17"/>
      <c r="AW233" s="17"/>
    </row>
    <row r="234" spans="2:49" x14ac:dyDescent="0.2">
      <c r="B234" s="15">
        <v>42968</v>
      </c>
      <c r="C234" s="9">
        <v>36211.93</v>
      </c>
      <c r="D234" s="16">
        <f t="shared" si="83"/>
        <v>3.0054376875798816E-4</v>
      </c>
      <c r="E234" s="17">
        <f t="shared" si="84"/>
        <v>102.69324997312998</v>
      </c>
      <c r="G234" s="15">
        <v>42968</v>
      </c>
      <c r="H234" s="9">
        <v>36179.9</v>
      </c>
      <c r="I234" s="16">
        <f t="shared" si="85"/>
        <v>4.9720811284359456E-4</v>
      </c>
      <c r="J234" s="17">
        <f t="shared" si="86"/>
        <v>103.16437198015964</v>
      </c>
      <c r="L234" s="15">
        <v>42968</v>
      </c>
      <c r="M234" s="9">
        <v>40014.53</v>
      </c>
      <c r="N234" s="16">
        <f t="shared" si="87"/>
        <v>6.3817533867416287E-4</v>
      </c>
      <c r="O234" s="17">
        <f t="shared" si="88"/>
        <v>102.63741365556608</v>
      </c>
      <c r="Q234" s="15">
        <v>42968</v>
      </c>
      <c r="R234" s="9">
        <v>37906.44</v>
      </c>
      <c r="S234" s="16">
        <f t="shared" si="89"/>
        <v>6.3036922531112261E-4</v>
      </c>
      <c r="T234" s="17">
        <f t="shared" si="90"/>
        <v>103.20316515799652</v>
      </c>
      <c r="V234" s="15">
        <v>42968</v>
      </c>
      <c r="W234" s="9">
        <v>1508.26</v>
      </c>
      <c r="X234" s="16">
        <f t="shared" si="98"/>
        <v>1.2879069520421726E-3</v>
      </c>
      <c r="Y234" s="9">
        <f t="shared" si="78"/>
        <v>3.5928423890885242E-5</v>
      </c>
      <c r="Z234" s="17">
        <f t="shared" si="91"/>
        <v>102.46261913981573</v>
      </c>
      <c r="AA234" s="17">
        <f t="shared" si="92"/>
        <v>103.34064697471688</v>
      </c>
      <c r="AB234" s="17">
        <f t="shared" si="93"/>
        <v>102.3308265568849</v>
      </c>
      <c r="AC234" s="17">
        <f t="shared" si="82"/>
        <v>103.20402183966695</v>
      </c>
      <c r="AD234" s="17"/>
      <c r="AE234" s="15">
        <v>42968</v>
      </c>
      <c r="AF234" s="9">
        <v>62184.89</v>
      </c>
      <c r="AG234" s="16">
        <f t="shared" si="94"/>
        <v>7.0500866737432943E-4</v>
      </c>
      <c r="AH234" s="17">
        <f t="shared" si="95"/>
        <v>102.79328454590275</v>
      </c>
      <c r="AI234" s="17"/>
      <c r="AJ234" s="17"/>
      <c r="AK234" s="15">
        <v>42968</v>
      </c>
      <c r="AL234" s="9">
        <v>40067.49</v>
      </c>
      <c r="AM234" s="16">
        <f t="shared" si="96"/>
        <v>3.2031229325113486E-4</v>
      </c>
      <c r="AN234" s="17">
        <f t="shared" si="97"/>
        <v>102.74400344638352</v>
      </c>
      <c r="AO234" s="17"/>
      <c r="AP234" s="17"/>
      <c r="AQ234" s="9">
        <f t="shared" si="79"/>
        <v>102.63741365556608</v>
      </c>
      <c r="AR234" s="9">
        <f t="shared" si="80"/>
        <v>103.20316515799652</v>
      </c>
      <c r="AS234" s="9">
        <f t="shared" si="81"/>
        <v>102.87258145985641</v>
      </c>
      <c r="AT234" s="17"/>
      <c r="AU234" s="17"/>
      <c r="AV234" s="17"/>
      <c r="AW234" s="17"/>
    </row>
    <row r="235" spans="2:49" x14ac:dyDescent="0.2">
      <c r="B235" s="15">
        <v>42969</v>
      </c>
      <c r="C235" s="9">
        <v>36243.35</v>
      </c>
      <c r="D235" s="16">
        <f t="shared" si="83"/>
        <v>8.6766985355368753E-4</v>
      </c>
      <c r="E235" s="17">
        <f t="shared" si="84"/>
        <v>102.78235381029512</v>
      </c>
      <c r="G235" s="15">
        <v>42969</v>
      </c>
      <c r="H235" s="9">
        <v>36179.9</v>
      </c>
      <c r="I235" s="16">
        <f t="shared" si="85"/>
        <v>0</v>
      </c>
      <c r="J235" s="17">
        <f t="shared" si="86"/>
        <v>103.16437198015964</v>
      </c>
      <c r="L235" s="15">
        <v>42969</v>
      </c>
      <c r="M235" s="9">
        <v>40030.07</v>
      </c>
      <c r="N235" s="16">
        <f t="shared" si="87"/>
        <v>3.8835892861910359E-4</v>
      </c>
      <c r="O235" s="17">
        <f t="shared" si="88"/>
        <v>102.67727381156959</v>
      </c>
      <c r="Q235" s="15">
        <v>42969</v>
      </c>
      <c r="R235" s="9">
        <v>37922.870000000003</v>
      </c>
      <c r="S235" s="16">
        <f t="shared" si="89"/>
        <v>4.3343558508790458E-4</v>
      </c>
      <c r="T235" s="17">
        <f t="shared" si="90"/>
        <v>103.2478970822697</v>
      </c>
      <c r="V235" s="15">
        <v>42969</v>
      </c>
      <c r="W235" s="9">
        <v>1507.46</v>
      </c>
      <c r="X235" s="16">
        <f t="shared" si="98"/>
        <v>-5.3041252834384878E-4</v>
      </c>
      <c r="Y235" s="9">
        <f t="shared" si="78"/>
        <v>3.5928423890885242E-5</v>
      </c>
      <c r="Z235" s="17">
        <f t="shared" si="91"/>
        <v>102.40827168293704</v>
      </c>
      <c r="AA235" s="17">
        <f t="shared" si="92"/>
        <v>103.28954666744399</v>
      </c>
      <c r="AB235" s="17">
        <f t="shared" si="93"/>
        <v>102.46261913981573</v>
      </c>
      <c r="AC235" s="17">
        <f t="shared" si="82"/>
        <v>103.34064697471688</v>
      </c>
      <c r="AD235" s="17"/>
      <c r="AE235" s="15">
        <v>42969</v>
      </c>
      <c r="AF235" s="9">
        <v>62221.31</v>
      </c>
      <c r="AG235" s="16">
        <f t="shared" si="94"/>
        <v>5.8567282180610469E-4</v>
      </c>
      <c r="AH235" s="17">
        <f t="shared" si="95"/>
        <v>102.85348777892547</v>
      </c>
      <c r="AI235" s="17"/>
      <c r="AJ235" s="17"/>
      <c r="AK235" s="15">
        <v>42969</v>
      </c>
      <c r="AL235" s="9">
        <v>40079.03</v>
      </c>
      <c r="AM235" s="16">
        <f t="shared" si="96"/>
        <v>2.8801404829703614E-4</v>
      </c>
      <c r="AN235" s="17">
        <f t="shared" si="97"/>
        <v>102.77359516275435</v>
      </c>
      <c r="AO235" s="17"/>
      <c r="AP235" s="17"/>
      <c r="AQ235" s="9">
        <f t="shared" si="79"/>
        <v>102.67727381156959</v>
      </c>
      <c r="AR235" s="9">
        <f t="shared" si="80"/>
        <v>103.2478970822697</v>
      </c>
      <c r="AS235" s="9">
        <f t="shared" si="81"/>
        <v>102.91649660432898</v>
      </c>
      <c r="AT235" s="17"/>
      <c r="AU235" s="17"/>
      <c r="AV235" s="17"/>
      <c r="AW235" s="17"/>
    </row>
    <row r="236" spans="2:49" x14ac:dyDescent="0.2">
      <c r="B236" s="15">
        <v>42970</v>
      </c>
      <c r="C236" s="9">
        <v>36233.35</v>
      </c>
      <c r="D236" s="16">
        <f t="shared" si="83"/>
        <v>-2.7591268467186403E-4</v>
      </c>
      <c r="E236" s="17">
        <f t="shared" si="84"/>
        <v>102.75399485511844</v>
      </c>
      <c r="G236" s="15">
        <v>42970</v>
      </c>
      <c r="H236" s="9">
        <v>36193.47</v>
      </c>
      <c r="I236" s="16">
        <f t="shared" si="85"/>
        <v>3.7507013562776415E-4</v>
      </c>
      <c r="J236" s="17">
        <f t="shared" si="86"/>
        <v>103.2030658551502</v>
      </c>
      <c r="L236" s="15">
        <v>42970</v>
      </c>
      <c r="M236" s="9">
        <v>40028.080000000002</v>
      </c>
      <c r="N236" s="16">
        <f t="shared" si="87"/>
        <v>-4.9712628531484171E-5</v>
      </c>
      <c r="O236" s="17">
        <f t="shared" si="88"/>
        <v>102.67216945439797</v>
      </c>
      <c r="Q236" s="15">
        <v>42970</v>
      </c>
      <c r="R236" s="9">
        <v>37924.46</v>
      </c>
      <c r="S236" s="16">
        <f t="shared" si="89"/>
        <v>4.1927206458680644E-5</v>
      </c>
      <c r="T236" s="17">
        <f t="shared" si="90"/>
        <v>103.25222597816709</v>
      </c>
      <c r="V236" s="15">
        <v>42970</v>
      </c>
      <c r="W236" s="9">
        <v>1505.17</v>
      </c>
      <c r="X236" s="16">
        <f t="shared" si="98"/>
        <v>-1.5191116182187159E-3</v>
      </c>
      <c r="Y236" s="9">
        <f t="shared" si="78"/>
        <v>3.5928423890885242E-5</v>
      </c>
      <c r="Z236" s="17">
        <f t="shared" si="91"/>
        <v>102.2527020876218</v>
      </c>
      <c r="AA236" s="17">
        <f t="shared" si="92"/>
        <v>103.1363493476771</v>
      </c>
      <c r="AB236" s="17">
        <f t="shared" si="93"/>
        <v>102.40827168293704</v>
      </c>
      <c r="AC236" s="17">
        <f t="shared" si="82"/>
        <v>103.28954666744399</v>
      </c>
      <c r="AD236" s="17"/>
      <c r="AE236" s="15">
        <v>42970</v>
      </c>
      <c r="AF236" s="9">
        <v>62207.57</v>
      </c>
      <c r="AG236" s="16">
        <f t="shared" si="94"/>
        <v>-2.2082466601869299E-4</v>
      </c>
      <c r="AH236" s="17">
        <f t="shared" si="95"/>
        <v>102.83077519183783</v>
      </c>
      <c r="AI236" s="17"/>
      <c r="AJ236" s="17"/>
      <c r="AK236" s="15">
        <v>42970</v>
      </c>
      <c r="AL236" s="9">
        <v>40083.089999999997</v>
      </c>
      <c r="AM236" s="16">
        <f t="shared" si="96"/>
        <v>1.0129985680795706E-4</v>
      </c>
      <c r="AN236" s="17">
        <f t="shared" si="97"/>
        <v>102.78400611322797</v>
      </c>
      <c r="AO236" s="17"/>
      <c r="AP236" s="17"/>
      <c r="AQ236" s="9">
        <f t="shared" si="79"/>
        <v>102.67216945439797</v>
      </c>
      <c r="AR236" s="9">
        <f t="shared" si="80"/>
        <v>103.25222597816709</v>
      </c>
      <c r="AS236" s="9">
        <f t="shared" si="81"/>
        <v>102.91603957464991</v>
      </c>
      <c r="AT236" s="17"/>
      <c r="AU236" s="17"/>
      <c r="AV236" s="17"/>
      <c r="AW236" s="17"/>
    </row>
    <row r="237" spans="2:49" x14ac:dyDescent="0.2">
      <c r="B237" s="15">
        <v>42971</v>
      </c>
      <c r="C237" s="9">
        <v>36192.870000000003</v>
      </c>
      <c r="D237" s="16">
        <f t="shared" si="83"/>
        <v>-1.1172027979746701E-3</v>
      </c>
      <c r="E237" s="17">
        <f t="shared" si="84"/>
        <v>102.63919780456322</v>
      </c>
      <c r="G237" s="15">
        <v>42971</v>
      </c>
      <c r="H237" s="9">
        <v>36131.629999999997</v>
      </c>
      <c r="I237" s="16">
        <f t="shared" si="85"/>
        <v>-1.7085955007907216E-3</v>
      </c>
      <c r="J237" s="17">
        <f t="shared" si="86"/>
        <v>103.02673356116229</v>
      </c>
      <c r="L237" s="15">
        <v>42971</v>
      </c>
      <c r="M237" s="9">
        <v>39957.71</v>
      </c>
      <c r="N237" s="16">
        <f t="shared" si="87"/>
        <v>-1.7580158728572881E-3</v>
      </c>
      <c r="O237" s="17">
        <f t="shared" si="88"/>
        <v>102.49167015079645</v>
      </c>
      <c r="Q237" s="15">
        <v>42971</v>
      </c>
      <c r="R237" s="9">
        <v>37865.25</v>
      </c>
      <c r="S237" s="16">
        <f t="shared" si="89"/>
        <v>-1.5612615182918343E-3</v>
      </c>
      <c r="T237" s="17">
        <f t="shared" si="90"/>
        <v>103.0910222510694</v>
      </c>
      <c r="V237" s="15">
        <v>42971</v>
      </c>
      <c r="W237" s="9">
        <v>1502.66</v>
      </c>
      <c r="X237" s="16">
        <f t="shared" si="98"/>
        <v>-1.6675857212141709E-3</v>
      </c>
      <c r="Y237" s="9">
        <f t="shared" si="78"/>
        <v>3.5928423890885242E-5</v>
      </c>
      <c r="Z237" s="17">
        <f t="shared" si="91"/>
        <v>102.08218694166492</v>
      </c>
      <c r="AA237" s="17">
        <f t="shared" si="92"/>
        <v>102.96806617064468</v>
      </c>
      <c r="AB237" s="17">
        <f t="shared" si="93"/>
        <v>102.2527020876218</v>
      </c>
      <c r="AC237" s="17">
        <f t="shared" si="82"/>
        <v>103.1363493476771</v>
      </c>
      <c r="AD237" s="17"/>
      <c r="AE237" s="15">
        <v>42971</v>
      </c>
      <c r="AF237" s="9">
        <v>62096.35</v>
      </c>
      <c r="AG237" s="16">
        <f t="shared" si="94"/>
        <v>-1.7878853007761153E-3</v>
      </c>
      <c r="AH237" s="17">
        <f t="shared" si="95"/>
        <v>102.64692556040492</v>
      </c>
      <c r="AI237" s="17"/>
      <c r="AJ237" s="17"/>
      <c r="AK237" s="15">
        <v>42971</v>
      </c>
      <c r="AL237" s="9">
        <v>40036.99</v>
      </c>
      <c r="AM237" s="16">
        <f t="shared" si="96"/>
        <v>-1.150110932066295E-3</v>
      </c>
      <c r="AN237" s="17">
        <f t="shared" si="97"/>
        <v>102.66579310415558</v>
      </c>
      <c r="AO237" s="17"/>
      <c r="AP237" s="17"/>
      <c r="AQ237" s="9">
        <f t="shared" si="79"/>
        <v>102.49167015079645</v>
      </c>
      <c r="AR237" s="9">
        <f t="shared" si="80"/>
        <v>103.0910222510694</v>
      </c>
      <c r="AS237" s="9">
        <f t="shared" si="81"/>
        <v>102.76022373869198</v>
      </c>
      <c r="AT237" s="17"/>
      <c r="AU237" s="17"/>
      <c r="AV237" s="17"/>
      <c r="AW237" s="17"/>
    </row>
    <row r="238" spans="2:49" x14ac:dyDescent="0.2">
      <c r="B238" s="15">
        <v>42972</v>
      </c>
      <c r="C238" s="9">
        <v>36133.980000000003</v>
      </c>
      <c r="D238" s="16">
        <f t="shared" si="83"/>
        <v>-1.6271160590469735E-3</v>
      </c>
      <c r="E238" s="17">
        <f t="shared" si="84"/>
        <v>102.47219191752772</v>
      </c>
      <c r="G238" s="15">
        <v>42972</v>
      </c>
      <c r="H238" s="9">
        <v>36087.08</v>
      </c>
      <c r="I238" s="16">
        <f t="shared" si="85"/>
        <v>-1.232991702837527E-3</v>
      </c>
      <c r="J238" s="17">
        <f t="shared" si="86"/>
        <v>102.89970245351093</v>
      </c>
      <c r="L238" s="15">
        <v>42972</v>
      </c>
      <c r="M238" s="9">
        <v>39904.089999999997</v>
      </c>
      <c r="N238" s="16">
        <f t="shared" si="87"/>
        <v>-1.3419187435916857E-3</v>
      </c>
      <c r="O238" s="17">
        <f t="shared" si="88"/>
        <v>102.35413465755909</v>
      </c>
      <c r="Q238" s="15">
        <v>42972</v>
      </c>
      <c r="R238" s="9">
        <v>37824.39</v>
      </c>
      <c r="S238" s="16">
        <f t="shared" si="89"/>
        <v>-1.0790896666468264E-3</v>
      </c>
      <c r="T238" s="17">
        <f t="shared" si="90"/>
        <v>102.97977779423422</v>
      </c>
      <c r="V238" s="15">
        <v>42972</v>
      </c>
      <c r="W238" s="9">
        <v>1502.19</v>
      </c>
      <c r="X238" s="16">
        <f t="shared" si="98"/>
        <v>-3.1277867248746816E-4</v>
      </c>
      <c r="Y238" s="9">
        <f t="shared" si="78"/>
        <v>3.5928423890885242E-5</v>
      </c>
      <c r="Z238" s="17">
        <f t="shared" si="91"/>
        <v>102.05025781074869</v>
      </c>
      <c r="AA238" s="17">
        <f t="shared" si="92"/>
        <v>102.93955943592782</v>
      </c>
      <c r="AB238" s="17">
        <f t="shared" si="93"/>
        <v>102.08218694166492</v>
      </c>
      <c r="AC238" s="17">
        <f t="shared" si="82"/>
        <v>102.96806617064468</v>
      </c>
      <c r="AD238" s="17"/>
      <c r="AE238" s="15">
        <v>42972</v>
      </c>
      <c r="AF238" s="9">
        <v>62023.24</v>
      </c>
      <c r="AG238" s="16">
        <f t="shared" si="94"/>
        <v>-1.1773638869273517E-3</v>
      </c>
      <c r="AH238" s="17">
        <f t="shared" si="95"/>
        <v>102.52607277714598</v>
      </c>
      <c r="AI238" s="17"/>
      <c r="AJ238" s="17"/>
      <c r="AK238" s="15">
        <v>42972</v>
      </c>
      <c r="AL238" s="9">
        <v>40001.800000000003</v>
      </c>
      <c r="AM238" s="16">
        <f t="shared" si="96"/>
        <v>-8.7893720282161691E-4</v>
      </c>
      <c r="AN238" s="17">
        <f t="shared" si="97"/>
        <v>102.57555631913915</v>
      </c>
      <c r="AO238" s="17"/>
      <c r="AP238" s="17"/>
      <c r="AQ238" s="9">
        <f t="shared" si="79"/>
        <v>102.35413465755909</v>
      </c>
      <c r="AR238" s="9">
        <f t="shared" si="80"/>
        <v>102.97977779423422</v>
      </c>
      <c r="AS238" s="9">
        <f t="shared" si="81"/>
        <v>102.63457265318618</v>
      </c>
      <c r="AT238" s="17"/>
      <c r="AU238" s="17"/>
      <c r="AV238" s="17"/>
      <c r="AW238" s="17"/>
    </row>
    <row r="239" spans="2:49" x14ac:dyDescent="0.2">
      <c r="B239" s="15">
        <v>42973</v>
      </c>
      <c r="C239" s="9">
        <v>36133.980000000003</v>
      </c>
      <c r="D239" s="16">
        <f t="shared" si="83"/>
        <v>0</v>
      </c>
      <c r="E239" s="17">
        <f t="shared" si="84"/>
        <v>102.47219191752772</v>
      </c>
      <c r="G239" s="15">
        <v>42973</v>
      </c>
      <c r="H239" s="9">
        <v>36087.08</v>
      </c>
      <c r="I239" s="16">
        <f t="shared" si="85"/>
        <v>0</v>
      </c>
      <c r="J239" s="17">
        <f t="shared" si="86"/>
        <v>102.89970245351093</v>
      </c>
      <c r="L239" s="15">
        <v>42973</v>
      </c>
      <c r="M239" s="9">
        <v>39904.089999999997</v>
      </c>
      <c r="N239" s="16">
        <f t="shared" si="87"/>
        <v>0</v>
      </c>
      <c r="O239" s="17">
        <f t="shared" si="88"/>
        <v>102.35413465755909</v>
      </c>
      <c r="Q239" s="15">
        <v>42973</v>
      </c>
      <c r="R239" s="9">
        <v>37824.39</v>
      </c>
      <c r="S239" s="16">
        <f t="shared" si="89"/>
        <v>0</v>
      </c>
      <c r="T239" s="17">
        <f t="shared" si="90"/>
        <v>102.97977779423422</v>
      </c>
      <c r="V239" s="15">
        <v>42973</v>
      </c>
      <c r="W239" s="9">
        <v>1502.34</v>
      </c>
      <c r="X239" s="16">
        <f t="shared" si="98"/>
        <v>9.9854212849193047E-5</v>
      </c>
      <c r="Y239" s="9">
        <f t="shared" si="78"/>
        <v>3.5928423890885242E-5</v>
      </c>
      <c r="Z239" s="17">
        <f t="shared" si="91"/>
        <v>102.06044795891344</v>
      </c>
      <c r="AA239" s="17">
        <f t="shared" si="92"/>
        <v>102.95353684073289</v>
      </c>
      <c r="AB239" s="17">
        <f t="shared" si="93"/>
        <v>102.05025781074869</v>
      </c>
      <c r="AC239" s="17">
        <f t="shared" si="82"/>
        <v>102.93955943592782</v>
      </c>
      <c r="AD239" s="17"/>
      <c r="AE239" s="15">
        <v>42973</v>
      </c>
      <c r="AF239" s="9">
        <v>62023.24</v>
      </c>
      <c r="AG239" s="16">
        <f t="shared" si="94"/>
        <v>0</v>
      </c>
      <c r="AH239" s="17">
        <f t="shared" si="95"/>
        <v>102.52607277714598</v>
      </c>
      <c r="AI239" s="17"/>
      <c r="AJ239" s="17"/>
      <c r="AK239" s="15">
        <v>42973</v>
      </c>
      <c r="AL239" s="9">
        <v>40001.800000000003</v>
      </c>
      <c r="AM239" s="16">
        <f t="shared" si="96"/>
        <v>0</v>
      </c>
      <c r="AN239" s="17">
        <f t="shared" si="97"/>
        <v>102.57555631913915</v>
      </c>
      <c r="AO239" s="17"/>
      <c r="AP239" s="17"/>
      <c r="AQ239" s="9">
        <f t="shared" si="79"/>
        <v>102.35413465755909</v>
      </c>
      <c r="AR239" s="9">
        <f t="shared" si="80"/>
        <v>102.97977779423422</v>
      </c>
      <c r="AS239" s="9">
        <f t="shared" si="81"/>
        <v>102.63457265318618</v>
      </c>
      <c r="AT239" s="17"/>
      <c r="AU239" s="17"/>
      <c r="AV239" s="17"/>
      <c r="AW239" s="17"/>
    </row>
    <row r="240" spans="2:49" x14ac:dyDescent="0.2">
      <c r="B240" s="15">
        <v>42974</v>
      </c>
      <c r="C240" s="9">
        <v>36133.980000000003</v>
      </c>
      <c r="D240" s="16">
        <f t="shared" si="83"/>
        <v>0</v>
      </c>
      <c r="E240" s="17">
        <f t="shared" si="84"/>
        <v>102.47219191752772</v>
      </c>
      <c r="G240" s="15">
        <v>42974</v>
      </c>
      <c r="H240" s="9">
        <v>36087.08</v>
      </c>
      <c r="I240" s="16">
        <f t="shared" si="85"/>
        <v>0</v>
      </c>
      <c r="J240" s="17">
        <f t="shared" si="86"/>
        <v>102.89970245351093</v>
      </c>
      <c r="L240" s="15">
        <v>42974</v>
      </c>
      <c r="M240" s="9">
        <v>39904.089999999997</v>
      </c>
      <c r="N240" s="16">
        <f t="shared" si="87"/>
        <v>0</v>
      </c>
      <c r="O240" s="17">
        <f t="shared" si="88"/>
        <v>102.35413465755909</v>
      </c>
      <c r="Q240" s="15">
        <v>42974</v>
      </c>
      <c r="R240" s="9">
        <v>37824.39</v>
      </c>
      <c r="S240" s="16">
        <f t="shared" si="89"/>
        <v>0</v>
      </c>
      <c r="T240" s="17">
        <f t="shared" si="90"/>
        <v>102.97977779423422</v>
      </c>
      <c r="V240" s="15">
        <v>42974</v>
      </c>
      <c r="W240" s="9">
        <v>1502.49</v>
      </c>
      <c r="X240" s="16">
        <f t="shared" si="98"/>
        <v>9.9844242980928755E-5</v>
      </c>
      <c r="Y240" s="9">
        <f t="shared" si="78"/>
        <v>3.5928423890885242E-5</v>
      </c>
      <c r="Z240" s="17">
        <f t="shared" si="91"/>
        <v>102.0706381070782</v>
      </c>
      <c r="AA240" s="17">
        <f t="shared" si="92"/>
        <v>102.96751511699365</v>
      </c>
      <c r="AB240" s="17">
        <f t="shared" si="93"/>
        <v>102.06044795891344</v>
      </c>
      <c r="AC240" s="17">
        <f t="shared" si="82"/>
        <v>102.95353684073289</v>
      </c>
      <c r="AD240" s="17"/>
      <c r="AE240" s="15">
        <v>42974</v>
      </c>
      <c r="AF240" s="9">
        <v>62023.24</v>
      </c>
      <c r="AG240" s="16">
        <f t="shared" si="94"/>
        <v>0</v>
      </c>
      <c r="AH240" s="17">
        <f t="shared" si="95"/>
        <v>102.52607277714598</v>
      </c>
      <c r="AI240" s="17"/>
      <c r="AJ240" s="17"/>
      <c r="AK240" s="15">
        <v>42974</v>
      </c>
      <c r="AL240" s="9">
        <v>40001.800000000003</v>
      </c>
      <c r="AM240" s="16">
        <f t="shared" si="96"/>
        <v>0</v>
      </c>
      <c r="AN240" s="17">
        <f t="shared" si="97"/>
        <v>102.57555631913915</v>
      </c>
      <c r="AO240" s="17"/>
      <c r="AP240" s="17"/>
      <c r="AQ240" s="9">
        <f t="shared" si="79"/>
        <v>102.35413465755909</v>
      </c>
      <c r="AR240" s="9">
        <f t="shared" si="80"/>
        <v>102.97977779423422</v>
      </c>
      <c r="AS240" s="9">
        <f t="shared" si="81"/>
        <v>102.63457265318618</v>
      </c>
      <c r="AT240" s="17"/>
      <c r="AU240" s="17"/>
      <c r="AV240" s="17"/>
      <c r="AW240" s="17"/>
    </row>
    <row r="241" spans="2:49" x14ac:dyDescent="0.2">
      <c r="B241" s="15">
        <v>42975</v>
      </c>
      <c r="C241" s="9">
        <v>36126.410000000003</v>
      </c>
      <c r="D241" s="16">
        <f t="shared" si="83"/>
        <v>-2.0949809569825728E-4</v>
      </c>
      <c r="E241" s="17">
        <f t="shared" si="84"/>
        <v>102.45072418845898</v>
      </c>
      <c r="G241" s="15">
        <v>42975</v>
      </c>
      <c r="H241" s="9">
        <v>36094.26</v>
      </c>
      <c r="I241" s="16">
        <f t="shared" si="85"/>
        <v>1.98963174631972E-4</v>
      </c>
      <c r="J241" s="17">
        <f t="shared" si="86"/>
        <v>102.92017570497975</v>
      </c>
      <c r="L241" s="15">
        <v>42975</v>
      </c>
      <c r="M241" s="9">
        <v>39908.76</v>
      </c>
      <c r="N241" s="16">
        <f t="shared" si="87"/>
        <v>1.1703061014567417E-4</v>
      </c>
      <c r="O241" s="17">
        <f t="shared" si="88"/>
        <v>102.366113224389</v>
      </c>
      <c r="Q241" s="15">
        <v>42975</v>
      </c>
      <c r="R241" s="9">
        <v>37831.57</v>
      </c>
      <c r="S241" s="16">
        <f t="shared" si="89"/>
        <v>1.8982460787864142E-4</v>
      </c>
      <c r="T241" s="17">
        <f t="shared" si="90"/>
        <v>102.99932589017344</v>
      </c>
      <c r="V241" s="15">
        <v>42975</v>
      </c>
      <c r="W241" s="9">
        <v>1500.41</v>
      </c>
      <c r="X241" s="16">
        <f t="shared" si="98"/>
        <v>-1.3843686147660961E-3</v>
      </c>
      <c r="Y241" s="9">
        <f t="shared" si="78"/>
        <v>3.5928423890885242E-5</v>
      </c>
      <c r="Z241" s="17">
        <f t="shared" si="91"/>
        <v>101.9293347191936</v>
      </c>
      <c r="AA241" s="17">
        <f t="shared" si="92"/>
        <v>102.82866958125535</v>
      </c>
      <c r="AB241" s="17">
        <f t="shared" si="93"/>
        <v>102.0706381070782</v>
      </c>
      <c r="AC241" s="17">
        <f t="shared" si="82"/>
        <v>102.96751511699365</v>
      </c>
      <c r="AD241" s="17"/>
      <c r="AE241" s="15">
        <v>42975</v>
      </c>
      <c r="AF241" s="9">
        <v>62023.72</v>
      </c>
      <c r="AG241" s="16">
        <f t="shared" si="94"/>
        <v>7.7390345942784933E-6</v>
      </c>
      <c r="AH241" s="17">
        <f t="shared" si="95"/>
        <v>102.52686622997003</v>
      </c>
      <c r="AI241" s="17"/>
      <c r="AJ241" s="17"/>
      <c r="AK241" s="15">
        <v>42975</v>
      </c>
      <c r="AL241" s="9">
        <v>40013.050000000003</v>
      </c>
      <c r="AM241" s="16">
        <f t="shared" si="96"/>
        <v>2.8123734431950709E-4</v>
      </c>
      <c r="AN241" s="17">
        <f t="shared" si="97"/>
        <v>102.60440439619045</v>
      </c>
      <c r="AO241" s="17"/>
      <c r="AP241" s="17"/>
      <c r="AQ241" s="9">
        <f t="shared" si="79"/>
        <v>102.366113224389</v>
      </c>
      <c r="AR241" s="9">
        <f t="shared" si="80"/>
        <v>102.99932589017344</v>
      </c>
      <c r="AS241" s="9">
        <f t="shared" si="81"/>
        <v>102.64460160569359</v>
      </c>
      <c r="AT241" s="17"/>
      <c r="AU241" s="17"/>
      <c r="AV241" s="17"/>
      <c r="AW241" s="17"/>
    </row>
    <row r="242" spans="2:49" x14ac:dyDescent="0.2">
      <c r="B242" s="15">
        <v>42976</v>
      </c>
      <c r="C242" s="9">
        <v>36080.46</v>
      </c>
      <c r="D242" s="16">
        <f t="shared" si="83"/>
        <v>-1.2719226737448741E-3</v>
      </c>
      <c r="E242" s="17">
        <f t="shared" si="84"/>
        <v>102.32041478942209</v>
      </c>
      <c r="G242" s="15">
        <v>42976</v>
      </c>
      <c r="H242" s="9">
        <v>36061.64</v>
      </c>
      <c r="I242" s="16">
        <f t="shared" si="85"/>
        <v>-9.0374480596089324E-4</v>
      </c>
      <c r="J242" s="17">
        <f t="shared" si="86"/>
        <v>102.8271621307578</v>
      </c>
      <c r="L242" s="15">
        <v>42976</v>
      </c>
      <c r="M242" s="9">
        <v>39850.58</v>
      </c>
      <c r="N242" s="16">
        <f t="shared" si="87"/>
        <v>-1.4578252995082197E-3</v>
      </c>
      <c r="O242" s="17">
        <f t="shared" si="88"/>
        <v>102.21688131471817</v>
      </c>
      <c r="Q242" s="15">
        <v>42976</v>
      </c>
      <c r="R242" s="9">
        <v>37793.550000000003</v>
      </c>
      <c r="S242" s="16">
        <f t="shared" si="89"/>
        <v>-1.0049807607772632E-3</v>
      </c>
      <c r="T242" s="17">
        <f t="shared" si="90"/>
        <v>102.89581354928079</v>
      </c>
      <c r="V242" s="15">
        <v>42976</v>
      </c>
      <c r="W242" s="9">
        <v>1501.71</v>
      </c>
      <c r="X242" s="16">
        <f t="shared" si="98"/>
        <v>8.6642984250961952E-4</v>
      </c>
      <c r="Y242" s="9">
        <f t="shared" si="78"/>
        <v>3.5928423890885242E-5</v>
      </c>
      <c r="Z242" s="17">
        <f t="shared" si="91"/>
        <v>102.01764933662146</v>
      </c>
      <c r="AA242" s="17">
        <f t="shared" si="92"/>
        <v>102.92145788127496</v>
      </c>
      <c r="AB242" s="17">
        <f t="shared" si="93"/>
        <v>101.9293347191936</v>
      </c>
      <c r="AC242" s="17">
        <f t="shared" si="82"/>
        <v>102.82866958125535</v>
      </c>
      <c r="AD242" s="17"/>
      <c r="AE242" s="15">
        <v>42976</v>
      </c>
      <c r="AF242" s="9">
        <v>61969.75</v>
      </c>
      <c r="AG242" s="16">
        <f t="shared" si="94"/>
        <v>-8.7015096804898828E-4</v>
      </c>
      <c r="AH242" s="17">
        <f t="shared" si="95"/>
        <v>102.43765237806899</v>
      </c>
      <c r="AI242" s="17"/>
      <c r="AJ242" s="17"/>
      <c r="AK242" s="15">
        <v>42976</v>
      </c>
      <c r="AL242" s="9">
        <v>39996.53</v>
      </c>
      <c r="AM242" s="16">
        <f t="shared" si="96"/>
        <v>-4.1286530269513122E-4</v>
      </c>
      <c r="AN242" s="17">
        <f t="shared" si="97"/>
        <v>102.56204259771155</v>
      </c>
      <c r="AO242" s="17"/>
      <c r="AP242" s="17"/>
      <c r="AQ242" s="9">
        <f t="shared" si="79"/>
        <v>102.21688131471817</v>
      </c>
      <c r="AR242" s="9">
        <f t="shared" si="80"/>
        <v>102.89581354928079</v>
      </c>
      <c r="AS242" s="9">
        <f t="shared" si="81"/>
        <v>102.54332779332655</v>
      </c>
      <c r="AT242" s="17"/>
      <c r="AU242" s="17"/>
      <c r="AV242" s="17"/>
      <c r="AW242" s="17"/>
    </row>
    <row r="243" spans="2:49" x14ac:dyDescent="0.2">
      <c r="B243" s="15">
        <v>42977</v>
      </c>
      <c r="C243" s="9">
        <v>36107.9</v>
      </c>
      <c r="D243" s="16">
        <f t="shared" si="83"/>
        <v>7.6052245453639422E-4</v>
      </c>
      <c r="E243" s="17">
        <f t="shared" si="84"/>
        <v>102.39823176242692</v>
      </c>
      <c r="G243" s="15">
        <v>42977</v>
      </c>
      <c r="H243" s="9">
        <v>36080.519999999997</v>
      </c>
      <c r="I243" s="16">
        <f t="shared" si="85"/>
        <v>5.2354801390053218E-4</v>
      </c>
      <c r="J243" s="17">
        <f t="shared" si="86"/>
        <v>102.88099708726638</v>
      </c>
      <c r="L243" s="15">
        <v>42977</v>
      </c>
      <c r="M243" s="9">
        <v>39863.82</v>
      </c>
      <c r="N243" s="16">
        <f t="shared" si="87"/>
        <v>3.322410865789216E-4</v>
      </c>
      <c r="O243" s="17">
        <f t="shared" si="88"/>
        <v>102.25084196243287</v>
      </c>
      <c r="Q243" s="15">
        <v>42977</v>
      </c>
      <c r="R243" s="9">
        <v>37805.01</v>
      </c>
      <c r="S243" s="16">
        <f t="shared" si="89"/>
        <v>3.0322634417778715E-4</v>
      </c>
      <c r="T243" s="17">
        <f t="shared" si="90"/>
        <v>102.92701427065454</v>
      </c>
      <c r="V243" s="15">
        <v>42977</v>
      </c>
      <c r="W243" s="9">
        <v>1502.83</v>
      </c>
      <c r="X243" s="16">
        <f t="shared" si="98"/>
        <v>7.4581643592952496E-4</v>
      </c>
      <c r="Y243" s="9">
        <f t="shared" si="78"/>
        <v>3.5928423890885242E-5</v>
      </c>
      <c r="Z243" s="17">
        <f t="shared" si="91"/>
        <v>102.09373577625161</v>
      </c>
      <c r="AA243" s="17">
        <f t="shared" si="92"/>
        <v>103.00191620193887</v>
      </c>
      <c r="AB243" s="17">
        <f t="shared" si="93"/>
        <v>102.01764933662146</v>
      </c>
      <c r="AC243" s="17">
        <f t="shared" si="82"/>
        <v>102.92145788127496</v>
      </c>
      <c r="AD243" s="17"/>
      <c r="AE243" s="15">
        <v>42977</v>
      </c>
      <c r="AF243" s="9">
        <v>62002.65</v>
      </c>
      <c r="AG243" s="16">
        <f t="shared" si="94"/>
        <v>5.3090419115786602E-4</v>
      </c>
      <c r="AH243" s="17">
        <f t="shared" si="95"/>
        <v>102.49203695704888</v>
      </c>
      <c r="AI243" s="17"/>
      <c r="AJ243" s="17"/>
      <c r="AK243" s="15">
        <v>42977</v>
      </c>
      <c r="AL243" s="9">
        <v>40007.699999999997</v>
      </c>
      <c r="AM243" s="16">
        <f t="shared" si="96"/>
        <v>2.7927422703921678E-4</v>
      </c>
      <c r="AN243" s="17">
        <f t="shared" si="97"/>
        <v>102.59068553288159</v>
      </c>
      <c r="AO243" s="17"/>
      <c r="AP243" s="17"/>
      <c r="AQ243" s="9">
        <f t="shared" si="79"/>
        <v>102.25084196243287</v>
      </c>
      <c r="AR243" s="9">
        <f t="shared" si="80"/>
        <v>102.92701427065454</v>
      </c>
      <c r="AS243" s="9">
        <f t="shared" si="81"/>
        <v>102.58996792878519</v>
      </c>
      <c r="AT243" s="17"/>
      <c r="AU243" s="17"/>
      <c r="AV243" s="17"/>
      <c r="AW243" s="17"/>
    </row>
    <row r="244" spans="2:49" x14ac:dyDescent="0.2">
      <c r="B244" s="15">
        <v>42978</v>
      </c>
      <c r="C244" s="9">
        <v>36136.839999999997</v>
      </c>
      <c r="D244" s="16">
        <f t="shared" si="83"/>
        <v>8.0148665527479679E-4</v>
      </c>
      <c r="E244" s="17">
        <f t="shared" si="84"/>
        <v>102.48030257870823</v>
      </c>
      <c r="G244" s="15">
        <v>42978</v>
      </c>
      <c r="H244" s="9">
        <v>36099.89</v>
      </c>
      <c r="I244" s="16">
        <f t="shared" si="85"/>
        <v>5.3685479034126793E-4</v>
      </c>
      <c r="J244" s="17">
        <f t="shared" si="86"/>
        <v>102.93622924338777</v>
      </c>
      <c r="L244" s="15">
        <v>42978</v>
      </c>
      <c r="M244" s="9">
        <v>39897.410000000003</v>
      </c>
      <c r="N244" s="16">
        <f t="shared" si="87"/>
        <v>8.4261869534851819E-4</v>
      </c>
      <c r="O244" s="17">
        <f t="shared" si="88"/>
        <v>102.33700043348554</v>
      </c>
      <c r="Q244" s="15">
        <v>42978</v>
      </c>
      <c r="R244" s="9">
        <v>37838.46</v>
      </c>
      <c r="S244" s="16">
        <f t="shared" si="89"/>
        <v>8.8480336336371757E-4</v>
      </c>
      <c r="T244" s="17">
        <f t="shared" si="90"/>
        <v>103.01808443906219</v>
      </c>
      <c r="V244" s="15">
        <v>42978</v>
      </c>
      <c r="W244" s="9">
        <v>1503.06</v>
      </c>
      <c r="X244" s="16">
        <f t="shared" si="98"/>
        <v>1.5304458920839537E-4</v>
      </c>
      <c r="Y244" s="9">
        <f t="shared" si="78"/>
        <v>3.5928423890885242E-5</v>
      </c>
      <c r="Z244" s="17">
        <f t="shared" si="91"/>
        <v>102.10936067010424</v>
      </c>
      <c r="AA244" s="17">
        <f t="shared" si="92"/>
        <v>103.02138078439854</v>
      </c>
      <c r="AB244" s="17">
        <f t="shared" si="93"/>
        <v>102.09373577625161</v>
      </c>
      <c r="AC244" s="17">
        <f t="shared" si="82"/>
        <v>103.00191620193887</v>
      </c>
      <c r="AD244" s="17"/>
      <c r="AE244" s="15">
        <v>42978</v>
      </c>
      <c r="AF244" s="9">
        <v>62038.52</v>
      </c>
      <c r="AG244" s="16">
        <f t="shared" si="94"/>
        <v>5.7852365987565157E-4</v>
      </c>
      <c r="AH244" s="17">
        <f t="shared" si="95"/>
        <v>102.55133102537738</v>
      </c>
      <c r="AI244" s="17"/>
      <c r="AJ244" s="17"/>
      <c r="AK244" s="15">
        <v>42978</v>
      </c>
      <c r="AL244" s="9">
        <v>40021.589999999997</v>
      </c>
      <c r="AM244" s="16">
        <f t="shared" si="96"/>
        <v>3.4718316724036136E-4</v>
      </c>
      <c r="AN244" s="17">
        <f t="shared" si="97"/>
        <v>102.62630329201426</v>
      </c>
      <c r="AO244" s="17"/>
      <c r="AP244" s="17"/>
      <c r="AQ244" s="9">
        <f t="shared" si="79"/>
        <v>102.33700043348554</v>
      </c>
      <c r="AR244" s="9">
        <f t="shared" si="80"/>
        <v>103.01808443906219</v>
      </c>
      <c r="AS244" s="9">
        <f t="shared" si="81"/>
        <v>102.65820850200589</v>
      </c>
      <c r="AT244" s="17"/>
      <c r="AU244" s="17"/>
      <c r="AV244" s="17"/>
      <c r="AW244" s="17"/>
    </row>
    <row r="245" spans="2:49" x14ac:dyDescent="0.2">
      <c r="B245" s="15">
        <v>42979</v>
      </c>
      <c r="C245" s="9">
        <v>36135.629999999997</v>
      </c>
      <c r="D245" s="16">
        <f t="shared" si="83"/>
        <v>-3.3483835332526191E-5</v>
      </c>
      <c r="E245" s="17">
        <f t="shared" si="84"/>
        <v>102.47687114513187</v>
      </c>
      <c r="G245" s="15">
        <v>42979</v>
      </c>
      <c r="H245" s="9">
        <v>36111.879999999997</v>
      </c>
      <c r="I245" s="16">
        <f t="shared" si="85"/>
        <v>3.3213397603137906E-4</v>
      </c>
      <c r="J245" s="17">
        <f t="shared" si="86"/>
        <v>102.97041786248406</v>
      </c>
      <c r="L245" s="15">
        <v>42979</v>
      </c>
      <c r="M245" s="9">
        <v>39910.92</v>
      </c>
      <c r="N245" s="16">
        <f t="shared" si="87"/>
        <v>3.3861847172511617E-4</v>
      </c>
      <c r="O245" s="17">
        <f t="shared" si="88"/>
        <v>102.37165363217326</v>
      </c>
      <c r="Q245" s="15">
        <v>42979</v>
      </c>
      <c r="R245" s="9">
        <v>37847.46</v>
      </c>
      <c r="S245" s="16">
        <f t="shared" si="89"/>
        <v>2.3785323187053287E-4</v>
      </c>
      <c r="T245" s="17">
        <f t="shared" si="90"/>
        <v>103.04258762338713</v>
      </c>
      <c r="V245" s="15">
        <v>42979</v>
      </c>
      <c r="W245" s="9">
        <v>1504.59</v>
      </c>
      <c r="X245" s="16">
        <f t="shared" si="98"/>
        <v>1.0179234361902267E-3</v>
      </c>
      <c r="Y245" s="9">
        <f t="shared" si="78"/>
        <v>3.5928423890885242E-5</v>
      </c>
      <c r="Z245" s="17">
        <f t="shared" si="91"/>
        <v>102.21330018138474</v>
      </c>
      <c r="AA245" s="17">
        <f t="shared" si="92"/>
        <v>103.1299500581663</v>
      </c>
      <c r="AB245" s="17">
        <f t="shared" si="93"/>
        <v>102.10936067010424</v>
      </c>
      <c r="AC245" s="17">
        <f t="shared" si="82"/>
        <v>103.02138078439854</v>
      </c>
      <c r="AD245" s="17"/>
      <c r="AE245" s="15">
        <v>42979</v>
      </c>
      <c r="AF245" s="9">
        <v>62058.54</v>
      </c>
      <c r="AG245" s="16">
        <f t="shared" si="94"/>
        <v>3.2270273372092539E-4</v>
      </c>
      <c r="AH245" s="17">
        <f t="shared" si="95"/>
        <v>102.58442462024598</v>
      </c>
      <c r="AI245" s="17"/>
      <c r="AJ245" s="17"/>
      <c r="AK245" s="15">
        <v>42979</v>
      </c>
      <c r="AL245" s="9">
        <v>40035.08</v>
      </c>
      <c r="AM245" s="16">
        <f t="shared" si="96"/>
        <v>3.3706806751077067E-4</v>
      </c>
      <c r="AN245" s="17">
        <f t="shared" si="97"/>
        <v>102.66089534174067</v>
      </c>
      <c r="AO245" s="17"/>
      <c r="AP245" s="17"/>
      <c r="AQ245" s="9">
        <f t="shared" si="79"/>
        <v>102.37165363217326</v>
      </c>
      <c r="AR245" s="9">
        <f t="shared" si="80"/>
        <v>103.04258762338713</v>
      </c>
      <c r="AS245" s="9">
        <f t="shared" si="81"/>
        <v>102.68447503752715</v>
      </c>
      <c r="AT245" s="17"/>
      <c r="AU245" s="17"/>
      <c r="AV245" s="17"/>
      <c r="AW245" s="17"/>
    </row>
    <row r="246" spans="2:49" x14ac:dyDescent="0.2">
      <c r="B246" s="15">
        <v>42980</v>
      </c>
      <c r="C246" s="9">
        <v>36135.629999999997</v>
      </c>
      <c r="D246" s="16">
        <f t="shared" si="83"/>
        <v>0</v>
      </c>
      <c r="E246" s="17">
        <f t="shared" si="84"/>
        <v>102.47687114513187</v>
      </c>
      <c r="G246" s="15">
        <v>42980</v>
      </c>
      <c r="H246" s="9">
        <v>36111.879999999997</v>
      </c>
      <c r="I246" s="16">
        <f t="shared" si="85"/>
        <v>0</v>
      </c>
      <c r="J246" s="17">
        <f t="shared" si="86"/>
        <v>102.97041786248406</v>
      </c>
      <c r="L246" s="15">
        <v>42980</v>
      </c>
      <c r="M246" s="9">
        <v>39910.92</v>
      </c>
      <c r="N246" s="16">
        <f t="shared" si="87"/>
        <v>0</v>
      </c>
      <c r="O246" s="17">
        <f t="shared" si="88"/>
        <v>102.37165363217326</v>
      </c>
      <c r="Q246" s="15">
        <v>42980</v>
      </c>
      <c r="R246" s="9">
        <v>37847.46</v>
      </c>
      <c r="S246" s="16">
        <f t="shared" si="89"/>
        <v>0</v>
      </c>
      <c r="T246" s="17">
        <f t="shared" si="90"/>
        <v>103.04258762338713</v>
      </c>
      <c r="V246" s="15">
        <v>42980</v>
      </c>
      <c r="W246" s="9">
        <v>1504.72</v>
      </c>
      <c r="X246" s="16">
        <f t="shared" si="98"/>
        <v>8.6402275703001408E-5</v>
      </c>
      <c r="Y246" s="9">
        <f t="shared" si="78"/>
        <v>3.5928423890885242E-5</v>
      </c>
      <c r="Z246" s="17">
        <f t="shared" si="91"/>
        <v>102.22213164312753</v>
      </c>
      <c r="AA246" s="17">
        <f t="shared" si="92"/>
        <v>103.14256601710601</v>
      </c>
      <c r="AB246" s="17">
        <f t="shared" si="93"/>
        <v>102.21330018138474</v>
      </c>
      <c r="AC246" s="17">
        <f t="shared" si="82"/>
        <v>103.1299500581663</v>
      </c>
      <c r="AD246" s="17"/>
      <c r="AE246" s="15">
        <v>42980</v>
      </c>
      <c r="AF246" s="9">
        <v>62058.54</v>
      </c>
      <c r="AG246" s="16">
        <f t="shared" si="94"/>
        <v>0</v>
      </c>
      <c r="AH246" s="17">
        <f t="shared" si="95"/>
        <v>102.58442462024598</v>
      </c>
      <c r="AI246" s="17"/>
      <c r="AJ246" s="17"/>
      <c r="AK246" s="15">
        <v>42980</v>
      </c>
      <c r="AL246" s="9">
        <v>40035.08</v>
      </c>
      <c r="AM246" s="16">
        <f t="shared" si="96"/>
        <v>0</v>
      </c>
      <c r="AN246" s="17">
        <f t="shared" si="97"/>
        <v>102.66089534174067</v>
      </c>
      <c r="AO246" s="17"/>
      <c r="AP246" s="17"/>
      <c r="AQ246" s="9">
        <f t="shared" si="79"/>
        <v>102.37165363217326</v>
      </c>
      <c r="AR246" s="9">
        <f t="shared" si="80"/>
        <v>103.04258762338713</v>
      </c>
      <c r="AS246" s="9">
        <f t="shared" si="81"/>
        <v>102.68447503752715</v>
      </c>
      <c r="AT246" s="17"/>
      <c r="AU246" s="17"/>
      <c r="AV246" s="17"/>
      <c r="AW246" s="17"/>
    </row>
    <row r="247" spans="2:49" x14ac:dyDescent="0.2">
      <c r="B247" s="15">
        <v>42981</v>
      </c>
      <c r="C247" s="9">
        <v>36135.629999999997</v>
      </c>
      <c r="D247" s="16">
        <f t="shared" si="83"/>
        <v>0</v>
      </c>
      <c r="E247" s="17">
        <f t="shared" si="84"/>
        <v>102.47687114513187</v>
      </c>
      <c r="G247" s="15">
        <v>42981</v>
      </c>
      <c r="H247" s="9">
        <v>36111.879999999997</v>
      </c>
      <c r="I247" s="16">
        <f t="shared" si="85"/>
        <v>0</v>
      </c>
      <c r="J247" s="17">
        <f t="shared" si="86"/>
        <v>102.97041786248406</v>
      </c>
      <c r="L247" s="15">
        <v>42981</v>
      </c>
      <c r="M247" s="9">
        <v>39910.92</v>
      </c>
      <c r="N247" s="16">
        <f t="shared" si="87"/>
        <v>0</v>
      </c>
      <c r="O247" s="17">
        <f t="shared" si="88"/>
        <v>102.37165363217326</v>
      </c>
      <c r="Q247" s="15">
        <v>42981</v>
      </c>
      <c r="R247" s="9">
        <v>37847.46</v>
      </c>
      <c r="S247" s="16">
        <f t="shared" si="89"/>
        <v>0</v>
      </c>
      <c r="T247" s="17">
        <f t="shared" si="90"/>
        <v>103.04258762338713</v>
      </c>
      <c r="V247" s="15">
        <v>42981</v>
      </c>
      <c r="W247" s="9">
        <v>1504.87</v>
      </c>
      <c r="X247" s="16">
        <f t="shared" si="98"/>
        <v>9.9686320378378213E-5</v>
      </c>
      <c r="Y247" s="9">
        <f t="shared" si="78"/>
        <v>3.5928423890885242E-5</v>
      </c>
      <c r="Z247" s="17">
        <f t="shared" si="91"/>
        <v>102.23232179129226</v>
      </c>
      <c r="AA247" s="17">
        <f t="shared" si="92"/>
        <v>103.15655366981969</v>
      </c>
      <c r="AB247" s="17">
        <f t="shared" si="93"/>
        <v>102.22213164312753</v>
      </c>
      <c r="AC247" s="17">
        <f t="shared" si="82"/>
        <v>103.14256601710601</v>
      </c>
      <c r="AD247" s="17"/>
      <c r="AE247" s="15">
        <v>42981</v>
      </c>
      <c r="AF247" s="9">
        <v>62058.54</v>
      </c>
      <c r="AG247" s="16">
        <f t="shared" si="94"/>
        <v>0</v>
      </c>
      <c r="AH247" s="17">
        <f t="shared" si="95"/>
        <v>102.58442462024598</v>
      </c>
      <c r="AI247" s="17"/>
      <c r="AJ247" s="17"/>
      <c r="AK247" s="15">
        <v>42981</v>
      </c>
      <c r="AL247" s="9">
        <v>40035.08</v>
      </c>
      <c r="AM247" s="16">
        <f t="shared" si="96"/>
        <v>0</v>
      </c>
      <c r="AN247" s="17">
        <f t="shared" si="97"/>
        <v>102.66089534174067</v>
      </c>
      <c r="AO247" s="17"/>
      <c r="AP247" s="17"/>
      <c r="AQ247" s="9">
        <f t="shared" si="79"/>
        <v>102.37165363217326</v>
      </c>
      <c r="AR247" s="9">
        <f t="shared" si="80"/>
        <v>103.04258762338713</v>
      </c>
      <c r="AS247" s="9">
        <f t="shared" si="81"/>
        <v>102.68447503752715</v>
      </c>
      <c r="AT247" s="17"/>
      <c r="AU247" s="17"/>
      <c r="AV247" s="17"/>
      <c r="AW247" s="17"/>
    </row>
    <row r="248" spans="2:49" x14ac:dyDescent="0.2">
      <c r="B248" s="15">
        <v>42982</v>
      </c>
      <c r="C248" s="9">
        <v>36167.660000000003</v>
      </c>
      <c r="D248" s="16">
        <f t="shared" si="83"/>
        <v>8.8638277511710051E-4</v>
      </c>
      <c r="E248" s="17">
        <f t="shared" si="84"/>
        <v>102.56770487856281</v>
      </c>
      <c r="G248" s="15">
        <v>42982</v>
      </c>
      <c r="H248" s="9">
        <v>36146.800000000003</v>
      </c>
      <c r="I248" s="16">
        <f t="shared" si="85"/>
        <v>9.6699479506479058E-4</v>
      </c>
      <c r="J248" s="17">
        <f t="shared" si="86"/>
        <v>103.06998972060272</v>
      </c>
      <c r="L248" s="15">
        <v>42982</v>
      </c>
      <c r="M248" s="9">
        <v>39946.22</v>
      </c>
      <c r="N248" s="16">
        <f t="shared" si="87"/>
        <v>8.8446971405331531E-4</v>
      </c>
      <c r="O248" s="17">
        <f t="shared" si="88"/>
        <v>102.46219825938847</v>
      </c>
      <c r="Q248" s="15">
        <v>42982</v>
      </c>
      <c r="R248" s="9">
        <v>37888.81</v>
      </c>
      <c r="S248" s="16">
        <f t="shared" si="89"/>
        <v>1.0925435947353179E-3</v>
      </c>
      <c r="T248" s="17">
        <f t="shared" si="90"/>
        <v>103.15516614248001</v>
      </c>
      <c r="V248" s="15">
        <v>42982</v>
      </c>
      <c r="W248" s="9">
        <v>1505.35</v>
      </c>
      <c r="X248" s="16">
        <f t="shared" si="98"/>
        <v>3.189644288210669E-4</v>
      </c>
      <c r="Y248" s="9">
        <f t="shared" si="78"/>
        <v>3.5928423890885242E-5</v>
      </c>
      <c r="Z248" s="17">
        <f t="shared" si="91"/>
        <v>102.26493026541948</v>
      </c>
      <c r="AA248" s="17">
        <f t="shared" si="92"/>
        <v>103.19316319342751</v>
      </c>
      <c r="AB248" s="17">
        <f t="shared" si="93"/>
        <v>102.23232179129226</v>
      </c>
      <c r="AC248" s="17">
        <f t="shared" si="82"/>
        <v>103.15655366981969</v>
      </c>
      <c r="AD248" s="17"/>
      <c r="AE248" s="15">
        <v>42982</v>
      </c>
      <c r="AF248" s="9">
        <v>62117.54</v>
      </c>
      <c r="AG248" s="16">
        <f t="shared" si="94"/>
        <v>9.5071524402601248E-4</v>
      </c>
      <c r="AH248" s="17">
        <f t="shared" si="95"/>
        <v>102.68195319653209</v>
      </c>
      <c r="AI248" s="17"/>
      <c r="AJ248" s="17"/>
      <c r="AK248" s="15">
        <v>42982</v>
      </c>
      <c r="AL248" s="9">
        <v>40066.28</v>
      </c>
      <c r="AM248" s="16">
        <f t="shared" si="96"/>
        <v>7.7931653939478096E-4</v>
      </c>
      <c r="AN248" s="17">
        <f t="shared" si="97"/>
        <v>102.74090067542957</v>
      </c>
      <c r="AO248" s="17"/>
      <c r="AP248" s="17"/>
      <c r="AQ248" s="9">
        <f t="shared" si="79"/>
        <v>102.46219825938847</v>
      </c>
      <c r="AR248" s="9">
        <f t="shared" si="80"/>
        <v>103.15516614248001</v>
      </c>
      <c r="AS248" s="9">
        <f t="shared" si="81"/>
        <v>102.77965214549927</v>
      </c>
      <c r="AT248" s="17"/>
      <c r="AU248" s="17"/>
      <c r="AV248" s="17"/>
      <c r="AW248" s="17"/>
    </row>
    <row r="249" spans="2:49" x14ac:dyDescent="0.2">
      <c r="B249" s="15">
        <v>42983</v>
      </c>
      <c r="C249" s="9">
        <v>36175.51</v>
      </c>
      <c r="D249" s="16">
        <f t="shared" si="83"/>
        <v>2.1704473001560309E-4</v>
      </c>
      <c r="E249" s="17">
        <f t="shared" si="84"/>
        <v>102.5899666583765</v>
      </c>
      <c r="G249" s="15">
        <v>42983</v>
      </c>
      <c r="H249" s="9">
        <v>36149.08</v>
      </c>
      <c r="I249" s="16">
        <f t="shared" si="85"/>
        <v>6.3076122921001954E-5</v>
      </c>
      <c r="J249" s="17">
        <f t="shared" si="86"/>
        <v>103.0764909759438</v>
      </c>
      <c r="L249" s="15">
        <v>42983</v>
      </c>
      <c r="M249" s="9">
        <v>39949.11</v>
      </c>
      <c r="N249" s="16">
        <f t="shared" si="87"/>
        <v>7.23472709056594E-5</v>
      </c>
      <c r="O249" s="17">
        <f t="shared" si="88"/>
        <v>102.46961111980353</v>
      </c>
      <c r="Q249" s="15">
        <v>42983</v>
      </c>
      <c r="R249" s="9">
        <v>37889.410000000003</v>
      </c>
      <c r="S249" s="16">
        <f t="shared" si="89"/>
        <v>1.5835810098119296E-5</v>
      </c>
      <c r="T249" s="17">
        <f t="shared" si="90"/>
        <v>103.15679968810169</v>
      </c>
      <c r="V249" s="15">
        <v>42983</v>
      </c>
      <c r="W249" s="9">
        <v>1506.07</v>
      </c>
      <c r="X249" s="16">
        <f t="shared" si="98"/>
        <v>4.7829408443211818E-4</v>
      </c>
      <c r="Y249" s="9">
        <f t="shared" si="78"/>
        <v>3.5928423890885242E-5</v>
      </c>
      <c r="Z249" s="17">
        <f t="shared" si="91"/>
        <v>102.31384297661029</v>
      </c>
      <c r="AA249" s="17">
        <f t="shared" si="92"/>
        <v>103.24622744064662</v>
      </c>
      <c r="AB249" s="17">
        <f t="shared" si="93"/>
        <v>102.26493026541948</v>
      </c>
      <c r="AC249" s="17">
        <f t="shared" si="82"/>
        <v>103.19316319342751</v>
      </c>
      <c r="AD249" s="17"/>
      <c r="AE249" s="15">
        <v>42983</v>
      </c>
      <c r="AF249" s="9">
        <v>62115.13</v>
      </c>
      <c r="AG249" s="16">
        <f t="shared" si="94"/>
        <v>-3.8797415351621289E-5</v>
      </c>
      <c r="AH249" s="17">
        <f t="shared" si="95"/>
        <v>102.67796940214481</v>
      </c>
      <c r="AI249" s="17"/>
      <c r="AJ249" s="17"/>
      <c r="AK249" s="15">
        <v>42983</v>
      </c>
      <c r="AL249" s="9">
        <v>40074.49</v>
      </c>
      <c r="AM249" s="16">
        <f t="shared" si="96"/>
        <v>2.0491046336212904E-4</v>
      </c>
      <c r="AN249" s="17">
        <f t="shared" si="97"/>
        <v>102.76195336099322</v>
      </c>
      <c r="AO249" s="17"/>
      <c r="AP249" s="17"/>
      <c r="AQ249" s="9">
        <f t="shared" si="79"/>
        <v>102.46961111980353</v>
      </c>
      <c r="AR249" s="9">
        <f t="shared" si="80"/>
        <v>103.15679968810169</v>
      </c>
      <c r="AS249" s="9">
        <f t="shared" si="81"/>
        <v>102.78879853422727</v>
      </c>
      <c r="AT249" s="17"/>
      <c r="AU249" s="17"/>
      <c r="AV249" s="17"/>
      <c r="AW249" s="17"/>
    </row>
    <row r="250" spans="2:49" x14ac:dyDescent="0.2">
      <c r="B250" s="15">
        <v>42984</v>
      </c>
      <c r="C250" s="9">
        <v>36181.730000000003</v>
      </c>
      <c r="D250" s="16">
        <f t="shared" si="83"/>
        <v>1.7193952483318675E-4</v>
      </c>
      <c r="E250" s="17">
        <f t="shared" si="84"/>
        <v>102.6076059284964</v>
      </c>
      <c r="G250" s="15">
        <v>42984</v>
      </c>
      <c r="H250" s="9">
        <v>36137.57</v>
      </c>
      <c r="I250" s="16">
        <f t="shared" si="85"/>
        <v>-3.1840367721669427E-4</v>
      </c>
      <c r="J250" s="17">
        <f t="shared" si="86"/>
        <v>103.04367104218247</v>
      </c>
      <c r="L250" s="15">
        <v>42984</v>
      </c>
      <c r="M250" s="9">
        <v>39948.26</v>
      </c>
      <c r="N250" s="16">
        <f t="shared" si="87"/>
        <v>-2.1277069751968192E-5</v>
      </c>
      <c r="O250" s="17">
        <f t="shared" si="88"/>
        <v>102.46743086674027</v>
      </c>
      <c r="Q250" s="15">
        <v>42984</v>
      </c>
      <c r="R250" s="9">
        <v>37884.019999999997</v>
      </c>
      <c r="S250" s="16">
        <f t="shared" si="89"/>
        <v>-1.4225610797335975E-4</v>
      </c>
      <c r="T250" s="17">
        <f t="shared" si="90"/>
        <v>103.14212500326707</v>
      </c>
      <c r="V250" s="15">
        <v>42984</v>
      </c>
      <c r="W250" s="9">
        <v>1506.33</v>
      </c>
      <c r="X250" s="16">
        <f t="shared" si="98"/>
        <v>1.7263473809325802E-4</v>
      </c>
      <c r="Y250" s="9">
        <f t="shared" si="78"/>
        <v>3.5928423890885242E-5</v>
      </c>
      <c r="Z250" s="17">
        <f t="shared" si="91"/>
        <v>102.33150590009588</v>
      </c>
      <c r="AA250" s="17">
        <f t="shared" si="92"/>
        <v>103.26776080030457</v>
      </c>
      <c r="AB250" s="17">
        <f t="shared" si="93"/>
        <v>102.31384297661029</v>
      </c>
      <c r="AC250" s="17">
        <f t="shared" si="82"/>
        <v>103.24622744064662</v>
      </c>
      <c r="AD250" s="17"/>
      <c r="AE250" s="15">
        <v>42984</v>
      </c>
      <c r="AF250" s="9">
        <v>62122.64</v>
      </c>
      <c r="AG250" s="16">
        <f t="shared" si="94"/>
        <v>1.2090452036406241E-4</v>
      </c>
      <c r="AH250" s="17">
        <f t="shared" si="95"/>
        <v>102.69038363278733</v>
      </c>
      <c r="AI250" s="17"/>
      <c r="AJ250" s="17"/>
      <c r="AK250" s="15">
        <v>42984</v>
      </c>
      <c r="AL250" s="9">
        <v>40070.14</v>
      </c>
      <c r="AM250" s="16">
        <f t="shared" si="96"/>
        <v>-1.085478567537379E-4</v>
      </c>
      <c r="AN250" s="17">
        <f t="shared" si="97"/>
        <v>102.75079877120005</v>
      </c>
      <c r="AO250" s="17"/>
      <c r="AP250" s="17"/>
      <c r="AQ250" s="9">
        <f t="shared" si="79"/>
        <v>102.46743086674027</v>
      </c>
      <c r="AR250" s="9">
        <f t="shared" si="80"/>
        <v>103.14212500326707</v>
      </c>
      <c r="AS250" s="9">
        <f t="shared" si="81"/>
        <v>102.7836692074456</v>
      </c>
      <c r="AT250" s="17"/>
      <c r="AU250" s="17"/>
      <c r="AV250" s="17"/>
      <c r="AW250" s="17"/>
    </row>
    <row r="251" spans="2:49" x14ac:dyDescent="0.2">
      <c r="B251" s="15">
        <v>42985</v>
      </c>
      <c r="C251" s="9">
        <v>36188.76</v>
      </c>
      <c r="D251" s="16">
        <f t="shared" si="83"/>
        <v>1.9429695594985752E-4</v>
      </c>
      <c r="E251" s="17">
        <f t="shared" si="84"/>
        <v>102.62754227398561</v>
      </c>
      <c r="G251" s="15">
        <v>42985</v>
      </c>
      <c r="H251" s="9">
        <v>36137.99</v>
      </c>
      <c r="I251" s="16">
        <f t="shared" si="85"/>
        <v>1.1622253516252457E-5</v>
      </c>
      <c r="J251" s="17">
        <f t="shared" si="86"/>
        <v>103.04486864185057</v>
      </c>
      <c r="L251" s="15">
        <v>42985</v>
      </c>
      <c r="M251" s="9">
        <v>39949.769999999997</v>
      </c>
      <c r="N251" s="16">
        <f t="shared" si="87"/>
        <v>3.7798892867701994E-5</v>
      </c>
      <c r="O251" s="17">
        <f t="shared" si="88"/>
        <v>102.47130402218204</v>
      </c>
      <c r="Q251" s="15">
        <v>42985</v>
      </c>
      <c r="R251" s="9">
        <v>37898.92</v>
      </c>
      <c r="S251" s="16">
        <f t="shared" si="89"/>
        <v>3.9330567347395373E-4</v>
      </c>
      <c r="T251" s="17">
        <f t="shared" si="90"/>
        <v>103.18269138620501</v>
      </c>
      <c r="V251" s="15">
        <v>42985</v>
      </c>
      <c r="W251" s="9">
        <v>1505.99</v>
      </c>
      <c r="X251" s="16">
        <f t="shared" si="98"/>
        <v>-2.2571415294114772E-4</v>
      </c>
      <c r="Y251" s="9">
        <f t="shared" si="78"/>
        <v>3.5928423890885242E-5</v>
      </c>
      <c r="Z251" s="17">
        <f t="shared" si="91"/>
        <v>102.30840823092244</v>
      </c>
      <c r="AA251" s="17">
        <f t="shared" si="92"/>
        <v>103.2481620530337</v>
      </c>
      <c r="AB251" s="17">
        <f t="shared" si="93"/>
        <v>102.33150590009588</v>
      </c>
      <c r="AC251" s="17">
        <f t="shared" si="82"/>
        <v>103.26776080030457</v>
      </c>
      <c r="AD251" s="17"/>
      <c r="AE251" s="15">
        <v>42985</v>
      </c>
      <c r="AF251" s="9">
        <v>62131.86</v>
      </c>
      <c r="AG251" s="16">
        <f t="shared" si="94"/>
        <v>1.4841610079674439E-4</v>
      </c>
      <c r="AH251" s="17">
        <f t="shared" si="95"/>
        <v>102.70562453911543</v>
      </c>
      <c r="AI251" s="17"/>
      <c r="AJ251" s="17"/>
      <c r="AK251" s="15">
        <v>42985</v>
      </c>
      <c r="AL251" s="9">
        <v>40067.040000000001</v>
      </c>
      <c r="AM251" s="16">
        <f t="shared" si="96"/>
        <v>-7.7364341626973143E-5</v>
      </c>
      <c r="AN251" s="17">
        <f t="shared" si="97"/>
        <v>102.74284952330147</v>
      </c>
      <c r="AO251" s="17"/>
      <c r="AP251" s="17"/>
      <c r="AQ251" s="9">
        <f t="shared" si="79"/>
        <v>102.47130402218204</v>
      </c>
      <c r="AR251" s="9">
        <f t="shared" si="80"/>
        <v>103.18269138620501</v>
      </c>
      <c r="AS251" s="9">
        <f t="shared" si="81"/>
        <v>102.79581339777336</v>
      </c>
      <c r="AT251" s="17"/>
      <c r="AU251" s="17"/>
      <c r="AV251" s="17"/>
      <c r="AW251" s="17"/>
    </row>
    <row r="252" spans="2:49" x14ac:dyDescent="0.2">
      <c r="B252" s="15">
        <v>42986</v>
      </c>
      <c r="C252" s="9">
        <v>36170.17</v>
      </c>
      <c r="D252" s="16">
        <f t="shared" si="83"/>
        <v>-5.136954126089277E-4</v>
      </c>
      <c r="E252" s="17">
        <f t="shared" si="84"/>
        <v>102.57482297631213</v>
      </c>
      <c r="G252" s="15">
        <v>42986</v>
      </c>
      <c r="H252" s="9">
        <v>36123.019999999997</v>
      </c>
      <c r="I252" s="16">
        <f t="shared" si="85"/>
        <v>-4.1424550729030063E-4</v>
      </c>
      <c r="J252" s="17">
        <f t="shared" si="86"/>
        <v>103.00218276796636</v>
      </c>
      <c r="L252" s="15">
        <v>42986</v>
      </c>
      <c r="M252" s="9">
        <v>39938.1</v>
      </c>
      <c r="N252" s="16">
        <f t="shared" si="87"/>
        <v>-2.9211682570384756E-4</v>
      </c>
      <c r="O252" s="17">
        <f t="shared" si="88"/>
        <v>102.44137043012535</v>
      </c>
      <c r="Q252" s="15">
        <v>42986</v>
      </c>
      <c r="R252" s="9">
        <v>37881.040000000001</v>
      </c>
      <c r="S252" s="16">
        <f t="shared" si="89"/>
        <v>-4.7178125392488557E-4</v>
      </c>
      <c r="T252" s="17">
        <f t="shared" si="90"/>
        <v>103.13401172667947</v>
      </c>
      <c r="V252" s="15">
        <v>42986</v>
      </c>
      <c r="W252" s="9">
        <v>1508.19</v>
      </c>
      <c r="X252" s="16">
        <f t="shared" si="98"/>
        <v>1.4608330732608366E-3</v>
      </c>
      <c r="Y252" s="9">
        <f t="shared" si="78"/>
        <v>3.5928423890885242E-5</v>
      </c>
      <c r="Z252" s="17">
        <f t="shared" si="91"/>
        <v>102.45786373733884</v>
      </c>
      <c r="AA252" s="17">
        <f t="shared" si="92"/>
        <v>103.40269992664636</v>
      </c>
      <c r="AB252" s="17">
        <f t="shared" si="93"/>
        <v>102.30840823092244</v>
      </c>
      <c r="AC252" s="17">
        <f t="shared" si="82"/>
        <v>103.2481620530337</v>
      </c>
      <c r="AD252" s="17"/>
      <c r="AE252" s="15">
        <v>42986</v>
      </c>
      <c r="AF252" s="9">
        <v>62099.22</v>
      </c>
      <c r="AG252" s="16">
        <f t="shared" si="94"/>
        <v>-5.2533434537449519E-4</v>
      </c>
      <c r="AH252" s="17">
        <f t="shared" si="95"/>
        <v>102.6516697470819</v>
      </c>
      <c r="AI252" s="17"/>
      <c r="AJ252" s="17"/>
      <c r="AK252" s="15">
        <v>42986</v>
      </c>
      <c r="AL252" s="9">
        <v>40054.720000000001</v>
      </c>
      <c r="AM252" s="16">
        <f t="shared" si="96"/>
        <v>-3.0748465571706074E-4</v>
      </c>
      <c r="AN252" s="17">
        <f t="shared" si="97"/>
        <v>102.71125767358841</v>
      </c>
      <c r="AO252" s="17"/>
      <c r="AP252" s="17"/>
      <c r="AQ252" s="9">
        <f t="shared" si="79"/>
        <v>102.44137043012535</v>
      </c>
      <c r="AR252" s="9">
        <f t="shared" si="80"/>
        <v>103.13401172667947</v>
      </c>
      <c r="AS252" s="9">
        <f t="shared" si="81"/>
        <v>102.75255255362561</v>
      </c>
      <c r="AT252" s="17"/>
      <c r="AU252" s="17"/>
      <c r="AV252" s="17"/>
      <c r="AW252" s="17"/>
    </row>
    <row r="253" spans="2:49" x14ac:dyDescent="0.2">
      <c r="B253" s="15">
        <v>42987</v>
      </c>
      <c r="C253" s="9">
        <v>36170.17</v>
      </c>
      <c r="D253" s="16">
        <f t="shared" si="83"/>
        <v>0</v>
      </c>
      <c r="E253" s="17">
        <f t="shared" si="84"/>
        <v>102.57482297631213</v>
      </c>
      <c r="G253" s="15">
        <v>42987</v>
      </c>
      <c r="H253" s="9">
        <v>36123.019999999997</v>
      </c>
      <c r="I253" s="16">
        <f t="shared" si="85"/>
        <v>0</v>
      </c>
      <c r="J253" s="17">
        <f t="shared" si="86"/>
        <v>103.00218276796636</v>
      </c>
      <c r="L253" s="15">
        <v>42987</v>
      </c>
      <c r="M253" s="9">
        <v>39938.1</v>
      </c>
      <c r="N253" s="16">
        <f t="shared" si="87"/>
        <v>0</v>
      </c>
      <c r="O253" s="17">
        <f t="shared" si="88"/>
        <v>102.44137043012535</v>
      </c>
      <c r="Q253" s="15">
        <v>42987</v>
      </c>
      <c r="R253" s="9">
        <v>37881.040000000001</v>
      </c>
      <c r="S253" s="16">
        <f t="shared" si="89"/>
        <v>0</v>
      </c>
      <c r="T253" s="17">
        <f t="shared" si="90"/>
        <v>103.13401172667947</v>
      </c>
      <c r="V253" s="15">
        <v>42987</v>
      </c>
      <c r="W253" s="9">
        <v>1508.32</v>
      </c>
      <c r="X253" s="16">
        <f t="shared" si="98"/>
        <v>8.6196036308328061E-5</v>
      </c>
      <c r="Y253" s="9">
        <f t="shared" si="78"/>
        <v>3.5928423890885242E-5</v>
      </c>
      <c r="Z253" s="17">
        <f t="shared" si="91"/>
        <v>102.46669519908161</v>
      </c>
      <c r="AA253" s="17">
        <f t="shared" si="92"/>
        <v>103.41532792555805</v>
      </c>
      <c r="AB253" s="17">
        <f t="shared" si="93"/>
        <v>102.45786373733884</v>
      </c>
      <c r="AC253" s="17">
        <f t="shared" si="82"/>
        <v>103.40269992664636</v>
      </c>
      <c r="AD253" s="17"/>
      <c r="AE253" s="15">
        <v>42987</v>
      </c>
      <c r="AF253" s="9">
        <v>62099.22</v>
      </c>
      <c r="AG253" s="16">
        <f t="shared" si="94"/>
        <v>0</v>
      </c>
      <c r="AH253" s="17">
        <f t="shared" si="95"/>
        <v>102.6516697470819</v>
      </c>
      <c r="AI253" s="17"/>
      <c r="AJ253" s="17"/>
      <c r="AK253" s="15">
        <v>42987</v>
      </c>
      <c r="AL253" s="9">
        <v>40054.720000000001</v>
      </c>
      <c r="AM253" s="16">
        <f t="shared" si="96"/>
        <v>0</v>
      </c>
      <c r="AN253" s="17">
        <f t="shared" si="97"/>
        <v>102.71125767358841</v>
      </c>
      <c r="AO253" s="17"/>
      <c r="AP253" s="17"/>
      <c r="AQ253" s="9">
        <f t="shared" si="79"/>
        <v>102.44137043012535</v>
      </c>
      <c r="AR253" s="9">
        <f t="shared" si="80"/>
        <v>103.13401172667947</v>
      </c>
      <c r="AS253" s="9">
        <f t="shared" si="81"/>
        <v>102.75255255362561</v>
      </c>
      <c r="AT253" s="17"/>
      <c r="AU253" s="17"/>
      <c r="AV253" s="17"/>
      <c r="AW253" s="17"/>
    </row>
    <row r="254" spans="2:49" x14ac:dyDescent="0.2">
      <c r="B254" s="15">
        <v>42988</v>
      </c>
      <c r="C254" s="9">
        <v>36170.17</v>
      </c>
      <c r="D254" s="16">
        <f t="shared" si="83"/>
        <v>0</v>
      </c>
      <c r="E254" s="17">
        <f t="shared" si="84"/>
        <v>102.57482297631213</v>
      </c>
      <c r="G254" s="15">
        <v>42988</v>
      </c>
      <c r="H254" s="9">
        <v>36123.019999999997</v>
      </c>
      <c r="I254" s="16">
        <f t="shared" si="85"/>
        <v>0</v>
      </c>
      <c r="J254" s="17">
        <f t="shared" si="86"/>
        <v>103.00218276796636</v>
      </c>
      <c r="L254" s="15">
        <v>42988</v>
      </c>
      <c r="M254" s="9">
        <v>39938.1</v>
      </c>
      <c r="N254" s="16">
        <f t="shared" si="87"/>
        <v>0</v>
      </c>
      <c r="O254" s="17">
        <f t="shared" si="88"/>
        <v>102.44137043012535</v>
      </c>
      <c r="Q254" s="15">
        <v>42988</v>
      </c>
      <c r="R254" s="9">
        <v>37881.040000000001</v>
      </c>
      <c r="S254" s="16">
        <f t="shared" si="89"/>
        <v>0</v>
      </c>
      <c r="T254" s="17">
        <f t="shared" si="90"/>
        <v>103.13401172667947</v>
      </c>
      <c r="V254" s="15">
        <v>42988</v>
      </c>
      <c r="W254" s="9">
        <v>1508.47</v>
      </c>
      <c r="X254" s="16">
        <f t="shared" si="98"/>
        <v>9.944839291398111E-5</v>
      </c>
      <c r="Y254" s="9">
        <f t="shared" si="78"/>
        <v>3.5928423890885242E-5</v>
      </c>
      <c r="Z254" s="17">
        <f t="shared" si="91"/>
        <v>102.47688534724637</v>
      </c>
      <c r="AA254" s="17">
        <f t="shared" si="92"/>
        <v>103.42932796346143</v>
      </c>
      <c r="AB254" s="17">
        <f t="shared" si="93"/>
        <v>102.46669519908161</v>
      </c>
      <c r="AC254" s="17">
        <f t="shared" si="82"/>
        <v>103.41532792555805</v>
      </c>
      <c r="AD254" s="17"/>
      <c r="AE254" s="15">
        <v>42988</v>
      </c>
      <c r="AF254" s="9">
        <v>62099.22</v>
      </c>
      <c r="AG254" s="16">
        <f t="shared" si="94"/>
        <v>0</v>
      </c>
      <c r="AH254" s="17">
        <f t="shared" si="95"/>
        <v>102.6516697470819</v>
      </c>
      <c r="AI254" s="17"/>
      <c r="AJ254" s="17"/>
      <c r="AK254" s="15">
        <v>42988</v>
      </c>
      <c r="AL254" s="9">
        <v>40054.720000000001</v>
      </c>
      <c r="AM254" s="16">
        <f t="shared" si="96"/>
        <v>0</v>
      </c>
      <c r="AN254" s="17">
        <f t="shared" si="97"/>
        <v>102.71125767358841</v>
      </c>
      <c r="AO254" s="17"/>
      <c r="AP254" s="17"/>
      <c r="AQ254" s="9">
        <f t="shared" si="79"/>
        <v>102.44137043012535</v>
      </c>
      <c r="AR254" s="9">
        <f t="shared" si="80"/>
        <v>103.13401172667947</v>
      </c>
      <c r="AS254" s="9">
        <f t="shared" si="81"/>
        <v>102.75255255362561</v>
      </c>
      <c r="AT254" s="17"/>
      <c r="AU254" s="17"/>
      <c r="AV254" s="17"/>
      <c r="AW254" s="17"/>
    </row>
    <row r="255" spans="2:49" x14ac:dyDescent="0.2">
      <c r="B255" s="15">
        <v>42989</v>
      </c>
      <c r="C255" s="9">
        <v>36234.800000000003</v>
      </c>
      <c r="D255" s="16">
        <f t="shared" si="83"/>
        <v>1.7868315244302657E-3</v>
      </c>
      <c r="E255" s="17">
        <f t="shared" si="84"/>
        <v>102.75810690361907</v>
      </c>
      <c r="G255" s="15">
        <v>42989</v>
      </c>
      <c r="H255" s="9">
        <v>36183.440000000002</v>
      </c>
      <c r="I255" s="16">
        <f t="shared" si="85"/>
        <v>1.6726176272086057E-3</v>
      </c>
      <c r="J255" s="17">
        <f t="shared" si="86"/>
        <v>103.17446603450502</v>
      </c>
      <c r="L255" s="15">
        <v>42989</v>
      </c>
      <c r="M255" s="9">
        <v>40005.050000000003</v>
      </c>
      <c r="N255" s="16">
        <f t="shared" si="87"/>
        <v>1.6763441425606818E-3</v>
      </c>
      <c r="O255" s="17">
        <f t="shared" si="88"/>
        <v>102.61309742140178</v>
      </c>
      <c r="Q255" s="15">
        <v>42989</v>
      </c>
      <c r="R255" s="9">
        <v>37947.08</v>
      </c>
      <c r="S255" s="16">
        <f t="shared" si="89"/>
        <v>1.7433523472427659E-3</v>
      </c>
      <c r="T255" s="17">
        <f t="shared" si="90"/>
        <v>103.31381064810374</v>
      </c>
      <c r="V255" s="15">
        <v>42989</v>
      </c>
      <c r="W255" s="9">
        <v>1507.23</v>
      </c>
      <c r="X255" s="16">
        <f t="shared" si="98"/>
        <v>-8.2202496569372396E-4</v>
      </c>
      <c r="Y255" s="9">
        <f t="shared" si="78"/>
        <v>3.5928423890885242E-5</v>
      </c>
      <c r="Z255" s="17">
        <f t="shared" si="91"/>
        <v>102.3926467890844</v>
      </c>
      <c r="AA255" s="17">
        <f t="shared" si="92"/>
        <v>103.34802252642837</v>
      </c>
      <c r="AB255" s="17">
        <f t="shared" si="93"/>
        <v>102.47688534724637</v>
      </c>
      <c r="AC255" s="17">
        <f t="shared" si="82"/>
        <v>103.42932796346143</v>
      </c>
      <c r="AD255" s="17"/>
      <c r="AE255" s="15">
        <v>42989</v>
      </c>
      <c r="AF255" s="9">
        <v>62205.71</v>
      </c>
      <c r="AG255" s="16">
        <f t="shared" si="94"/>
        <v>1.7148363538221911E-3</v>
      </c>
      <c r="AH255" s="17">
        <f t="shared" si="95"/>
        <v>102.82770056214474</v>
      </c>
      <c r="AI255" s="17"/>
      <c r="AJ255" s="17"/>
      <c r="AK255" s="15">
        <v>42989</v>
      </c>
      <c r="AL255" s="9">
        <v>40093.11</v>
      </c>
      <c r="AM255" s="16">
        <f t="shared" si="96"/>
        <v>9.5843885564539377E-4</v>
      </c>
      <c r="AN255" s="17">
        <f t="shared" si="97"/>
        <v>102.80970013385497</v>
      </c>
      <c r="AO255" s="17"/>
      <c r="AP255" s="17"/>
      <c r="AQ255" s="9">
        <f t="shared" si="79"/>
        <v>102.61309742140178</v>
      </c>
      <c r="AR255" s="9">
        <f t="shared" si="80"/>
        <v>103.31381064810374</v>
      </c>
      <c r="AS255" s="9">
        <f t="shared" si="81"/>
        <v>102.91614695060487</v>
      </c>
      <c r="AT255" s="17"/>
      <c r="AU255" s="17"/>
      <c r="AV255" s="17"/>
      <c r="AW255" s="17"/>
    </row>
    <row r="256" spans="2:49" x14ac:dyDescent="0.2">
      <c r="B256" s="15">
        <v>42990</v>
      </c>
      <c r="C256" s="9">
        <v>36224.46</v>
      </c>
      <c r="D256" s="16">
        <f t="shared" si="83"/>
        <v>-2.8536103414411595E-4</v>
      </c>
      <c r="E256" s="17">
        <f t="shared" si="84"/>
        <v>102.72878374396636</v>
      </c>
      <c r="G256" s="15">
        <v>42990</v>
      </c>
      <c r="H256" s="9">
        <v>36190.74</v>
      </c>
      <c r="I256" s="16">
        <f t="shared" si="85"/>
        <v>2.0174975071451939E-4</v>
      </c>
      <c r="J256" s="17">
        <f t="shared" si="86"/>
        <v>103.19528145730759</v>
      </c>
      <c r="L256" s="15">
        <v>42990</v>
      </c>
      <c r="M256" s="9">
        <v>40014.410000000003</v>
      </c>
      <c r="N256" s="16">
        <f t="shared" si="87"/>
        <v>2.3397046122930476E-4</v>
      </c>
      <c r="O256" s="17">
        <f t="shared" si="88"/>
        <v>102.63710585513363</v>
      </c>
      <c r="Q256" s="15">
        <v>42990</v>
      </c>
      <c r="R256" s="9">
        <v>37951.89</v>
      </c>
      <c r="S256" s="16">
        <f t="shared" si="89"/>
        <v>1.2675547104024076E-4</v>
      </c>
      <c r="T256" s="17">
        <f t="shared" si="90"/>
        <v>103.3269062388374</v>
      </c>
      <c r="V256" s="15">
        <v>42990</v>
      </c>
      <c r="W256" s="9">
        <v>1504.94</v>
      </c>
      <c r="X256" s="16">
        <f t="shared" si="98"/>
        <v>-1.5193434313276466E-3</v>
      </c>
      <c r="Y256" s="9">
        <f t="shared" si="78"/>
        <v>3.5928423890885242E-5</v>
      </c>
      <c r="Z256" s="17">
        <f t="shared" si="91"/>
        <v>102.23707719376915</v>
      </c>
      <c r="AA256" s="17">
        <f t="shared" si="92"/>
        <v>103.19471451882374</v>
      </c>
      <c r="AB256" s="17">
        <f t="shared" si="93"/>
        <v>102.3926467890844</v>
      </c>
      <c r="AC256" s="17">
        <f t="shared" si="82"/>
        <v>103.34802252642837</v>
      </c>
      <c r="AD256" s="17"/>
      <c r="AE256" s="15">
        <v>42990</v>
      </c>
      <c r="AF256" s="9">
        <v>62209.93</v>
      </c>
      <c r="AG256" s="16">
        <f t="shared" si="94"/>
        <v>6.783943146060345E-5</v>
      </c>
      <c r="AH256" s="17">
        <f t="shared" si="95"/>
        <v>102.83467633488928</v>
      </c>
      <c r="AI256" s="17"/>
      <c r="AJ256" s="17"/>
      <c r="AK256" s="15">
        <v>42990</v>
      </c>
      <c r="AL256" s="9">
        <v>40098.67</v>
      </c>
      <c r="AM256" s="16">
        <f t="shared" si="96"/>
        <v>1.3867719416116309E-4</v>
      </c>
      <c r="AN256" s="17">
        <f t="shared" si="97"/>
        <v>102.82395749460208</v>
      </c>
      <c r="AO256" s="17"/>
      <c r="AP256" s="17"/>
      <c r="AQ256" s="9">
        <f t="shared" si="79"/>
        <v>102.63710585513363</v>
      </c>
      <c r="AR256" s="9">
        <f t="shared" si="80"/>
        <v>103.3269062388374</v>
      </c>
      <c r="AS256" s="9">
        <f t="shared" si="81"/>
        <v>102.92445185412272</v>
      </c>
      <c r="AT256" s="17"/>
      <c r="AU256" s="17"/>
      <c r="AV256" s="17"/>
      <c r="AW256" s="17"/>
    </row>
    <row r="257" spans="2:49" x14ac:dyDescent="0.2">
      <c r="B257" s="15">
        <v>42991</v>
      </c>
      <c r="C257" s="9">
        <v>36178.58</v>
      </c>
      <c r="D257" s="16">
        <f t="shared" si="83"/>
        <v>-1.2665475206531385E-3</v>
      </c>
      <c r="E257" s="17">
        <f t="shared" si="84"/>
        <v>102.59867285761572</v>
      </c>
      <c r="G257" s="15">
        <v>42991</v>
      </c>
      <c r="H257" s="9">
        <v>36148.230000000003</v>
      </c>
      <c r="I257" s="16">
        <f t="shared" si="85"/>
        <v>-1.1746098587648302E-3</v>
      </c>
      <c r="J257" s="17">
        <f t="shared" si="86"/>
        <v>103.07406726232982</v>
      </c>
      <c r="L257" s="15">
        <v>42991</v>
      </c>
      <c r="M257" s="9">
        <v>39950.550000000003</v>
      </c>
      <c r="N257" s="16">
        <f t="shared" si="87"/>
        <v>-1.5959250679942194E-3</v>
      </c>
      <c r="O257" s="17">
        <f t="shared" si="88"/>
        <v>102.47330472499304</v>
      </c>
      <c r="Q257" s="15">
        <v>42991</v>
      </c>
      <c r="R257" s="9">
        <v>37892.31</v>
      </c>
      <c r="S257" s="16">
        <f t="shared" si="89"/>
        <v>-1.5698822904471887E-3</v>
      </c>
      <c r="T257" s="17">
        <f t="shared" si="90"/>
        <v>103.16469515860635</v>
      </c>
      <c r="V257" s="15">
        <v>42991</v>
      </c>
      <c r="W257" s="9">
        <v>1505.05</v>
      </c>
      <c r="X257" s="16">
        <f t="shared" si="98"/>
        <v>7.3092614987890769E-5</v>
      </c>
      <c r="Y257" s="9">
        <f t="shared" si="78"/>
        <v>3.5928423890885242E-5</v>
      </c>
      <c r="Z257" s="17">
        <f t="shared" si="91"/>
        <v>102.24454996908996</v>
      </c>
      <c r="AA257" s="17">
        <f t="shared" si="92"/>
        <v>103.20596491380738</v>
      </c>
      <c r="AB257" s="17">
        <f t="shared" si="93"/>
        <v>102.23707719376915</v>
      </c>
      <c r="AC257" s="17">
        <f t="shared" si="82"/>
        <v>103.19471451882374</v>
      </c>
      <c r="AD257" s="17"/>
      <c r="AE257" s="15">
        <v>42991</v>
      </c>
      <c r="AF257" s="9">
        <v>62115.94</v>
      </c>
      <c r="AG257" s="16">
        <f t="shared" si="94"/>
        <v>-1.5108520456460495E-3</v>
      </c>
      <c r="AH257" s="17">
        <f t="shared" si="95"/>
        <v>102.67930835378536</v>
      </c>
      <c r="AI257" s="17"/>
      <c r="AJ257" s="17"/>
      <c r="AK257" s="15">
        <v>42991</v>
      </c>
      <c r="AL257" s="9">
        <v>40050.129999999997</v>
      </c>
      <c r="AM257" s="16">
        <f t="shared" si="96"/>
        <v>-1.2105139646776397E-3</v>
      </c>
      <c r="AN257" s="17">
        <f t="shared" si="97"/>
        <v>102.69948765815145</v>
      </c>
      <c r="AO257" s="17"/>
      <c r="AP257" s="17"/>
      <c r="AQ257" s="9">
        <f t="shared" si="79"/>
        <v>102.47330472499304</v>
      </c>
      <c r="AR257" s="9">
        <f t="shared" si="80"/>
        <v>103.16469515860635</v>
      </c>
      <c r="AS257" s="9">
        <f t="shared" si="81"/>
        <v>102.78158933591362</v>
      </c>
      <c r="AT257" s="17"/>
      <c r="AU257" s="17"/>
      <c r="AV257" s="17"/>
      <c r="AW257" s="17"/>
    </row>
    <row r="258" spans="2:49" x14ac:dyDescent="0.2">
      <c r="B258" s="15">
        <v>42992</v>
      </c>
      <c r="C258" s="9">
        <v>36187.1</v>
      </c>
      <c r="D258" s="16">
        <f t="shared" si="83"/>
        <v>2.3549846345538583E-4</v>
      </c>
      <c r="E258" s="17">
        <f t="shared" si="84"/>
        <v>102.62283468742625</v>
      </c>
      <c r="G258" s="15">
        <v>42992</v>
      </c>
      <c r="H258" s="9">
        <v>36166.5</v>
      </c>
      <c r="I258" s="16">
        <f t="shared" si="85"/>
        <v>5.0541893752464873E-4</v>
      </c>
      <c r="J258" s="17">
        <f t="shared" si="86"/>
        <v>103.12616284789189</v>
      </c>
      <c r="L258" s="15">
        <v>42992</v>
      </c>
      <c r="M258" s="9">
        <v>39975.71</v>
      </c>
      <c r="N258" s="16">
        <f t="shared" si="87"/>
        <v>6.2977856374923924E-4</v>
      </c>
      <c r="O258" s="17">
        <f t="shared" si="88"/>
        <v>102.53784021566538</v>
      </c>
      <c r="Q258" s="15">
        <v>42992</v>
      </c>
      <c r="R258" s="9">
        <v>37904.730000000003</v>
      </c>
      <c r="S258" s="16">
        <f t="shared" si="89"/>
        <v>3.2777099100078644E-4</v>
      </c>
      <c r="T258" s="17">
        <f t="shared" si="90"/>
        <v>103.19850955297478</v>
      </c>
      <c r="V258" s="15">
        <v>42992</v>
      </c>
      <c r="W258" s="9">
        <v>1504.02</v>
      </c>
      <c r="X258" s="16">
        <f t="shared" si="98"/>
        <v>-6.8436264575921779E-4</v>
      </c>
      <c r="Y258" s="9">
        <f t="shared" si="78"/>
        <v>3.5928423890885242E-5</v>
      </c>
      <c r="Z258" s="17">
        <f t="shared" si="91"/>
        <v>102.17457761835865</v>
      </c>
      <c r="AA258" s="17">
        <f t="shared" si="92"/>
        <v>103.13904263425633</v>
      </c>
      <c r="AB258" s="17">
        <f t="shared" si="93"/>
        <v>102.24454996908996</v>
      </c>
      <c r="AC258" s="17">
        <f t="shared" si="82"/>
        <v>103.20596491380738</v>
      </c>
      <c r="AD258" s="17"/>
      <c r="AE258" s="15">
        <v>42992</v>
      </c>
      <c r="AF258" s="9">
        <v>62157.52</v>
      </c>
      <c r="AG258" s="16">
        <f t="shared" si="94"/>
        <v>6.6939339564031641E-4</v>
      </c>
      <c r="AH258" s="17">
        <f t="shared" si="95"/>
        <v>102.74804120466629</v>
      </c>
      <c r="AI258" s="17"/>
      <c r="AJ258" s="17"/>
      <c r="AK258" s="15">
        <v>42992</v>
      </c>
      <c r="AL258" s="9">
        <v>40062.25</v>
      </c>
      <c r="AM258" s="16">
        <f t="shared" si="96"/>
        <v>3.0262074055698029E-4</v>
      </c>
      <c r="AN258" s="17">
        <f t="shared" si="97"/>
        <v>102.73056665316139</v>
      </c>
      <c r="AO258" s="17"/>
      <c r="AP258" s="17"/>
      <c r="AQ258" s="9">
        <f t="shared" si="79"/>
        <v>102.53784021566538</v>
      </c>
      <c r="AR258" s="9">
        <f t="shared" si="80"/>
        <v>103.19850955297478</v>
      </c>
      <c r="AS258" s="9">
        <f t="shared" si="81"/>
        <v>102.82732586029766</v>
      </c>
      <c r="AT258" s="17"/>
      <c r="AU258" s="17"/>
      <c r="AV258" s="17"/>
      <c r="AW258" s="17"/>
    </row>
    <row r="259" spans="2:49" x14ac:dyDescent="0.2">
      <c r="B259" s="15">
        <v>42993</v>
      </c>
      <c r="C259" s="9">
        <v>36152.04</v>
      </c>
      <c r="D259" s="16">
        <f t="shared" si="83"/>
        <v>-9.6885354173170679E-4</v>
      </c>
      <c r="E259" s="17">
        <f t="shared" si="84"/>
        <v>102.52340819057679</v>
      </c>
      <c r="G259" s="15">
        <v>42993</v>
      </c>
      <c r="H259" s="9">
        <v>36114.67</v>
      </c>
      <c r="I259" s="16">
        <f t="shared" si="85"/>
        <v>-1.4330941617243242E-3</v>
      </c>
      <c r="J259" s="17">
        <f t="shared" si="86"/>
        <v>102.97837334599355</v>
      </c>
      <c r="L259" s="15">
        <v>42993</v>
      </c>
      <c r="M259" s="9">
        <v>39913.86</v>
      </c>
      <c r="N259" s="16">
        <f t="shared" si="87"/>
        <v>-1.547189530842541E-3</v>
      </c>
      <c r="O259" s="17">
        <f t="shared" si="88"/>
        <v>102.3791947427685</v>
      </c>
      <c r="Q259" s="15">
        <v>42993</v>
      </c>
      <c r="R259" s="9">
        <v>37848.06</v>
      </c>
      <c r="S259" s="16">
        <f t="shared" si="89"/>
        <v>-1.4950640724786801E-3</v>
      </c>
      <c r="T259" s="17">
        <f t="shared" si="90"/>
        <v>103.04422116900878</v>
      </c>
      <c r="V259" s="15">
        <v>42993</v>
      </c>
      <c r="W259" s="9">
        <v>1501.56</v>
      </c>
      <c r="X259" s="16">
        <f t="shared" si="98"/>
        <v>-1.6356165476523188E-3</v>
      </c>
      <c r="Y259" s="9">
        <f t="shared" ref="Y259:Y322" si="99">+(1+VLOOKUP(MONTH(V259),$BM$4:$BN$15,2,0)/100)^(1/365)-1</f>
        <v>3.5928423890885242E-5</v>
      </c>
      <c r="Z259" s="17">
        <f t="shared" si="91"/>
        <v>102.00745918845668</v>
      </c>
      <c r="AA259" s="17">
        <f t="shared" si="92"/>
        <v>102.97405233265819</v>
      </c>
      <c r="AB259" s="17">
        <f t="shared" si="93"/>
        <v>102.17457761835865</v>
      </c>
      <c r="AC259" s="17">
        <f t="shared" si="82"/>
        <v>103.13904263425633</v>
      </c>
      <c r="AD259" s="17"/>
      <c r="AE259" s="15">
        <v>42993</v>
      </c>
      <c r="AF259" s="9">
        <v>62065.35</v>
      </c>
      <c r="AG259" s="16">
        <f t="shared" si="94"/>
        <v>-1.4828455189331846E-3</v>
      </c>
      <c r="AH259" s="17">
        <f t="shared" si="95"/>
        <v>102.59568173218679</v>
      </c>
      <c r="AI259" s="17"/>
      <c r="AJ259" s="17"/>
      <c r="AK259" s="15">
        <v>42993</v>
      </c>
      <c r="AL259" s="9">
        <v>40026.199999999997</v>
      </c>
      <c r="AM259" s="16">
        <f t="shared" si="96"/>
        <v>-8.9984960904598843E-4</v>
      </c>
      <c r="AN259" s="17">
        <f t="shared" si="97"/>
        <v>102.63812459292147</v>
      </c>
      <c r="AO259" s="17"/>
      <c r="AP259" s="17"/>
      <c r="AQ259" s="9">
        <f t="shared" ref="AQ259:AQ322" si="100">+MIN(AN259,AH259,T259,O259,J259,E259)</f>
        <v>102.3791947427685</v>
      </c>
      <c r="AR259" s="9">
        <f t="shared" ref="AR259:AR322" si="101">+MAX(AN259,AH259,T259,O259,J259,E259)</f>
        <v>103.04422116900878</v>
      </c>
      <c r="AS259" s="9">
        <f t="shared" ref="AS259:AS322" si="102">+AVERAGE(AN259,AH259,T259,O259,J259,E259)</f>
        <v>102.69316729557598</v>
      </c>
      <c r="AT259" s="17"/>
      <c r="AU259" s="17"/>
      <c r="AV259" s="17"/>
      <c r="AW259" s="17"/>
    </row>
    <row r="260" spans="2:49" x14ac:dyDescent="0.2">
      <c r="B260" s="15">
        <v>42994</v>
      </c>
      <c r="C260" s="9">
        <v>36152.04</v>
      </c>
      <c r="D260" s="16">
        <f t="shared" si="83"/>
        <v>0</v>
      </c>
      <c r="E260" s="17">
        <f t="shared" si="84"/>
        <v>102.52340819057679</v>
      </c>
      <c r="G260" s="15">
        <v>42994</v>
      </c>
      <c r="H260" s="9">
        <v>36114.67</v>
      </c>
      <c r="I260" s="16">
        <f t="shared" si="85"/>
        <v>0</v>
      </c>
      <c r="J260" s="17">
        <f t="shared" si="86"/>
        <v>102.97837334599355</v>
      </c>
      <c r="L260" s="15">
        <v>42994</v>
      </c>
      <c r="M260" s="9">
        <v>39913.86</v>
      </c>
      <c r="N260" s="16">
        <f t="shared" si="87"/>
        <v>0</v>
      </c>
      <c r="O260" s="17">
        <f t="shared" si="88"/>
        <v>102.3791947427685</v>
      </c>
      <c r="Q260" s="15">
        <v>42994</v>
      </c>
      <c r="R260" s="9">
        <v>37848.06</v>
      </c>
      <c r="S260" s="16">
        <f t="shared" si="89"/>
        <v>0</v>
      </c>
      <c r="T260" s="17">
        <f t="shared" si="90"/>
        <v>103.04422116900878</v>
      </c>
      <c r="V260" s="15">
        <v>42994</v>
      </c>
      <c r="W260" s="9">
        <v>1501.7</v>
      </c>
      <c r="X260" s="16">
        <f t="shared" si="98"/>
        <v>9.3236367511240203E-5</v>
      </c>
      <c r="Y260" s="9">
        <f t="shared" si="99"/>
        <v>3.5928423890885242E-5</v>
      </c>
      <c r="Z260" s="17">
        <f t="shared" si="91"/>
        <v>102.01696999341046</v>
      </c>
      <c r="AA260" s="17">
        <f t="shared" si="92"/>
        <v>102.98735295464756</v>
      </c>
      <c r="AB260" s="17">
        <f t="shared" si="93"/>
        <v>102.00745918845668</v>
      </c>
      <c r="AC260" s="17">
        <f t="shared" ref="AC260:AC323" si="103">+AA259</f>
        <v>102.97405233265819</v>
      </c>
      <c r="AD260" s="17"/>
      <c r="AE260" s="15">
        <v>42994</v>
      </c>
      <c r="AF260" s="9">
        <v>62065.35</v>
      </c>
      <c r="AG260" s="16">
        <f t="shared" si="94"/>
        <v>0</v>
      </c>
      <c r="AH260" s="17">
        <f t="shared" si="95"/>
        <v>102.59568173218679</v>
      </c>
      <c r="AI260" s="17"/>
      <c r="AJ260" s="17"/>
      <c r="AK260" s="15">
        <v>42994</v>
      </c>
      <c r="AL260" s="9">
        <v>40026.199999999997</v>
      </c>
      <c r="AM260" s="16">
        <f t="shared" si="96"/>
        <v>0</v>
      </c>
      <c r="AN260" s="17">
        <f t="shared" si="97"/>
        <v>102.63812459292147</v>
      </c>
      <c r="AO260" s="17"/>
      <c r="AP260" s="17"/>
      <c r="AQ260" s="9">
        <f t="shared" si="100"/>
        <v>102.3791947427685</v>
      </c>
      <c r="AR260" s="9">
        <f t="shared" si="101"/>
        <v>103.04422116900878</v>
      </c>
      <c r="AS260" s="9">
        <f t="shared" si="102"/>
        <v>102.69316729557598</v>
      </c>
      <c r="AT260" s="17"/>
      <c r="AU260" s="17"/>
      <c r="AV260" s="17"/>
      <c r="AW260" s="17"/>
    </row>
    <row r="261" spans="2:49" x14ac:dyDescent="0.2">
      <c r="B261" s="15">
        <v>42995</v>
      </c>
      <c r="C261" s="9">
        <v>36152.04</v>
      </c>
      <c r="D261" s="16">
        <f t="shared" ref="D261:D324" si="104">+C261/C260-1</f>
        <v>0</v>
      </c>
      <c r="E261" s="17">
        <f t="shared" ref="E261:E324" si="105">+(1+D261)*E260</f>
        <v>102.52340819057679</v>
      </c>
      <c r="G261" s="15">
        <v>42995</v>
      </c>
      <c r="H261" s="9">
        <v>36114.67</v>
      </c>
      <c r="I261" s="16">
        <f t="shared" ref="I261:I324" si="106">+H261/H260-1</f>
        <v>0</v>
      </c>
      <c r="J261" s="17">
        <f t="shared" ref="J261:J324" si="107">+(1+I261)*J260</f>
        <v>102.97837334599355</v>
      </c>
      <c r="L261" s="15">
        <v>42995</v>
      </c>
      <c r="M261" s="9">
        <v>39913.86</v>
      </c>
      <c r="N261" s="16">
        <f t="shared" ref="N261:N324" si="108">+M261/M260-1</f>
        <v>0</v>
      </c>
      <c r="O261" s="17">
        <f t="shared" ref="O261:O324" si="109">+(1+N261)*O260</f>
        <v>102.3791947427685</v>
      </c>
      <c r="Q261" s="15">
        <v>42995</v>
      </c>
      <c r="R261" s="9">
        <v>37848.06</v>
      </c>
      <c r="S261" s="16">
        <f t="shared" ref="S261:S324" si="110">+R261/R260-1</f>
        <v>0</v>
      </c>
      <c r="T261" s="17">
        <f t="shared" ref="T261:T324" si="111">+(1+S261)*T260</f>
        <v>103.04422116900878</v>
      </c>
      <c r="V261" s="15">
        <v>42995</v>
      </c>
      <c r="W261" s="9">
        <v>1501.85</v>
      </c>
      <c r="X261" s="16">
        <f t="shared" si="98"/>
        <v>9.9886794965531323E-5</v>
      </c>
      <c r="Y261" s="9">
        <f t="shared" si="99"/>
        <v>3.5928423890885242E-5</v>
      </c>
      <c r="Z261" s="17">
        <f t="shared" ref="Z261:Z324" si="112">+(1+X261)*Z260</f>
        <v>102.02716014157519</v>
      </c>
      <c r="AA261" s="17">
        <f t="shared" ref="AA261:AA324" si="113">+(1+X261+Y261)*AA260</f>
        <v>103.00134020452855</v>
      </c>
      <c r="AB261" s="17">
        <f t="shared" ref="AB261:AB324" si="114">+Z260</f>
        <v>102.01696999341046</v>
      </c>
      <c r="AC261" s="17">
        <f t="shared" si="103"/>
        <v>102.98735295464756</v>
      </c>
      <c r="AD261" s="17"/>
      <c r="AE261" s="15">
        <v>42995</v>
      </c>
      <c r="AF261" s="9">
        <v>62065.35</v>
      </c>
      <c r="AG261" s="16">
        <f t="shared" ref="AG261:AG324" si="115">+AF261/AF260-1</f>
        <v>0</v>
      </c>
      <c r="AH261" s="17">
        <f t="shared" ref="AH261:AH324" si="116">+(1+AG261)*AH260</f>
        <v>102.59568173218679</v>
      </c>
      <c r="AI261" s="17"/>
      <c r="AJ261" s="17"/>
      <c r="AK261" s="15">
        <v>42995</v>
      </c>
      <c r="AL261" s="9">
        <v>40026.199999999997</v>
      </c>
      <c r="AM261" s="16">
        <f t="shared" ref="AM261:AM324" si="117">+AL261/AL260-1</f>
        <v>0</v>
      </c>
      <c r="AN261" s="17">
        <f t="shared" ref="AN261:AN324" si="118">+(1+AM261)*AN260</f>
        <v>102.63812459292147</v>
      </c>
      <c r="AO261" s="17"/>
      <c r="AP261" s="17"/>
      <c r="AQ261" s="9">
        <f t="shared" si="100"/>
        <v>102.3791947427685</v>
      </c>
      <c r="AR261" s="9">
        <f t="shared" si="101"/>
        <v>103.04422116900878</v>
      </c>
      <c r="AS261" s="9">
        <f t="shared" si="102"/>
        <v>102.69316729557598</v>
      </c>
      <c r="AT261" s="17"/>
      <c r="AU261" s="17"/>
      <c r="AV261" s="17"/>
      <c r="AW261" s="17"/>
    </row>
    <row r="262" spans="2:49" x14ac:dyDescent="0.2">
      <c r="B262" s="15">
        <v>42996</v>
      </c>
      <c r="C262" s="9">
        <v>36152.04</v>
      </c>
      <c r="D262" s="16">
        <f t="shared" si="104"/>
        <v>0</v>
      </c>
      <c r="E262" s="17">
        <f t="shared" si="105"/>
        <v>102.52340819057679</v>
      </c>
      <c r="G262" s="15">
        <v>42996</v>
      </c>
      <c r="H262" s="9">
        <v>36114.67</v>
      </c>
      <c r="I262" s="16">
        <f t="shared" si="106"/>
        <v>0</v>
      </c>
      <c r="J262" s="17">
        <f t="shared" si="107"/>
        <v>102.97837334599355</v>
      </c>
      <c r="L262" s="15">
        <v>42996</v>
      </c>
      <c r="M262" s="9">
        <v>39913.86</v>
      </c>
      <c r="N262" s="16">
        <f t="shared" si="108"/>
        <v>0</v>
      </c>
      <c r="O262" s="17">
        <f t="shared" si="109"/>
        <v>102.3791947427685</v>
      </c>
      <c r="Q262" s="15">
        <v>42996</v>
      </c>
      <c r="R262" s="9">
        <v>37848.06</v>
      </c>
      <c r="S262" s="16">
        <f t="shared" si="110"/>
        <v>0</v>
      </c>
      <c r="T262" s="17">
        <f t="shared" si="111"/>
        <v>103.04422116900878</v>
      </c>
      <c r="V262" s="15">
        <v>42996</v>
      </c>
      <c r="W262" s="9">
        <v>1502</v>
      </c>
      <c r="X262" s="16">
        <f t="shared" si="98"/>
        <v>9.9876818590471927E-5</v>
      </c>
      <c r="Y262" s="9">
        <f t="shared" si="99"/>
        <v>3.5928423890885242E-5</v>
      </c>
      <c r="Z262" s="17">
        <f t="shared" si="112"/>
        <v>102.03735028973996</v>
      </c>
      <c r="AA262" s="17">
        <f t="shared" si="113"/>
        <v>103.01532832651093</v>
      </c>
      <c r="AB262" s="17">
        <f t="shared" si="114"/>
        <v>102.02716014157519</v>
      </c>
      <c r="AC262" s="17">
        <f t="shared" si="103"/>
        <v>103.00134020452855</v>
      </c>
      <c r="AD262" s="17"/>
      <c r="AE262" s="15">
        <v>42996</v>
      </c>
      <c r="AF262" s="9">
        <v>62065.35</v>
      </c>
      <c r="AG262" s="16">
        <f t="shared" si="115"/>
        <v>0</v>
      </c>
      <c r="AH262" s="17">
        <f t="shared" si="116"/>
        <v>102.59568173218679</v>
      </c>
      <c r="AI262" s="17"/>
      <c r="AJ262" s="17"/>
      <c r="AK262" s="15">
        <v>42996</v>
      </c>
      <c r="AL262" s="9">
        <v>40026.199999999997</v>
      </c>
      <c r="AM262" s="16">
        <f t="shared" si="117"/>
        <v>0</v>
      </c>
      <c r="AN262" s="17">
        <f t="shared" si="118"/>
        <v>102.63812459292147</v>
      </c>
      <c r="AO262" s="17"/>
      <c r="AP262" s="17"/>
      <c r="AQ262" s="9">
        <f t="shared" si="100"/>
        <v>102.3791947427685</v>
      </c>
      <c r="AR262" s="9">
        <f t="shared" si="101"/>
        <v>103.04422116900878</v>
      </c>
      <c r="AS262" s="9">
        <f t="shared" si="102"/>
        <v>102.69316729557598</v>
      </c>
      <c r="AT262" s="17"/>
      <c r="AU262" s="17"/>
      <c r="AV262" s="17"/>
      <c r="AW262" s="17"/>
    </row>
    <row r="263" spans="2:49" x14ac:dyDescent="0.2">
      <c r="B263" s="15">
        <v>42997</v>
      </c>
      <c r="C263" s="9">
        <v>36152.04</v>
      </c>
      <c r="D263" s="16">
        <f t="shared" si="104"/>
        <v>0</v>
      </c>
      <c r="E263" s="17">
        <f t="shared" si="105"/>
        <v>102.52340819057679</v>
      </c>
      <c r="G263" s="15">
        <v>42997</v>
      </c>
      <c r="H263" s="9">
        <v>36114.67</v>
      </c>
      <c r="I263" s="16">
        <f t="shared" si="106"/>
        <v>0</v>
      </c>
      <c r="J263" s="17">
        <f t="shared" si="107"/>
        <v>102.97837334599355</v>
      </c>
      <c r="L263" s="15">
        <v>42997</v>
      </c>
      <c r="M263" s="9">
        <v>39913.86</v>
      </c>
      <c r="N263" s="16">
        <f t="shared" si="108"/>
        <v>0</v>
      </c>
      <c r="O263" s="17">
        <f t="shared" si="109"/>
        <v>102.3791947427685</v>
      </c>
      <c r="Q263" s="15">
        <v>42997</v>
      </c>
      <c r="R263" s="9">
        <v>37848.06</v>
      </c>
      <c r="S263" s="16">
        <f t="shared" si="110"/>
        <v>0</v>
      </c>
      <c r="T263" s="17">
        <f t="shared" si="111"/>
        <v>103.04422116900878</v>
      </c>
      <c r="V263" s="15">
        <v>42997</v>
      </c>
      <c r="W263" s="9">
        <v>1502.15</v>
      </c>
      <c r="X263" s="16">
        <f t="shared" ref="X263:X326" si="119">+W263/W262-1</f>
        <v>9.9866844207818772E-5</v>
      </c>
      <c r="Y263" s="9">
        <f t="shared" si="99"/>
        <v>3.5928423890885242E-5</v>
      </c>
      <c r="Z263" s="17">
        <f t="shared" si="112"/>
        <v>102.04754043790473</v>
      </c>
      <c r="AA263" s="17">
        <f t="shared" si="113"/>
        <v>103.02931732063929</v>
      </c>
      <c r="AB263" s="17">
        <f t="shared" si="114"/>
        <v>102.03735028973996</v>
      </c>
      <c r="AC263" s="17">
        <f t="shared" si="103"/>
        <v>103.01532832651093</v>
      </c>
      <c r="AD263" s="17"/>
      <c r="AE263" s="15">
        <v>42997</v>
      </c>
      <c r="AF263" s="9">
        <v>62065.35</v>
      </c>
      <c r="AG263" s="16">
        <f t="shared" si="115"/>
        <v>0</v>
      </c>
      <c r="AH263" s="17">
        <f t="shared" si="116"/>
        <v>102.59568173218679</v>
      </c>
      <c r="AI263" s="17"/>
      <c r="AJ263" s="17"/>
      <c r="AK263" s="15">
        <v>42997</v>
      </c>
      <c r="AL263" s="9">
        <v>40026.199999999997</v>
      </c>
      <c r="AM263" s="16">
        <f t="shared" si="117"/>
        <v>0</v>
      </c>
      <c r="AN263" s="17">
        <f t="shared" si="118"/>
        <v>102.63812459292147</v>
      </c>
      <c r="AO263" s="17"/>
      <c r="AP263" s="17"/>
      <c r="AQ263" s="9">
        <f t="shared" si="100"/>
        <v>102.3791947427685</v>
      </c>
      <c r="AR263" s="9">
        <f t="shared" si="101"/>
        <v>103.04422116900878</v>
      </c>
      <c r="AS263" s="9">
        <f t="shared" si="102"/>
        <v>102.69316729557598</v>
      </c>
      <c r="AT263" s="17"/>
      <c r="AU263" s="17"/>
      <c r="AV263" s="17"/>
      <c r="AW263" s="17"/>
    </row>
    <row r="264" spans="2:49" x14ac:dyDescent="0.2">
      <c r="B264" s="15">
        <v>42998</v>
      </c>
      <c r="C264" s="9">
        <v>36101.81</v>
      </c>
      <c r="D264" s="16">
        <f t="shared" si="104"/>
        <v>-1.3894098369000574E-3</v>
      </c>
      <c r="E264" s="17">
        <f t="shared" si="105"/>
        <v>102.38096115872428</v>
      </c>
      <c r="G264" s="15">
        <v>42998</v>
      </c>
      <c r="H264" s="9">
        <v>36081.07</v>
      </c>
      <c r="I264" s="16">
        <f t="shared" si="106"/>
        <v>-9.3036984693473102E-4</v>
      </c>
      <c r="J264" s="17">
        <f t="shared" si="107"/>
        <v>102.88256537254604</v>
      </c>
      <c r="L264" s="15">
        <v>42998</v>
      </c>
      <c r="M264" s="9">
        <v>39865.26</v>
      </c>
      <c r="N264" s="16">
        <f t="shared" si="108"/>
        <v>-1.2176221492984363E-3</v>
      </c>
      <c r="O264" s="17">
        <f t="shared" si="109"/>
        <v>102.25453556762237</v>
      </c>
      <c r="Q264" s="15">
        <v>42998</v>
      </c>
      <c r="R264" s="9">
        <v>37810.93</v>
      </c>
      <c r="S264" s="16">
        <f t="shared" si="110"/>
        <v>-9.8102782546838352E-4</v>
      </c>
      <c r="T264" s="17">
        <f t="shared" si="111"/>
        <v>102.94313192078826</v>
      </c>
      <c r="V264" s="15">
        <v>42998</v>
      </c>
      <c r="W264" s="9">
        <v>1500.98</v>
      </c>
      <c r="X264" s="16">
        <f t="shared" si="119"/>
        <v>-7.7888360017308589E-4</v>
      </c>
      <c r="Y264" s="9">
        <f t="shared" si="99"/>
        <v>3.5928423890885242E-5</v>
      </c>
      <c r="Z264" s="17">
        <f t="shared" si="112"/>
        <v>101.96805728221965</v>
      </c>
      <c r="AA264" s="17">
        <f t="shared" si="113"/>
        <v>102.9527711560271</v>
      </c>
      <c r="AB264" s="17">
        <f t="shared" si="114"/>
        <v>102.04754043790473</v>
      </c>
      <c r="AC264" s="17">
        <f t="shared" si="103"/>
        <v>103.02931732063929</v>
      </c>
      <c r="AD264" s="17"/>
      <c r="AE264" s="15">
        <v>42998</v>
      </c>
      <c r="AF264" s="9">
        <v>62001.25</v>
      </c>
      <c r="AG264" s="16">
        <f t="shared" si="115"/>
        <v>-1.0327823817959381E-3</v>
      </c>
      <c r="AH264" s="17">
        <f t="shared" si="116"/>
        <v>102.48972271964544</v>
      </c>
      <c r="AI264" s="17"/>
      <c r="AJ264" s="17"/>
      <c r="AK264" s="15">
        <v>42998</v>
      </c>
      <c r="AL264" s="9">
        <v>40019.56</v>
      </c>
      <c r="AM264" s="16">
        <f t="shared" si="117"/>
        <v>-1.6589134117150905E-4</v>
      </c>
      <c r="AN264" s="17">
        <f t="shared" si="118"/>
        <v>102.62109781677742</v>
      </c>
      <c r="AO264" s="17"/>
      <c r="AP264" s="17"/>
      <c r="AQ264" s="9">
        <f t="shared" si="100"/>
        <v>102.25453556762237</v>
      </c>
      <c r="AR264" s="9">
        <f t="shared" si="101"/>
        <v>102.94313192078826</v>
      </c>
      <c r="AS264" s="9">
        <f t="shared" si="102"/>
        <v>102.59533575935065</v>
      </c>
      <c r="AT264" s="17"/>
      <c r="AU264" s="17"/>
      <c r="AV264" s="17"/>
      <c r="AW264" s="17"/>
    </row>
    <row r="265" spans="2:49" x14ac:dyDescent="0.2">
      <c r="B265" s="15">
        <v>42999</v>
      </c>
      <c r="C265" s="9">
        <v>36086.31</v>
      </c>
      <c r="D265" s="16">
        <f t="shared" si="104"/>
        <v>-4.2934135435312992E-4</v>
      </c>
      <c r="E265" s="17">
        <f t="shared" si="105"/>
        <v>102.33700477820041</v>
      </c>
      <c r="G265" s="15">
        <v>42999</v>
      </c>
      <c r="H265" s="9">
        <v>36063.39</v>
      </c>
      <c r="I265" s="16">
        <f t="shared" si="106"/>
        <v>-4.9000764112594464E-4</v>
      </c>
      <c r="J265" s="17">
        <f t="shared" si="107"/>
        <v>102.83215212937485</v>
      </c>
      <c r="L265" s="15">
        <v>42999</v>
      </c>
      <c r="M265" s="9">
        <v>39858.74</v>
      </c>
      <c r="N265" s="16">
        <f t="shared" si="108"/>
        <v>-1.6355092127839921E-4</v>
      </c>
      <c r="O265" s="17">
        <f t="shared" si="109"/>
        <v>102.23781174412539</v>
      </c>
      <c r="Q265" s="15">
        <v>42999</v>
      </c>
      <c r="R265" s="9">
        <v>37799.9</v>
      </c>
      <c r="S265" s="16">
        <f t="shared" si="110"/>
        <v>-2.9171459152155244E-4</v>
      </c>
      <c r="T265" s="17">
        <f t="shared" si="111"/>
        <v>102.91310190711003</v>
      </c>
      <c r="V265" s="15">
        <v>42999</v>
      </c>
      <c r="W265" s="9">
        <v>1502.06</v>
      </c>
      <c r="X265" s="16">
        <f t="shared" si="119"/>
        <v>7.1952990712720322E-4</v>
      </c>
      <c r="Y265" s="9">
        <f t="shared" si="99"/>
        <v>3.5928423890885242E-5</v>
      </c>
      <c r="Z265" s="17">
        <f t="shared" si="112"/>
        <v>102.04142634900586</v>
      </c>
      <c r="AA265" s="17">
        <f t="shared" si="113"/>
        <v>103.03054768469832</v>
      </c>
      <c r="AB265" s="17">
        <f t="shared" si="114"/>
        <v>101.96805728221965</v>
      </c>
      <c r="AC265" s="17">
        <f t="shared" si="103"/>
        <v>102.9527711560271</v>
      </c>
      <c r="AD265" s="17"/>
      <c r="AE265" s="15">
        <v>42999</v>
      </c>
      <c r="AF265" s="9">
        <v>61977.33</v>
      </c>
      <c r="AG265" s="16">
        <f t="shared" si="115"/>
        <v>-3.8579867341381746E-4</v>
      </c>
      <c r="AH265" s="17">
        <f t="shared" si="116"/>
        <v>102.45018232058165</v>
      </c>
      <c r="AI265" s="17"/>
      <c r="AJ265" s="17"/>
      <c r="AK265" s="15">
        <v>42999</v>
      </c>
      <c r="AL265" s="9">
        <v>40013.910000000003</v>
      </c>
      <c r="AM265" s="16">
        <f t="shared" si="117"/>
        <v>-1.4118096250914647E-4</v>
      </c>
      <c r="AN265" s="17">
        <f t="shared" si="118"/>
        <v>102.60660967141391</v>
      </c>
      <c r="AO265" s="17"/>
      <c r="AP265" s="17"/>
      <c r="AQ265" s="9">
        <f t="shared" si="100"/>
        <v>102.23781174412539</v>
      </c>
      <c r="AR265" s="9">
        <f t="shared" si="101"/>
        <v>102.91310190711003</v>
      </c>
      <c r="AS265" s="9">
        <f t="shared" si="102"/>
        <v>102.56281042513437</v>
      </c>
      <c r="AT265" s="17"/>
      <c r="AU265" s="17"/>
      <c r="AV265" s="17"/>
      <c r="AW265" s="17"/>
    </row>
    <row r="266" spans="2:49" x14ac:dyDescent="0.2">
      <c r="B266" s="15">
        <v>43000</v>
      </c>
      <c r="C266" s="9">
        <v>36120.769999999997</v>
      </c>
      <c r="D266" s="16">
        <f t="shared" si="104"/>
        <v>9.5493277090397122E-4</v>
      </c>
      <c r="E266" s="17">
        <f t="shared" si="105"/>
        <v>102.43472973773927</v>
      </c>
      <c r="G266" s="15">
        <v>43000</v>
      </c>
      <c r="H266" s="9">
        <v>36085.589999999997</v>
      </c>
      <c r="I266" s="16">
        <f t="shared" si="106"/>
        <v>6.1558272807960002E-4</v>
      </c>
      <c r="J266" s="17">
        <f t="shared" si="107"/>
        <v>102.89545382611695</v>
      </c>
      <c r="L266" s="15">
        <v>43000</v>
      </c>
      <c r="M266" s="9">
        <v>39887.370000000003</v>
      </c>
      <c r="N266" s="16">
        <f t="shared" si="108"/>
        <v>7.182866292312351E-4</v>
      </c>
      <c r="O266" s="17">
        <f t="shared" si="109"/>
        <v>102.31124779730305</v>
      </c>
      <c r="Q266" s="15">
        <v>43000</v>
      </c>
      <c r="R266" s="9">
        <v>37817.15</v>
      </c>
      <c r="S266" s="16">
        <f t="shared" si="110"/>
        <v>4.5635041362546147E-4</v>
      </c>
      <c r="T266" s="17">
        <f t="shared" si="111"/>
        <v>102.96006634373282</v>
      </c>
      <c r="V266" s="15">
        <v>43000</v>
      </c>
      <c r="W266" s="9">
        <v>1505.93</v>
      </c>
      <c r="X266" s="16">
        <f t="shared" si="119"/>
        <v>2.5764616593213496E-3</v>
      </c>
      <c r="Y266" s="9">
        <f t="shared" si="99"/>
        <v>3.5928423890885242E-5</v>
      </c>
      <c r="Z266" s="17">
        <f t="shared" si="112"/>
        <v>102.30433217165654</v>
      </c>
      <c r="AA266" s="17">
        <f t="shared" si="113"/>
        <v>103.29970366573775</v>
      </c>
      <c r="AB266" s="17">
        <f t="shared" si="114"/>
        <v>102.04142634900586</v>
      </c>
      <c r="AC266" s="17">
        <f t="shared" si="103"/>
        <v>103.03054768469832</v>
      </c>
      <c r="AD266" s="17"/>
      <c r="AE266" s="15">
        <v>43000</v>
      </c>
      <c r="AF266" s="9">
        <v>62026.79</v>
      </c>
      <c r="AG266" s="16">
        <f t="shared" si="115"/>
        <v>7.9803373265674438E-4</v>
      </c>
      <c r="AH266" s="17">
        <f t="shared" si="116"/>
        <v>102.53194102199031</v>
      </c>
      <c r="AI266" s="17"/>
      <c r="AJ266" s="17"/>
      <c r="AK266" s="15">
        <v>43000</v>
      </c>
      <c r="AL266" s="9">
        <v>40038.339999999997</v>
      </c>
      <c r="AM266" s="16">
        <f t="shared" si="117"/>
        <v>6.1053768551966314E-4</v>
      </c>
      <c r="AN266" s="17">
        <f t="shared" si="118"/>
        <v>102.66925487340171</v>
      </c>
      <c r="AO266" s="17"/>
      <c r="AP266" s="17"/>
      <c r="AQ266" s="9">
        <f t="shared" si="100"/>
        <v>102.31124779730305</v>
      </c>
      <c r="AR266" s="9">
        <f t="shared" si="101"/>
        <v>102.96006634373282</v>
      </c>
      <c r="AS266" s="9">
        <f t="shared" si="102"/>
        <v>102.63378226671402</v>
      </c>
      <c r="AT266" s="17"/>
      <c r="AU266" s="17"/>
      <c r="AV266" s="17"/>
      <c r="AW266" s="17"/>
    </row>
    <row r="267" spans="2:49" x14ac:dyDescent="0.2">
      <c r="B267" s="15">
        <v>43001</v>
      </c>
      <c r="C267" s="9">
        <v>36120.769999999997</v>
      </c>
      <c r="D267" s="16">
        <f t="shared" si="104"/>
        <v>0</v>
      </c>
      <c r="E267" s="17">
        <f t="shared" si="105"/>
        <v>102.43472973773927</v>
      </c>
      <c r="G267" s="15">
        <v>43001</v>
      </c>
      <c r="H267" s="9">
        <v>36085.589999999997</v>
      </c>
      <c r="I267" s="16">
        <f t="shared" si="106"/>
        <v>0</v>
      </c>
      <c r="J267" s="17">
        <f t="shared" si="107"/>
        <v>102.89545382611695</v>
      </c>
      <c r="L267" s="15">
        <v>43001</v>
      </c>
      <c r="M267" s="9">
        <v>39887.370000000003</v>
      </c>
      <c r="N267" s="16">
        <f t="shared" si="108"/>
        <v>0</v>
      </c>
      <c r="O267" s="17">
        <f t="shared" si="109"/>
        <v>102.31124779730305</v>
      </c>
      <c r="Q267" s="15">
        <v>43001</v>
      </c>
      <c r="R267" s="9">
        <v>37817.15</v>
      </c>
      <c r="S267" s="16">
        <f t="shared" si="110"/>
        <v>0</v>
      </c>
      <c r="T267" s="17">
        <f t="shared" si="111"/>
        <v>102.96006634373282</v>
      </c>
      <c r="V267" s="15">
        <v>43001</v>
      </c>
      <c r="W267" s="9">
        <v>1506.06</v>
      </c>
      <c r="X267" s="16">
        <f t="shared" si="119"/>
        <v>8.6325393610531265E-5</v>
      </c>
      <c r="Y267" s="9">
        <f t="shared" si="99"/>
        <v>3.5928423890885242E-5</v>
      </c>
      <c r="Z267" s="17">
        <f t="shared" si="112"/>
        <v>102.31316363339933</v>
      </c>
      <c r="AA267" s="17">
        <f t="shared" si="113"/>
        <v>103.31233244885766</v>
      </c>
      <c r="AB267" s="17">
        <f t="shared" si="114"/>
        <v>102.30433217165654</v>
      </c>
      <c r="AC267" s="17">
        <f t="shared" si="103"/>
        <v>103.29970366573775</v>
      </c>
      <c r="AD267" s="17"/>
      <c r="AE267" s="15">
        <v>43001</v>
      </c>
      <c r="AF267" s="9">
        <v>62026.79</v>
      </c>
      <c r="AG267" s="16">
        <f t="shared" si="115"/>
        <v>0</v>
      </c>
      <c r="AH267" s="17">
        <f t="shared" si="116"/>
        <v>102.53194102199031</v>
      </c>
      <c r="AI267" s="17"/>
      <c r="AJ267" s="17"/>
      <c r="AK267" s="15">
        <v>43001</v>
      </c>
      <c r="AL267" s="9">
        <v>40038.339999999997</v>
      </c>
      <c r="AM267" s="16">
        <f t="shared" si="117"/>
        <v>0</v>
      </c>
      <c r="AN267" s="17">
        <f t="shared" si="118"/>
        <v>102.66925487340171</v>
      </c>
      <c r="AO267" s="17"/>
      <c r="AP267" s="17"/>
      <c r="AQ267" s="9">
        <f t="shared" si="100"/>
        <v>102.31124779730305</v>
      </c>
      <c r="AR267" s="9">
        <f t="shared" si="101"/>
        <v>102.96006634373282</v>
      </c>
      <c r="AS267" s="9">
        <f t="shared" si="102"/>
        <v>102.63378226671402</v>
      </c>
      <c r="AT267" s="17"/>
      <c r="AU267" s="17"/>
      <c r="AV267" s="17"/>
      <c r="AW267" s="17"/>
    </row>
    <row r="268" spans="2:49" x14ac:dyDescent="0.2">
      <c r="B268" s="15">
        <v>43002</v>
      </c>
      <c r="C268" s="9">
        <v>36120.769999999997</v>
      </c>
      <c r="D268" s="16">
        <f t="shared" si="104"/>
        <v>0</v>
      </c>
      <c r="E268" s="17">
        <f t="shared" si="105"/>
        <v>102.43472973773927</v>
      </c>
      <c r="G268" s="15">
        <v>43002</v>
      </c>
      <c r="H268" s="9">
        <v>36085.589999999997</v>
      </c>
      <c r="I268" s="16">
        <f t="shared" si="106"/>
        <v>0</v>
      </c>
      <c r="J268" s="17">
        <f t="shared" si="107"/>
        <v>102.89545382611695</v>
      </c>
      <c r="L268" s="15">
        <v>43002</v>
      </c>
      <c r="M268" s="9">
        <v>39887.370000000003</v>
      </c>
      <c r="N268" s="16">
        <f t="shared" si="108"/>
        <v>0</v>
      </c>
      <c r="O268" s="17">
        <f t="shared" si="109"/>
        <v>102.31124779730305</v>
      </c>
      <c r="Q268" s="15">
        <v>43002</v>
      </c>
      <c r="R268" s="9">
        <v>37817.15</v>
      </c>
      <c r="S268" s="16">
        <f t="shared" si="110"/>
        <v>0</v>
      </c>
      <c r="T268" s="17">
        <f t="shared" si="111"/>
        <v>102.96006634373282</v>
      </c>
      <c r="V268" s="15">
        <v>43002</v>
      </c>
      <c r="W268" s="9">
        <v>1506.21</v>
      </c>
      <c r="X268" s="16">
        <f t="shared" si="119"/>
        <v>9.9597625592640071E-5</v>
      </c>
      <c r="Y268" s="9">
        <f t="shared" si="99"/>
        <v>3.5928423890885242E-5</v>
      </c>
      <c r="Z268" s="17">
        <f t="shared" si="112"/>
        <v>102.32335378156408</v>
      </c>
      <c r="AA268" s="17">
        <f t="shared" si="113"/>
        <v>103.32633396113738</v>
      </c>
      <c r="AB268" s="17">
        <f t="shared" si="114"/>
        <v>102.31316363339933</v>
      </c>
      <c r="AC268" s="17">
        <f t="shared" si="103"/>
        <v>103.31233244885766</v>
      </c>
      <c r="AD268" s="17"/>
      <c r="AE268" s="15">
        <v>43002</v>
      </c>
      <c r="AF268" s="9">
        <v>62026.79</v>
      </c>
      <c r="AG268" s="16">
        <f t="shared" si="115"/>
        <v>0</v>
      </c>
      <c r="AH268" s="17">
        <f t="shared" si="116"/>
        <v>102.53194102199031</v>
      </c>
      <c r="AI268" s="17"/>
      <c r="AJ268" s="17"/>
      <c r="AK268" s="15">
        <v>43002</v>
      </c>
      <c r="AL268" s="9">
        <v>40038.339999999997</v>
      </c>
      <c r="AM268" s="16">
        <f t="shared" si="117"/>
        <v>0</v>
      </c>
      <c r="AN268" s="17">
        <f t="shared" si="118"/>
        <v>102.66925487340171</v>
      </c>
      <c r="AO268" s="17"/>
      <c r="AP268" s="17"/>
      <c r="AQ268" s="9">
        <f t="shared" si="100"/>
        <v>102.31124779730305</v>
      </c>
      <c r="AR268" s="9">
        <f t="shared" si="101"/>
        <v>102.96006634373282</v>
      </c>
      <c r="AS268" s="9">
        <f t="shared" si="102"/>
        <v>102.63378226671402</v>
      </c>
      <c r="AT268" s="17"/>
      <c r="AU268" s="17"/>
      <c r="AV268" s="17"/>
      <c r="AW268" s="17"/>
    </row>
    <row r="269" spans="2:49" x14ac:dyDescent="0.2">
      <c r="B269" s="15">
        <v>43003</v>
      </c>
      <c r="C269" s="9">
        <v>36186.720000000001</v>
      </c>
      <c r="D269" s="16">
        <f t="shared" si="104"/>
        <v>1.825819327771816E-3</v>
      </c>
      <c r="E269" s="17">
        <f t="shared" si="105"/>
        <v>102.62175704712952</v>
      </c>
      <c r="G269" s="15">
        <v>43003</v>
      </c>
      <c r="H269" s="9">
        <v>36162.559999999998</v>
      </c>
      <c r="I269" s="16">
        <f t="shared" si="106"/>
        <v>2.1329843851798369E-3</v>
      </c>
      <c r="J269" s="17">
        <f t="shared" si="107"/>
        <v>103.11492822243405</v>
      </c>
      <c r="L269" s="15">
        <v>43003</v>
      </c>
      <c r="M269" s="9">
        <v>39977.22</v>
      </c>
      <c r="N269" s="16">
        <f t="shared" si="108"/>
        <v>2.252592738001935E-3</v>
      </c>
      <c r="O269" s="17">
        <f t="shared" si="109"/>
        <v>102.54171337110718</v>
      </c>
      <c r="Q269" s="15">
        <v>43003</v>
      </c>
      <c r="R269" s="9">
        <v>37899.54</v>
      </c>
      <c r="S269" s="16">
        <f t="shared" si="110"/>
        <v>2.1786411720607912E-3</v>
      </c>
      <c r="T269" s="17">
        <f t="shared" si="111"/>
        <v>103.18437938334739</v>
      </c>
      <c r="V269" s="15">
        <v>43003</v>
      </c>
      <c r="W269" s="9">
        <v>1506.16</v>
      </c>
      <c r="X269" s="16">
        <f t="shared" si="119"/>
        <v>-3.3195902297777913E-5</v>
      </c>
      <c r="Y269" s="9">
        <f t="shared" si="99"/>
        <v>3.5928423890885242E-5</v>
      </c>
      <c r="Z269" s="17">
        <f t="shared" si="112"/>
        <v>102.31995706550917</v>
      </c>
      <c r="AA269" s="17">
        <f t="shared" si="113"/>
        <v>103.32661630257606</v>
      </c>
      <c r="AB269" s="17">
        <f t="shared" si="114"/>
        <v>102.32335378156408</v>
      </c>
      <c r="AC269" s="17">
        <f t="shared" si="103"/>
        <v>103.32633396113738</v>
      </c>
      <c r="AD269" s="17"/>
      <c r="AE269" s="15">
        <v>43003</v>
      </c>
      <c r="AF269" s="9">
        <v>62152.959999999999</v>
      </c>
      <c r="AG269" s="16">
        <f t="shared" si="115"/>
        <v>2.0341210628505024E-3</v>
      </c>
      <c r="AH269" s="17">
        <f t="shared" si="116"/>
        <v>102.74050340283809</v>
      </c>
      <c r="AI269" s="17"/>
      <c r="AJ269" s="17"/>
      <c r="AK269" s="15">
        <v>43003</v>
      </c>
      <c r="AL269" s="9">
        <v>40107.97</v>
      </c>
      <c r="AM269" s="16">
        <f t="shared" si="117"/>
        <v>1.7390830888595055E-3</v>
      </c>
      <c r="AN269" s="17">
        <f t="shared" si="118"/>
        <v>102.84780523829785</v>
      </c>
      <c r="AO269" s="17"/>
      <c r="AP269" s="17"/>
      <c r="AQ269" s="9">
        <f t="shared" si="100"/>
        <v>102.54171337110718</v>
      </c>
      <c r="AR269" s="9">
        <f t="shared" si="101"/>
        <v>103.18437938334739</v>
      </c>
      <c r="AS269" s="9">
        <f t="shared" si="102"/>
        <v>102.84184777752569</v>
      </c>
      <c r="AT269" s="17"/>
      <c r="AU269" s="17"/>
      <c r="AV269" s="17"/>
      <c r="AW269" s="17"/>
    </row>
    <row r="270" spans="2:49" x14ac:dyDescent="0.2">
      <c r="B270" s="15">
        <v>43004</v>
      </c>
      <c r="C270" s="9">
        <v>36217.29</v>
      </c>
      <c r="D270" s="16">
        <f t="shared" si="104"/>
        <v>8.4478504821650091E-4</v>
      </c>
      <c r="E270" s="17">
        <f t="shared" si="105"/>
        <v>102.70845037310464</v>
      </c>
      <c r="G270" s="15">
        <v>43004</v>
      </c>
      <c r="H270" s="9">
        <v>36181.42</v>
      </c>
      <c r="I270" s="16">
        <f t="shared" si="106"/>
        <v>5.2153387370812432E-4</v>
      </c>
      <c r="J270" s="17">
        <f t="shared" si="107"/>
        <v>103.16870615038702</v>
      </c>
      <c r="L270" s="15">
        <v>43004</v>
      </c>
      <c r="M270" s="9">
        <v>39999.75</v>
      </c>
      <c r="N270" s="16">
        <f t="shared" si="108"/>
        <v>5.6357095365799914E-4</v>
      </c>
      <c r="O270" s="17">
        <f t="shared" si="109"/>
        <v>102.59950290230145</v>
      </c>
      <c r="Q270" s="15">
        <v>43004</v>
      </c>
      <c r="R270" s="9">
        <v>37914.47</v>
      </c>
      <c r="S270" s="16">
        <f t="shared" si="110"/>
        <v>3.9393617970029382E-4</v>
      </c>
      <c r="T270" s="17">
        <f t="shared" si="111"/>
        <v>103.22502744356642</v>
      </c>
      <c r="V270" s="15">
        <v>43004</v>
      </c>
      <c r="W270" s="9">
        <v>1507.01</v>
      </c>
      <c r="X270" s="16">
        <f t="shared" si="119"/>
        <v>5.6434907313951399E-4</v>
      </c>
      <c r="Y270" s="9">
        <f t="shared" si="99"/>
        <v>3.5928423890885242E-5</v>
      </c>
      <c r="Z270" s="17">
        <f t="shared" si="112"/>
        <v>102.37770123844277</v>
      </c>
      <c r="AA270" s="17">
        <f t="shared" si="113"/>
        <v>103.38864094518679</v>
      </c>
      <c r="AB270" s="17">
        <f t="shared" si="114"/>
        <v>102.31995706550917</v>
      </c>
      <c r="AC270" s="17">
        <f t="shared" si="103"/>
        <v>103.32661630257606</v>
      </c>
      <c r="AD270" s="17"/>
      <c r="AE270" s="15">
        <v>43004</v>
      </c>
      <c r="AF270" s="9">
        <v>62213.919999999998</v>
      </c>
      <c r="AG270" s="16">
        <f t="shared" si="115"/>
        <v>9.8080606297745732E-4</v>
      </c>
      <c r="AH270" s="17">
        <f t="shared" si="116"/>
        <v>102.84127191148895</v>
      </c>
      <c r="AI270" s="17"/>
      <c r="AJ270" s="17"/>
      <c r="AK270" s="15">
        <v>43004</v>
      </c>
      <c r="AL270" s="9">
        <v>40122.31</v>
      </c>
      <c r="AM270" s="16">
        <f t="shared" si="117"/>
        <v>3.5753492385670604E-4</v>
      </c>
      <c r="AN270" s="17">
        <f t="shared" si="118"/>
        <v>102.88457692051256</v>
      </c>
      <c r="AO270" s="17"/>
      <c r="AP270" s="17"/>
      <c r="AQ270" s="9">
        <f t="shared" si="100"/>
        <v>102.59950290230145</v>
      </c>
      <c r="AR270" s="9">
        <f t="shared" si="101"/>
        <v>103.22502744356642</v>
      </c>
      <c r="AS270" s="9">
        <f t="shared" si="102"/>
        <v>102.90458928356016</v>
      </c>
      <c r="AT270" s="17"/>
      <c r="AU270" s="17"/>
      <c r="AV270" s="17"/>
      <c r="AW270" s="17"/>
    </row>
    <row r="271" spans="2:49" x14ac:dyDescent="0.2">
      <c r="B271" s="15">
        <v>43005</v>
      </c>
      <c r="C271" s="9">
        <v>36252.69</v>
      </c>
      <c r="D271" s="16">
        <f t="shared" si="104"/>
        <v>9.7743370638725402E-4</v>
      </c>
      <c r="E271" s="17">
        <f t="shared" si="105"/>
        <v>102.80884107443012</v>
      </c>
      <c r="G271" s="15">
        <v>43005</v>
      </c>
      <c r="H271" s="9">
        <v>36215.32</v>
      </c>
      <c r="I271" s="16">
        <f t="shared" si="106"/>
        <v>9.3694498447005614E-4</v>
      </c>
      <c r="J271" s="17">
        <f t="shared" si="107"/>
        <v>103.26536955216889</v>
      </c>
      <c r="L271" s="15">
        <v>43005</v>
      </c>
      <c r="M271" s="9">
        <v>40025.21</v>
      </c>
      <c r="N271" s="16">
        <f t="shared" si="108"/>
        <v>6.3650397814973836E-4</v>
      </c>
      <c r="O271" s="17">
        <f t="shared" si="109"/>
        <v>102.66480789405496</v>
      </c>
      <c r="Q271" s="15">
        <v>43005</v>
      </c>
      <c r="R271" s="9">
        <v>37939</v>
      </c>
      <c r="S271" s="16">
        <f t="shared" si="110"/>
        <v>6.469825372739102E-4</v>
      </c>
      <c r="T271" s="17">
        <f t="shared" si="111"/>
        <v>103.29181223373203</v>
      </c>
      <c r="V271" s="15">
        <v>43005</v>
      </c>
      <c r="W271" s="9">
        <v>1506.46</v>
      </c>
      <c r="X271" s="16">
        <f t="shared" si="119"/>
        <v>-3.6496108187733522E-4</v>
      </c>
      <c r="Y271" s="9">
        <f t="shared" si="99"/>
        <v>3.5928423890885242E-5</v>
      </c>
      <c r="Z271" s="17">
        <f t="shared" si="112"/>
        <v>102.34033736183868</v>
      </c>
      <c r="AA271" s="17">
        <f t="shared" si="113"/>
        <v>103.35462270585099</v>
      </c>
      <c r="AB271" s="17">
        <f t="shared" si="114"/>
        <v>102.37770123844277</v>
      </c>
      <c r="AC271" s="17">
        <f t="shared" si="103"/>
        <v>103.38864094518679</v>
      </c>
      <c r="AD271" s="17"/>
      <c r="AE271" s="15">
        <v>43005</v>
      </c>
      <c r="AF271" s="9">
        <v>62260.1</v>
      </c>
      <c r="AG271" s="16">
        <f t="shared" si="115"/>
        <v>7.4227761246992152E-4</v>
      </c>
      <c r="AH271" s="17">
        <f t="shared" si="116"/>
        <v>102.91760868526677</v>
      </c>
      <c r="AI271" s="17"/>
      <c r="AJ271" s="17"/>
      <c r="AK271" s="15">
        <v>43005</v>
      </c>
      <c r="AL271" s="9">
        <v>40139.1</v>
      </c>
      <c r="AM271" s="16">
        <f t="shared" si="117"/>
        <v>4.1847042206688556E-4</v>
      </c>
      <c r="AN271" s="17">
        <f t="shared" si="118"/>
        <v>102.92763107284065</v>
      </c>
      <c r="AO271" s="17"/>
      <c r="AP271" s="17"/>
      <c r="AQ271" s="9">
        <f t="shared" si="100"/>
        <v>102.66480789405496</v>
      </c>
      <c r="AR271" s="9">
        <f t="shared" si="101"/>
        <v>103.29181223373203</v>
      </c>
      <c r="AS271" s="9">
        <f t="shared" si="102"/>
        <v>102.97934508541557</v>
      </c>
      <c r="AT271" s="17"/>
      <c r="AU271" s="17"/>
      <c r="AV271" s="17"/>
      <c r="AW271" s="17"/>
    </row>
    <row r="272" spans="2:49" x14ac:dyDescent="0.2">
      <c r="B272" s="15">
        <v>43006</v>
      </c>
      <c r="C272" s="9">
        <v>36248.39</v>
      </c>
      <c r="D272" s="16">
        <f t="shared" si="104"/>
        <v>-1.1861188783512944E-4</v>
      </c>
      <c r="E272" s="17">
        <f t="shared" si="105"/>
        <v>102.79664672370414</v>
      </c>
      <c r="G272" s="15">
        <v>43006</v>
      </c>
      <c r="H272" s="9">
        <v>36215.53</v>
      </c>
      <c r="I272" s="16">
        <f t="shared" si="106"/>
        <v>5.7986509576224421E-6</v>
      </c>
      <c r="J272" s="17">
        <f t="shared" si="107"/>
        <v>103.26596835200293</v>
      </c>
      <c r="L272" s="15">
        <v>43006</v>
      </c>
      <c r="M272" s="9">
        <v>40016.89</v>
      </c>
      <c r="N272" s="16">
        <f t="shared" si="108"/>
        <v>-2.0786899056868258E-4</v>
      </c>
      <c r="O272" s="17">
        <f t="shared" si="109"/>
        <v>102.64346706407109</v>
      </c>
      <c r="Q272" s="15">
        <v>43006</v>
      </c>
      <c r="R272" s="9">
        <v>37931.879999999997</v>
      </c>
      <c r="S272" s="16">
        <f t="shared" si="110"/>
        <v>-1.8766968027628117E-4</v>
      </c>
      <c r="T272" s="17">
        <f t="shared" si="111"/>
        <v>103.27242749235496</v>
      </c>
      <c r="V272" s="15">
        <v>43006</v>
      </c>
      <c r="W272" s="9">
        <v>1505.92</v>
      </c>
      <c r="X272" s="16">
        <f t="shared" si="119"/>
        <v>-3.5845624842345547E-4</v>
      </c>
      <c r="Y272" s="9">
        <f t="shared" si="99"/>
        <v>3.5928423890885242E-5</v>
      </c>
      <c r="Z272" s="17">
        <f t="shared" si="112"/>
        <v>102.30365282844556</v>
      </c>
      <c r="AA272" s="17">
        <f t="shared" si="113"/>
        <v>103.32128796423429</v>
      </c>
      <c r="AB272" s="17">
        <f t="shared" si="114"/>
        <v>102.34033736183868</v>
      </c>
      <c r="AC272" s="17">
        <f t="shared" si="103"/>
        <v>103.35462270585099</v>
      </c>
      <c r="AD272" s="17"/>
      <c r="AE272" s="15">
        <v>43006</v>
      </c>
      <c r="AF272" s="9">
        <v>62250.14</v>
      </c>
      <c r="AG272" s="16">
        <f t="shared" si="115"/>
        <v>-1.5997404437195772E-4</v>
      </c>
      <c r="AH272" s="17">
        <f t="shared" si="116"/>
        <v>102.9011445391683</v>
      </c>
      <c r="AI272" s="17"/>
      <c r="AJ272" s="17"/>
      <c r="AK272" s="15">
        <v>43006</v>
      </c>
      <c r="AL272" s="9">
        <v>40138.870000000003</v>
      </c>
      <c r="AM272" s="16">
        <f t="shared" si="117"/>
        <v>-5.7300736686638487E-6</v>
      </c>
      <c r="AN272" s="17">
        <f t="shared" si="118"/>
        <v>102.92704128993206</v>
      </c>
      <c r="AO272" s="17"/>
      <c r="AP272" s="17"/>
      <c r="AQ272" s="9">
        <f t="shared" si="100"/>
        <v>102.64346706407109</v>
      </c>
      <c r="AR272" s="9">
        <f t="shared" si="101"/>
        <v>103.27242749235496</v>
      </c>
      <c r="AS272" s="9">
        <f t="shared" si="102"/>
        <v>102.96778257687225</v>
      </c>
      <c r="AT272" s="17"/>
      <c r="AU272" s="17"/>
      <c r="AV272" s="17"/>
      <c r="AW272" s="17"/>
    </row>
    <row r="273" spans="2:49" x14ac:dyDescent="0.2">
      <c r="B273" s="15">
        <v>43007</v>
      </c>
      <c r="C273" s="9">
        <v>36232.18</v>
      </c>
      <c r="D273" s="16">
        <f t="shared" si="104"/>
        <v>-4.4719227529832484E-4</v>
      </c>
      <c r="E273" s="17">
        <f t="shared" si="105"/>
        <v>102.75067685736273</v>
      </c>
      <c r="G273" s="15">
        <v>43007</v>
      </c>
      <c r="H273" s="9">
        <v>36208.68</v>
      </c>
      <c r="I273" s="16">
        <f t="shared" si="106"/>
        <v>-1.8914537492609185E-4</v>
      </c>
      <c r="J273" s="17">
        <f t="shared" si="107"/>
        <v>103.24643607170188</v>
      </c>
      <c r="L273" s="15">
        <v>43007</v>
      </c>
      <c r="M273" s="9">
        <v>40009.54</v>
      </c>
      <c r="N273" s="16">
        <f t="shared" si="108"/>
        <v>-1.8367244431038987E-4</v>
      </c>
      <c r="O273" s="17">
        <f t="shared" si="109"/>
        <v>102.62461428758294</v>
      </c>
      <c r="Q273" s="15">
        <v>43007</v>
      </c>
      <c r="R273" s="9">
        <v>37922.400000000001</v>
      </c>
      <c r="S273" s="16">
        <f t="shared" si="110"/>
        <v>-2.4992170174520378E-4</v>
      </c>
      <c r="T273" s="17">
        <f t="shared" si="111"/>
        <v>103.24661747153272</v>
      </c>
      <c r="V273" s="15">
        <v>43007</v>
      </c>
      <c r="W273" s="9">
        <v>1501.64</v>
      </c>
      <c r="X273" s="16">
        <f t="shared" si="119"/>
        <v>-2.8421164470887605E-3</v>
      </c>
      <c r="Y273" s="9">
        <f t="shared" si="99"/>
        <v>3.5928423890885242E-5</v>
      </c>
      <c r="Z273" s="17">
        <f t="shared" si="112"/>
        <v>102.01289393414459</v>
      </c>
      <c r="AA273" s="17">
        <f t="shared" si="113"/>
        <v>103.03134900340767</v>
      </c>
      <c r="AB273" s="17">
        <f t="shared" si="114"/>
        <v>102.30365282844556</v>
      </c>
      <c r="AC273" s="17">
        <f t="shared" si="103"/>
        <v>103.32128796423429</v>
      </c>
      <c r="AD273" s="17"/>
      <c r="AE273" s="15">
        <v>43007</v>
      </c>
      <c r="AF273" s="9">
        <v>62238.26</v>
      </c>
      <c r="AG273" s="16">
        <f t="shared" si="115"/>
        <v>-1.9084294428894921E-4</v>
      </c>
      <c r="AH273" s="17">
        <f t="shared" si="116"/>
        <v>102.88150658177375</v>
      </c>
      <c r="AI273" s="17"/>
      <c r="AJ273" s="17"/>
      <c r="AK273" s="15">
        <v>43007</v>
      </c>
      <c r="AL273" s="9">
        <v>40128.720000000001</v>
      </c>
      <c r="AM273" s="16">
        <f t="shared" si="117"/>
        <v>-2.5287209131696908E-4</v>
      </c>
      <c r="AN273" s="17">
        <f t="shared" si="118"/>
        <v>102.90101391374802</v>
      </c>
      <c r="AO273" s="17"/>
      <c r="AP273" s="17"/>
      <c r="AQ273" s="9">
        <f t="shared" si="100"/>
        <v>102.62461428758294</v>
      </c>
      <c r="AR273" s="9">
        <f t="shared" si="101"/>
        <v>103.24661747153272</v>
      </c>
      <c r="AS273" s="9">
        <f t="shared" si="102"/>
        <v>102.94181086395032</v>
      </c>
      <c r="AT273" s="17"/>
      <c r="AU273" s="17"/>
      <c r="AV273" s="17"/>
      <c r="AW273" s="17"/>
    </row>
    <row r="274" spans="2:49" x14ac:dyDescent="0.2">
      <c r="B274" s="15">
        <v>43008</v>
      </c>
      <c r="C274" s="9">
        <v>36232.18</v>
      </c>
      <c r="D274" s="16">
        <f t="shared" si="104"/>
        <v>0</v>
      </c>
      <c r="E274" s="17">
        <f t="shared" si="105"/>
        <v>102.75067685736273</v>
      </c>
      <c r="G274" s="15">
        <v>43008</v>
      </c>
      <c r="H274" s="9">
        <v>36208.68</v>
      </c>
      <c r="I274" s="16">
        <f t="shared" si="106"/>
        <v>0</v>
      </c>
      <c r="J274" s="17">
        <f t="shared" si="107"/>
        <v>103.24643607170188</v>
      </c>
      <c r="L274" s="15">
        <v>43008</v>
      </c>
      <c r="M274" s="9">
        <v>40009.54</v>
      </c>
      <c r="N274" s="16">
        <f t="shared" si="108"/>
        <v>0</v>
      </c>
      <c r="O274" s="17">
        <f t="shared" si="109"/>
        <v>102.62461428758294</v>
      </c>
      <c r="Q274" s="15">
        <v>43008</v>
      </c>
      <c r="R274" s="9">
        <v>37922.400000000001</v>
      </c>
      <c r="S274" s="16">
        <f t="shared" si="110"/>
        <v>0</v>
      </c>
      <c r="T274" s="17">
        <f t="shared" si="111"/>
        <v>103.24661747153272</v>
      </c>
      <c r="V274" s="15">
        <v>43008</v>
      </c>
      <c r="W274" s="9">
        <v>1501.8</v>
      </c>
      <c r="X274" s="16">
        <f t="shared" si="119"/>
        <v>1.0655017181204762E-4</v>
      </c>
      <c r="Y274" s="9">
        <f t="shared" si="99"/>
        <v>3.5928423890885242E-5</v>
      </c>
      <c r="Z274" s="17">
        <f t="shared" si="112"/>
        <v>102.02376342552031</v>
      </c>
      <c r="AA274" s="17">
        <f t="shared" si="113"/>
        <v>103.04602876532705</v>
      </c>
      <c r="AB274" s="17">
        <f t="shared" si="114"/>
        <v>102.01289393414459</v>
      </c>
      <c r="AC274" s="17">
        <f t="shared" si="103"/>
        <v>103.03134900340767</v>
      </c>
      <c r="AD274" s="17"/>
      <c r="AE274" s="15">
        <v>43008</v>
      </c>
      <c r="AF274" s="9">
        <v>62238.26</v>
      </c>
      <c r="AG274" s="16">
        <f t="shared" si="115"/>
        <v>0</v>
      </c>
      <c r="AH274" s="17">
        <f t="shared" si="116"/>
        <v>102.88150658177375</v>
      </c>
      <c r="AI274" s="17"/>
      <c r="AJ274" s="17"/>
      <c r="AK274" s="15">
        <v>43008</v>
      </c>
      <c r="AL274" s="9">
        <v>40128.720000000001</v>
      </c>
      <c r="AM274" s="16">
        <f t="shared" si="117"/>
        <v>0</v>
      </c>
      <c r="AN274" s="17">
        <f t="shared" si="118"/>
        <v>102.90101391374802</v>
      </c>
      <c r="AO274" s="17"/>
      <c r="AP274" s="17"/>
      <c r="AQ274" s="9">
        <f t="shared" si="100"/>
        <v>102.62461428758294</v>
      </c>
      <c r="AR274" s="9">
        <f t="shared" si="101"/>
        <v>103.24661747153272</v>
      </c>
      <c r="AS274" s="9">
        <f t="shared" si="102"/>
        <v>102.94181086395032</v>
      </c>
      <c r="AT274" s="17"/>
      <c r="AU274" s="17"/>
      <c r="AV274" s="17"/>
      <c r="AW274" s="17"/>
    </row>
    <row r="275" spans="2:49" x14ac:dyDescent="0.2">
      <c r="B275" s="15">
        <v>43009</v>
      </c>
      <c r="C275" s="9">
        <v>36232.18</v>
      </c>
      <c r="D275" s="16">
        <f t="shared" si="104"/>
        <v>0</v>
      </c>
      <c r="E275" s="17">
        <f t="shared" si="105"/>
        <v>102.75067685736273</v>
      </c>
      <c r="G275" s="15">
        <v>43009</v>
      </c>
      <c r="H275" s="9">
        <v>36208.68</v>
      </c>
      <c r="I275" s="16">
        <f t="shared" si="106"/>
        <v>0</v>
      </c>
      <c r="J275" s="17">
        <f t="shared" si="107"/>
        <v>103.24643607170188</v>
      </c>
      <c r="L275" s="15">
        <v>43009</v>
      </c>
      <c r="M275" s="9">
        <v>40009.54</v>
      </c>
      <c r="N275" s="16">
        <f t="shared" si="108"/>
        <v>0</v>
      </c>
      <c r="O275" s="17">
        <f t="shared" si="109"/>
        <v>102.62461428758294</v>
      </c>
      <c r="Q275" s="15">
        <v>43009</v>
      </c>
      <c r="R275" s="9">
        <v>37922.400000000001</v>
      </c>
      <c r="S275" s="16">
        <f t="shared" si="110"/>
        <v>0</v>
      </c>
      <c r="T275" s="17">
        <f t="shared" si="111"/>
        <v>103.24661747153272</v>
      </c>
      <c r="V275" s="15">
        <v>43009</v>
      </c>
      <c r="W275" s="9">
        <v>1501.94</v>
      </c>
      <c r="X275" s="16">
        <f t="shared" si="119"/>
        <v>9.3221467572401906E-5</v>
      </c>
      <c r="Y275" s="9">
        <f t="shared" si="99"/>
        <v>3.4846558929269023E-5</v>
      </c>
      <c r="Z275" s="17">
        <f t="shared" si="112"/>
        <v>102.03327423047411</v>
      </c>
      <c r="AA275" s="17">
        <f t="shared" si="113"/>
        <v>103.05922566686986</v>
      </c>
      <c r="AB275" s="17">
        <f t="shared" si="114"/>
        <v>102.02376342552031</v>
      </c>
      <c r="AC275" s="17">
        <f t="shared" si="103"/>
        <v>103.04602876532705</v>
      </c>
      <c r="AD275" s="17"/>
      <c r="AE275" s="15">
        <v>43009</v>
      </c>
      <c r="AF275" s="9">
        <v>62238.26</v>
      </c>
      <c r="AG275" s="16">
        <f t="shared" si="115"/>
        <v>0</v>
      </c>
      <c r="AH275" s="17">
        <f t="shared" si="116"/>
        <v>102.88150658177375</v>
      </c>
      <c r="AI275" s="17"/>
      <c r="AJ275" s="17"/>
      <c r="AK275" s="15">
        <v>43009</v>
      </c>
      <c r="AL275" s="9">
        <v>40128.720000000001</v>
      </c>
      <c r="AM275" s="16">
        <f t="shared" si="117"/>
        <v>0</v>
      </c>
      <c r="AN275" s="17">
        <f t="shared" si="118"/>
        <v>102.90101391374802</v>
      </c>
      <c r="AO275" s="17"/>
      <c r="AP275" s="17"/>
      <c r="AQ275" s="9">
        <f t="shared" si="100"/>
        <v>102.62461428758294</v>
      </c>
      <c r="AR275" s="9">
        <f t="shared" si="101"/>
        <v>103.24661747153272</v>
      </c>
      <c r="AS275" s="9">
        <f t="shared" si="102"/>
        <v>102.94181086395032</v>
      </c>
      <c r="AT275" s="17"/>
      <c r="AU275" s="17"/>
      <c r="AV275" s="17"/>
      <c r="AW275" s="17"/>
    </row>
    <row r="276" spans="2:49" x14ac:dyDescent="0.2">
      <c r="B276" s="15">
        <v>43010</v>
      </c>
      <c r="C276" s="9">
        <v>36154.129999999997</v>
      </c>
      <c r="D276" s="16">
        <f t="shared" si="104"/>
        <v>-2.1541624048015962E-3</v>
      </c>
      <c r="E276" s="17">
        <f t="shared" si="105"/>
        <v>102.52933521220868</v>
      </c>
      <c r="G276" s="15">
        <v>43010</v>
      </c>
      <c r="H276" s="9">
        <v>36137.68</v>
      </c>
      <c r="I276" s="16">
        <f t="shared" si="106"/>
        <v>-1.9608557947983218E-3</v>
      </c>
      <c r="J276" s="17">
        <f t="shared" si="107"/>
        <v>103.04398469923841</v>
      </c>
      <c r="L276" s="15">
        <v>43010</v>
      </c>
      <c r="M276" s="9">
        <v>39934.22</v>
      </c>
      <c r="N276" s="16">
        <f t="shared" si="108"/>
        <v>-1.882551011583744E-3</v>
      </c>
      <c r="O276" s="17">
        <f t="shared" si="109"/>
        <v>102.43141821614246</v>
      </c>
      <c r="Q276" s="15">
        <v>43010</v>
      </c>
      <c r="R276" s="9">
        <v>37851.839999999997</v>
      </c>
      <c r="S276" s="16">
        <f t="shared" si="110"/>
        <v>-1.8606417315361057E-3</v>
      </c>
      <c r="T276" s="17">
        <f t="shared" si="111"/>
        <v>103.05451250642524</v>
      </c>
      <c r="V276" s="15">
        <v>43010</v>
      </c>
      <c r="W276" s="9">
        <v>1499.67</v>
      </c>
      <c r="X276" s="16">
        <f t="shared" si="119"/>
        <v>-1.51137861698869E-3</v>
      </c>
      <c r="Y276" s="9">
        <f t="shared" si="99"/>
        <v>3.4846558929269023E-5</v>
      </c>
      <c r="Z276" s="17">
        <f t="shared" si="112"/>
        <v>101.87906332158083</v>
      </c>
      <c r="AA276" s="17">
        <f t="shared" si="113"/>
        <v>102.90705541629396</v>
      </c>
      <c r="AB276" s="17">
        <f t="shared" si="114"/>
        <v>102.03327423047411</v>
      </c>
      <c r="AC276" s="17">
        <f t="shared" si="103"/>
        <v>103.05922566686986</v>
      </c>
      <c r="AD276" s="17"/>
      <c r="AE276" s="15">
        <v>43010</v>
      </c>
      <c r="AF276" s="9">
        <v>62128.14</v>
      </c>
      <c r="AG276" s="16">
        <f t="shared" si="115"/>
        <v>-1.7693296695634464E-3</v>
      </c>
      <c r="AH276" s="17">
        <f t="shared" si="116"/>
        <v>102.69947527972923</v>
      </c>
      <c r="AI276" s="17"/>
      <c r="AJ276" s="17"/>
      <c r="AK276" s="15">
        <v>43010</v>
      </c>
      <c r="AL276" s="9">
        <v>40069.230000000003</v>
      </c>
      <c r="AM276" s="16">
        <f t="shared" si="117"/>
        <v>-1.4824793813507098E-3</v>
      </c>
      <c r="AN276" s="17">
        <f t="shared" si="118"/>
        <v>102.7484652823008</v>
      </c>
      <c r="AO276" s="17"/>
      <c r="AP276" s="17"/>
      <c r="AQ276" s="9">
        <f t="shared" si="100"/>
        <v>102.43141821614246</v>
      </c>
      <c r="AR276" s="9">
        <f t="shared" si="101"/>
        <v>103.05451250642524</v>
      </c>
      <c r="AS276" s="9">
        <f t="shared" si="102"/>
        <v>102.75119853267414</v>
      </c>
      <c r="AT276" s="17"/>
      <c r="AU276" s="17"/>
      <c r="AV276" s="17"/>
      <c r="AW276" s="17"/>
    </row>
    <row r="277" spans="2:49" x14ac:dyDescent="0.2">
      <c r="B277" s="15">
        <v>43011</v>
      </c>
      <c r="C277" s="9">
        <v>36105.769999999997</v>
      </c>
      <c r="D277" s="16">
        <f t="shared" si="104"/>
        <v>-1.3376065196424314E-3</v>
      </c>
      <c r="E277" s="17">
        <f t="shared" si="105"/>
        <v>102.39219130497422</v>
      </c>
      <c r="G277" s="15">
        <v>43011</v>
      </c>
      <c r="H277" s="9">
        <v>36077.660000000003</v>
      </c>
      <c r="I277" s="16">
        <f t="shared" si="106"/>
        <v>-1.6608703159692872E-3</v>
      </c>
      <c r="J277" s="17">
        <f t="shared" si="107"/>
        <v>102.87284200381225</v>
      </c>
      <c r="L277" s="15">
        <v>43011</v>
      </c>
      <c r="M277" s="9">
        <v>39873.39</v>
      </c>
      <c r="N277" s="16">
        <f t="shared" si="108"/>
        <v>-1.5232549928357875E-3</v>
      </c>
      <c r="O277" s="17">
        <f t="shared" si="109"/>
        <v>102.27538904692148</v>
      </c>
      <c r="Q277" s="15">
        <v>43011</v>
      </c>
      <c r="R277" s="9">
        <v>37790.68</v>
      </c>
      <c r="S277" s="16">
        <f t="shared" si="110"/>
        <v>-1.6157735000463802E-3</v>
      </c>
      <c r="T277" s="17">
        <f t="shared" si="111"/>
        <v>102.88799975605716</v>
      </c>
      <c r="V277" s="15">
        <v>43011</v>
      </c>
      <c r="W277" s="9">
        <v>1496.36</v>
      </c>
      <c r="X277" s="16">
        <f t="shared" si="119"/>
        <v>-2.2071522401596599E-3</v>
      </c>
      <c r="Y277" s="9">
        <f t="shared" si="99"/>
        <v>3.4846558929269023E-5</v>
      </c>
      <c r="Z277" s="17">
        <f t="shared" si="112"/>
        <v>101.65420071874523</v>
      </c>
      <c r="AA277" s="17">
        <f t="shared" si="113"/>
        <v>102.68350983517445</v>
      </c>
      <c r="AB277" s="17">
        <f t="shared" si="114"/>
        <v>101.87906332158083</v>
      </c>
      <c r="AC277" s="17">
        <f t="shared" si="103"/>
        <v>102.90705541629396</v>
      </c>
      <c r="AD277" s="17"/>
      <c r="AE277" s="15">
        <v>43011</v>
      </c>
      <c r="AF277" s="9">
        <v>62028.7</v>
      </c>
      <c r="AG277" s="16">
        <f t="shared" si="115"/>
        <v>-1.6005629655096998E-3</v>
      </c>
      <c r="AH277" s="17">
        <f t="shared" si="116"/>
        <v>102.53509830301921</v>
      </c>
      <c r="AI277" s="17"/>
      <c r="AJ277" s="17"/>
      <c r="AK277" s="15">
        <v>43011</v>
      </c>
      <c r="AL277" s="9">
        <v>40024.339999999997</v>
      </c>
      <c r="AM277" s="16">
        <f t="shared" si="117"/>
        <v>-1.120311021699405E-3</v>
      </c>
      <c r="AN277" s="17">
        <f t="shared" si="118"/>
        <v>102.63335504418234</v>
      </c>
      <c r="AO277" s="17"/>
      <c r="AP277" s="17"/>
      <c r="AQ277" s="9">
        <f t="shared" si="100"/>
        <v>102.27538904692148</v>
      </c>
      <c r="AR277" s="9">
        <f t="shared" si="101"/>
        <v>102.88799975605716</v>
      </c>
      <c r="AS277" s="9">
        <f t="shared" si="102"/>
        <v>102.59947924316111</v>
      </c>
      <c r="AT277" s="17"/>
      <c r="AU277" s="17"/>
      <c r="AV277" s="17"/>
      <c r="AW277" s="17"/>
    </row>
    <row r="278" spans="2:49" x14ac:dyDescent="0.2">
      <c r="B278" s="15">
        <v>43012</v>
      </c>
      <c r="C278" s="9">
        <v>36036.31</v>
      </c>
      <c r="D278" s="16">
        <f t="shared" si="104"/>
        <v>-1.9237922359777171E-3</v>
      </c>
      <c r="E278" s="17">
        <f t="shared" si="105"/>
        <v>102.19521000231697</v>
      </c>
      <c r="G278" s="15">
        <v>43012</v>
      </c>
      <c r="H278" s="9">
        <v>36016.5</v>
      </c>
      <c r="I278" s="16">
        <f t="shared" si="106"/>
        <v>-1.6952318969690738E-3</v>
      </c>
      <c r="J278" s="17">
        <f t="shared" si="107"/>
        <v>102.69844868071553</v>
      </c>
      <c r="L278" s="15">
        <v>43012</v>
      </c>
      <c r="M278" s="9">
        <v>39814.29</v>
      </c>
      <c r="N278" s="16">
        <f t="shared" si="108"/>
        <v>-1.4821915066663971E-3</v>
      </c>
      <c r="O278" s="17">
        <f t="shared" si="109"/>
        <v>102.12379733393513</v>
      </c>
      <c r="Q278" s="15">
        <v>43012</v>
      </c>
      <c r="R278" s="9">
        <v>37731.589999999997</v>
      </c>
      <c r="S278" s="16">
        <f t="shared" si="110"/>
        <v>-1.5636130389822256E-3</v>
      </c>
      <c r="T278" s="17">
        <f t="shared" si="111"/>
        <v>102.72712273808378</v>
      </c>
      <c r="V278" s="15">
        <v>43012</v>
      </c>
      <c r="W278" s="9">
        <v>1492.99</v>
      </c>
      <c r="X278" s="16">
        <f t="shared" si="119"/>
        <v>-2.2521318399314483E-3</v>
      </c>
      <c r="Y278" s="9">
        <f t="shared" si="99"/>
        <v>3.4846558929269023E-5</v>
      </c>
      <c r="Z278" s="17">
        <f t="shared" si="112"/>
        <v>101.42526205664376</v>
      </c>
      <c r="AA278" s="17">
        <f t="shared" si="113"/>
        <v>102.45583120021527</v>
      </c>
      <c r="AB278" s="17">
        <f t="shared" si="114"/>
        <v>101.65420071874523</v>
      </c>
      <c r="AC278" s="17">
        <f t="shared" si="103"/>
        <v>102.68350983517445</v>
      </c>
      <c r="AD278" s="17"/>
      <c r="AE278" s="15">
        <v>43012</v>
      </c>
      <c r="AF278" s="9">
        <v>61929.57</v>
      </c>
      <c r="AG278" s="16">
        <f t="shared" si="115"/>
        <v>-1.5981311876598348E-3</v>
      </c>
      <c r="AH278" s="17">
        <f t="shared" si="116"/>
        <v>102.37123376459139</v>
      </c>
      <c r="AI278" s="17"/>
      <c r="AJ278" s="17"/>
      <c r="AK278" s="15">
        <v>43012</v>
      </c>
      <c r="AL278" s="9">
        <v>39986.410000000003</v>
      </c>
      <c r="AM278" s="16">
        <f t="shared" si="117"/>
        <v>-9.4767334077194842E-4</v>
      </c>
      <c r="AN278" s="17">
        <f t="shared" si="118"/>
        <v>102.53609214973298</v>
      </c>
      <c r="AO278" s="17"/>
      <c r="AP278" s="17"/>
      <c r="AQ278" s="9">
        <f t="shared" si="100"/>
        <v>102.12379733393513</v>
      </c>
      <c r="AR278" s="9">
        <f t="shared" si="101"/>
        <v>102.72712273808378</v>
      </c>
      <c r="AS278" s="9">
        <f t="shared" si="102"/>
        <v>102.4419841115626</v>
      </c>
      <c r="AT278" s="17"/>
      <c r="AU278" s="17"/>
      <c r="AV278" s="17"/>
      <c r="AW278" s="17"/>
    </row>
    <row r="279" spans="2:49" x14ac:dyDescent="0.2">
      <c r="B279" s="15">
        <v>43013</v>
      </c>
      <c r="C279" s="9">
        <v>35957.75</v>
      </c>
      <c r="D279" s="16">
        <f t="shared" si="104"/>
        <v>-2.1800234263718021E-3</v>
      </c>
      <c r="E279" s="17">
        <f t="shared" si="105"/>
        <v>101.97242205044893</v>
      </c>
      <c r="G279" s="15">
        <v>43013</v>
      </c>
      <c r="H279" s="9">
        <v>35921.78</v>
      </c>
      <c r="I279" s="16">
        <f t="shared" si="106"/>
        <v>-2.6299057376480972E-3</v>
      </c>
      <c r="J279" s="17">
        <f t="shared" si="107"/>
        <v>102.42836144128256</v>
      </c>
      <c r="L279" s="15">
        <v>43013</v>
      </c>
      <c r="M279" s="9">
        <v>39727.15</v>
      </c>
      <c r="N279" s="16">
        <f t="shared" si="108"/>
        <v>-2.1886614077508693E-3</v>
      </c>
      <c r="O279" s="17">
        <f t="shared" si="109"/>
        <v>101.90028291989738</v>
      </c>
      <c r="Q279" s="15">
        <v>43013</v>
      </c>
      <c r="R279" s="9">
        <v>37651.120000000003</v>
      </c>
      <c r="S279" s="16">
        <f t="shared" si="110"/>
        <v>-2.1326957067008268E-3</v>
      </c>
      <c r="T279" s="17">
        <f t="shared" si="111"/>
        <v>102.50803704445853</v>
      </c>
      <c r="V279" s="15">
        <v>43013</v>
      </c>
      <c r="W279" s="9">
        <v>1487.53</v>
      </c>
      <c r="X279" s="16">
        <f t="shared" si="119"/>
        <v>-3.6570908043590533E-3</v>
      </c>
      <c r="Y279" s="9">
        <f t="shared" si="99"/>
        <v>3.4846558929269023E-5</v>
      </c>
      <c r="Z279" s="17">
        <f t="shared" si="112"/>
        <v>101.05434066344669</v>
      </c>
      <c r="AA279" s="17">
        <f t="shared" si="113"/>
        <v>102.08471115523956</v>
      </c>
      <c r="AB279" s="17">
        <f t="shared" si="114"/>
        <v>101.42526205664376</v>
      </c>
      <c r="AC279" s="17">
        <f t="shared" si="103"/>
        <v>102.45583120021527</v>
      </c>
      <c r="AD279" s="17"/>
      <c r="AE279" s="15">
        <v>43013</v>
      </c>
      <c r="AF279" s="9">
        <v>61783.18</v>
      </c>
      <c r="AG279" s="16">
        <f t="shared" si="115"/>
        <v>-2.3638142489927905E-3</v>
      </c>
      <c r="AH279" s="17">
        <f t="shared" si="116"/>
        <v>102.12924718353169</v>
      </c>
      <c r="AI279" s="17"/>
      <c r="AJ279" s="17"/>
      <c r="AK279" s="15">
        <v>43013</v>
      </c>
      <c r="AL279" s="9">
        <v>39912.58</v>
      </c>
      <c r="AM279" s="16">
        <f t="shared" si="117"/>
        <v>-1.8463773066900169E-3</v>
      </c>
      <c r="AN279" s="17">
        <f t="shared" si="118"/>
        <v>102.34677183607104</v>
      </c>
      <c r="AO279" s="17"/>
      <c r="AP279" s="17"/>
      <c r="AQ279" s="9">
        <f t="shared" si="100"/>
        <v>101.90028291989738</v>
      </c>
      <c r="AR279" s="9">
        <f t="shared" si="101"/>
        <v>102.50803704445853</v>
      </c>
      <c r="AS279" s="9">
        <f t="shared" si="102"/>
        <v>102.2141870792817</v>
      </c>
      <c r="AT279" s="17"/>
      <c r="AU279" s="17"/>
      <c r="AV279" s="17"/>
      <c r="AW279" s="17"/>
    </row>
    <row r="280" spans="2:49" x14ac:dyDescent="0.2">
      <c r="B280" s="15">
        <v>43014</v>
      </c>
      <c r="C280" s="9">
        <v>35957.75</v>
      </c>
      <c r="D280" s="16">
        <f t="shared" si="104"/>
        <v>0</v>
      </c>
      <c r="E280" s="17">
        <f t="shared" si="105"/>
        <v>101.97242205044893</v>
      </c>
      <c r="G280" s="15">
        <v>43014</v>
      </c>
      <c r="H280" s="9">
        <v>35921.78</v>
      </c>
      <c r="I280" s="16">
        <f t="shared" si="106"/>
        <v>0</v>
      </c>
      <c r="J280" s="17">
        <f t="shared" si="107"/>
        <v>102.42836144128256</v>
      </c>
      <c r="L280" s="15">
        <v>43014</v>
      </c>
      <c r="M280" s="9">
        <v>39727.15</v>
      </c>
      <c r="N280" s="16">
        <f t="shared" si="108"/>
        <v>0</v>
      </c>
      <c r="O280" s="17">
        <f t="shared" si="109"/>
        <v>101.90028291989738</v>
      </c>
      <c r="Q280" s="15">
        <v>43014</v>
      </c>
      <c r="R280" s="9">
        <v>37651.120000000003</v>
      </c>
      <c r="S280" s="16">
        <f t="shared" si="110"/>
        <v>0</v>
      </c>
      <c r="T280" s="17">
        <f t="shared" si="111"/>
        <v>102.50803704445853</v>
      </c>
      <c r="V280" s="15">
        <v>43014</v>
      </c>
      <c r="W280" s="9">
        <v>1480.13</v>
      </c>
      <c r="X280" s="16">
        <f t="shared" si="119"/>
        <v>-4.9746895860922624E-3</v>
      </c>
      <c r="Y280" s="9">
        <f t="shared" si="99"/>
        <v>3.4846558929269023E-5</v>
      </c>
      <c r="Z280" s="17">
        <f t="shared" si="112"/>
        <v>100.55162668731883</v>
      </c>
      <c r="AA280" s="17">
        <f t="shared" si="113"/>
        <v>101.5804287066594</v>
      </c>
      <c r="AB280" s="17">
        <f t="shared" si="114"/>
        <v>101.05434066344669</v>
      </c>
      <c r="AC280" s="17">
        <f t="shared" si="103"/>
        <v>102.08471115523956</v>
      </c>
      <c r="AD280" s="17"/>
      <c r="AE280" s="15">
        <v>43014</v>
      </c>
      <c r="AF280" s="9">
        <v>61783.18</v>
      </c>
      <c r="AG280" s="16">
        <f t="shared" si="115"/>
        <v>0</v>
      </c>
      <c r="AH280" s="17">
        <f t="shared" si="116"/>
        <v>102.12924718353169</v>
      </c>
      <c r="AI280" s="17"/>
      <c r="AJ280" s="17"/>
      <c r="AK280" s="15">
        <v>43014</v>
      </c>
      <c r="AL280" s="9">
        <v>39912.58</v>
      </c>
      <c r="AM280" s="16">
        <f t="shared" si="117"/>
        <v>0</v>
      </c>
      <c r="AN280" s="17">
        <f t="shared" si="118"/>
        <v>102.34677183607104</v>
      </c>
      <c r="AO280" s="17"/>
      <c r="AP280" s="17"/>
      <c r="AQ280" s="9">
        <f t="shared" si="100"/>
        <v>101.90028291989738</v>
      </c>
      <c r="AR280" s="9">
        <f t="shared" si="101"/>
        <v>102.50803704445853</v>
      </c>
      <c r="AS280" s="9">
        <f t="shared" si="102"/>
        <v>102.2141870792817</v>
      </c>
      <c r="AT280" s="17"/>
      <c r="AU280" s="17"/>
      <c r="AV280" s="17"/>
      <c r="AW280" s="17"/>
    </row>
    <row r="281" spans="2:49" x14ac:dyDescent="0.2">
      <c r="B281" s="15">
        <v>43015</v>
      </c>
      <c r="C281" s="9">
        <v>35957.75</v>
      </c>
      <c r="D281" s="16">
        <f t="shared" si="104"/>
        <v>0</v>
      </c>
      <c r="E281" s="17">
        <f t="shared" si="105"/>
        <v>101.97242205044893</v>
      </c>
      <c r="G281" s="15">
        <v>43015</v>
      </c>
      <c r="H281" s="9">
        <v>35921.78</v>
      </c>
      <c r="I281" s="16">
        <f t="shared" si="106"/>
        <v>0</v>
      </c>
      <c r="J281" s="17">
        <f t="shared" si="107"/>
        <v>102.42836144128256</v>
      </c>
      <c r="L281" s="15">
        <v>43015</v>
      </c>
      <c r="M281" s="9">
        <v>39727.15</v>
      </c>
      <c r="N281" s="16">
        <f t="shared" si="108"/>
        <v>0</v>
      </c>
      <c r="O281" s="17">
        <f t="shared" si="109"/>
        <v>101.90028291989738</v>
      </c>
      <c r="Q281" s="15">
        <v>43015</v>
      </c>
      <c r="R281" s="9">
        <v>37651.120000000003</v>
      </c>
      <c r="S281" s="16">
        <f t="shared" si="110"/>
        <v>0</v>
      </c>
      <c r="T281" s="17">
        <f t="shared" si="111"/>
        <v>102.50803704445853</v>
      </c>
      <c r="V281" s="15">
        <v>43015</v>
      </c>
      <c r="W281" s="9">
        <v>1480.28</v>
      </c>
      <c r="X281" s="16">
        <f t="shared" si="119"/>
        <v>1.0134244964965511E-4</v>
      </c>
      <c r="Y281" s="9">
        <f t="shared" si="99"/>
        <v>3.4846558929269023E-5</v>
      </c>
      <c r="Z281" s="17">
        <f t="shared" si="112"/>
        <v>100.56181683548358</v>
      </c>
      <c r="AA281" s="17">
        <f t="shared" si="113"/>
        <v>101.59426284453599</v>
      </c>
      <c r="AB281" s="17">
        <f t="shared" si="114"/>
        <v>100.55162668731883</v>
      </c>
      <c r="AC281" s="17">
        <f t="shared" si="103"/>
        <v>101.5804287066594</v>
      </c>
      <c r="AD281" s="17"/>
      <c r="AE281" s="15">
        <v>43015</v>
      </c>
      <c r="AF281" s="9">
        <v>61783.18</v>
      </c>
      <c r="AG281" s="16">
        <f t="shared" si="115"/>
        <v>0</v>
      </c>
      <c r="AH281" s="17">
        <f t="shared" si="116"/>
        <v>102.12924718353169</v>
      </c>
      <c r="AI281" s="17"/>
      <c r="AJ281" s="17"/>
      <c r="AK281" s="15">
        <v>43015</v>
      </c>
      <c r="AL281" s="9">
        <v>39912.58</v>
      </c>
      <c r="AM281" s="16">
        <f t="shared" si="117"/>
        <v>0</v>
      </c>
      <c r="AN281" s="17">
        <f t="shared" si="118"/>
        <v>102.34677183607104</v>
      </c>
      <c r="AO281" s="17"/>
      <c r="AP281" s="17"/>
      <c r="AQ281" s="9">
        <f t="shared" si="100"/>
        <v>101.90028291989738</v>
      </c>
      <c r="AR281" s="9">
        <f t="shared" si="101"/>
        <v>102.50803704445853</v>
      </c>
      <c r="AS281" s="9">
        <f t="shared" si="102"/>
        <v>102.2141870792817</v>
      </c>
      <c r="AT281" s="17"/>
      <c r="AU281" s="17"/>
      <c r="AV281" s="17"/>
      <c r="AW281" s="17"/>
    </row>
    <row r="282" spans="2:49" x14ac:dyDescent="0.2">
      <c r="B282" s="15">
        <v>43016</v>
      </c>
      <c r="C282" s="9">
        <v>35957.75</v>
      </c>
      <c r="D282" s="16">
        <f t="shared" si="104"/>
        <v>0</v>
      </c>
      <c r="E282" s="17">
        <f t="shared" si="105"/>
        <v>101.97242205044893</v>
      </c>
      <c r="G282" s="15">
        <v>43016</v>
      </c>
      <c r="H282" s="9">
        <v>35921.78</v>
      </c>
      <c r="I282" s="16">
        <f t="shared" si="106"/>
        <v>0</v>
      </c>
      <c r="J282" s="17">
        <f t="shared" si="107"/>
        <v>102.42836144128256</v>
      </c>
      <c r="L282" s="15">
        <v>43016</v>
      </c>
      <c r="M282" s="9">
        <v>39727.15</v>
      </c>
      <c r="N282" s="16">
        <f t="shared" si="108"/>
        <v>0</v>
      </c>
      <c r="O282" s="17">
        <f t="shared" si="109"/>
        <v>101.90028291989738</v>
      </c>
      <c r="Q282" s="15">
        <v>43016</v>
      </c>
      <c r="R282" s="9">
        <v>37651.120000000003</v>
      </c>
      <c r="S282" s="16">
        <f t="shared" si="110"/>
        <v>0</v>
      </c>
      <c r="T282" s="17">
        <f t="shared" si="111"/>
        <v>102.50803704445853</v>
      </c>
      <c r="V282" s="15">
        <v>43016</v>
      </c>
      <c r="W282" s="9">
        <v>1480.45</v>
      </c>
      <c r="X282" s="16">
        <f t="shared" si="119"/>
        <v>1.1484313778487021E-4</v>
      </c>
      <c r="Y282" s="9">
        <f t="shared" si="99"/>
        <v>3.4846558929269023E-5</v>
      </c>
      <c r="Z282" s="17">
        <f t="shared" si="112"/>
        <v>100.57336567007032</v>
      </c>
      <c r="AA282" s="17">
        <f t="shared" si="113"/>
        <v>101.60947045892908</v>
      </c>
      <c r="AB282" s="17">
        <f t="shared" si="114"/>
        <v>100.56181683548358</v>
      </c>
      <c r="AC282" s="17">
        <f t="shared" si="103"/>
        <v>101.59426284453599</v>
      </c>
      <c r="AD282" s="17"/>
      <c r="AE282" s="15">
        <v>43016</v>
      </c>
      <c r="AF282" s="9">
        <v>61783.18</v>
      </c>
      <c r="AG282" s="16">
        <f t="shared" si="115"/>
        <v>0</v>
      </c>
      <c r="AH282" s="17">
        <f t="shared" si="116"/>
        <v>102.12924718353169</v>
      </c>
      <c r="AI282" s="17"/>
      <c r="AJ282" s="17"/>
      <c r="AK282" s="15">
        <v>43016</v>
      </c>
      <c r="AL282" s="9">
        <v>39912.58</v>
      </c>
      <c r="AM282" s="16">
        <f t="shared" si="117"/>
        <v>0</v>
      </c>
      <c r="AN282" s="17">
        <f t="shared" si="118"/>
        <v>102.34677183607104</v>
      </c>
      <c r="AO282" s="17"/>
      <c r="AP282" s="17"/>
      <c r="AQ282" s="9">
        <f t="shared" si="100"/>
        <v>101.90028291989738</v>
      </c>
      <c r="AR282" s="9">
        <f t="shared" si="101"/>
        <v>102.50803704445853</v>
      </c>
      <c r="AS282" s="9">
        <f t="shared" si="102"/>
        <v>102.2141870792817</v>
      </c>
      <c r="AT282" s="17"/>
      <c r="AU282" s="17"/>
      <c r="AV282" s="17"/>
      <c r="AW282" s="17"/>
    </row>
    <row r="283" spans="2:49" x14ac:dyDescent="0.2">
      <c r="B283" s="15">
        <v>43017</v>
      </c>
      <c r="C283" s="9">
        <v>35866.800000000003</v>
      </c>
      <c r="D283" s="16">
        <f t="shared" si="104"/>
        <v>-2.5293573708031758E-3</v>
      </c>
      <c r="E283" s="17">
        <f t="shared" si="105"/>
        <v>101.71449735311697</v>
      </c>
      <c r="G283" s="15">
        <v>43017</v>
      </c>
      <c r="H283" s="9">
        <v>35839.22</v>
      </c>
      <c r="I283" s="16">
        <f t="shared" si="106"/>
        <v>-2.298327087354779E-3</v>
      </c>
      <c r="J283" s="17">
        <f t="shared" si="107"/>
        <v>102.1929475636687</v>
      </c>
      <c r="L283" s="15">
        <v>43017</v>
      </c>
      <c r="M283" s="9">
        <v>39619.96</v>
      </c>
      <c r="N283" s="16">
        <f t="shared" si="108"/>
        <v>-2.6981547883501156E-3</v>
      </c>
      <c r="O283" s="17">
        <f t="shared" si="109"/>
        <v>101.62534018360283</v>
      </c>
      <c r="Q283" s="15">
        <v>43017</v>
      </c>
      <c r="R283" s="9">
        <v>37555.279999999999</v>
      </c>
      <c r="S283" s="16">
        <f t="shared" si="110"/>
        <v>-2.5454754068405805E-3</v>
      </c>
      <c r="T283" s="17">
        <f t="shared" si="111"/>
        <v>102.24710535715836</v>
      </c>
      <c r="V283" s="15">
        <v>43017</v>
      </c>
      <c r="W283" s="9">
        <v>1480.6</v>
      </c>
      <c r="X283" s="16">
        <f t="shared" si="119"/>
        <v>1.013205444289067E-4</v>
      </c>
      <c r="Y283" s="9">
        <f t="shared" si="99"/>
        <v>3.4846558929269023E-5</v>
      </c>
      <c r="Z283" s="17">
        <f t="shared" si="112"/>
        <v>100.58355581823506</v>
      </c>
      <c r="AA283" s="17">
        <f t="shared" si="113"/>
        <v>101.62330632619523</v>
      </c>
      <c r="AB283" s="17">
        <f t="shared" si="114"/>
        <v>100.57336567007032</v>
      </c>
      <c r="AC283" s="17">
        <f t="shared" si="103"/>
        <v>101.60947045892908</v>
      </c>
      <c r="AD283" s="17"/>
      <c r="AE283" s="15">
        <v>43017</v>
      </c>
      <c r="AF283" s="9">
        <v>61629.89</v>
      </c>
      <c r="AG283" s="16">
        <f t="shared" si="115"/>
        <v>-2.4810959876134797E-3</v>
      </c>
      <c r="AH283" s="17">
        <f t="shared" si="116"/>
        <v>101.87585471812665</v>
      </c>
      <c r="AI283" s="17"/>
      <c r="AJ283" s="17"/>
      <c r="AK283" s="15">
        <v>43017</v>
      </c>
      <c r="AL283" s="9">
        <v>39818.769999999997</v>
      </c>
      <c r="AM283" s="16">
        <f t="shared" si="117"/>
        <v>-2.3503867702865389E-3</v>
      </c>
      <c r="AN283" s="17">
        <f t="shared" si="118"/>
        <v>102.10621733756601</v>
      </c>
      <c r="AO283" s="17"/>
      <c r="AP283" s="17"/>
      <c r="AQ283" s="9">
        <f t="shared" si="100"/>
        <v>101.62534018360283</v>
      </c>
      <c r="AR283" s="9">
        <f t="shared" si="101"/>
        <v>102.24710535715836</v>
      </c>
      <c r="AS283" s="9">
        <f t="shared" si="102"/>
        <v>101.96032708553992</v>
      </c>
      <c r="AT283" s="17"/>
      <c r="AU283" s="17"/>
      <c r="AV283" s="17"/>
      <c r="AW283" s="17"/>
    </row>
    <row r="284" spans="2:49" x14ac:dyDescent="0.2">
      <c r="B284" s="15">
        <v>43018</v>
      </c>
      <c r="C284" s="9">
        <v>35687.589999999997</v>
      </c>
      <c r="D284" s="16">
        <f t="shared" si="104"/>
        <v>-4.9965427637816973E-3</v>
      </c>
      <c r="E284" s="17">
        <f t="shared" si="105"/>
        <v>101.20627651739557</v>
      </c>
      <c r="G284" s="15">
        <v>43018</v>
      </c>
      <c r="H284" s="9">
        <v>35646.69</v>
      </c>
      <c r="I284" s="16">
        <f t="shared" si="106"/>
        <v>-5.3720477175562831E-3</v>
      </c>
      <c r="J284" s="17">
        <f t="shared" si="107"/>
        <v>101.64396217295894</v>
      </c>
      <c r="L284" s="15">
        <v>43018</v>
      </c>
      <c r="M284" s="9">
        <v>39391.379999999997</v>
      </c>
      <c r="N284" s="16">
        <f t="shared" si="108"/>
        <v>-5.7693142547342591E-3</v>
      </c>
      <c r="O284" s="17">
        <f t="shared" si="109"/>
        <v>101.03903165983935</v>
      </c>
      <c r="Q284" s="15">
        <v>43018</v>
      </c>
      <c r="R284" s="9">
        <v>37327.75</v>
      </c>
      <c r="S284" s="16">
        <f t="shared" si="110"/>
        <v>-6.0585355774207539E-3</v>
      </c>
      <c r="T284" s="17">
        <f t="shared" si="111"/>
        <v>101.62763763166373</v>
      </c>
      <c r="V284" s="15">
        <v>43018</v>
      </c>
      <c r="W284" s="9">
        <v>1475.5</v>
      </c>
      <c r="X284" s="16">
        <f t="shared" si="119"/>
        <v>-3.4445495069566068E-3</v>
      </c>
      <c r="Y284" s="9">
        <f t="shared" si="99"/>
        <v>3.4846558929269023E-5</v>
      </c>
      <c r="Z284" s="17">
        <f t="shared" si="112"/>
        <v>100.23709078063341</v>
      </c>
      <c r="AA284" s="17">
        <f t="shared" si="113"/>
        <v>101.27680103902652</v>
      </c>
      <c r="AB284" s="17">
        <f t="shared" si="114"/>
        <v>100.58355581823506</v>
      </c>
      <c r="AC284" s="17">
        <f t="shared" si="103"/>
        <v>101.62330632619523</v>
      </c>
      <c r="AD284" s="17"/>
      <c r="AE284" s="15">
        <v>43018</v>
      </c>
      <c r="AF284" s="9">
        <v>61281.65</v>
      </c>
      <c r="AG284" s="16">
        <f t="shared" si="115"/>
        <v>-5.6505049741285562E-3</v>
      </c>
      <c r="AH284" s="17">
        <f t="shared" si="116"/>
        <v>101.30020469429827</v>
      </c>
      <c r="AI284" s="17"/>
      <c r="AJ284" s="17"/>
      <c r="AK284" s="15">
        <v>43018</v>
      </c>
      <c r="AL284" s="9">
        <v>39608.870000000003</v>
      </c>
      <c r="AM284" s="16">
        <f t="shared" si="117"/>
        <v>-5.2713833199767857E-3</v>
      </c>
      <c r="AN284" s="17">
        <f t="shared" si="118"/>
        <v>101.56797632662683</v>
      </c>
      <c r="AO284" s="17"/>
      <c r="AP284" s="17"/>
      <c r="AQ284" s="9">
        <f t="shared" si="100"/>
        <v>101.03903165983935</v>
      </c>
      <c r="AR284" s="9">
        <f t="shared" si="101"/>
        <v>101.64396217295894</v>
      </c>
      <c r="AS284" s="9">
        <f t="shared" si="102"/>
        <v>101.39751483379712</v>
      </c>
      <c r="AT284" s="17"/>
      <c r="AU284" s="17"/>
      <c r="AV284" s="17"/>
      <c r="AW284" s="17"/>
    </row>
    <row r="285" spans="2:49" x14ac:dyDescent="0.2">
      <c r="B285" s="15">
        <v>43019</v>
      </c>
      <c r="C285" s="9">
        <v>35566.660000000003</v>
      </c>
      <c r="D285" s="16">
        <f t="shared" si="104"/>
        <v>-3.3885728904640144E-3</v>
      </c>
      <c r="E285" s="17">
        <f t="shared" si="105"/>
        <v>100.86333167244392</v>
      </c>
      <c r="G285" s="15">
        <v>43019</v>
      </c>
      <c r="H285" s="9">
        <v>35542.949999999997</v>
      </c>
      <c r="I285" s="16">
        <f t="shared" si="106"/>
        <v>-2.9102281305782851E-3</v>
      </c>
      <c r="J285" s="17">
        <f t="shared" si="107"/>
        <v>101.34815505493975</v>
      </c>
      <c r="L285" s="15">
        <v>43019</v>
      </c>
      <c r="M285" s="9">
        <v>39301.49</v>
      </c>
      <c r="N285" s="16">
        <f t="shared" si="108"/>
        <v>-2.2819713348453119E-3</v>
      </c>
      <c r="O285" s="17">
        <f t="shared" si="109"/>
        <v>100.80846348589107</v>
      </c>
      <c r="Q285" s="15">
        <v>43019</v>
      </c>
      <c r="R285" s="9">
        <v>37217.1</v>
      </c>
      <c r="S285" s="16">
        <f t="shared" si="110"/>
        <v>-2.9642826047645565E-3</v>
      </c>
      <c r="T285" s="17">
        <f t="shared" si="111"/>
        <v>101.32638459326887</v>
      </c>
      <c r="V285" s="15">
        <v>43019</v>
      </c>
      <c r="W285" s="9">
        <v>1474.47</v>
      </c>
      <c r="X285" s="16">
        <f t="shared" si="119"/>
        <v>-6.9806845137243556E-4</v>
      </c>
      <c r="Y285" s="9">
        <f t="shared" si="99"/>
        <v>3.4846558929269023E-5</v>
      </c>
      <c r="Z285" s="17">
        <f t="shared" si="112"/>
        <v>100.16711842990209</v>
      </c>
      <c r="AA285" s="17">
        <f t="shared" si="113"/>
        <v>101.20963204738084</v>
      </c>
      <c r="AB285" s="17">
        <f t="shared" si="114"/>
        <v>100.23709078063341</v>
      </c>
      <c r="AC285" s="17">
        <f t="shared" si="103"/>
        <v>101.27680103902652</v>
      </c>
      <c r="AD285" s="17"/>
      <c r="AE285" s="15">
        <v>43019</v>
      </c>
      <c r="AF285" s="9">
        <v>61115.43</v>
      </c>
      <c r="AG285" s="16">
        <f t="shared" si="115"/>
        <v>-2.712394330113499E-3</v>
      </c>
      <c r="AH285" s="17">
        <f t="shared" si="116"/>
        <v>101.02543859344613</v>
      </c>
      <c r="AI285" s="17"/>
      <c r="AJ285" s="17"/>
      <c r="AK285" s="15">
        <v>43019</v>
      </c>
      <c r="AL285" s="9">
        <v>39523.74</v>
      </c>
      <c r="AM285" s="16">
        <f t="shared" si="117"/>
        <v>-2.1492660608597447E-3</v>
      </c>
      <c r="AN285" s="17">
        <f t="shared" si="118"/>
        <v>101.34967972223781</v>
      </c>
      <c r="AO285" s="17"/>
      <c r="AP285" s="17"/>
      <c r="AQ285" s="9">
        <f t="shared" si="100"/>
        <v>100.80846348589107</v>
      </c>
      <c r="AR285" s="9">
        <f t="shared" si="101"/>
        <v>101.34967972223781</v>
      </c>
      <c r="AS285" s="9">
        <f t="shared" si="102"/>
        <v>101.12024218703793</v>
      </c>
      <c r="AT285" s="17"/>
      <c r="AU285" s="17"/>
      <c r="AV285" s="17"/>
      <c r="AW285" s="17"/>
    </row>
    <row r="286" spans="2:49" x14ac:dyDescent="0.2">
      <c r="B286" s="15">
        <v>43020</v>
      </c>
      <c r="C286" s="9">
        <v>35525.78</v>
      </c>
      <c r="D286" s="16">
        <f t="shared" si="104"/>
        <v>-1.1493910308137956E-3</v>
      </c>
      <c r="E286" s="17">
        <f t="shared" si="105"/>
        <v>100.74740026368161</v>
      </c>
      <c r="G286" s="15">
        <v>43020</v>
      </c>
      <c r="H286" s="9">
        <v>35517.78</v>
      </c>
      <c r="I286" s="16">
        <f t="shared" si="106"/>
        <v>-7.0815731389761716E-4</v>
      </c>
      <c r="J286" s="17">
        <f t="shared" si="107"/>
        <v>101.27638461768757</v>
      </c>
      <c r="L286" s="15">
        <v>43020</v>
      </c>
      <c r="M286" s="9">
        <v>39289.11</v>
      </c>
      <c r="N286" s="16">
        <f t="shared" si="108"/>
        <v>-3.1500077986856834E-4</v>
      </c>
      <c r="O286" s="17">
        <f t="shared" si="109"/>
        <v>100.77670874127566</v>
      </c>
      <c r="Q286" s="15">
        <v>43020</v>
      </c>
      <c r="R286" s="9">
        <v>37197.839999999997</v>
      </c>
      <c r="S286" s="16">
        <f t="shared" si="110"/>
        <v>-5.1750405055750459E-4</v>
      </c>
      <c r="T286" s="17">
        <f t="shared" si="111"/>
        <v>101.27394777881351</v>
      </c>
      <c r="V286" s="15">
        <v>43020</v>
      </c>
      <c r="W286" s="9">
        <v>1471.71</v>
      </c>
      <c r="X286" s="16">
        <f t="shared" si="119"/>
        <v>-1.871859040875723E-3</v>
      </c>
      <c r="Y286" s="9">
        <f t="shared" si="99"/>
        <v>3.4846558929269023E-5</v>
      </c>
      <c r="Z286" s="17">
        <f t="shared" si="112"/>
        <v>99.979619703670608</v>
      </c>
      <c r="AA286" s="17">
        <f t="shared" si="113"/>
        <v>101.02370869001659</v>
      </c>
      <c r="AB286" s="17">
        <f t="shared" si="114"/>
        <v>100.16711842990209</v>
      </c>
      <c r="AC286" s="17">
        <f t="shared" si="103"/>
        <v>101.20963204738084</v>
      </c>
      <c r="AD286" s="17"/>
      <c r="AE286" s="15">
        <v>43020</v>
      </c>
      <c r="AF286" s="9">
        <v>61087.6</v>
      </c>
      <c r="AG286" s="16">
        <f t="shared" si="115"/>
        <v>-4.553678179144427E-4</v>
      </c>
      <c r="AH286" s="17">
        <f t="shared" si="116"/>
        <v>100.97943485991998</v>
      </c>
      <c r="AI286" s="17"/>
      <c r="AJ286" s="17"/>
      <c r="AK286" s="15">
        <v>43020</v>
      </c>
      <c r="AL286" s="9">
        <v>39511.199999999997</v>
      </c>
      <c r="AM286" s="16">
        <f t="shared" si="117"/>
        <v>-3.1727766653666389E-4</v>
      </c>
      <c r="AN286" s="17">
        <f t="shared" si="118"/>
        <v>101.3175237323513</v>
      </c>
      <c r="AO286" s="17"/>
      <c r="AP286" s="17"/>
      <c r="AQ286" s="9">
        <f t="shared" si="100"/>
        <v>100.74740026368161</v>
      </c>
      <c r="AR286" s="9">
        <f t="shared" si="101"/>
        <v>101.3175237323513</v>
      </c>
      <c r="AS286" s="9">
        <f t="shared" si="102"/>
        <v>101.06189999895493</v>
      </c>
      <c r="AT286" s="17"/>
      <c r="AU286" s="17"/>
      <c r="AV286" s="17"/>
      <c r="AW286" s="17"/>
    </row>
    <row r="287" spans="2:49" x14ac:dyDescent="0.2">
      <c r="B287" s="15">
        <v>43021</v>
      </c>
      <c r="C287" s="9">
        <v>35477.83</v>
      </c>
      <c r="D287" s="16">
        <f t="shared" si="104"/>
        <v>-1.3497240595420346E-3</v>
      </c>
      <c r="E287" s="17">
        <f t="shared" si="105"/>
        <v>100.61141907360941</v>
      </c>
      <c r="G287" s="15">
        <v>43021</v>
      </c>
      <c r="H287" s="9">
        <v>35488.43</v>
      </c>
      <c r="I287" s="16">
        <f t="shared" si="106"/>
        <v>-8.2634669171322006E-4</v>
      </c>
      <c r="J287" s="17">
        <f t="shared" si="107"/>
        <v>101.19269521231007</v>
      </c>
      <c r="L287" s="15">
        <v>43021</v>
      </c>
      <c r="M287" s="9">
        <v>39249.56</v>
      </c>
      <c r="N287" s="16">
        <f t="shared" si="108"/>
        <v>-1.0066402624036019E-3</v>
      </c>
      <c r="O287" s="17">
        <f t="shared" si="109"/>
        <v>100.67526284874417</v>
      </c>
      <c r="Q287" s="15">
        <v>43021</v>
      </c>
      <c r="R287" s="9">
        <v>37153.339999999997</v>
      </c>
      <c r="S287" s="16">
        <f t="shared" si="110"/>
        <v>-1.1963060220701038E-3</v>
      </c>
      <c r="T287" s="17">
        <f t="shared" si="111"/>
        <v>101.1527931452069</v>
      </c>
      <c r="V287" s="15">
        <v>43021</v>
      </c>
      <c r="W287" s="9">
        <v>1470.98</v>
      </c>
      <c r="X287" s="16">
        <f t="shared" si="119"/>
        <v>-4.9602163469708582E-4</v>
      </c>
      <c r="Y287" s="9">
        <f t="shared" si="99"/>
        <v>3.4846558929269023E-5</v>
      </c>
      <c r="Z287" s="17">
        <f t="shared" si="112"/>
        <v>99.930027649268794</v>
      </c>
      <c r="AA287" s="17">
        <f t="shared" si="113"/>
        <v>100.97711907350713</v>
      </c>
      <c r="AB287" s="17">
        <f t="shared" si="114"/>
        <v>99.979619703670608</v>
      </c>
      <c r="AC287" s="17">
        <f t="shared" si="103"/>
        <v>101.02370869001659</v>
      </c>
      <c r="AD287" s="17"/>
      <c r="AE287" s="15">
        <v>43021</v>
      </c>
      <c r="AF287" s="9">
        <v>61019.74</v>
      </c>
      <c r="AG287" s="16">
        <f t="shared" si="115"/>
        <v>-1.110863743214674E-3</v>
      </c>
      <c r="AH287" s="17">
        <f t="shared" si="116"/>
        <v>100.86726046692378</v>
      </c>
      <c r="AI287" s="17"/>
      <c r="AJ287" s="17"/>
      <c r="AK287" s="15">
        <v>43021</v>
      </c>
      <c r="AL287" s="9">
        <v>39459.730000000003</v>
      </c>
      <c r="AM287" s="16">
        <f t="shared" si="117"/>
        <v>-1.3026686104191665E-3</v>
      </c>
      <c r="AN287" s="17">
        <f t="shared" si="118"/>
        <v>101.18554057449977</v>
      </c>
      <c r="AO287" s="17"/>
      <c r="AP287" s="17"/>
      <c r="AQ287" s="9">
        <f t="shared" si="100"/>
        <v>100.61141907360941</v>
      </c>
      <c r="AR287" s="9">
        <f t="shared" si="101"/>
        <v>101.19269521231007</v>
      </c>
      <c r="AS287" s="9">
        <f t="shared" si="102"/>
        <v>100.94749522021569</v>
      </c>
      <c r="AT287" s="17"/>
      <c r="AU287" s="17"/>
      <c r="AV287" s="17"/>
      <c r="AW287" s="17"/>
    </row>
    <row r="288" spans="2:49" x14ac:dyDescent="0.2">
      <c r="B288" s="15">
        <v>43022</v>
      </c>
      <c r="C288" s="9">
        <v>35477.83</v>
      </c>
      <c r="D288" s="16">
        <f t="shared" si="104"/>
        <v>0</v>
      </c>
      <c r="E288" s="17">
        <f t="shared" si="105"/>
        <v>100.61141907360941</v>
      </c>
      <c r="G288" s="15">
        <v>43022</v>
      </c>
      <c r="H288" s="9">
        <v>35488.43</v>
      </c>
      <c r="I288" s="16">
        <f t="shared" si="106"/>
        <v>0</v>
      </c>
      <c r="J288" s="17">
        <f t="shared" si="107"/>
        <v>101.19269521231007</v>
      </c>
      <c r="L288" s="15">
        <v>43022</v>
      </c>
      <c r="M288" s="9">
        <v>39249.56</v>
      </c>
      <c r="N288" s="16">
        <f t="shared" si="108"/>
        <v>0</v>
      </c>
      <c r="O288" s="17">
        <f t="shared" si="109"/>
        <v>100.67526284874417</v>
      </c>
      <c r="Q288" s="15">
        <v>43022</v>
      </c>
      <c r="R288" s="9">
        <v>37153.339999999997</v>
      </c>
      <c r="S288" s="16">
        <f t="shared" si="110"/>
        <v>0</v>
      </c>
      <c r="T288" s="17">
        <f t="shared" si="111"/>
        <v>101.1527931452069</v>
      </c>
      <c r="V288" s="15">
        <v>43022</v>
      </c>
      <c r="W288" s="9">
        <v>1470.95</v>
      </c>
      <c r="X288" s="16">
        <f t="shared" si="119"/>
        <v>-2.0394566887405041E-5</v>
      </c>
      <c r="Y288" s="9">
        <f t="shared" si="99"/>
        <v>3.4846558929269023E-5</v>
      </c>
      <c r="Z288" s="17">
        <f t="shared" si="112"/>
        <v>99.927989619635838</v>
      </c>
      <c r="AA288" s="17">
        <f t="shared" si="113"/>
        <v>100.97857839402837</v>
      </c>
      <c r="AB288" s="17">
        <f t="shared" si="114"/>
        <v>99.930027649268794</v>
      </c>
      <c r="AC288" s="17">
        <f t="shared" si="103"/>
        <v>100.97711907350713</v>
      </c>
      <c r="AD288" s="17"/>
      <c r="AE288" s="15">
        <v>43022</v>
      </c>
      <c r="AF288" s="9">
        <v>61019.74</v>
      </c>
      <c r="AG288" s="16">
        <f t="shared" si="115"/>
        <v>0</v>
      </c>
      <c r="AH288" s="17">
        <f t="shared" si="116"/>
        <v>100.86726046692378</v>
      </c>
      <c r="AI288" s="17"/>
      <c r="AJ288" s="17"/>
      <c r="AK288" s="15">
        <v>43022</v>
      </c>
      <c r="AL288" s="9">
        <v>39459.730000000003</v>
      </c>
      <c r="AM288" s="16">
        <f t="shared" si="117"/>
        <v>0</v>
      </c>
      <c r="AN288" s="17">
        <f t="shared" si="118"/>
        <v>101.18554057449977</v>
      </c>
      <c r="AO288" s="17"/>
      <c r="AP288" s="17"/>
      <c r="AQ288" s="9">
        <f t="shared" si="100"/>
        <v>100.61141907360941</v>
      </c>
      <c r="AR288" s="9">
        <f t="shared" si="101"/>
        <v>101.19269521231007</v>
      </c>
      <c r="AS288" s="9">
        <f t="shared" si="102"/>
        <v>100.94749522021569</v>
      </c>
      <c r="AT288" s="17"/>
      <c r="AU288" s="17"/>
      <c r="AV288" s="17"/>
      <c r="AW288" s="17"/>
    </row>
    <row r="289" spans="2:49" x14ac:dyDescent="0.2">
      <c r="B289" s="15">
        <v>43023</v>
      </c>
      <c r="C289" s="9">
        <v>35477.83</v>
      </c>
      <c r="D289" s="16">
        <f t="shared" si="104"/>
        <v>0</v>
      </c>
      <c r="E289" s="17">
        <f t="shared" si="105"/>
        <v>100.61141907360941</v>
      </c>
      <c r="G289" s="15">
        <v>43023</v>
      </c>
      <c r="H289" s="9">
        <v>35488.43</v>
      </c>
      <c r="I289" s="16">
        <f t="shared" si="106"/>
        <v>0</v>
      </c>
      <c r="J289" s="17">
        <f t="shared" si="107"/>
        <v>101.19269521231007</v>
      </c>
      <c r="L289" s="15">
        <v>43023</v>
      </c>
      <c r="M289" s="9">
        <v>39249.56</v>
      </c>
      <c r="N289" s="16">
        <f t="shared" si="108"/>
        <v>0</v>
      </c>
      <c r="O289" s="17">
        <f t="shared" si="109"/>
        <v>100.67526284874417</v>
      </c>
      <c r="Q289" s="15">
        <v>43023</v>
      </c>
      <c r="R289" s="9">
        <v>37153.339999999997</v>
      </c>
      <c r="S289" s="16">
        <f t="shared" si="110"/>
        <v>0</v>
      </c>
      <c r="T289" s="17">
        <f t="shared" si="111"/>
        <v>101.1527931452069</v>
      </c>
      <c r="V289" s="15">
        <v>43023</v>
      </c>
      <c r="W289" s="9">
        <v>1470.95</v>
      </c>
      <c r="X289" s="16">
        <f t="shared" si="119"/>
        <v>0</v>
      </c>
      <c r="Y289" s="9">
        <f t="shared" si="99"/>
        <v>3.4846558929269023E-5</v>
      </c>
      <c r="Z289" s="17">
        <f t="shared" si="112"/>
        <v>99.927989619635838</v>
      </c>
      <c r="AA289" s="17">
        <f t="shared" si="113"/>
        <v>100.98209715001097</v>
      </c>
      <c r="AB289" s="17">
        <f t="shared" si="114"/>
        <v>99.927989619635838</v>
      </c>
      <c r="AC289" s="17">
        <f t="shared" si="103"/>
        <v>100.97857839402837</v>
      </c>
      <c r="AD289" s="17"/>
      <c r="AE289" s="15">
        <v>43023</v>
      </c>
      <c r="AF289" s="9">
        <v>61019.74</v>
      </c>
      <c r="AG289" s="16">
        <f t="shared" si="115"/>
        <v>0</v>
      </c>
      <c r="AH289" s="17">
        <f t="shared" si="116"/>
        <v>100.86726046692378</v>
      </c>
      <c r="AI289" s="17"/>
      <c r="AJ289" s="17"/>
      <c r="AK289" s="15">
        <v>43023</v>
      </c>
      <c r="AL289" s="9">
        <v>39459.730000000003</v>
      </c>
      <c r="AM289" s="16">
        <f t="shared" si="117"/>
        <v>0</v>
      </c>
      <c r="AN289" s="17">
        <f t="shared" si="118"/>
        <v>101.18554057449977</v>
      </c>
      <c r="AO289" s="17"/>
      <c r="AP289" s="17"/>
      <c r="AQ289" s="9">
        <f t="shared" si="100"/>
        <v>100.61141907360941</v>
      </c>
      <c r="AR289" s="9">
        <f t="shared" si="101"/>
        <v>101.19269521231007</v>
      </c>
      <c r="AS289" s="9">
        <f t="shared" si="102"/>
        <v>100.94749522021569</v>
      </c>
      <c r="AT289" s="17"/>
      <c r="AU289" s="17"/>
      <c r="AV289" s="17"/>
      <c r="AW289" s="17"/>
    </row>
    <row r="290" spans="2:49" x14ac:dyDescent="0.2">
      <c r="B290" s="15">
        <v>43024</v>
      </c>
      <c r="C290" s="9">
        <v>35488.959999999999</v>
      </c>
      <c r="D290" s="16">
        <f t="shared" si="104"/>
        <v>3.137170452645055E-4</v>
      </c>
      <c r="E290" s="17">
        <f t="shared" si="105"/>
        <v>100.64298259072105</v>
      </c>
      <c r="G290" s="15">
        <v>43024</v>
      </c>
      <c r="H290" s="9">
        <v>35488.29</v>
      </c>
      <c r="I290" s="16">
        <f t="shared" si="106"/>
        <v>-3.9449476914032999E-6</v>
      </c>
      <c r="J290" s="17">
        <f t="shared" si="107"/>
        <v>101.19229601242071</v>
      </c>
      <c r="L290" s="15">
        <v>43024</v>
      </c>
      <c r="M290" s="9">
        <v>39241.160000000003</v>
      </c>
      <c r="N290" s="16">
        <f t="shared" si="108"/>
        <v>-2.1401513800389793E-4</v>
      </c>
      <c r="O290" s="17">
        <f t="shared" si="109"/>
        <v>100.65371681847202</v>
      </c>
      <c r="Q290" s="15">
        <v>43024</v>
      </c>
      <c r="R290" s="9">
        <v>37156.5</v>
      </c>
      <c r="S290" s="16">
        <f t="shared" si="110"/>
        <v>8.5052918526340449E-5</v>
      </c>
      <c r="T290" s="17">
        <f t="shared" si="111"/>
        <v>101.16139648548099</v>
      </c>
      <c r="V290" s="15">
        <v>43024</v>
      </c>
      <c r="W290" s="9">
        <v>1470.01</v>
      </c>
      <c r="X290" s="16">
        <f t="shared" si="119"/>
        <v>-6.3904279547233322E-4</v>
      </c>
      <c r="Y290" s="9">
        <f t="shared" si="99"/>
        <v>3.4846558929269023E-5</v>
      </c>
      <c r="Z290" s="17">
        <f t="shared" si="112"/>
        <v>99.864131357803373</v>
      </c>
      <c r="AA290" s="17">
        <f t="shared" si="113"/>
        <v>100.92108414695471</v>
      </c>
      <c r="AB290" s="17">
        <f t="shared" si="114"/>
        <v>99.927989619635838</v>
      </c>
      <c r="AC290" s="17">
        <f t="shared" si="103"/>
        <v>100.98209715001097</v>
      </c>
      <c r="AD290" s="17"/>
      <c r="AE290" s="15">
        <v>43024</v>
      </c>
      <c r="AF290" s="9">
        <v>61017.42</v>
      </c>
      <c r="AG290" s="16">
        <f t="shared" si="115"/>
        <v>-3.8020483207557021E-5</v>
      </c>
      <c r="AH290" s="17">
        <f t="shared" si="116"/>
        <v>100.863425444941</v>
      </c>
      <c r="AI290" s="17"/>
      <c r="AJ290" s="17"/>
      <c r="AK290" s="15">
        <v>43024</v>
      </c>
      <c r="AL290" s="9">
        <v>39464.93</v>
      </c>
      <c r="AM290" s="16">
        <f t="shared" si="117"/>
        <v>1.3177991841284431E-4</v>
      </c>
      <c r="AN290" s="17">
        <f t="shared" si="118"/>
        <v>101.19887479678124</v>
      </c>
      <c r="AO290" s="17"/>
      <c r="AP290" s="17"/>
      <c r="AQ290" s="9">
        <f t="shared" si="100"/>
        <v>100.64298259072105</v>
      </c>
      <c r="AR290" s="9">
        <f t="shared" si="101"/>
        <v>101.19887479678124</v>
      </c>
      <c r="AS290" s="9">
        <f t="shared" si="102"/>
        <v>100.95211535813617</v>
      </c>
      <c r="AT290" s="17"/>
      <c r="AU290" s="17"/>
      <c r="AV290" s="17"/>
      <c r="AW290" s="17"/>
    </row>
    <row r="291" spans="2:49" x14ac:dyDescent="0.2">
      <c r="B291" s="15">
        <v>43025</v>
      </c>
      <c r="C291" s="9">
        <v>35474.129999999997</v>
      </c>
      <c r="D291" s="16">
        <f t="shared" si="104"/>
        <v>-4.1787643255819518E-4</v>
      </c>
      <c r="E291" s="17">
        <f t="shared" si="105"/>
        <v>100.60092626019402</v>
      </c>
      <c r="G291" s="15">
        <v>43025</v>
      </c>
      <c r="H291" s="9">
        <v>35471.74</v>
      </c>
      <c r="I291" s="16">
        <f t="shared" si="106"/>
        <v>-4.6635101324976613E-4</v>
      </c>
      <c r="J291" s="17">
        <f t="shared" si="107"/>
        <v>101.14510488264224</v>
      </c>
      <c r="L291" s="15">
        <v>43025</v>
      </c>
      <c r="M291" s="9">
        <v>39219.49</v>
      </c>
      <c r="N291" s="16">
        <f t="shared" si="108"/>
        <v>-5.5222628485007696E-4</v>
      </c>
      <c r="O291" s="17">
        <f t="shared" si="109"/>
        <v>100.598133190377</v>
      </c>
      <c r="Q291" s="15">
        <v>43025</v>
      </c>
      <c r="R291" s="9">
        <v>37138.93</v>
      </c>
      <c r="S291" s="16">
        <f t="shared" si="110"/>
        <v>-4.7286477466934596E-4</v>
      </c>
      <c r="T291" s="17">
        <f t="shared" si="111"/>
        <v>101.11356082452664</v>
      </c>
      <c r="V291" s="15">
        <v>43025</v>
      </c>
      <c r="W291" s="9">
        <v>1468.56</v>
      </c>
      <c r="X291" s="16">
        <f t="shared" si="119"/>
        <v>-9.8638784770177512E-4</v>
      </c>
      <c r="Y291" s="9">
        <f t="shared" si="99"/>
        <v>3.4846558929269023E-5</v>
      </c>
      <c r="Z291" s="17">
        <f t="shared" si="112"/>
        <v>99.765626592210737</v>
      </c>
      <c r="AA291" s="17">
        <f t="shared" si="113"/>
        <v>100.8250535684812</v>
      </c>
      <c r="AB291" s="17">
        <f t="shared" si="114"/>
        <v>99.864131357803373</v>
      </c>
      <c r="AC291" s="17">
        <f t="shared" si="103"/>
        <v>100.92108414695471</v>
      </c>
      <c r="AD291" s="17"/>
      <c r="AE291" s="15">
        <v>43025</v>
      </c>
      <c r="AF291" s="9">
        <v>60976.75</v>
      </c>
      <c r="AG291" s="16">
        <f t="shared" si="115"/>
        <v>-6.6653096771374098E-4</v>
      </c>
      <c r="AH291" s="17">
        <f t="shared" si="116"/>
        <v>100.79619684837226</v>
      </c>
      <c r="AI291" s="17"/>
      <c r="AJ291" s="17"/>
      <c r="AK291" s="15">
        <v>43025</v>
      </c>
      <c r="AL291" s="9">
        <v>39443.03</v>
      </c>
      <c r="AM291" s="16">
        <f t="shared" si="117"/>
        <v>-5.5492306713833539E-4</v>
      </c>
      <c r="AN291" s="17">
        <f t="shared" si="118"/>
        <v>101.14271720678806</v>
      </c>
      <c r="AO291" s="17"/>
      <c r="AP291" s="17"/>
      <c r="AQ291" s="9">
        <f t="shared" si="100"/>
        <v>100.598133190377</v>
      </c>
      <c r="AR291" s="9">
        <f t="shared" si="101"/>
        <v>101.14510488264224</v>
      </c>
      <c r="AS291" s="9">
        <f t="shared" si="102"/>
        <v>100.89943986881671</v>
      </c>
      <c r="AT291" s="17"/>
      <c r="AU291" s="17"/>
      <c r="AV291" s="17"/>
      <c r="AW291" s="17"/>
    </row>
    <row r="292" spans="2:49" x14ac:dyDescent="0.2">
      <c r="B292" s="15">
        <v>43026</v>
      </c>
      <c r="C292" s="9">
        <v>35456.370000000003</v>
      </c>
      <c r="D292" s="16">
        <f t="shared" si="104"/>
        <v>-5.0064652748338379E-4</v>
      </c>
      <c r="E292" s="17">
        <f t="shared" si="105"/>
        <v>100.55056075580023</v>
      </c>
      <c r="G292" s="15">
        <v>43026</v>
      </c>
      <c r="H292" s="9">
        <v>35460.089999999997</v>
      </c>
      <c r="I292" s="16">
        <f t="shared" si="106"/>
        <v>-3.2843046323638436E-4</v>
      </c>
      <c r="J292" s="17">
        <f t="shared" si="107"/>
        <v>101.11188574899154</v>
      </c>
      <c r="L292" s="15">
        <v>43026</v>
      </c>
      <c r="M292" s="9">
        <v>39190.589999999997</v>
      </c>
      <c r="N292" s="16">
        <f t="shared" si="108"/>
        <v>-7.3687852646731056E-4</v>
      </c>
      <c r="O292" s="17">
        <f t="shared" si="109"/>
        <v>100.52400458622631</v>
      </c>
      <c r="Q292" s="15">
        <v>43026</v>
      </c>
      <c r="R292" s="9">
        <v>37118.97</v>
      </c>
      <c r="S292" s="16">
        <f t="shared" si="110"/>
        <v>-5.3744143948142309E-4</v>
      </c>
      <c r="T292" s="17">
        <f t="shared" si="111"/>
        <v>101.05921820684601</v>
      </c>
      <c r="V292" s="15">
        <v>43026</v>
      </c>
      <c r="W292" s="9">
        <v>1467.82</v>
      </c>
      <c r="X292" s="16">
        <f t="shared" si="119"/>
        <v>-5.0389497194536226E-4</v>
      </c>
      <c r="Y292" s="9">
        <f t="shared" si="99"/>
        <v>3.4846558929269023E-5</v>
      </c>
      <c r="Z292" s="17">
        <f t="shared" si="112"/>
        <v>99.715355194597947</v>
      </c>
      <c r="AA292" s="17">
        <f t="shared" si="113"/>
        <v>100.77776173711264</v>
      </c>
      <c r="AB292" s="17">
        <f t="shared" si="114"/>
        <v>99.765626592210737</v>
      </c>
      <c r="AC292" s="17">
        <f t="shared" si="103"/>
        <v>100.8250535684812</v>
      </c>
      <c r="AD292" s="17"/>
      <c r="AE292" s="15">
        <v>43026</v>
      </c>
      <c r="AF292" s="9">
        <v>60936.1</v>
      </c>
      <c r="AG292" s="16">
        <f t="shared" si="115"/>
        <v>-6.6664753369116703E-4</v>
      </c>
      <c r="AH292" s="17">
        <f t="shared" si="116"/>
        <v>100.72900131233784</v>
      </c>
      <c r="AI292" s="17"/>
      <c r="AJ292" s="17"/>
      <c r="AK292" s="15">
        <v>43026</v>
      </c>
      <c r="AL292" s="9">
        <v>39415.33</v>
      </c>
      <c r="AM292" s="16">
        <f t="shared" si="117"/>
        <v>-7.0227870424754979E-4</v>
      </c>
      <c r="AN292" s="17">
        <f t="shared" si="118"/>
        <v>101.071686830404</v>
      </c>
      <c r="AO292" s="17"/>
      <c r="AP292" s="17"/>
      <c r="AQ292" s="9">
        <f t="shared" si="100"/>
        <v>100.52400458622631</v>
      </c>
      <c r="AR292" s="9">
        <f t="shared" si="101"/>
        <v>101.11188574899154</v>
      </c>
      <c r="AS292" s="9">
        <f t="shared" si="102"/>
        <v>100.84105957343432</v>
      </c>
      <c r="AT292" s="17"/>
      <c r="AU292" s="17"/>
      <c r="AV292" s="17"/>
      <c r="AW292" s="17"/>
    </row>
    <row r="293" spans="2:49" x14ac:dyDescent="0.2">
      <c r="B293" s="15">
        <v>43027</v>
      </c>
      <c r="C293" s="9">
        <v>35467.72</v>
      </c>
      <c r="D293" s="16">
        <f t="shared" si="104"/>
        <v>3.2011173168600138E-4</v>
      </c>
      <c r="E293" s="17">
        <f t="shared" si="105"/>
        <v>100.58274816992576</v>
      </c>
      <c r="G293" s="15">
        <v>43027</v>
      </c>
      <c r="H293" s="9">
        <v>35453.360000000001</v>
      </c>
      <c r="I293" s="16">
        <f t="shared" si="106"/>
        <v>-1.8979083245407313E-4</v>
      </c>
      <c r="J293" s="17">
        <f t="shared" si="107"/>
        <v>101.09269564002423</v>
      </c>
      <c r="L293" s="15">
        <v>43027</v>
      </c>
      <c r="M293" s="9">
        <v>39180.839999999997</v>
      </c>
      <c r="N293" s="16">
        <f t="shared" si="108"/>
        <v>-2.4878421069951528E-4</v>
      </c>
      <c r="O293" s="17">
        <f t="shared" si="109"/>
        <v>100.49899580108897</v>
      </c>
      <c r="Q293" s="15">
        <v>43027</v>
      </c>
      <c r="R293" s="9">
        <v>37116.14</v>
      </c>
      <c r="S293" s="16">
        <f t="shared" si="110"/>
        <v>-7.6241339670879427E-5</v>
      </c>
      <c r="T293" s="17">
        <f t="shared" si="111"/>
        <v>101.05151331666383</v>
      </c>
      <c r="V293" s="15">
        <v>43027</v>
      </c>
      <c r="W293" s="9">
        <v>1471.18</v>
      </c>
      <c r="X293" s="16">
        <f t="shared" si="119"/>
        <v>2.2891090188170704E-3</v>
      </c>
      <c r="Y293" s="9">
        <f t="shared" si="99"/>
        <v>3.4846558929269023E-5</v>
      </c>
      <c r="Z293" s="17">
        <f t="shared" si="112"/>
        <v>99.943614513488455</v>
      </c>
      <c r="AA293" s="17">
        <f t="shared" si="113"/>
        <v>101.0119647786144</v>
      </c>
      <c r="AB293" s="17">
        <f t="shared" si="114"/>
        <v>99.715355194597947</v>
      </c>
      <c r="AC293" s="17">
        <f t="shared" si="103"/>
        <v>100.77776173711264</v>
      </c>
      <c r="AD293" s="17"/>
      <c r="AE293" s="15">
        <v>43027</v>
      </c>
      <c r="AF293" s="9">
        <v>60911.77</v>
      </c>
      <c r="AG293" s="16">
        <f t="shared" si="115"/>
        <v>-3.9927071145018367E-4</v>
      </c>
      <c r="AH293" s="17">
        <f t="shared" si="116"/>
        <v>100.6887831723202</v>
      </c>
      <c r="AI293" s="17"/>
      <c r="AJ293" s="17"/>
      <c r="AK293" s="15">
        <v>43027</v>
      </c>
      <c r="AL293" s="9">
        <v>39397.11</v>
      </c>
      <c r="AM293" s="16">
        <f t="shared" si="117"/>
        <v>-4.6225669048061135E-4</v>
      </c>
      <c r="AN293" s="17">
        <f t="shared" si="118"/>
        <v>101.02496576694848</v>
      </c>
      <c r="AO293" s="17"/>
      <c r="AP293" s="17"/>
      <c r="AQ293" s="9">
        <f t="shared" si="100"/>
        <v>100.49899580108897</v>
      </c>
      <c r="AR293" s="9">
        <f t="shared" si="101"/>
        <v>101.09269564002423</v>
      </c>
      <c r="AS293" s="9">
        <f t="shared" si="102"/>
        <v>100.82328364449525</v>
      </c>
      <c r="AT293" s="17"/>
      <c r="AU293" s="17"/>
      <c r="AV293" s="17"/>
      <c r="AW293" s="17"/>
    </row>
    <row r="294" spans="2:49" x14ac:dyDescent="0.2">
      <c r="B294" s="15">
        <v>43028</v>
      </c>
      <c r="C294" s="9">
        <v>35513.050000000003</v>
      </c>
      <c r="D294" s="16">
        <f t="shared" si="104"/>
        <v>1.2780635462330547E-3</v>
      </c>
      <c r="E294" s="17">
        <f t="shared" si="105"/>
        <v>100.71129931374169</v>
      </c>
      <c r="G294" s="15">
        <v>43028</v>
      </c>
      <c r="H294" s="9">
        <v>35481.800000000003</v>
      </c>
      <c r="I294" s="16">
        <f t="shared" si="106"/>
        <v>8.0218066778448005E-4</v>
      </c>
      <c r="J294" s="17">
        <f t="shared" si="107"/>
        <v>101.17379024612087</v>
      </c>
      <c r="L294" s="15">
        <v>43028</v>
      </c>
      <c r="M294" s="9">
        <v>39201.75</v>
      </c>
      <c r="N294" s="16">
        <f t="shared" si="108"/>
        <v>5.3367921667835105E-4</v>
      </c>
      <c r="O294" s="17">
        <f t="shared" si="109"/>
        <v>100.55263002644506</v>
      </c>
      <c r="Q294" s="15">
        <v>43028</v>
      </c>
      <c r="R294" s="9">
        <v>37151.629999999997</v>
      </c>
      <c r="S294" s="16">
        <f t="shared" si="110"/>
        <v>9.5618779323491943E-4</v>
      </c>
      <c r="T294" s="17">
        <f t="shared" si="111"/>
        <v>101.14813754018513</v>
      </c>
      <c r="V294" s="15">
        <v>43028</v>
      </c>
      <c r="W294" s="9">
        <v>1475.4</v>
      </c>
      <c r="X294" s="16">
        <f t="shared" si="119"/>
        <v>2.8684457374352768E-3</v>
      </c>
      <c r="Y294" s="9">
        <f t="shared" si="99"/>
        <v>3.4846558929269023E-5</v>
      </c>
      <c r="Z294" s="17">
        <f t="shared" si="112"/>
        <v>100.23029734852355</v>
      </c>
      <c r="AA294" s="17">
        <f t="shared" si="113"/>
        <v>101.3052320377968</v>
      </c>
      <c r="AB294" s="17">
        <f t="shared" si="114"/>
        <v>99.943614513488455</v>
      </c>
      <c r="AC294" s="17">
        <f t="shared" si="103"/>
        <v>101.0119647786144</v>
      </c>
      <c r="AD294" s="17"/>
      <c r="AE294" s="15">
        <v>43028</v>
      </c>
      <c r="AF294" s="9">
        <v>60973.7</v>
      </c>
      <c r="AG294" s="16">
        <f t="shared" si="115"/>
        <v>1.0167164736798462E-3</v>
      </c>
      <c r="AH294" s="17">
        <f t="shared" si="116"/>
        <v>100.79115511688627</v>
      </c>
      <c r="AI294" s="17"/>
      <c r="AJ294" s="17"/>
      <c r="AK294" s="15">
        <v>43028</v>
      </c>
      <c r="AL294" s="9">
        <v>39432.370000000003</v>
      </c>
      <c r="AM294" s="16">
        <f t="shared" si="117"/>
        <v>8.9498950557542756E-4</v>
      </c>
      <c r="AN294" s="17">
        <f t="shared" si="118"/>
        <v>101.11538205111101</v>
      </c>
      <c r="AO294" s="17"/>
      <c r="AP294" s="17"/>
      <c r="AQ294" s="9">
        <f t="shared" si="100"/>
        <v>100.55263002644506</v>
      </c>
      <c r="AR294" s="9">
        <f t="shared" si="101"/>
        <v>101.17379024612087</v>
      </c>
      <c r="AS294" s="9">
        <f t="shared" si="102"/>
        <v>100.91539904908167</v>
      </c>
      <c r="AT294" s="17"/>
      <c r="AU294" s="17"/>
      <c r="AV294" s="17"/>
      <c r="AW294" s="17"/>
    </row>
    <row r="295" spans="2:49" x14ac:dyDescent="0.2">
      <c r="B295" s="15">
        <v>43029</v>
      </c>
      <c r="C295" s="9">
        <v>35513.050000000003</v>
      </c>
      <c r="D295" s="16">
        <f t="shared" si="104"/>
        <v>0</v>
      </c>
      <c r="E295" s="17">
        <f t="shared" si="105"/>
        <v>100.71129931374169</v>
      </c>
      <c r="G295" s="15">
        <v>43029</v>
      </c>
      <c r="H295" s="9">
        <v>35481.800000000003</v>
      </c>
      <c r="I295" s="16">
        <f t="shared" si="106"/>
        <v>0</v>
      </c>
      <c r="J295" s="17">
        <f t="shared" si="107"/>
        <v>101.17379024612087</v>
      </c>
      <c r="L295" s="15">
        <v>43029</v>
      </c>
      <c r="M295" s="9">
        <v>39201.75</v>
      </c>
      <c r="N295" s="16">
        <f t="shared" si="108"/>
        <v>0</v>
      </c>
      <c r="O295" s="17">
        <f t="shared" si="109"/>
        <v>100.55263002644506</v>
      </c>
      <c r="Q295" s="15">
        <v>43029</v>
      </c>
      <c r="R295" s="9">
        <v>37151.629999999997</v>
      </c>
      <c r="S295" s="16">
        <f t="shared" si="110"/>
        <v>0</v>
      </c>
      <c r="T295" s="17">
        <f t="shared" si="111"/>
        <v>101.14813754018513</v>
      </c>
      <c r="V295" s="15">
        <v>43029</v>
      </c>
      <c r="W295" s="9">
        <v>1475.39</v>
      </c>
      <c r="X295" s="16">
        <f t="shared" si="119"/>
        <v>-6.7778229632109444E-6</v>
      </c>
      <c r="Y295" s="9">
        <f t="shared" si="99"/>
        <v>3.4846558929269023E-5</v>
      </c>
      <c r="Z295" s="17">
        <f t="shared" si="112"/>
        <v>100.22961800531257</v>
      </c>
      <c r="AA295" s="17">
        <f t="shared" si="113"/>
        <v>101.30807554760686</v>
      </c>
      <c r="AB295" s="17">
        <f t="shared" si="114"/>
        <v>100.23029734852355</v>
      </c>
      <c r="AC295" s="17">
        <f t="shared" si="103"/>
        <v>101.3052320377968</v>
      </c>
      <c r="AD295" s="17"/>
      <c r="AE295" s="15">
        <v>43029</v>
      </c>
      <c r="AF295" s="9">
        <v>60973.7</v>
      </c>
      <c r="AG295" s="16">
        <f t="shared" si="115"/>
        <v>0</v>
      </c>
      <c r="AH295" s="17">
        <f t="shared" si="116"/>
        <v>100.79115511688627</v>
      </c>
      <c r="AI295" s="17"/>
      <c r="AJ295" s="17"/>
      <c r="AK295" s="15">
        <v>43029</v>
      </c>
      <c r="AL295" s="9">
        <v>39432.370000000003</v>
      </c>
      <c r="AM295" s="16">
        <f t="shared" si="117"/>
        <v>0</v>
      </c>
      <c r="AN295" s="17">
        <f t="shared" si="118"/>
        <v>101.11538205111101</v>
      </c>
      <c r="AO295" s="17"/>
      <c r="AP295" s="17"/>
      <c r="AQ295" s="9">
        <f t="shared" si="100"/>
        <v>100.55263002644506</v>
      </c>
      <c r="AR295" s="9">
        <f t="shared" si="101"/>
        <v>101.17379024612087</v>
      </c>
      <c r="AS295" s="9">
        <f t="shared" si="102"/>
        <v>100.91539904908167</v>
      </c>
      <c r="AT295" s="17"/>
      <c r="AU295" s="17"/>
      <c r="AV295" s="17"/>
      <c r="AW295" s="17"/>
    </row>
    <row r="296" spans="2:49" x14ac:dyDescent="0.2">
      <c r="B296" s="15">
        <v>43030</v>
      </c>
      <c r="C296" s="9">
        <v>35513.050000000003</v>
      </c>
      <c r="D296" s="16">
        <f t="shared" si="104"/>
        <v>0</v>
      </c>
      <c r="E296" s="17">
        <f t="shared" si="105"/>
        <v>100.71129931374169</v>
      </c>
      <c r="G296" s="15">
        <v>43030</v>
      </c>
      <c r="H296" s="9">
        <v>35481.800000000003</v>
      </c>
      <c r="I296" s="16">
        <f t="shared" si="106"/>
        <v>0</v>
      </c>
      <c r="J296" s="17">
        <f t="shared" si="107"/>
        <v>101.17379024612087</v>
      </c>
      <c r="L296" s="15">
        <v>43030</v>
      </c>
      <c r="M296" s="9">
        <v>39201.75</v>
      </c>
      <c r="N296" s="16">
        <f t="shared" si="108"/>
        <v>0</v>
      </c>
      <c r="O296" s="17">
        <f t="shared" si="109"/>
        <v>100.55263002644506</v>
      </c>
      <c r="Q296" s="15">
        <v>43030</v>
      </c>
      <c r="R296" s="9">
        <v>37151.629999999997</v>
      </c>
      <c r="S296" s="16">
        <f t="shared" si="110"/>
        <v>0</v>
      </c>
      <c r="T296" s="17">
        <f t="shared" si="111"/>
        <v>101.14813754018513</v>
      </c>
      <c r="V296" s="15">
        <v>43030</v>
      </c>
      <c r="W296" s="9">
        <v>1475.38</v>
      </c>
      <c r="X296" s="16">
        <f t="shared" si="119"/>
        <v>-6.7778689024633465E-6</v>
      </c>
      <c r="Y296" s="9">
        <f t="shared" si="99"/>
        <v>3.4846558929269023E-5</v>
      </c>
      <c r="Z296" s="17">
        <f t="shared" si="112"/>
        <v>100.22893866210158</v>
      </c>
      <c r="AA296" s="17">
        <f t="shared" si="113"/>
        <v>101.31091913257663</v>
      </c>
      <c r="AB296" s="17">
        <f t="shared" si="114"/>
        <v>100.22961800531257</v>
      </c>
      <c r="AC296" s="17">
        <f t="shared" si="103"/>
        <v>101.30807554760686</v>
      </c>
      <c r="AD296" s="17"/>
      <c r="AE296" s="15">
        <v>43030</v>
      </c>
      <c r="AF296" s="9">
        <v>60973.7</v>
      </c>
      <c r="AG296" s="16">
        <f t="shared" si="115"/>
        <v>0</v>
      </c>
      <c r="AH296" s="17">
        <f t="shared" si="116"/>
        <v>100.79115511688627</v>
      </c>
      <c r="AI296" s="17"/>
      <c r="AJ296" s="17"/>
      <c r="AK296" s="15">
        <v>43030</v>
      </c>
      <c r="AL296" s="9">
        <v>39432.370000000003</v>
      </c>
      <c r="AM296" s="16">
        <f t="shared" si="117"/>
        <v>0</v>
      </c>
      <c r="AN296" s="17">
        <f t="shared" si="118"/>
        <v>101.11538205111101</v>
      </c>
      <c r="AO296" s="17"/>
      <c r="AP296" s="17"/>
      <c r="AQ296" s="9">
        <f t="shared" si="100"/>
        <v>100.55263002644506</v>
      </c>
      <c r="AR296" s="9">
        <f t="shared" si="101"/>
        <v>101.17379024612087</v>
      </c>
      <c r="AS296" s="9">
        <f t="shared" si="102"/>
        <v>100.91539904908167</v>
      </c>
      <c r="AT296" s="17"/>
      <c r="AU296" s="17"/>
      <c r="AV296" s="17"/>
      <c r="AW296" s="17"/>
    </row>
    <row r="297" spans="2:49" x14ac:dyDescent="0.2">
      <c r="B297" s="15">
        <v>43031</v>
      </c>
      <c r="C297" s="9">
        <v>35646.870000000003</v>
      </c>
      <c r="D297" s="16">
        <f t="shared" si="104"/>
        <v>3.7681922560861558E-3</v>
      </c>
      <c r="E297" s="17">
        <f t="shared" si="105"/>
        <v>101.09079885191611</v>
      </c>
      <c r="G297" s="15">
        <v>43031</v>
      </c>
      <c r="H297" s="9">
        <v>35628.25</v>
      </c>
      <c r="I297" s="16">
        <f t="shared" si="106"/>
        <v>4.1274681667784474E-3</v>
      </c>
      <c r="J297" s="17">
        <f t="shared" si="107"/>
        <v>101.59138184467406</v>
      </c>
      <c r="L297" s="15">
        <v>43031</v>
      </c>
      <c r="M297" s="9">
        <v>39345.17</v>
      </c>
      <c r="N297" s="16">
        <f t="shared" si="108"/>
        <v>3.6585101430419709E-3</v>
      </c>
      <c r="O297" s="17">
        <f t="shared" si="109"/>
        <v>100.92050284330635</v>
      </c>
      <c r="Q297" s="15">
        <v>43031</v>
      </c>
      <c r="R297" s="9">
        <v>37280.639999999999</v>
      </c>
      <c r="S297" s="16">
        <f t="shared" si="110"/>
        <v>3.4725259699237565E-3</v>
      </c>
      <c r="T297" s="17">
        <f t="shared" si="111"/>
        <v>101.49937707460285</v>
      </c>
      <c r="V297" s="15">
        <v>43031</v>
      </c>
      <c r="W297" s="9">
        <v>1484.33</v>
      </c>
      <c r="X297" s="16">
        <f t="shared" si="119"/>
        <v>6.0662337838386371E-3</v>
      </c>
      <c r="Y297" s="9">
        <f t="shared" si="99"/>
        <v>3.4846558929269023E-5</v>
      </c>
      <c r="Z297" s="17">
        <f t="shared" si="112"/>
        <v>100.83695083593192</v>
      </c>
      <c r="AA297" s="17">
        <f t="shared" si="113"/>
        <v>101.92902518980414</v>
      </c>
      <c r="AB297" s="17">
        <f t="shared" si="114"/>
        <v>100.22893866210158</v>
      </c>
      <c r="AC297" s="17">
        <f t="shared" si="103"/>
        <v>101.31091913257663</v>
      </c>
      <c r="AD297" s="17"/>
      <c r="AE297" s="15">
        <v>43031</v>
      </c>
      <c r="AF297" s="9">
        <v>61168.41</v>
      </c>
      <c r="AG297" s="16">
        <f t="shared" si="115"/>
        <v>3.193344015534727E-3</v>
      </c>
      <c r="AH297" s="17">
        <f t="shared" si="116"/>
        <v>101.11301594889761</v>
      </c>
      <c r="AI297" s="17"/>
      <c r="AJ297" s="17"/>
      <c r="AK297" s="15">
        <v>43031</v>
      </c>
      <c r="AL297" s="9">
        <v>39552.35</v>
      </c>
      <c r="AM297" s="16">
        <f t="shared" si="117"/>
        <v>3.0426778811416533E-3</v>
      </c>
      <c r="AN297" s="17">
        <f t="shared" si="118"/>
        <v>101.42304358752112</v>
      </c>
      <c r="AO297" s="17"/>
      <c r="AP297" s="17"/>
      <c r="AQ297" s="9">
        <f t="shared" si="100"/>
        <v>100.92050284330635</v>
      </c>
      <c r="AR297" s="9">
        <f t="shared" si="101"/>
        <v>101.59138184467406</v>
      </c>
      <c r="AS297" s="9">
        <f t="shared" si="102"/>
        <v>101.27302002515302</v>
      </c>
      <c r="AT297" s="17"/>
      <c r="AU297" s="17"/>
      <c r="AV297" s="17"/>
      <c r="AW297" s="17"/>
    </row>
    <row r="298" spans="2:49" x14ac:dyDescent="0.2">
      <c r="B298" s="15">
        <v>43032</v>
      </c>
      <c r="C298" s="9">
        <v>35811.82</v>
      </c>
      <c r="D298" s="16">
        <f t="shared" si="104"/>
        <v>4.6273347421526001E-3</v>
      </c>
      <c r="E298" s="17">
        <f t="shared" si="105"/>
        <v>101.55857981755554</v>
      </c>
      <c r="G298" s="15">
        <v>43032</v>
      </c>
      <c r="H298" s="9">
        <v>35757.65</v>
      </c>
      <c r="I298" s="16">
        <f t="shared" si="106"/>
        <v>3.6319493660228463E-3</v>
      </c>
      <c r="J298" s="17">
        <f t="shared" si="107"/>
        <v>101.96035659955821</v>
      </c>
      <c r="L298" s="15">
        <v>43032</v>
      </c>
      <c r="M298" s="9">
        <v>39504.31</v>
      </c>
      <c r="N298" s="16">
        <f t="shared" si="108"/>
        <v>4.0447150183873237E-3</v>
      </c>
      <c r="O298" s="17">
        <f t="shared" si="109"/>
        <v>101.32869751681987</v>
      </c>
      <c r="Q298" s="15">
        <v>43032</v>
      </c>
      <c r="R298" s="9">
        <v>37434.870000000003</v>
      </c>
      <c r="S298" s="16">
        <f t="shared" si="110"/>
        <v>4.1369997939950665E-3</v>
      </c>
      <c r="T298" s="17">
        <f t="shared" si="111"/>
        <v>101.91927997665111</v>
      </c>
      <c r="V298" s="15">
        <v>43032</v>
      </c>
      <c r="W298" s="9">
        <v>1486.92</v>
      </c>
      <c r="X298" s="16">
        <f t="shared" si="119"/>
        <v>1.7448950031329069E-3</v>
      </c>
      <c r="Y298" s="9">
        <f t="shared" si="99"/>
        <v>3.4846558929269023E-5</v>
      </c>
      <c r="Z298" s="17">
        <f t="shared" si="112"/>
        <v>101.01290072757669</v>
      </c>
      <c r="AA298" s="17">
        <f t="shared" si="113"/>
        <v>102.11043251231492</v>
      </c>
      <c r="AB298" s="17">
        <f t="shared" si="114"/>
        <v>100.83695083593192</v>
      </c>
      <c r="AC298" s="17">
        <f t="shared" si="103"/>
        <v>101.92902518980414</v>
      </c>
      <c r="AD298" s="17"/>
      <c r="AE298" s="15">
        <v>43032</v>
      </c>
      <c r="AF298" s="9">
        <v>61419.42</v>
      </c>
      <c r="AG298" s="16">
        <f t="shared" si="115"/>
        <v>4.10358876420025E-3</v>
      </c>
      <c r="AH298" s="17">
        <f t="shared" si="116"/>
        <v>101.52794218505991</v>
      </c>
      <c r="AI298" s="17"/>
      <c r="AJ298" s="17"/>
      <c r="AK298" s="15">
        <v>43032</v>
      </c>
      <c r="AL298" s="9">
        <v>39691.480000000003</v>
      </c>
      <c r="AM298" s="16">
        <f t="shared" si="117"/>
        <v>3.5176165259460657E-3</v>
      </c>
      <c r="AN298" s="17">
        <f t="shared" si="118"/>
        <v>101.77981096175634</v>
      </c>
      <c r="AO298" s="17"/>
      <c r="AP298" s="17"/>
      <c r="AQ298" s="9">
        <f t="shared" si="100"/>
        <v>101.32869751681987</v>
      </c>
      <c r="AR298" s="9">
        <f t="shared" si="101"/>
        <v>101.96035659955821</v>
      </c>
      <c r="AS298" s="9">
        <f t="shared" si="102"/>
        <v>101.6791111762335</v>
      </c>
      <c r="AT298" s="17"/>
      <c r="AU298" s="17"/>
      <c r="AV298" s="17"/>
      <c r="AW298" s="17"/>
    </row>
    <row r="299" spans="2:49" x14ac:dyDescent="0.2">
      <c r="B299" s="15">
        <v>43033</v>
      </c>
      <c r="C299" s="9">
        <v>35881.42</v>
      </c>
      <c r="D299" s="16">
        <f t="shared" si="104"/>
        <v>1.9434923999952503E-3</v>
      </c>
      <c r="E299" s="17">
        <f t="shared" si="105"/>
        <v>101.75595814558527</v>
      </c>
      <c r="G299" s="15">
        <v>43033</v>
      </c>
      <c r="H299" s="9">
        <v>35832.28</v>
      </c>
      <c r="I299" s="16">
        <f t="shared" si="106"/>
        <v>2.0871058360938388E-3</v>
      </c>
      <c r="J299" s="17">
        <f t="shared" si="107"/>
        <v>102.17315865486735</v>
      </c>
      <c r="L299" s="15">
        <v>43033</v>
      </c>
      <c r="M299" s="9">
        <v>39559.83</v>
      </c>
      <c r="N299" s="16">
        <f t="shared" si="108"/>
        <v>1.4054162697691996E-3</v>
      </c>
      <c r="O299" s="17">
        <f t="shared" si="109"/>
        <v>101.47110651690453</v>
      </c>
      <c r="Q299" s="15">
        <v>43033</v>
      </c>
      <c r="R299" s="9">
        <v>37506.339999999997</v>
      </c>
      <c r="S299" s="16">
        <f t="shared" si="110"/>
        <v>1.909182534893139E-3</v>
      </c>
      <c r="T299" s="17">
        <f t="shared" si="111"/>
        <v>102.11386248595142</v>
      </c>
      <c r="V299" s="15">
        <v>43033</v>
      </c>
      <c r="W299" s="9">
        <v>1481.29</v>
      </c>
      <c r="X299" s="16">
        <f t="shared" si="119"/>
        <v>-3.7863503080193261E-3</v>
      </c>
      <c r="Y299" s="9">
        <f t="shared" si="99"/>
        <v>3.4846558929269023E-5</v>
      </c>
      <c r="Z299" s="17">
        <f t="shared" si="112"/>
        <v>100.63043049979291</v>
      </c>
      <c r="AA299" s="17">
        <f t="shared" si="113"/>
        <v>101.72736484192376</v>
      </c>
      <c r="AB299" s="17">
        <f t="shared" si="114"/>
        <v>101.01290072757669</v>
      </c>
      <c r="AC299" s="17">
        <f t="shared" si="103"/>
        <v>102.11043251231492</v>
      </c>
      <c r="AD299" s="17"/>
      <c r="AE299" s="15">
        <v>43033</v>
      </c>
      <c r="AF299" s="9">
        <v>61537.69</v>
      </c>
      <c r="AG299" s="16">
        <f t="shared" si="115"/>
        <v>1.9256124528692631E-3</v>
      </c>
      <c r="AH299" s="17">
        <f t="shared" si="116"/>
        <v>101.72344565484566</v>
      </c>
      <c r="AI299" s="17"/>
      <c r="AJ299" s="17"/>
      <c r="AK299" s="15">
        <v>43033</v>
      </c>
      <c r="AL299" s="9">
        <v>39749.339999999997</v>
      </c>
      <c r="AM299" s="16">
        <f t="shared" si="117"/>
        <v>1.4577435762030966E-3</v>
      </c>
      <c r="AN299" s="17">
        <f t="shared" si="118"/>
        <v>101.928179827373</v>
      </c>
      <c r="AO299" s="17"/>
      <c r="AP299" s="17"/>
      <c r="AQ299" s="9">
        <f t="shared" si="100"/>
        <v>101.47110651690453</v>
      </c>
      <c r="AR299" s="9">
        <f t="shared" si="101"/>
        <v>102.17315865486735</v>
      </c>
      <c r="AS299" s="9">
        <f t="shared" si="102"/>
        <v>101.86095188092121</v>
      </c>
      <c r="AT299" s="17"/>
      <c r="AU299" s="17"/>
      <c r="AV299" s="17"/>
      <c r="AW299" s="17"/>
    </row>
    <row r="300" spans="2:49" x14ac:dyDescent="0.2">
      <c r="B300" s="15">
        <v>43034</v>
      </c>
      <c r="C300" s="9">
        <v>35881.42</v>
      </c>
      <c r="D300" s="16">
        <f t="shared" si="104"/>
        <v>0</v>
      </c>
      <c r="E300" s="17">
        <f t="shared" si="105"/>
        <v>101.75595814558527</v>
      </c>
      <c r="G300" s="15">
        <v>43034</v>
      </c>
      <c r="H300" s="9">
        <v>35832.28</v>
      </c>
      <c r="I300" s="16">
        <f t="shared" si="106"/>
        <v>0</v>
      </c>
      <c r="J300" s="17">
        <f t="shared" si="107"/>
        <v>102.17315865486735</v>
      </c>
      <c r="L300" s="15">
        <v>43034</v>
      </c>
      <c r="M300" s="9">
        <v>39559.83</v>
      </c>
      <c r="N300" s="16">
        <f t="shared" si="108"/>
        <v>0</v>
      </c>
      <c r="O300" s="17">
        <f t="shared" si="109"/>
        <v>101.47110651690453</v>
      </c>
      <c r="Q300" s="15">
        <v>43034</v>
      </c>
      <c r="R300" s="9">
        <v>37506.339999999997</v>
      </c>
      <c r="S300" s="16">
        <f t="shared" si="110"/>
        <v>0</v>
      </c>
      <c r="T300" s="17">
        <f t="shared" si="111"/>
        <v>102.11386248595142</v>
      </c>
      <c r="V300" s="15">
        <v>43034</v>
      </c>
      <c r="W300" s="9">
        <v>1484.26</v>
      </c>
      <c r="X300" s="16">
        <f t="shared" si="119"/>
        <v>2.0050091474324017E-3</v>
      </c>
      <c r="Y300" s="9">
        <f t="shared" si="99"/>
        <v>3.4846558929269023E-5</v>
      </c>
      <c r="Z300" s="17">
        <f t="shared" si="112"/>
        <v>100.83219543345506</v>
      </c>
      <c r="AA300" s="17">
        <f t="shared" si="113"/>
        <v>101.9348739875897</v>
      </c>
      <c r="AB300" s="17">
        <f t="shared" si="114"/>
        <v>100.63043049979291</v>
      </c>
      <c r="AC300" s="17">
        <f t="shared" si="103"/>
        <v>101.72736484192376</v>
      </c>
      <c r="AD300" s="17"/>
      <c r="AE300" s="15">
        <v>43034</v>
      </c>
      <c r="AF300" s="9">
        <v>61537.69</v>
      </c>
      <c r="AG300" s="16">
        <f t="shared" si="115"/>
        <v>0</v>
      </c>
      <c r="AH300" s="17">
        <f t="shared" si="116"/>
        <v>101.72344565484566</v>
      </c>
      <c r="AI300" s="17"/>
      <c r="AJ300" s="17"/>
      <c r="AK300" s="15">
        <v>43034</v>
      </c>
      <c r="AL300" s="9">
        <v>39749.339999999997</v>
      </c>
      <c r="AM300" s="16">
        <f t="shared" si="117"/>
        <v>0</v>
      </c>
      <c r="AN300" s="17">
        <f t="shared" si="118"/>
        <v>101.928179827373</v>
      </c>
      <c r="AO300" s="17"/>
      <c r="AP300" s="17"/>
      <c r="AQ300" s="9">
        <f t="shared" si="100"/>
        <v>101.47110651690453</v>
      </c>
      <c r="AR300" s="9">
        <f t="shared" si="101"/>
        <v>102.17315865486735</v>
      </c>
      <c r="AS300" s="9">
        <f t="shared" si="102"/>
        <v>101.86095188092121</v>
      </c>
      <c r="AT300" s="17"/>
      <c r="AU300" s="17"/>
      <c r="AV300" s="17"/>
      <c r="AW300" s="17"/>
    </row>
    <row r="301" spans="2:49" x14ac:dyDescent="0.2">
      <c r="B301" s="15">
        <v>43035</v>
      </c>
      <c r="C301" s="9">
        <v>35748.1</v>
      </c>
      <c r="D301" s="16">
        <f t="shared" si="104"/>
        <v>-3.7155720147084015E-3</v>
      </c>
      <c r="E301" s="17">
        <f t="shared" si="105"/>
        <v>101.37787655516969</v>
      </c>
      <c r="G301" s="15">
        <v>43035</v>
      </c>
      <c r="H301" s="9">
        <v>35747.56</v>
      </c>
      <c r="I301" s="16">
        <f t="shared" si="106"/>
        <v>-2.364348570618513E-3</v>
      </c>
      <c r="J301" s="17">
        <f t="shared" si="107"/>
        <v>101.93158569324613</v>
      </c>
      <c r="L301" s="15">
        <v>43035</v>
      </c>
      <c r="M301" s="9">
        <v>39440.07</v>
      </c>
      <c r="N301" s="16">
        <f t="shared" si="108"/>
        <v>-3.0273133125193752E-3</v>
      </c>
      <c r="O301" s="17">
        <f t="shared" si="109"/>
        <v>101.16392168530983</v>
      </c>
      <c r="Q301" s="15">
        <v>43035</v>
      </c>
      <c r="R301" s="9">
        <v>37401.360000000001</v>
      </c>
      <c r="S301" s="16">
        <f t="shared" si="110"/>
        <v>-2.79899345017387E-3</v>
      </c>
      <c r="T301" s="17">
        <f t="shared" si="111"/>
        <v>101.82804645368128</v>
      </c>
      <c r="V301" s="15">
        <v>43035</v>
      </c>
      <c r="W301" s="9">
        <v>1484.25</v>
      </c>
      <c r="X301" s="16">
        <f t="shared" si="119"/>
        <v>-6.7373640736390072E-6</v>
      </c>
      <c r="Y301" s="9">
        <f t="shared" si="99"/>
        <v>3.4846558929269023E-5</v>
      </c>
      <c r="Z301" s="17">
        <f t="shared" si="112"/>
        <v>100.83151609024408</v>
      </c>
      <c r="AA301" s="17">
        <f t="shared" si="113"/>
        <v>101.93773929482521</v>
      </c>
      <c r="AB301" s="17">
        <f t="shared" si="114"/>
        <v>100.83219543345506</v>
      </c>
      <c r="AC301" s="17">
        <f t="shared" si="103"/>
        <v>101.9348739875897</v>
      </c>
      <c r="AD301" s="17"/>
      <c r="AE301" s="15">
        <v>43035</v>
      </c>
      <c r="AF301" s="9">
        <v>61352.15</v>
      </c>
      <c r="AG301" s="16">
        <f t="shared" si="115"/>
        <v>-3.0150628013498881E-3</v>
      </c>
      <c r="AH301" s="17">
        <f t="shared" si="116"/>
        <v>101.4167430778266</v>
      </c>
      <c r="AI301" s="17"/>
      <c r="AJ301" s="17"/>
      <c r="AK301" s="15">
        <v>43035</v>
      </c>
      <c r="AL301" s="9">
        <v>39646.53</v>
      </c>
      <c r="AM301" s="16">
        <f t="shared" si="117"/>
        <v>-2.586458039303241E-3</v>
      </c>
      <c r="AN301" s="17">
        <f t="shared" si="118"/>
        <v>101.66454686722695</v>
      </c>
      <c r="AO301" s="17"/>
      <c r="AP301" s="17"/>
      <c r="AQ301" s="9">
        <f t="shared" si="100"/>
        <v>101.16392168530983</v>
      </c>
      <c r="AR301" s="9">
        <f t="shared" si="101"/>
        <v>101.93158569324613</v>
      </c>
      <c r="AS301" s="9">
        <f t="shared" si="102"/>
        <v>101.56378672207676</v>
      </c>
      <c r="AT301" s="17"/>
      <c r="AU301" s="17"/>
      <c r="AV301" s="17"/>
      <c r="AW301" s="17"/>
    </row>
    <row r="302" spans="2:49" x14ac:dyDescent="0.2">
      <c r="B302" s="15">
        <v>43036</v>
      </c>
      <c r="C302" s="9">
        <v>35748.1</v>
      </c>
      <c r="D302" s="16">
        <f t="shared" si="104"/>
        <v>0</v>
      </c>
      <c r="E302" s="17">
        <f t="shared" si="105"/>
        <v>101.37787655516969</v>
      </c>
      <c r="G302" s="15">
        <v>43036</v>
      </c>
      <c r="H302" s="9">
        <v>35747.56</v>
      </c>
      <c r="I302" s="16">
        <f t="shared" si="106"/>
        <v>0</v>
      </c>
      <c r="J302" s="17">
        <f t="shared" si="107"/>
        <v>101.93158569324613</v>
      </c>
      <c r="L302" s="15">
        <v>43036</v>
      </c>
      <c r="M302" s="9">
        <v>39440.07</v>
      </c>
      <c r="N302" s="16">
        <f t="shared" si="108"/>
        <v>0</v>
      </c>
      <c r="O302" s="17">
        <f t="shared" si="109"/>
        <v>101.16392168530983</v>
      </c>
      <c r="Q302" s="15">
        <v>43036</v>
      </c>
      <c r="R302" s="9">
        <v>37401.360000000001</v>
      </c>
      <c r="S302" s="16">
        <f t="shared" si="110"/>
        <v>0</v>
      </c>
      <c r="T302" s="17">
        <f t="shared" si="111"/>
        <v>101.82804645368128</v>
      </c>
      <c r="V302" s="15">
        <v>43036</v>
      </c>
      <c r="W302" s="9">
        <v>1484.25</v>
      </c>
      <c r="X302" s="16">
        <f t="shared" si="119"/>
        <v>0</v>
      </c>
      <c r="Y302" s="9">
        <f t="shared" si="99"/>
        <v>3.4846558929269023E-5</v>
      </c>
      <c r="Z302" s="17">
        <f t="shared" si="112"/>
        <v>100.83151609024408</v>
      </c>
      <c r="AA302" s="17">
        <f t="shared" si="113"/>
        <v>101.94129147426466</v>
      </c>
      <c r="AB302" s="17">
        <f t="shared" si="114"/>
        <v>100.83151609024408</v>
      </c>
      <c r="AC302" s="17">
        <f t="shared" si="103"/>
        <v>101.93773929482521</v>
      </c>
      <c r="AD302" s="17"/>
      <c r="AE302" s="15">
        <v>43036</v>
      </c>
      <c r="AF302" s="9">
        <v>61352.15</v>
      </c>
      <c r="AG302" s="16">
        <f t="shared" si="115"/>
        <v>0</v>
      </c>
      <c r="AH302" s="17">
        <f t="shared" si="116"/>
        <v>101.4167430778266</v>
      </c>
      <c r="AI302" s="17"/>
      <c r="AK302" s="15">
        <v>43036</v>
      </c>
      <c r="AL302" s="9">
        <v>39646.53</v>
      </c>
      <c r="AM302" s="16">
        <f t="shared" si="117"/>
        <v>0</v>
      </c>
      <c r="AN302" s="17">
        <f t="shared" si="118"/>
        <v>101.66454686722695</v>
      </c>
      <c r="AO302" s="17"/>
      <c r="AP302" s="17"/>
      <c r="AQ302" s="9">
        <f t="shared" si="100"/>
        <v>101.16392168530983</v>
      </c>
      <c r="AR302" s="9">
        <f t="shared" si="101"/>
        <v>101.93158569324613</v>
      </c>
      <c r="AS302" s="9">
        <f t="shared" si="102"/>
        <v>101.56378672207676</v>
      </c>
    </row>
    <row r="303" spans="2:49" x14ac:dyDescent="0.2">
      <c r="B303" s="15">
        <v>43037</v>
      </c>
      <c r="C303" s="9">
        <v>35748.1</v>
      </c>
      <c r="D303" s="16">
        <f t="shared" si="104"/>
        <v>0</v>
      </c>
      <c r="E303" s="17">
        <f t="shared" si="105"/>
        <v>101.37787655516969</v>
      </c>
      <c r="G303" s="15">
        <v>43037</v>
      </c>
      <c r="H303" s="9">
        <v>35747.56</v>
      </c>
      <c r="I303" s="16">
        <f t="shared" si="106"/>
        <v>0</v>
      </c>
      <c r="J303" s="17">
        <f t="shared" si="107"/>
        <v>101.93158569324613</v>
      </c>
      <c r="L303" s="15">
        <v>43037</v>
      </c>
      <c r="M303" s="9">
        <v>39440.07</v>
      </c>
      <c r="N303" s="16">
        <f t="shared" si="108"/>
        <v>0</v>
      </c>
      <c r="O303" s="17">
        <f t="shared" si="109"/>
        <v>101.16392168530983</v>
      </c>
      <c r="Q303" s="15">
        <v>43037</v>
      </c>
      <c r="R303" s="9">
        <v>37401.360000000001</v>
      </c>
      <c r="S303" s="16">
        <f t="shared" si="110"/>
        <v>0</v>
      </c>
      <c r="T303" s="17">
        <f t="shared" si="111"/>
        <v>101.82804645368128</v>
      </c>
      <c r="V303" s="15">
        <v>43037</v>
      </c>
      <c r="W303" s="9">
        <v>1484.24</v>
      </c>
      <c r="X303" s="16">
        <f t="shared" si="119"/>
        <v>-6.7374094661065698E-6</v>
      </c>
      <c r="Y303" s="9">
        <f t="shared" si="99"/>
        <v>3.4846558929269023E-5</v>
      </c>
      <c r="Z303" s="17">
        <f t="shared" si="112"/>
        <v>100.83083674703309</v>
      </c>
      <c r="AA303" s="17">
        <f t="shared" si="113"/>
        <v>101.94415695726317</v>
      </c>
      <c r="AB303" s="17">
        <f t="shared" si="114"/>
        <v>100.83151609024408</v>
      </c>
      <c r="AC303" s="17">
        <f t="shared" si="103"/>
        <v>101.94129147426466</v>
      </c>
      <c r="AD303" s="17"/>
      <c r="AE303" s="15">
        <v>43037</v>
      </c>
      <c r="AF303" s="9">
        <v>61352.15</v>
      </c>
      <c r="AG303" s="16">
        <f t="shared" si="115"/>
        <v>0</v>
      </c>
      <c r="AH303" s="17">
        <f t="shared" si="116"/>
        <v>101.4167430778266</v>
      </c>
      <c r="AI303" s="17"/>
      <c r="AK303" s="15">
        <v>43037</v>
      </c>
      <c r="AL303" s="9">
        <v>39646.53</v>
      </c>
      <c r="AM303" s="16">
        <f t="shared" si="117"/>
        <v>0</v>
      </c>
      <c r="AN303" s="17">
        <f t="shared" si="118"/>
        <v>101.66454686722695</v>
      </c>
      <c r="AO303" s="17"/>
      <c r="AP303" s="17"/>
      <c r="AQ303" s="9">
        <f t="shared" si="100"/>
        <v>101.16392168530983</v>
      </c>
      <c r="AR303" s="9">
        <f t="shared" si="101"/>
        <v>101.93158569324613</v>
      </c>
      <c r="AS303" s="9">
        <f t="shared" si="102"/>
        <v>101.56378672207676</v>
      </c>
    </row>
    <row r="304" spans="2:49" x14ac:dyDescent="0.2">
      <c r="B304" s="15">
        <v>43038</v>
      </c>
      <c r="C304" s="9">
        <v>35811.599999999999</v>
      </c>
      <c r="D304" s="16">
        <f t="shared" si="104"/>
        <v>1.7763181819452356E-3</v>
      </c>
      <c r="E304" s="17">
        <f t="shared" si="105"/>
        <v>101.55795592054164</v>
      </c>
      <c r="G304" s="15">
        <v>43038</v>
      </c>
      <c r="H304" s="9">
        <v>35791.06</v>
      </c>
      <c r="I304" s="16">
        <f t="shared" si="106"/>
        <v>1.2168662700335897E-3</v>
      </c>
      <c r="J304" s="17">
        <f t="shared" si="107"/>
        <v>102.05562280172728</v>
      </c>
      <c r="L304" s="15">
        <v>43038</v>
      </c>
      <c r="M304" s="9">
        <v>39508.370000000003</v>
      </c>
      <c r="N304" s="16">
        <f t="shared" si="108"/>
        <v>1.7317413483293187E-3</v>
      </c>
      <c r="O304" s="17">
        <f t="shared" si="109"/>
        <v>101.33911143145143</v>
      </c>
      <c r="Q304" s="15">
        <v>43038</v>
      </c>
      <c r="R304" s="9">
        <v>37449.08</v>
      </c>
      <c r="S304" s="16">
        <f t="shared" si="110"/>
        <v>1.2758894328976922E-3</v>
      </c>
      <c r="T304" s="17">
        <f t="shared" si="111"/>
        <v>101.95796778212414</v>
      </c>
      <c r="V304" s="15">
        <v>43038</v>
      </c>
      <c r="W304" s="9">
        <v>1486.89</v>
      </c>
      <c r="X304" s="16">
        <f t="shared" si="119"/>
        <v>1.7854255376490435E-3</v>
      </c>
      <c r="Y304" s="9">
        <f t="shared" si="99"/>
        <v>3.4846558929269023E-5</v>
      </c>
      <c r="Z304" s="17">
        <f t="shared" si="112"/>
        <v>101.01086269794376</v>
      </c>
      <c r="AA304" s="17">
        <f t="shared" si="113"/>
        <v>102.12972306158169</v>
      </c>
      <c r="AB304" s="17">
        <f t="shared" si="114"/>
        <v>100.83083674703309</v>
      </c>
      <c r="AC304" s="17">
        <f t="shared" si="103"/>
        <v>101.94415695726317</v>
      </c>
      <c r="AD304" s="17"/>
      <c r="AE304" s="15">
        <v>43038</v>
      </c>
      <c r="AF304" s="9">
        <v>61443.8</v>
      </c>
      <c r="AG304" s="16">
        <f t="shared" si="115"/>
        <v>1.4938351793702953E-3</v>
      </c>
      <c r="AH304" s="17">
        <f t="shared" si="116"/>
        <v>101.56824297641342</v>
      </c>
      <c r="AI304" s="17"/>
      <c r="AK304" s="15">
        <v>43038</v>
      </c>
      <c r="AL304" s="9">
        <v>39706.730000000003</v>
      </c>
      <c r="AM304" s="16">
        <f t="shared" si="117"/>
        <v>1.518417879194045E-3</v>
      </c>
      <c r="AN304" s="17">
        <f t="shared" si="118"/>
        <v>101.8189161328703</v>
      </c>
      <c r="AO304" s="17"/>
      <c r="AP304" s="17"/>
      <c r="AQ304" s="9">
        <f t="shared" si="100"/>
        <v>101.33911143145143</v>
      </c>
      <c r="AR304" s="9">
        <f t="shared" si="101"/>
        <v>102.05562280172728</v>
      </c>
      <c r="AS304" s="9">
        <f t="shared" si="102"/>
        <v>101.71630284085471</v>
      </c>
    </row>
    <row r="305" spans="2:45" x14ac:dyDescent="0.2">
      <c r="B305" s="15">
        <v>43039</v>
      </c>
      <c r="C305" s="9">
        <v>35811.599999999999</v>
      </c>
      <c r="D305" s="16">
        <f t="shared" si="104"/>
        <v>0</v>
      </c>
      <c r="E305" s="17">
        <f t="shared" si="105"/>
        <v>101.55795592054164</v>
      </c>
      <c r="G305" s="15">
        <v>43039</v>
      </c>
      <c r="H305" s="9">
        <v>35791.06</v>
      </c>
      <c r="I305" s="16">
        <f t="shared" si="106"/>
        <v>0</v>
      </c>
      <c r="J305" s="17">
        <f t="shared" si="107"/>
        <v>102.05562280172728</v>
      </c>
      <c r="L305" s="15">
        <v>43039</v>
      </c>
      <c r="M305" s="9">
        <v>39508.370000000003</v>
      </c>
      <c r="N305" s="16">
        <f t="shared" si="108"/>
        <v>0</v>
      </c>
      <c r="O305" s="17">
        <f t="shared" si="109"/>
        <v>101.33911143145143</v>
      </c>
      <c r="Q305" s="15">
        <v>43039</v>
      </c>
      <c r="R305" s="9">
        <v>37449.08</v>
      </c>
      <c r="S305" s="16">
        <f t="shared" si="110"/>
        <v>0</v>
      </c>
      <c r="T305" s="17">
        <f t="shared" si="111"/>
        <v>101.95796778212414</v>
      </c>
      <c r="V305" s="15">
        <v>43039</v>
      </c>
      <c r="W305" s="9">
        <v>1487.55</v>
      </c>
      <c r="X305" s="16">
        <f t="shared" si="119"/>
        <v>4.4387950689017686E-4</v>
      </c>
      <c r="Y305" s="9">
        <f t="shared" si="99"/>
        <v>3.4846558929269023E-5</v>
      </c>
      <c r="Z305" s="17">
        <f t="shared" si="112"/>
        <v>101.05569934986868</v>
      </c>
      <c r="AA305" s="17">
        <f t="shared" si="113"/>
        <v>102.17861522210619</v>
      </c>
      <c r="AB305" s="17">
        <f t="shared" si="114"/>
        <v>101.01086269794376</v>
      </c>
      <c r="AC305" s="17">
        <f t="shared" si="103"/>
        <v>102.12972306158169</v>
      </c>
      <c r="AD305" s="17"/>
      <c r="AE305" s="15">
        <v>43039</v>
      </c>
      <c r="AF305" s="9">
        <v>61443.8</v>
      </c>
      <c r="AG305" s="16">
        <f t="shared" si="115"/>
        <v>0</v>
      </c>
      <c r="AH305" s="17">
        <f t="shared" si="116"/>
        <v>101.56824297641342</v>
      </c>
      <c r="AI305" s="17"/>
      <c r="AK305" s="15">
        <v>43039</v>
      </c>
      <c r="AL305" s="9">
        <v>39706.730000000003</v>
      </c>
      <c r="AM305" s="16">
        <f t="shared" si="117"/>
        <v>0</v>
      </c>
      <c r="AN305" s="17">
        <f t="shared" si="118"/>
        <v>101.8189161328703</v>
      </c>
      <c r="AO305" s="17"/>
      <c r="AP305" s="17"/>
      <c r="AQ305" s="9">
        <f t="shared" si="100"/>
        <v>101.33911143145143</v>
      </c>
      <c r="AR305" s="9">
        <f t="shared" si="101"/>
        <v>102.05562280172728</v>
      </c>
      <c r="AS305" s="9">
        <f t="shared" si="102"/>
        <v>101.71630284085471</v>
      </c>
    </row>
    <row r="306" spans="2:45" x14ac:dyDescent="0.2">
      <c r="B306" s="15">
        <v>43040</v>
      </c>
      <c r="C306" s="9">
        <v>35880.86</v>
      </c>
      <c r="D306" s="16">
        <f t="shared" si="104"/>
        <v>1.9340102089826505E-3</v>
      </c>
      <c r="E306" s="17">
        <f t="shared" si="105"/>
        <v>101.75437004409538</v>
      </c>
      <c r="G306" s="15">
        <v>43040</v>
      </c>
      <c r="H306" s="9">
        <v>35855.25</v>
      </c>
      <c r="I306" s="16">
        <f t="shared" si="106"/>
        <v>1.7934646249651021E-3</v>
      </c>
      <c r="J306" s="17">
        <f t="shared" si="107"/>
        <v>102.23865595100096</v>
      </c>
      <c r="L306" s="15">
        <v>43040</v>
      </c>
      <c r="M306" s="9">
        <v>39584.69</v>
      </c>
      <c r="N306" s="16">
        <f t="shared" si="108"/>
        <v>1.9317425649298947E-3</v>
      </c>
      <c r="O306" s="17">
        <f t="shared" si="109"/>
        <v>101.53487250649573</v>
      </c>
      <c r="Q306" s="15">
        <v>43040</v>
      </c>
      <c r="R306" s="9">
        <v>37518.36</v>
      </c>
      <c r="S306" s="16">
        <f t="shared" si="110"/>
        <v>1.8499786910652904E-3</v>
      </c>
      <c r="T306" s="17">
        <f t="shared" si="111"/>
        <v>102.1465878499054</v>
      </c>
      <c r="V306" s="15">
        <v>43040</v>
      </c>
      <c r="W306" s="9">
        <v>1487.54</v>
      </c>
      <c r="X306" s="16">
        <f t="shared" si="119"/>
        <v>-6.7224631105089472E-6</v>
      </c>
      <c r="Y306" s="9">
        <f t="shared" si="99"/>
        <v>3.5657997587534851E-5</v>
      </c>
      <c r="Z306" s="17">
        <f t="shared" si="112"/>
        <v>101.05502000665768</v>
      </c>
      <c r="AA306" s="17">
        <f t="shared" si="113"/>
        <v>102.18157181494975</v>
      </c>
      <c r="AB306" s="17">
        <f t="shared" si="114"/>
        <v>101.05569934986868</v>
      </c>
      <c r="AC306" s="17">
        <f t="shared" si="103"/>
        <v>102.17861522210619</v>
      </c>
      <c r="AD306" s="17"/>
      <c r="AE306" s="15">
        <v>43040</v>
      </c>
      <c r="AF306" s="9">
        <v>61559.65</v>
      </c>
      <c r="AG306" s="16">
        <f t="shared" si="115"/>
        <v>1.8854628131723672E-3</v>
      </c>
      <c r="AH306" s="17">
        <f t="shared" si="116"/>
        <v>101.75974612154469</v>
      </c>
      <c r="AI306" s="17"/>
      <c r="AK306" s="15">
        <v>43040</v>
      </c>
      <c r="AL306" s="9">
        <v>39764.879999999997</v>
      </c>
      <c r="AM306" s="16">
        <f t="shared" si="117"/>
        <v>1.4644872544276044E-3</v>
      </c>
      <c r="AN306" s="17">
        <f t="shared" si="118"/>
        <v>101.96802863780653</v>
      </c>
      <c r="AO306" s="17"/>
      <c r="AP306" s="17"/>
      <c r="AQ306" s="9">
        <f t="shared" si="100"/>
        <v>101.53487250649573</v>
      </c>
      <c r="AR306" s="9">
        <f t="shared" si="101"/>
        <v>102.23865595100096</v>
      </c>
      <c r="AS306" s="9">
        <f t="shared" si="102"/>
        <v>101.90037685180812</v>
      </c>
    </row>
    <row r="307" spans="2:45" x14ac:dyDescent="0.2">
      <c r="B307" s="15">
        <v>43041</v>
      </c>
      <c r="C307" s="9">
        <v>35903.72</v>
      </c>
      <c r="D307" s="16">
        <f t="shared" si="104"/>
        <v>6.3710847510356494E-4</v>
      </c>
      <c r="E307" s="17">
        <f t="shared" si="105"/>
        <v>101.8191986156293</v>
      </c>
      <c r="G307" s="15">
        <v>43041</v>
      </c>
      <c r="H307" s="9">
        <v>35888.1</v>
      </c>
      <c r="I307" s="16">
        <f t="shared" si="106"/>
        <v>9.1618382245273189E-4</v>
      </c>
      <c r="J307" s="17">
        <f t="shared" si="107"/>
        <v>102.33232535361259</v>
      </c>
      <c r="L307" s="15">
        <v>43041</v>
      </c>
      <c r="M307" s="9">
        <v>39622.36</v>
      </c>
      <c r="N307" s="16">
        <f t="shared" si="108"/>
        <v>9.5163054201008457E-4</v>
      </c>
      <c r="O307" s="17">
        <f t="shared" si="109"/>
        <v>101.63149619225202</v>
      </c>
      <c r="Q307" s="15">
        <v>43041</v>
      </c>
      <c r="R307" s="9">
        <v>37544.51</v>
      </c>
      <c r="S307" s="16">
        <f t="shared" si="110"/>
        <v>6.9699208600804141E-4</v>
      </c>
      <c r="T307" s="17">
        <f t="shared" si="111"/>
        <v>102.2177832132495</v>
      </c>
      <c r="V307" s="15">
        <v>43041</v>
      </c>
      <c r="W307" s="9">
        <v>1488.62</v>
      </c>
      <c r="X307" s="16">
        <f t="shared" si="119"/>
        <v>7.2603089664813325E-4</v>
      </c>
      <c r="Y307" s="9">
        <f t="shared" si="99"/>
        <v>3.5657997587534851E-5</v>
      </c>
      <c r="Z307" s="17">
        <f t="shared" si="112"/>
        <v>101.12838907344391</v>
      </c>
      <c r="AA307" s="17">
        <f t="shared" si="113"/>
        <v>102.25940238339675</v>
      </c>
      <c r="AB307" s="17">
        <f t="shared" si="114"/>
        <v>101.05502000665768</v>
      </c>
      <c r="AC307" s="17">
        <f t="shared" si="103"/>
        <v>102.18157181494975</v>
      </c>
      <c r="AD307" s="17"/>
      <c r="AE307" s="15">
        <v>43041</v>
      </c>
      <c r="AF307" s="9">
        <v>61607.18</v>
      </c>
      <c r="AG307" s="16">
        <f t="shared" si="115"/>
        <v>7.7209665746957867E-4</v>
      </c>
      <c r="AH307" s="17">
        <f t="shared" si="116"/>
        <v>101.83831448139009</v>
      </c>
      <c r="AI307" s="17"/>
      <c r="AK307" s="15">
        <v>43041</v>
      </c>
      <c r="AL307" s="9">
        <v>39788.160000000003</v>
      </c>
      <c r="AM307" s="16">
        <f t="shared" si="117"/>
        <v>5.8544122351200656E-4</v>
      </c>
      <c r="AN307" s="17">
        <f t="shared" si="118"/>
        <v>102.02772492525135</v>
      </c>
      <c r="AO307" s="17"/>
      <c r="AP307" s="17"/>
      <c r="AQ307" s="9">
        <f t="shared" si="100"/>
        <v>101.63149619225202</v>
      </c>
      <c r="AR307" s="9">
        <f t="shared" si="101"/>
        <v>102.33232535361259</v>
      </c>
      <c r="AS307" s="9">
        <f t="shared" si="102"/>
        <v>101.97780713023081</v>
      </c>
    </row>
    <row r="308" spans="2:45" x14ac:dyDescent="0.2">
      <c r="B308" s="15">
        <v>43042</v>
      </c>
      <c r="C308" s="9">
        <v>35919.870000000003</v>
      </c>
      <c r="D308" s="16">
        <f t="shared" si="104"/>
        <v>4.4981411396927129E-4</v>
      </c>
      <c r="E308" s="17">
        <f t="shared" si="105"/>
        <v>101.86499832823965</v>
      </c>
      <c r="G308" s="15">
        <v>43042</v>
      </c>
      <c r="H308" s="9">
        <v>35910.21</v>
      </c>
      <c r="I308" s="16">
        <f t="shared" si="106"/>
        <v>6.1608165380722113E-4</v>
      </c>
      <c r="J308" s="17">
        <f t="shared" si="107"/>
        <v>102.39537042185438</v>
      </c>
      <c r="L308" s="15">
        <v>43042</v>
      </c>
      <c r="M308" s="9">
        <v>39635.480000000003</v>
      </c>
      <c r="N308" s="16">
        <f t="shared" si="108"/>
        <v>3.3112616209640677E-4</v>
      </c>
      <c r="O308" s="17">
        <f t="shared" si="109"/>
        <v>101.66514903953427</v>
      </c>
      <c r="Q308" s="15">
        <v>43042</v>
      </c>
      <c r="R308" s="9">
        <v>37561.129999999997</v>
      </c>
      <c r="S308" s="16">
        <f t="shared" si="110"/>
        <v>4.4267457479119088E-4</v>
      </c>
      <c r="T308" s="17">
        <f t="shared" si="111"/>
        <v>102.26303242696953</v>
      </c>
      <c r="V308" s="15">
        <v>43042</v>
      </c>
      <c r="W308" s="9">
        <v>1487.81</v>
      </c>
      <c r="X308" s="16">
        <f t="shared" si="119"/>
        <v>-5.4412811866022537E-4</v>
      </c>
      <c r="Y308" s="9">
        <f t="shared" si="99"/>
        <v>3.5657997587534851E-5</v>
      </c>
      <c r="Z308" s="17">
        <f t="shared" si="112"/>
        <v>101.07336227335423</v>
      </c>
      <c r="AA308" s="17">
        <f t="shared" si="113"/>
        <v>102.20740653268604</v>
      </c>
      <c r="AB308" s="17">
        <f t="shared" si="114"/>
        <v>101.12838907344391</v>
      </c>
      <c r="AC308" s="17">
        <f t="shared" si="103"/>
        <v>102.25940238339675</v>
      </c>
      <c r="AD308" s="17"/>
      <c r="AE308" s="15">
        <v>43042</v>
      </c>
      <c r="AF308" s="9">
        <v>61654.14</v>
      </c>
      <c r="AG308" s="16">
        <f t="shared" si="115"/>
        <v>7.6224881580366777E-4</v>
      </c>
      <c r="AH308" s="17">
        <f t="shared" si="116"/>
        <v>101.91594061600696</v>
      </c>
      <c r="AI308" s="17"/>
      <c r="AK308" s="15">
        <v>43042</v>
      </c>
      <c r="AL308" s="9">
        <v>39805</v>
      </c>
      <c r="AM308" s="16">
        <f t="shared" si="117"/>
        <v>4.2324148691452734E-4</v>
      </c>
      <c r="AN308" s="17">
        <f t="shared" si="118"/>
        <v>102.07090729125522</v>
      </c>
      <c r="AO308" s="17"/>
      <c r="AP308" s="17"/>
      <c r="AQ308" s="9">
        <f t="shared" si="100"/>
        <v>101.66514903953427</v>
      </c>
      <c r="AR308" s="9">
        <f t="shared" si="101"/>
        <v>102.39537042185438</v>
      </c>
      <c r="AS308" s="9">
        <f t="shared" si="102"/>
        <v>102.02923302064333</v>
      </c>
    </row>
    <row r="309" spans="2:45" x14ac:dyDescent="0.2">
      <c r="B309" s="15">
        <v>43043</v>
      </c>
      <c r="C309" s="9">
        <v>35919.870000000003</v>
      </c>
      <c r="D309" s="16">
        <f t="shared" si="104"/>
        <v>0</v>
      </c>
      <c r="E309" s="17">
        <f t="shared" si="105"/>
        <v>101.86499832823965</v>
      </c>
      <c r="G309" s="15">
        <v>43043</v>
      </c>
      <c r="H309" s="9">
        <v>35910.21</v>
      </c>
      <c r="I309" s="16">
        <f t="shared" si="106"/>
        <v>0</v>
      </c>
      <c r="J309" s="17">
        <f t="shared" si="107"/>
        <v>102.39537042185438</v>
      </c>
      <c r="L309" s="15">
        <v>43043</v>
      </c>
      <c r="M309" s="9">
        <v>39635.480000000003</v>
      </c>
      <c r="N309" s="16">
        <f t="shared" si="108"/>
        <v>0</v>
      </c>
      <c r="O309" s="17">
        <f t="shared" si="109"/>
        <v>101.66514903953427</v>
      </c>
      <c r="Q309" s="15">
        <v>43043</v>
      </c>
      <c r="R309" s="9">
        <v>37561.129999999997</v>
      </c>
      <c r="S309" s="16">
        <f t="shared" si="110"/>
        <v>0</v>
      </c>
      <c r="T309" s="17">
        <f t="shared" si="111"/>
        <v>102.26303242696953</v>
      </c>
      <c r="V309" s="15">
        <v>43043</v>
      </c>
      <c r="W309" s="9">
        <v>1487.8</v>
      </c>
      <c r="X309" s="16">
        <f t="shared" si="119"/>
        <v>-6.7212883365641574E-6</v>
      </c>
      <c r="Y309" s="9">
        <f t="shared" si="99"/>
        <v>3.5657997587534851E-5</v>
      </c>
      <c r="Z309" s="17">
        <f t="shared" si="112"/>
        <v>101.07268293014324</v>
      </c>
      <c r="AA309" s="17">
        <f t="shared" si="113"/>
        <v>102.21036407869217</v>
      </c>
      <c r="AB309" s="17">
        <f t="shared" si="114"/>
        <v>101.07336227335423</v>
      </c>
      <c r="AC309" s="17">
        <f t="shared" si="103"/>
        <v>102.20740653268604</v>
      </c>
      <c r="AD309" s="17"/>
      <c r="AE309" s="15">
        <v>43043</v>
      </c>
      <c r="AF309" s="9">
        <v>61654.14</v>
      </c>
      <c r="AG309" s="16">
        <f t="shared" si="115"/>
        <v>0</v>
      </c>
      <c r="AH309" s="17">
        <f t="shared" si="116"/>
        <v>101.91594061600696</v>
      </c>
      <c r="AI309" s="17"/>
      <c r="AK309" s="15">
        <v>43043</v>
      </c>
      <c r="AL309" s="9">
        <v>39805</v>
      </c>
      <c r="AM309" s="16">
        <f t="shared" si="117"/>
        <v>0</v>
      </c>
      <c r="AN309" s="17">
        <f t="shared" si="118"/>
        <v>102.07090729125522</v>
      </c>
      <c r="AO309" s="17"/>
      <c r="AP309" s="17"/>
      <c r="AQ309" s="9">
        <f t="shared" si="100"/>
        <v>101.66514903953427</v>
      </c>
      <c r="AR309" s="9">
        <f t="shared" si="101"/>
        <v>102.39537042185438</v>
      </c>
      <c r="AS309" s="9">
        <f t="shared" si="102"/>
        <v>102.02923302064333</v>
      </c>
    </row>
    <row r="310" spans="2:45" x14ac:dyDescent="0.2">
      <c r="B310" s="15">
        <v>43044</v>
      </c>
      <c r="C310" s="9">
        <v>35919.870000000003</v>
      </c>
      <c r="D310" s="16">
        <f t="shared" si="104"/>
        <v>0</v>
      </c>
      <c r="E310" s="17">
        <f t="shared" si="105"/>
        <v>101.86499832823965</v>
      </c>
      <c r="G310" s="15">
        <v>43044</v>
      </c>
      <c r="H310" s="9">
        <v>35910.21</v>
      </c>
      <c r="I310" s="16">
        <f t="shared" si="106"/>
        <v>0</v>
      </c>
      <c r="J310" s="17">
        <f t="shared" si="107"/>
        <v>102.39537042185438</v>
      </c>
      <c r="L310" s="15">
        <v>43044</v>
      </c>
      <c r="M310" s="9">
        <v>39635.480000000003</v>
      </c>
      <c r="N310" s="16">
        <f t="shared" si="108"/>
        <v>0</v>
      </c>
      <c r="O310" s="17">
        <f t="shared" si="109"/>
        <v>101.66514903953427</v>
      </c>
      <c r="Q310" s="15">
        <v>43044</v>
      </c>
      <c r="R310" s="9">
        <v>37561.129999999997</v>
      </c>
      <c r="S310" s="16">
        <f t="shared" si="110"/>
        <v>0</v>
      </c>
      <c r="T310" s="17">
        <f t="shared" si="111"/>
        <v>102.26303242696953</v>
      </c>
      <c r="V310" s="15">
        <v>43044</v>
      </c>
      <c r="W310" s="9">
        <v>1487.79</v>
      </c>
      <c r="X310" s="16">
        <f t="shared" si="119"/>
        <v>-6.7213335125382301E-6</v>
      </c>
      <c r="Y310" s="9">
        <f t="shared" si="99"/>
        <v>3.5657997587534851E-5</v>
      </c>
      <c r="Z310" s="17">
        <f t="shared" si="112"/>
        <v>101.07200358693227</v>
      </c>
      <c r="AA310" s="17">
        <f t="shared" si="113"/>
        <v>102.21332170566251</v>
      </c>
      <c r="AB310" s="17">
        <f t="shared" si="114"/>
        <v>101.07268293014324</v>
      </c>
      <c r="AC310" s="17">
        <f t="shared" si="103"/>
        <v>102.21036407869217</v>
      </c>
      <c r="AD310" s="17"/>
      <c r="AE310" s="15">
        <v>43044</v>
      </c>
      <c r="AF310" s="9">
        <v>61654.14</v>
      </c>
      <c r="AG310" s="16">
        <f t="shared" si="115"/>
        <v>0</v>
      </c>
      <c r="AH310" s="17">
        <f t="shared" si="116"/>
        <v>101.91594061600696</v>
      </c>
      <c r="AI310" s="17"/>
      <c r="AK310" s="15">
        <v>43044</v>
      </c>
      <c r="AL310" s="9">
        <v>39805</v>
      </c>
      <c r="AM310" s="16">
        <f t="shared" si="117"/>
        <v>0</v>
      </c>
      <c r="AN310" s="17">
        <f t="shared" si="118"/>
        <v>102.07090729125522</v>
      </c>
      <c r="AO310" s="17"/>
      <c r="AP310" s="17"/>
      <c r="AQ310" s="9">
        <f t="shared" si="100"/>
        <v>101.66514903953427</v>
      </c>
      <c r="AR310" s="9">
        <f t="shared" si="101"/>
        <v>102.39537042185438</v>
      </c>
      <c r="AS310" s="9">
        <f t="shared" si="102"/>
        <v>102.02923302064333</v>
      </c>
    </row>
    <row r="311" spans="2:45" x14ac:dyDescent="0.2">
      <c r="B311" s="15">
        <v>43045</v>
      </c>
      <c r="C311" s="9">
        <v>35908.57</v>
      </c>
      <c r="D311" s="16">
        <f t="shared" si="104"/>
        <v>-3.1458911182036253E-4</v>
      </c>
      <c r="E311" s="17">
        <f t="shared" si="105"/>
        <v>101.83295270888999</v>
      </c>
      <c r="G311" s="15">
        <v>43045</v>
      </c>
      <c r="H311" s="9">
        <v>35899.949999999997</v>
      </c>
      <c r="I311" s="16">
        <f t="shared" si="106"/>
        <v>-2.8571261488030686E-4</v>
      </c>
      <c r="J311" s="17">
        <f t="shared" si="107"/>
        <v>102.36611477281951</v>
      </c>
      <c r="L311" s="15">
        <v>43045</v>
      </c>
      <c r="M311" s="9">
        <v>39620</v>
      </c>
      <c r="N311" s="16">
        <f t="shared" si="108"/>
        <v>-3.9055916567687365E-4</v>
      </c>
      <c r="O311" s="17">
        <f t="shared" si="109"/>
        <v>101.62544278374698</v>
      </c>
      <c r="Q311" s="15">
        <v>43045</v>
      </c>
      <c r="R311" s="9">
        <v>37547.300000000003</v>
      </c>
      <c r="S311" s="16">
        <f t="shared" si="110"/>
        <v>-3.6819978525659547E-4</v>
      </c>
      <c r="T311" s="17">
        <f t="shared" si="111"/>
        <v>102.22537920039024</v>
      </c>
      <c r="V311" s="15">
        <v>43045</v>
      </c>
      <c r="W311" s="9">
        <v>1488.08</v>
      </c>
      <c r="X311" s="16">
        <f t="shared" si="119"/>
        <v>1.9491998198661875E-4</v>
      </c>
      <c r="Y311" s="9">
        <f t="shared" si="99"/>
        <v>3.5657997587534851E-5</v>
      </c>
      <c r="Z311" s="17">
        <f t="shared" si="112"/>
        <v>101.09170454005078</v>
      </c>
      <c r="AA311" s="17">
        <f t="shared" si="113"/>
        <v>102.23688984686696</v>
      </c>
      <c r="AB311" s="17">
        <f t="shared" si="114"/>
        <v>101.07200358693227</v>
      </c>
      <c r="AC311" s="17">
        <f t="shared" si="103"/>
        <v>102.21332170566251</v>
      </c>
      <c r="AD311" s="17"/>
      <c r="AE311" s="15">
        <v>43045</v>
      </c>
      <c r="AF311" s="9">
        <v>61625.42</v>
      </c>
      <c r="AG311" s="16">
        <f t="shared" si="115"/>
        <v>-4.6582435502307007E-4</v>
      </c>
      <c r="AH311" s="17">
        <f t="shared" si="116"/>
        <v>101.86846568870294</v>
      </c>
      <c r="AI311" s="17"/>
      <c r="AK311" s="15">
        <v>43045</v>
      </c>
      <c r="AL311" s="9">
        <v>39800.639999999999</v>
      </c>
      <c r="AM311" s="16">
        <f t="shared" si="117"/>
        <v>-1.0953397814350563E-4</v>
      </c>
      <c r="AN311" s="17">
        <f t="shared" si="118"/>
        <v>102.05972705872689</v>
      </c>
      <c r="AO311" s="17"/>
      <c r="AP311" s="17"/>
      <c r="AQ311" s="9">
        <f t="shared" si="100"/>
        <v>101.62544278374698</v>
      </c>
      <c r="AR311" s="9">
        <f t="shared" si="101"/>
        <v>102.36611477281951</v>
      </c>
      <c r="AS311" s="9">
        <f t="shared" si="102"/>
        <v>101.99634703554609</v>
      </c>
    </row>
    <row r="312" spans="2:45" x14ac:dyDescent="0.2">
      <c r="B312" s="15">
        <v>43046</v>
      </c>
      <c r="C312" s="9">
        <v>35936.080000000002</v>
      </c>
      <c r="D312" s="16">
        <f t="shared" si="104"/>
        <v>7.6611237930124254E-4</v>
      </c>
      <c r="E312" s="17">
        <f t="shared" si="105"/>
        <v>101.91096819458107</v>
      </c>
      <c r="G312" s="15">
        <v>43046</v>
      </c>
      <c r="H312" s="9">
        <v>35935.4</v>
      </c>
      <c r="I312" s="16">
        <f t="shared" si="106"/>
        <v>9.8746655636028358E-4</v>
      </c>
      <c r="J312" s="17">
        <f t="shared" si="107"/>
        <v>102.46719788766221</v>
      </c>
      <c r="L312" s="15">
        <v>43046</v>
      </c>
      <c r="M312" s="9">
        <v>39650.94</v>
      </c>
      <c r="N312" s="16">
        <f t="shared" si="108"/>
        <v>7.8091872791530292E-4</v>
      </c>
      <c r="O312" s="17">
        <f t="shared" si="109"/>
        <v>101.70480399524949</v>
      </c>
      <c r="Q312" s="15">
        <v>43046</v>
      </c>
      <c r="R312" s="9">
        <v>37587.24</v>
      </c>
      <c r="S312" s="16">
        <f t="shared" si="110"/>
        <v>1.0637249549234618E-3</v>
      </c>
      <c r="T312" s="17">
        <f t="shared" si="111"/>
        <v>102.33411888727221</v>
      </c>
      <c r="V312" s="15">
        <v>43046</v>
      </c>
      <c r="W312" s="9">
        <v>1487.9</v>
      </c>
      <c r="X312" s="16">
        <f t="shared" si="119"/>
        <v>-1.2096123864302477E-4</v>
      </c>
      <c r="Y312" s="9">
        <f t="shared" si="99"/>
        <v>3.5657997587534851E-5</v>
      </c>
      <c r="Z312" s="17">
        <f t="shared" si="112"/>
        <v>101.07947636225309</v>
      </c>
      <c r="AA312" s="17">
        <f t="shared" si="113"/>
        <v>102.22816870880759</v>
      </c>
      <c r="AB312" s="17">
        <f t="shared" si="114"/>
        <v>101.09170454005078</v>
      </c>
      <c r="AC312" s="17">
        <f t="shared" si="103"/>
        <v>102.23688984686696</v>
      </c>
      <c r="AD312" s="17"/>
      <c r="AE312" s="15">
        <v>43046</v>
      </c>
      <c r="AF312" s="9">
        <v>61675.89</v>
      </c>
      <c r="AG312" s="16">
        <f t="shared" si="115"/>
        <v>8.1898021952642175E-4</v>
      </c>
      <c r="AH312" s="17">
        <f t="shared" si="116"/>
        <v>101.9518939470955</v>
      </c>
      <c r="AI312" s="17"/>
      <c r="AK312" s="15">
        <v>43046</v>
      </c>
      <c r="AL312" s="9">
        <v>39818.730000000003</v>
      </c>
      <c r="AM312" s="16">
        <f t="shared" si="117"/>
        <v>4.5451530427653708E-4</v>
      </c>
      <c r="AN312" s="17">
        <f t="shared" si="118"/>
        <v>102.10611476662537</v>
      </c>
      <c r="AO312" s="17"/>
      <c r="AP312" s="17"/>
      <c r="AQ312" s="9">
        <f t="shared" si="100"/>
        <v>101.70480399524949</v>
      </c>
      <c r="AR312" s="9">
        <f t="shared" si="101"/>
        <v>102.46719788766221</v>
      </c>
      <c r="AS312" s="9">
        <f t="shared" si="102"/>
        <v>102.07918294641432</v>
      </c>
    </row>
    <row r="313" spans="2:45" x14ac:dyDescent="0.2">
      <c r="B313" s="15">
        <v>43047</v>
      </c>
      <c r="C313" s="9">
        <v>35937.21</v>
      </c>
      <c r="D313" s="16">
        <f t="shared" si="104"/>
        <v>3.1444720737461296E-5</v>
      </c>
      <c r="E313" s="17">
        <f t="shared" si="105"/>
        <v>101.91417275651604</v>
      </c>
      <c r="G313" s="15">
        <v>43047</v>
      </c>
      <c r="H313" s="9">
        <v>35943.08</v>
      </c>
      <c r="I313" s="16">
        <f t="shared" si="106"/>
        <v>2.1371683632298577E-4</v>
      </c>
      <c r="J313" s="17">
        <f t="shared" si="107"/>
        <v>102.48909685302164</v>
      </c>
      <c r="L313" s="15">
        <v>43047</v>
      </c>
      <c r="M313" s="9">
        <v>39646.25</v>
      </c>
      <c r="N313" s="16">
        <f t="shared" si="108"/>
        <v>-1.1828218952691927E-4</v>
      </c>
      <c r="O313" s="17">
        <f t="shared" si="109"/>
        <v>101.69277412834752</v>
      </c>
      <c r="Q313" s="15">
        <v>43047</v>
      </c>
      <c r="R313" s="9">
        <v>37591.33</v>
      </c>
      <c r="S313" s="16">
        <f t="shared" si="110"/>
        <v>1.0881352288705237E-4</v>
      </c>
      <c r="T313" s="17">
        <f t="shared" si="111"/>
        <v>102.34525422325987</v>
      </c>
      <c r="V313" s="15">
        <v>43047</v>
      </c>
      <c r="W313" s="9">
        <v>1490.06</v>
      </c>
      <c r="X313" s="16">
        <f t="shared" si="119"/>
        <v>1.4517104644127254E-3</v>
      </c>
      <c r="Y313" s="9">
        <f t="shared" si="99"/>
        <v>3.5657997587534851E-5</v>
      </c>
      <c r="Z313" s="17">
        <f t="shared" si="112"/>
        <v>101.22621449582553</v>
      </c>
      <c r="AA313" s="17">
        <f t="shared" si="113"/>
        <v>102.3802196628731</v>
      </c>
      <c r="AB313" s="17">
        <f t="shared" si="114"/>
        <v>101.07947636225309</v>
      </c>
      <c r="AC313" s="17">
        <f t="shared" si="103"/>
        <v>102.22816870880759</v>
      </c>
      <c r="AD313" s="17"/>
      <c r="AE313" s="15">
        <v>43047</v>
      </c>
      <c r="AF313" s="9">
        <v>61680.33</v>
      </c>
      <c r="AG313" s="16">
        <f t="shared" si="115"/>
        <v>7.1989232745650611E-5</v>
      </c>
      <c r="AH313" s="17">
        <f t="shared" si="116"/>
        <v>101.95923338571771</v>
      </c>
      <c r="AI313" s="17"/>
      <c r="AK313" s="15">
        <v>43047</v>
      </c>
      <c r="AL313" s="9">
        <v>39826.81</v>
      </c>
      <c r="AM313" s="16">
        <f t="shared" si="117"/>
        <v>2.0291958081020134E-4</v>
      </c>
      <c r="AN313" s="17">
        <f t="shared" si="118"/>
        <v>102.12683409663197</v>
      </c>
      <c r="AO313" s="17"/>
      <c r="AP313" s="17"/>
      <c r="AQ313" s="9">
        <f t="shared" si="100"/>
        <v>101.69277412834752</v>
      </c>
      <c r="AR313" s="9">
        <f t="shared" si="101"/>
        <v>102.48909685302164</v>
      </c>
      <c r="AS313" s="9">
        <f t="shared" si="102"/>
        <v>102.08789424058246</v>
      </c>
    </row>
    <row r="314" spans="2:45" x14ac:dyDescent="0.2">
      <c r="B314" s="15">
        <v>43048</v>
      </c>
      <c r="C314" s="9">
        <v>35985.550000000003</v>
      </c>
      <c r="D314" s="16">
        <f t="shared" si="104"/>
        <v>1.34512389804331E-3</v>
      </c>
      <c r="E314" s="17">
        <f t="shared" si="105"/>
        <v>102.05125994584014</v>
      </c>
      <c r="G314" s="15">
        <v>43048</v>
      </c>
      <c r="H314" s="9">
        <v>35999.730000000003</v>
      </c>
      <c r="I314" s="16">
        <f t="shared" si="106"/>
        <v>1.5761031052430319E-3</v>
      </c>
      <c r="J314" s="17">
        <f t="shared" si="107"/>
        <v>102.65063023682524</v>
      </c>
      <c r="L314" s="15">
        <v>43048</v>
      </c>
      <c r="M314" s="9">
        <v>39720.300000000003</v>
      </c>
      <c r="N314" s="16">
        <f t="shared" si="108"/>
        <v>1.8677680739036528E-3</v>
      </c>
      <c r="O314" s="17">
        <f t="shared" si="109"/>
        <v>101.88271264521114</v>
      </c>
      <c r="Q314" s="15">
        <v>43048</v>
      </c>
      <c r="R314" s="9">
        <v>37657.71</v>
      </c>
      <c r="S314" s="16">
        <f t="shared" si="110"/>
        <v>1.765832706637438E-3</v>
      </c>
      <c r="T314" s="17">
        <f t="shared" si="111"/>
        <v>102.52597882053642</v>
      </c>
      <c r="V314" s="15">
        <v>43048</v>
      </c>
      <c r="W314" s="9">
        <v>1492.28</v>
      </c>
      <c r="X314" s="16">
        <f t="shared" si="119"/>
        <v>1.4898728910246462E-3</v>
      </c>
      <c r="Y314" s="9">
        <f t="shared" si="99"/>
        <v>3.5657997587534851E-5</v>
      </c>
      <c r="Z314" s="17">
        <f t="shared" si="112"/>
        <v>101.37702868866391</v>
      </c>
      <c r="AA314" s="17">
        <f t="shared" si="113"/>
        <v>102.53640385035172</v>
      </c>
      <c r="AB314" s="17">
        <f t="shared" si="114"/>
        <v>101.22621449582553</v>
      </c>
      <c r="AC314" s="17">
        <f t="shared" si="103"/>
        <v>102.3802196628731</v>
      </c>
      <c r="AD314" s="17"/>
      <c r="AE314" s="15">
        <v>43048</v>
      </c>
      <c r="AF314" s="9">
        <v>61789.66</v>
      </c>
      <c r="AG314" s="16">
        <f t="shared" si="115"/>
        <v>1.7725261846037732E-3</v>
      </c>
      <c r="AH314" s="17">
        <f t="shared" si="116"/>
        <v>102.13995879665602</v>
      </c>
      <c r="AI314" s="17"/>
      <c r="AK314" s="15">
        <v>43048</v>
      </c>
      <c r="AL314" s="9">
        <v>39885.129999999997</v>
      </c>
      <c r="AM314" s="16">
        <f t="shared" si="117"/>
        <v>1.464340227098182E-3</v>
      </c>
      <c r="AN314" s="17">
        <f t="shared" si="118"/>
        <v>102.27638252806585</v>
      </c>
      <c r="AO314" s="17"/>
      <c r="AP314" s="17"/>
      <c r="AQ314" s="9">
        <f t="shared" si="100"/>
        <v>101.88271264521114</v>
      </c>
      <c r="AR314" s="9">
        <f t="shared" si="101"/>
        <v>102.65063023682524</v>
      </c>
      <c r="AS314" s="9">
        <f t="shared" si="102"/>
        <v>102.25448716218914</v>
      </c>
    </row>
    <row r="315" spans="2:45" x14ac:dyDescent="0.2">
      <c r="B315" s="15">
        <v>43049</v>
      </c>
      <c r="C315" s="9">
        <v>36014.379999999997</v>
      </c>
      <c r="D315" s="16">
        <f t="shared" si="104"/>
        <v>8.0115490801158096E-4</v>
      </c>
      <c r="E315" s="17">
        <f t="shared" si="105"/>
        <v>102.13301881361451</v>
      </c>
      <c r="G315" s="15">
        <v>43049</v>
      </c>
      <c r="H315" s="9">
        <v>36028.769999999997</v>
      </c>
      <c r="I315" s="16">
        <f t="shared" si="106"/>
        <v>8.0667271671175378E-4</v>
      </c>
      <c r="J315" s="17">
        <f t="shared" si="107"/>
        <v>102.73343569959054</v>
      </c>
      <c r="L315" s="15">
        <v>43049</v>
      </c>
      <c r="M315" s="9">
        <v>39745.980000000003</v>
      </c>
      <c r="N315" s="16">
        <f t="shared" si="108"/>
        <v>6.4652079667082418E-4</v>
      </c>
      <c r="O315" s="17">
        <f t="shared" si="109"/>
        <v>101.94858193775751</v>
      </c>
      <c r="Q315" s="15">
        <v>43049</v>
      </c>
      <c r="R315" s="9">
        <v>37678.17</v>
      </c>
      <c r="S315" s="16">
        <f t="shared" si="110"/>
        <v>5.4331503429172479E-4</v>
      </c>
      <c r="T315" s="17">
        <f t="shared" si="111"/>
        <v>102.5816827262351</v>
      </c>
      <c r="V315" s="15">
        <v>43049</v>
      </c>
      <c r="W315" s="9">
        <v>1492.24</v>
      </c>
      <c r="X315" s="16">
        <f t="shared" si="119"/>
        <v>-2.6804621116705007E-5</v>
      </c>
      <c r="Y315" s="9">
        <f t="shared" si="99"/>
        <v>3.5657997587534851E-5</v>
      </c>
      <c r="Z315" s="17">
        <f t="shared" si="112"/>
        <v>101.37431131581998</v>
      </c>
      <c r="AA315" s="17">
        <f t="shared" si="113"/>
        <v>102.53731164373697</v>
      </c>
      <c r="AB315" s="17">
        <f t="shared" si="114"/>
        <v>101.37702868866391</v>
      </c>
      <c r="AC315" s="17">
        <f t="shared" si="103"/>
        <v>102.53640385035172</v>
      </c>
      <c r="AD315" s="17"/>
      <c r="AE315" s="15">
        <v>43049</v>
      </c>
      <c r="AF315" s="9">
        <v>61828.91</v>
      </c>
      <c r="AG315" s="16">
        <f t="shared" si="115"/>
        <v>6.3521954967860061E-4</v>
      </c>
      <c r="AH315" s="17">
        <f t="shared" si="116"/>
        <v>102.20484009528703</v>
      </c>
      <c r="AI315" s="17"/>
      <c r="AK315" s="15">
        <v>43049</v>
      </c>
      <c r="AL315" s="9">
        <v>39903.879999999997</v>
      </c>
      <c r="AM315" s="16">
        <f t="shared" si="117"/>
        <v>4.7010000970293397E-4</v>
      </c>
      <c r="AN315" s="17">
        <f t="shared" si="118"/>
        <v>102.32446265648468</v>
      </c>
      <c r="AO315" s="17"/>
      <c r="AP315" s="17"/>
      <c r="AQ315" s="9">
        <f t="shared" si="100"/>
        <v>101.94858193775751</v>
      </c>
      <c r="AR315" s="9">
        <f t="shared" si="101"/>
        <v>102.73343569959054</v>
      </c>
      <c r="AS315" s="9">
        <f t="shared" si="102"/>
        <v>102.32100365482823</v>
      </c>
    </row>
    <row r="316" spans="2:45" x14ac:dyDescent="0.2">
      <c r="B316" s="15">
        <v>43050</v>
      </c>
      <c r="C316" s="9">
        <v>36014.379999999997</v>
      </c>
      <c r="D316" s="16">
        <f t="shared" si="104"/>
        <v>0</v>
      </c>
      <c r="E316" s="17">
        <f t="shared" si="105"/>
        <v>102.13301881361451</v>
      </c>
      <c r="G316" s="15">
        <v>43050</v>
      </c>
      <c r="H316" s="9">
        <v>36028.769999999997</v>
      </c>
      <c r="I316" s="16">
        <f t="shared" si="106"/>
        <v>0</v>
      </c>
      <c r="J316" s="17">
        <f t="shared" si="107"/>
        <v>102.73343569959054</v>
      </c>
      <c r="L316" s="15">
        <v>43050</v>
      </c>
      <c r="M316" s="9">
        <v>39745.980000000003</v>
      </c>
      <c r="N316" s="16">
        <f t="shared" si="108"/>
        <v>0</v>
      </c>
      <c r="O316" s="17">
        <f t="shared" si="109"/>
        <v>101.94858193775751</v>
      </c>
      <c r="Q316" s="15">
        <v>43050</v>
      </c>
      <c r="R316" s="9">
        <v>37678.17</v>
      </c>
      <c r="S316" s="16">
        <f t="shared" si="110"/>
        <v>0</v>
      </c>
      <c r="T316" s="17">
        <f t="shared" si="111"/>
        <v>102.5816827262351</v>
      </c>
      <c r="V316" s="15">
        <v>43050</v>
      </c>
      <c r="W316" s="9">
        <v>1492.57</v>
      </c>
      <c r="X316" s="16">
        <f t="shared" si="119"/>
        <v>2.2114405189510578E-4</v>
      </c>
      <c r="Y316" s="9">
        <f t="shared" si="99"/>
        <v>3.5657997587534851E-5</v>
      </c>
      <c r="Z316" s="17">
        <f t="shared" si="112"/>
        <v>101.39672964178244</v>
      </c>
      <c r="AA316" s="17">
        <f t="shared" si="113"/>
        <v>102.56364343551552</v>
      </c>
      <c r="AB316" s="17">
        <f t="shared" si="114"/>
        <v>101.37431131581998</v>
      </c>
      <c r="AC316" s="17">
        <f t="shared" si="103"/>
        <v>102.53731164373697</v>
      </c>
      <c r="AD316" s="17"/>
      <c r="AE316" s="15">
        <v>43050</v>
      </c>
      <c r="AF316" s="9">
        <v>61828.91</v>
      </c>
      <c r="AG316" s="16">
        <f t="shared" si="115"/>
        <v>0</v>
      </c>
      <c r="AH316" s="17">
        <f t="shared" si="116"/>
        <v>102.20484009528703</v>
      </c>
      <c r="AK316" s="15">
        <v>43050</v>
      </c>
      <c r="AL316" s="9">
        <v>39903.879999999997</v>
      </c>
      <c r="AM316" s="16">
        <f t="shared" si="117"/>
        <v>0</v>
      </c>
      <c r="AN316" s="17">
        <f t="shared" si="118"/>
        <v>102.32446265648468</v>
      </c>
      <c r="AO316" s="17"/>
      <c r="AP316" s="17"/>
      <c r="AQ316" s="9">
        <f t="shared" si="100"/>
        <v>101.94858193775751</v>
      </c>
      <c r="AR316" s="9">
        <f t="shared" si="101"/>
        <v>102.73343569959054</v>
      </c>
      <c r="AS316" s="9">
        <f t="shared" si="102"/>
        <v>102.32100365482823</v>
      </c>
    </row>
    <row r="317" spans="2:45" x14ac:dyDescent="0.2">
      <c r="B317" s="15">
        <v>43051</v>
      </c>
      <c r="C317" s="9">
        <v>36014.379999999997</v>
      </c>
      <c r="D317" s="16">
        <f t="shared" si="104"/>
        <v>0</v>
      </c>
      <c r="E317" s="17">
        <f t="shared" si="105"/>
        <v>102.13301881361451</v>
      </c>
      <c r="G317" s="15">
        <v>43051</v>
      </c>
      <c r="H317" s="9">
        <v>36028.769999999997</v>
      </c>
      <c r="I317" s="16">
        <f t="shared" si="106"/>
        <v>0</v>
      </c>
      <c r="J317" s="17">
        <f t="shared" si="107"/>
        <v>102.73343569959054</v>
      </c>
      <c r="L317" s="15">
        <v>43051</v>
      </c>
      <c r="M317" s="9">
        <v>39745.980000000003</v>
      </c>
      <c r="N317" s="16">
        <f t="shared" si="108"/>
        <v>0</v>
      </c>
      <c r="O317" s="17">
        <f t="shared" si="109"/>
        <v>101.94858193775751</v>
      </c>
      <c r="Q317" s="15">
        <v>43051</v>
      </c>
      <c r="R317" s="9">
        <v>37678.17</v>
      </c>
      <c r="S317" s="16">
        <f t="shared" si="110"/>
        <v>0</v>
      </c>
      <c r="T317" s="17">
        <f t="shared" si="111"/>
        <v>102.5816827262351</v>
      </c>
      <c r="V317" s="15">
        <v>43051</v>
      </c>
      <c r="W317" s="9">
        <v>1492.9</v>
      </c>
      <c r="X317" s="16">
        <f t="shared" si="119"/>
        <v>2.210951580161602E-4</v>
      </c>
      <c r="Y317" s="9">
        <f t="shared" si="99"/>
        <v>3.5657997587534851E-5</v>
      </c>
      <c r="Z317" s="17">
        <f t="shared" si="112"/>
        <v>101.41914796774492</v>
      </c>
      <c r="AA317" s="17">
        <f t="shared" si="113"/>
        <v>102.5899769746178</v>
      </c>
      <c r="AB317" s="17">
        <f t="shared" si="114"/>
        <v>101.39672964178244</v>
      </c>
      <c r="AC317" s="17">
        <f t="shared" si="103"/>
        <v>102.56364343551552</v>
      </c>
      <c r="AD317" s="17"/>
      <c r="AE317" s="15">
        <v>43051</v>
      </c>
      <c r="AF317" s="9">
        <v>61828.91</v>
      </c>
      <c r="AG317" s="16">
        <f t="shared" si="115"/>
        <v>0</v>
      </c>
      <c r="AH317" s="17">
        <f t="shared" si="116"/>
        <v>102.20484009528703</v>
      </c>
      <c r="AK317" s="15">
        <v>43051</v>
      </c>
      <c r="AL317" s="9">
        <v>39903.879999999997</v>
      </c>
      <c r="AM317" s="16">
        <f t="shared" si="117"/>
        <v>0</v>
      </c>
      <c r="AN317" s="17">
        <f t="shared" si="118"/>
        <v>102.32446265648468</v>
      </c>
      <c r="AO317" s="17"/>
      <c r="AP317" s="17"/>
      <c r="AQ317" s="9">
        <f t="shared" si="100"/>
        <v>101.94858193775751</v>
      </c>
      <c r="AR317" s="9">
        <f t="shared" si="101"/>
        <v>102.73343569959054</v>
      </c>
      <c r="AS317" s="9">
        <f t="shared" si="102"/>
        <v>102.32100365482823</v>
      </c>
    </row>
    <row r="318" spans="2:45" x14ac:dyDescent="0.2">
      <c r="B318" s="15">
        <v>43052</v>
      </c>
      <c r="C318" s="9">
        <v>36030.71</v>
      </c>
      <c r="D318" s="16">
        <f t="shared" si="104"/>
        <v>4.5342999102038206E-4</v>
      </c>
      <c r="E318" s="17">
        <f t="shared" si="105"/>
        <v>102.17932898741806</v>
      </c>
      <c r="G318" s="15">
        <v>43052</v>
      </c>
      <c r="H318" s="9">
        <v>36057.870000000003</v>
      </c>
      <c r="I318" s="16">
        <f t="shared" si="106"/>
        <v>8.0768785612184146E-4</v>
      </c>
      <c r="J318" s="17">
        <f t="shared" si="107"/>
        <v>102.81641224802277</v>
      </c>
      <c r="L318" s="15">
        <v>43052</v>
      </c>
      <c r="M318" s="9">
        <v>39766.589999999997</v>
      </c>
      <c r="N318" s="16">
        <f t="shared" si="108"/>
        <v>5.1854300736819958E-4</v>
      </c>
      <c r="O318" s="17">
        <f t="shared" si="109"/>
        <v>102.00144666203244</v>
      </c>
      <c r="Q318" s="15">
        <v>43052</v>
      </c>
      <c r="R318" s="9">
        <v>37704.01</v>
      </c>
      <c r="S318" s="16">
        <f t="shared" si="110"/>
        <v>6.8580825448805172E-4</v>
      </c>
      <c r="T318" s="17">
        <f t="shared" si="111"/>
        <v>102.65203409100803</v>
      </c>
      <c r="V318" s="15">
        <v>43052</v>
      </c>
      <c r="W318" s="9">
        <v>1493.76</v>
      </c>
      <c r="X318" s="16">
        <f t="shared" si="119"/>
        <v>5.7606001741561386E-4</v>
      </c>
      <c r="Y318" s="9">
        <f t="shared" si="99"/>
        <v>3.5657997587534851E-5</v>
      </c>
      <c r="Z318" s="17">
        <f t="shared" si="112"/>
        <v>101.47757148388949</v>
      </c>
      <c r="AA318" s="17">
        <f t="shared" si="113"/>
        <v>102.65273311169193</v>
      </c>
      <c r="AB318" s="17">
        <f t="shared" si="114"/>
        <v>101.41914796774492</v>
      </c>
      <c r="AC318" s="17">
        <f t="shared" si="103"/>
        <v>102.5899769746178</v>
      </c>
      <c r="AD318" s="17"/>
      <c r="AE318" s="15">
        <v>43052</v>
      </c>
      <c r="AF318" s="9">
        <v>61864.31</v>
      </c>
      <c r="AG318" s="16">
        <f t="shared" si="115"/>
        <v>5.7254769653858339E-4</v>
      </c>
      <c r="AH318" s="17">
        <f t="shared" si="116"/>
        <v>102.26335724105867</v>
      </c>
      <c r="AK318" s="15">
        <v>43052</v>
      </c>
      <c r="AL318" s="9">
        <v>39922.14</v>
      </c>
      <c r="AM318" s="16">
        <f t="shared" si="117"/>
        <v>4.5759961186742082E-4</v>
      </c>
      <c r="AN318" s="17">
        <f t="shared" si="118"/>
        <v>102.37128629088083</v>
      </c>
      <c r="AO318" s="17"/>
      <c r="AP318" s="17"/>
      <c r="AQ318" s="9">
        <f t="shared" si="100"/>
        <v>102.00144666203244</v>
      </c>
      <c r="AR318" s="9">
        <f t="shared" si="101"/>
        <v>102.81641224802277</v>
      </c>
      <c r="AS318" s="9">
        <f t="shared" si="102"/>
        <v>102.38064425340347</v>
      </c>
    </row>
    <row r="319" spans="2:45" x14ac:dyDescent="0.2">
      <c r="B319" s="15">
        <v>43053</v>
      </c>
      <c r="C319" s="9">
        <v>36037.85</v>
      </c>
      <c r="D319" s="16">
        <f t="shared" si="104"/>
        <v>1.9816428818630882E-4</v>
      </c>
      <c r="E319" s="17">
        <f t="shared" si="105"/>
        <v>102.19957728141421</v>
      </c>
      <c r="G319" s="15">
        <v>43053</v>
      </c>
      <c r="H319" s="9">
        <v>36064.35</v>
      </c>
      <c r="I319" s="16">
        <f t="shared" si="106"/>
        <v>1.7971111438352949E-4</v>
      </c>
      <c r="J319" s="17">
        <f t="shared" si="107"/>
        <v>102.83488950004478</v>
      </c>
      <c r="L319" s="15">
        <v>43053</v>
      </c>
      <c r="M319" s="9">
        <v>39766.71</v>
      </c>
      <c r="N319" s="16">
        <f t="shared" si="108"/>
        <v>3.0176084999666841E-6</v>
      </c>
      <c r="O319" s="17">
        <f t="shared" si="109"/>
        <v>102.00175446246489</v>
      </c>
      <c r="Q319" s="15">
        <v>43053</v>
      </c>
      <c r="R319" s="9">
        <v>37711.31</v>
      </c>
      <c r="S319" s="16">
        <f t="shared" si="110"/>
        <v>1.936133583668731E-4</v>
      </c>
      <c r="T319" s="17">
        <f t="shared" si="111"/>
        <v>102.67190889607159</v>
      </c>
      <c r="V319" s="15">
        <v>43053</v>
      </c>
      <c r="W319" s="9">
        <v>1494.62</v>
      </c>
      <c r="X319" s="16">
        <f t="shared" si="119"/>
        <v>5.7572836332475674E-4</v>
      </c>
      <c r="Y319" s="9">
        <f t="shared" si="99"/>
        <v>3.5657997587534851E-5</v>
      </c>
      <c r="Z319" s="17">
        <f t="shared" si="112"/>
        <v>101.53599500003408</v>
      </c>
      <c r="AA319" s="17">
        <f t="shared" si="113"/>
        <v>102.71549359262679</v>
      </c>
      <c r="AB319" s="17">
        <f t="shared" si="114"/>
        <v>101.47757148388949</v>
      </c>
      <c r="AC319" s="17">
        <f t="shared" si="103"/>
        <v>102.65273311169193</v>
      </c>
      <c r="AD319" s="17"/>
      <c r="AE319" s="15">
        <v>43053</v>
      </c>
      <c r="AF319" s="9">
        <v>61868.4</v>
      </c>
      <c r="AG319" s="16">
        <f t="shared" si="115"/>
        <v>6.6112432192344528E-5</v>
      </c>
      <c r="AH319" s="17">
        <f t="shared" si="116"/>
        <v>102.27011812033003</v>
      </c>
      <c r="AK319" s="15">
        <v>43053</v>
      </c>
      <c r="AL319" s="9">
        <v>39930.370000000003</v>
      </c>
      <c r="AM319" s="16">
        <f t="shared" si="117"/>
        <v>2.0615127345391393E-4</v>
      </c>
      <c r="AN319" s="17">
        <f t="shared" si="118"/>
        <v>102.39239026191481</v>
      </c>
      <c r="AO319" s="17"/>
      <c r="AP319" s="17"/>
      <c r="AQ319" s="9">
        <f t="shared" si="100"/>
        <v>102.00175446246489</v>
      </c>
      <c r="AR319" s="9">
        <f t="shared" si="101"/>
        <v>102.83488950004478</v>
      </c>
      <c r="AS319" s="9">
        <f t="shared" si="102"/>
        <v>102.39510642037339</v>
      </c>
    </row>
    <row r="320" spans="2:45" x14ac:dyDescent="0.2">
      <c r="B320" s="15">
        <v>43054</v>
      </c>
      <c r="C320" s="9">
        <v>36036.79</v>
      </c>
      <c r="D320" s="16">
        <f t="shared" si="104"/>
        <v>-2.9413519396892518E-5</v>
      </c>
      <c r="E320" s="17">
        <f t="shared" si="105"/>
        <v>102.19657123216548</v>
      </c>
      <c r="G320" s="15">
        <v>43054</v>
      </c>
      <c r="H320" s="9">
        <v>36063.69</v>
      </c>
      <c r="I320" s="16">
        <f t="shared" si="106"/>
        <v>-1.8300620973188408E-5</v>
      </c>
      <c r="J320" s="17">
        <f t="shared" si="107"/>
        <v>102.83300755770922</v>
      </c>
      <c r="L320" s="15">
        <v>43054</v>
      </c>
      <c r="M320" s="9">
        <v>39768.83</v>
      </c>
      <c r="N320" s="16">
        <f t="shared" si="108"/>
        <v>5.3310922628613255E-5</v>
      </c>
      <c r="O320" s="17">
        <f t="shared" si="109"/>
        <v>102.00719227010502</v>
      </c>
      <c r="Q320" s="15">
        <v>43054</v>
      </c>
      <c r="R320" s="9">
        <v>37712.129999999997</v>
      </c>
      <c r="S320" s="16">
        <f t="shared" si="110"/>
        <v>2.1744139887980296E-5</v>
      </c>
      <c r="T320" s="17">
        <f t="shared" si="111"/>
        <v>102.67414140842119</v>
      </c>
      <c r="V320" s="15">
        <v>43054</v>
      </c>
      <c r="W320" s="9">
        <v>1493.93</v>
      </c>
      <c r="X320" s="16">
        <f t="shared" si="119"/>
        <v>-4.6165580548895857E-4</v>
      </c>
      <c r="Y320" s="9">
        <f t="shared" si="99"/>
        <v>3.5657997587534851E-5</v>
      </c>
      <c r="Z320" s="17">
        <f t="shared" si="112"/>
        <v>101.48912031847621</v>
      </c>
      <c r="AA320" s="17">
        <f t="shared" si="113"/>
        <v>102.67173701751881</v>
      </c>
      <c r="AB320" s="17">
        <f t="shared" si="114"/>
        <v>101.53599500003408</v>
      </c>
      <c r="AC320" s="17">
        <f t="shared" si="103"/>
        <v>102.71549359262679</v>
      </c>
      <c r="AE320" s="15">
        <v>43054</v>
      </c>
      <c r="AF320" s="9">
        <v>61877.37</v>
      </c>
      <c r="AG320" s="16">
        <f t="shared" si="115"/>
        <v>1.4498516205363465E-4</v>
      </c>
      <c r="AH320" s="17">
        <f t="shared" si="116"/>
        <v>102.28494576997895</v>
      </c>
      <c r="AK320" s="15">
        <v>43054</v>
      </c>
      <c r="AL320" s="9">
        <v>39930.97</v>
      </c>
      <c r="AM320" s="16">
        <f t="shared" si="117"/>
        <v>1.502615678239394E-5</v>
      </c>
      <c r="AN320" s="17">
        <f t="shared" si="118"/>
        <v>102.39392882602421</v>
      </c>
      <c r="AQ320" s="9">
        <f t="shared" si="100"/>
        <v>102.00719227010502</v>
      </c>
      <c r="AR320" s="9">
        <f t="shared" si="101"/>
        <v>102.83300755770922</v>
      </c>
      <c r="AS320" s="9">
        <f t="shared" si="102"/>
        <v>102.39829784406736</v>
      </c>
    </row>
    <row r="321" spans="2:45" x14ac:dyDescent="0.2">
      <c r="B321" s="15">
        <v>43055</v>
      </c>
      <c r="C321" s="9">
        <v>36026.29</v>
      </c>
      <c r="D321" s="16">
        <f t="shared" si="104"/>
        <v>-2.9136890383407721E-4</v>
      </c>
      <c r="E321" s="17">
        <f t="shared" si="105"/>
        <v>102.16679432922996</v>
      </c>
      <c r="G321" s="15">
        <v>43055</v>
      </c>
      <c r="H321" s="9">
        <v>36059.61</v>
      </c>
      <c r="I321" s="16">
        <f t="shared" si="106"/>
        <v>-1.1313318187911037E-4</v>
      </c>
      <c r="J321" s="17">
        <f t="shared" si="107"/>
        <v>102.82137373236202</v>
      </c>
      <c r="L321" s="15">
        <v>43055</v>
      </c>
      <c r="M321" s="9">
        <v>39754.269999999997</v>
      </c>
      <c r="N321" s="16">
        <f t="shared" si="108"/>
        <v>-3.6611587517165756E-4</v>
      </c>
      <c r="O321" s="17">
        <f t="shared" si="109"/>
        <v>101.96984581763326</v>
      </c>
      <c r="Q321" s="15">
        <v>43055</v>
      </c>
      <c r="R321" s="9">
        <v>37697.99</v>
      </c>
      <c r="S321" s="16">
        <f t="shared" si="110"/>
        <v>-3.7494567397811096E-4</v>
      </c>
      <c r="T321" s="17">
        <f t="shared" si="111"/>
        <v>102.63564418327068</v>
      </c>
      <c r="V321" s="15">
        <v>43055</v>
      </c>
      <c r="W321" s="9">
        <v>1491.1</v>
      </c>
      <c r="X321" s="16">
        <f t="shared" si="119"/>
        <v>-1.8943323984391691E-3</v>
      </c>
      <c r="Y321" s="9">
        <f t="shared" si="99"/>
        <v>3.5657997587534851E-5</v>
      </c>
      <c r="Z321" s="17">
        <f t="shared" si="112"/>
        <v>101.29686618976783</v>
      </c>
      <c r="AA321" s="17">
        <f t="shared" si="113"/>
        <v>102.48090368823337</v>
      </c>
      <c r="AB321" s="17">
        <f t="shared" si="114"/>
        <v>101.48912031847621</v>
      </c>
      <c r="AC321" s="17">
        <f t="shared" si="103"/>
        <v>102.67173701751881</v>
      </c>
      <c r="AE321" s="15">
        <v>43055</v>
      </c>
      <c r="AF321" s="9">
        <v>61848</v>
      </c>
      <c r="AG321" s="16">
        <f t="shared" si="115"/>
        <v>-4.7464848619138689E-4</v>
      </c>
      <c r="AH321" s="17">
        <f t="shared" si="116"/>
        <v>102.23639637530906</v>
      </c>
      <c r="AK321" s="15">
        <v>43055</v>
      </c>
      <c r="AL321" s="9">
        <v>39915.199999999997</v>
      </c>
      <c r="AM321" s="16">
        <f t="shared" si="117"/>
        <v>-3.949315531278641E-4</v>
      </c>
      <c r="AN321" s="17">
        <f t="shared" si="118"/>
        <v>102.35349023268208</v>
      </c>
      <c r="AQ321" s="9">
        <f t="shared" si="100"/>
        <v>101.96984581763326</v>
      </c>
      <c r="AR321" s="9">
        <f t="shared" si="101"/>
        <v>102.82137373236202</v>
      </c>
      <c r="AS321" s="9">
        <f t="shared" si="102"/>
        <v>102.36392411174783</v>
      </c>
    </row>
    <row r="322" spans="2:45" x14ac:dyDescent="0.2">
      <c r="B322" s="15">
        <v>43056</v>
      </c>
      <c r="C322" s="9">
        <v>35973.11</v>
      </c>
      <c r="D322" s="16">
        <f t="shared" si="104"/>
        <v>-1.4761442268965697E-3</v>
      </c>
      <c r="E322" s="17">
        <f t="shared" si="105"/>
        <v>102.01598140560034</v>
      </c>
      <c r="G322" s="15">
        <v>43056</v>
      </c>
      <c r="H322" s="9">
        <v>36007.25</v>
      </c>
      <c r="I322" s="16">
        <f t="shared" si="106"/>
        <v>-1.4520401080322376E-3</v>
      </c>
      <c r="J322" s="17">
        <f t="shared" si="107"/>
        <v>102.67207297373966</v>
      </c>
      <c r="L322" s="15">
        <v>43056</v>
      </c>
      <c r="M322" s="9">
        <v>39697.61</v>
      </c>
      <c r="N322" s="16">
        <f t="shared" si="108"/>
        <v>-1.4252557020917322E-3</v>
      </c>
      <c r="O322" s="17">
        <f t="shared" si="109"/>
        <v>101.82451271344026</v>
      </c>
      <c r="Q322" s="15">
        <v>43056</v>
      </c>
      <c r="R322" s="9">
        <v>37655.5</v>
      </c>
      <c r="S322" s="16">
        <f t="shared" si="110"/>
        <v>-1.1271157958288036E-3</v>
      </c>
      <c r="T322" s="17">
        <f t="shared" si="111"/>
        <v>102.51996192749665</v>
      </c>
      <c r="V322" s="15">
        <v>43056</v>
      </c>
      <c r="W322" s="9">
        <v>1489.35</v>
      </c>
      <c r="X322" s="16">
        <f t="shared" si="119"/>
        <v>-1.173630205888232E-3</v>
      </c>
      <c r="Y322" s="9">
        <f t="shared" si="99"/>
        <v>3.5657997587534851E-5</v>
      </c>
      <c r="Z322" s="17">
        <f t="shared" si="112"/>
        <v>101.1779811278457</v>
      </c>
      <c r="AA322" s="17">
        <f t="shared" si="113"/>
        <v>102.36428326795462</v>
      </c>
      <c r="AB322" s="17">
        <f t="shared" si="114"/>
        <v>101.29686618976783</v>
      </c>
      <c r="AC322" s="17">
        <f t="shared" si="103"/>
        <v>102.48090368823337</v>
      </c>
      <c r="AE322" s="15">
        <v>43056</v>
      </c>
      <c r="AF322" s="9">
        <v>61772.21</v>
      </c>
      <c r="AG322" s="16">
        <f t="shared" si="115"/>
        <v>-1.2254236191954204E-3</v>
      </c>
      <c r="AH322" s="17">
        <f t="shared" si="116"/>
        <v>102.11111348044933</v>
      </c>
      <c r="AK322" s="15">
        <v>43056</v>
      </c>
      <c r="AL322" s="9">
        <v>39850.589999999997</v>
      </c>
      <c r="AM322" s="16">
        <f t="shared" si="117"/>
        <v>-1.6186816050026698E-3</v>
      </c>
      <c r="AN322" s="17">
        <f t="shared" si="118"/>
        <v>102.18781252083461</v>
      </c>
      <c r="AQ322" s="9">
        <f t="shared" si="100"/>
        <v>101.82451271344026</v>
      </c>
      <c r="AR322" s="9">
        <f t="shared" si="101"/>
        <v>102.67207297373966</v>
      </c>
      <c r="AS322" s="9">
        <f t="shared" si="102"/>
        <v>102.22190917026013</v>
      </c>
    </row>
    <row r="323" spans="2:45" x14ac:dyDescent="0.2">
      <c r="B323" s="15">
        <v>43057</v>
      </c>
      <c r="C323" s="9">
        <v>35973.11</v>
      </c>
      <c r="D323" s="16">
        <f t="shared" si="104"/>
        <v>0</v>
      </c>
      <c r="E323" s="17">
        <f t="shared" si="105"/>
        <v>102.01598140560034</v>
      </c>
      <c r="G323" s="15">
        <v>43057</v>
      </c>
      <c r="H323" s="9">
        <v>36007.25</v>
      </c>
      <c r="I323" s="16">
        <f t="shared" si="106"/>
        <v>0</v>
      </c>
      <c r="J323" s="17">
        <f t="shared" si="107"/>
        <v>102.67207297373966</v>
      </c>
      <c r="L323" s="15">
        <v>43057</v>
      </c>
      <c r="M323" s="9">
        <v>39697.61</v>
      </c>
      <c r="N323" s="16">
        <f t="shared" si="108"/>
        <v>0</v>
      </c>
      <c r="O323" s="17">
        <f t="shared" si="109"/>
        <v>101.82451271344026</v>
      </c>
      <c r="Q323" s="15">
        <v>43057</v>
      </c>
      <c r="R323" s="9">
        <v>37655.5</v>
      </c>
      <c r="S323" s="16">
        <f t="shared" si="110"/>
        <v>0</v>
      </c>
      <c r="T323" s="17">
        <f t="shared" si="111"/>
        <v>102.51996192749665</v>
      </c>
      <c r="V323" s="15">
        <v>43057</v>
      </c>
      <c r="W323" s="9">
        <v>1489.67</v>
      </c>
      <c r="X323" s="16">
        <f t="shared" si="119"/>
        <v>2.1485883103378178E-4</v>
      </c>
      <c r="Y323" s="9">
        <f t="shared" ref="Y323:Y386" si="120">+(1+VLOOKUP(MONTH(V323),$BM$4:$BN$15,2,0)/100)^(1/365)-1</f>
        <v>3.5657997587534851E-5</v>
      </c>
      <c r="Z323" s="17">
        <f t="shared" si="112"/>
        <v>101.19972011059718</v>
      </c>
      <c r="AA323" s="17">
        <f t="shared" si="113"/>
        <v>102.38992724356299</v>
      </c>
      <c r="AB323" s="17">
        <f t="shared" si="114"/>
        <v>101.1779811278457</v>
      </c>
      <c r="AC323" s="17">
        <f t="shared" si="103"/>
        <v>102.36428326795462</v>
      </c>
      <c r="AE323" s="15">
        <v>43057</v>
      </c>
      <c r="AF323" s="9">
        <v>61772.21</v>
      </c>
      <c r="AG323" s="16">
        <f t="shared" si="115"/>
        <v>0</v>
      </c>
      <c r="AH323" s="17">
        <f t="shared" si="116"/>
        <v>102.11111348044933</v>
      </c>
      <c r="AK323" s="15">
        <v>43057</v>
      </c>
      <c r="AL323" s="9">
        <v>39850.589999999997</v>
      </c>
      <c r="AM323" s="16">
        <f t="shared" si="117"/>
        <v>0</v>
      </c>
      <c r="AN323" s="17">
        <f t="shared" si="118"/>
        <v>102.18781252083461</v>
      </c>
      <c r="AQ323" s="9">
        <f t="shared" ref="AQ323:AQ386" si="121">+MIN(AN323,AH323,T323,O323,J323,E323)</f>
        <v>101.82451271344026</v>
      </c>
      <c r="AR323" s="9">
        <f t="shared" ref="AR323:AR386" si="122">+MAX(AN323,AH323,T323,O323,J323,E323)</f>
        <v>102.67207297373966</v>
      </c>
      <c r="AS323" s="9">
        <f t="shared" ref="AS323:AS386" si="123">+AVERAGE(AN323,AH323,T323,O323,J323,E323)</f>
        <v>102.22190917026013</v>
      </c>
    </row>
    <row r="324" spans="2:45" x14ac:dyDescent="0.2">
      <c r="B324" s="15">
        <v>43058</v>
      </c>
      <c r="C324" s="9">
        <v>35973.11</v>
      </c>
      <c r="D324" s="16">
        <f t="shared" si="104"/>
        <v>0</v>
      </c>
      <c r="E324" s="17">
        <f t="shared" si="105"/>
        <v>102.01598140560034</v>
      </c>
      <c r="G324" s="15">
        <v>43058</v>
      </c>
      <c r="H324" s="9">
        <v>36007.25</v>
      </c>
      <c r="I324" s="16">
        <f t="shared" si="106"/>
        <v>0</v>
      </c>
      <c r="J324" s="17">
        <f t="shared" si="107"/>
        <v>102.67207297373966</v>
      </c>
      <c r="L324" s="15">
        <v>43058</v>
      </c>
      <c r="M324" s="9">
        <v>39697.61</v>
      </c>
      <c r="N324" s="16">
        <f t="shared" si="108"/>
        <v>0</v>
      </c>
      <c r="O324" s="17">
        <f t="shared" si="109"/>
        <v>101.82451271344026</v>
      </c>
      <c r="Q324" s="15">
        <v>43058</v>
      </c>
      <c r="R324" s="9">
        <v>37655.5</v>
      </c>
      <c r="S324" s="16">
        <f t="shared" si="110"/>
        <v>0</v>
      </c>
      <c r="T324" s="17">
        <f t="shared" si="111"/>
        <v>102.51996192749665</v>
      </c>
      <c r="V324" s="15">
        <v>43058</v>
      </c>
      <c r="W324" s="9">
        <v>1489.99</v>
      </c>
      <c r="X324" s="16">
        <f t="shared" si="119"/>
        <v>2.1481267663303605E-4</v>
      </c>
      <c r="Y324" s="9">
        <f t="shared" si="120"/>
        <v>3.5657997587534851E-5</v>
      </c>
      <c r="Z324" s="17">
        <f t="shared" si="112"/>
        <v>101.22145909334866</v>
      </c>
      <c r="AA324" s="17">
        <f t="shared" si="113"/>
        <v>102.41557291767309</v>
      </c>
      <c r="AB324" s="17">
        <f t="shared" si="114"/>
        <v>101.19972011059718</v>
      </c>
      <c r="AC324" s="17">
        <f t="shared" ref="AC324:AC372" si="124">+AA323</f>
        <v>102.38992724356299</v>
      </c>
      <c r="AE324" s="15">
        <v>43058</v>
      </c>
      <c r="AF324" s="9">
        <v>61772.21</v>
      </c>
      <c r="AG324" s="16">
        <f t="shared" si="115"/>
        <v>0</v>
      </c>
      <c r="AH324" s="17">
        <f t="shared" si="116"/>
        <v>102.11111348044933</v>
      </c>
      <c r="AK324" s="15">
        <v>43058</v>
      </c>
      <c r="AL324" s="9">
        <v>39850.589999999997</v>
      </c>
      <c r="AM324" s="16">
        <f t="shared" si="117"/>
        <v>0</v>
      </c>
      <c r="AN324" s="17">
        <f t="shared" si="118"/>
        <v>102.18781252083461</v>
      </c>
      <c r="AQ324" s="9">
        <f t="shared" si="121"/>
        <v>101.82451271344026</v>
      </c>
      <c r="AR324" s="9">
        <f t="shared" si="122"/>
        <v>102.67207297373966</v>
      </c>
      <c r="AS324" s="9">
        <f t="shared" si="123"/>
        <v>102.22190917026013</v>
      </c>
    </row>
    <row r="325" spans="2:45" x14ac:dyDescent="0.2">
      <c r="B325" s="15">
        <v>43059</v>
      </c>
      <c r="C325" s="9">
        <v>35961.199999999997</v>
      </c>
      <c r="D325" s="16">
        <f t="shared" ref="D325:D369" si="125">+C325/C324-1</f>
        <v>-3.3108063217224259E-4</v>
      </c>
      <c r="E325" s="17">
        <f t="shared" ref="E325:E369" si="126">+(1+D325)*E324</f>
        <v>101.98220588998491</v>
      </c>
      <c r="G325" s="15">
        <v>43059</v>
      </c>
      <c r="H325" s="9">
        <v>35991.85</v>
      </c>
      <c r="I325" s="16">
        <f t="shared" ref="I325:I369" si="127">+H325/H324-1</f>
        <v>-4.2769164543254856E-4</v>
      </c>
      <c r="J325" s="17">
        <f t="shared" ref="J325:J369" si="128">+(1+I325)*J324</f>
        <v>102.62816098590955</v>
      </c>
      <c r="L325" s="15">
        <v>43059</v>
      </c>
      <c r="M325" s="9">
        <v>39681.1</v>
      </c>
      <c r="N325" s="16">
        <f t="shared" ref="N325:N369" si="129">+M325/M324-1</f>
        <v>-4.1589405508291044E-4</v>
      </c>
      <c r="O325" s="17">
        <f t="shared" ref="O325:O369" si="130">+(1+N325)*O324</f>
        <v>101.78216450394102</v>
      </c>
      <c r="Q325" s="15">
        <v>43059</v>
      </c>
      <c r="R325" s="9">
        <v>37643.51</v>
      </c>
      <c r="S325" s="16">
        <f t="shared" ref="S325:S369" si="131">+R325/R324-1</f>
        <v>-3.1841298083934433E-4</v>
      </c>
      <c r="T325" s="17">
        <f t="shared" ref="T325:T369" si="132">+(1+S325)*T324</f>
        <v>102.48731824082378</v>
      </c>
      <c r="V325" s="15">
        <v>43059</v>
      </c>
      <c r="W325" s="9">
        <v>1491.15</v>
      </c>
      <c r="X325" s="16">
        <f t="shared" si="119"/>
        <v>7.7852871495798226E-4</v>
      </c>
      <c r="Y325" s="9">
        <f t="shared" si="120"/>
        <v>3.5657997587534851E-5</v>
      </c>
      <c r="Z325" s="17">
        <f t="shared" ref="Z325:Z372" si="133">+(1+X325)*Z324</f>
        <v>101.30026290582278</v>
      </c>
      <c r="AA325" s="17">
        <f t="shared" ref="AA325:AA372" si="134">+(1+X325+Y325)*AA324</f>
        <v>102.49895831630039</v>
      </c>
      <c r="AB325" s="17">
        <f t="shared" ref="AB325:AB340" si="135">+Z324</f>
        <v>101.22145909334866</v>
      </c>
      <c r="AC325" s="17">
        <f t="shared" si="124"/>
        <v>102.41557291767309</v>
      </c>
      <c r="AE325" s="15">
        <v>43059</v>
      </c>
      <c r="AF325" s="9">
        <v>61748.49</v>
      </c>
      <c r="AG325" s="16">
        <f t="shared" ref="AG325:AG369" si="136">+AF325/AF324-1</f>
        <v>-3.8399144210643499E-4</v>
      </c>
      <c r="AH325" s="17">
        <f t="shared" ref="AH325:AH369" si="137">+(1+AG325)*AH324</f>
        <v>102.07190368672889</v>
      </c>
      <c r="AK325" s="15">
        <v>43059</v>
      </c>
      <c r="AL325" s="9">
        <v>39849.68</v>
      </c>
      <c r="AM325" s="16">
        <f t="shared" ref="AM325:AM369" si="138">+AL325/AL324-1</f>
        <v>-2.2835295537593225E-5</v>
      </c>
      <c r="AN325" s="17">
        <f t="shared" ref="AN325:AN369" si="139">+(1+AM325)*AN324</f>
        <v>102.18547903193536</v>
      </c>
      <c r="AQ325" s="9">
        <f t="shared" si="121"/>
        <v>101.78216450394102</v>
      </c>
      <c r="AR325" s="9">
        <f t="shared" si="122"/>
        <v>102.62816098590955</v>
      </c>
      <c r="AS325" s="9">
        <f t="shared" si="123"/>
        <v>102.18953872322059</v>
      </c>
    </row>
    <row r="326" spans="2:45" x14ac:dyDescent="0.2">
      <c r="B326" s="15">
        <v>43060</v>
      </c>
      <c r="C326" s="9">
        <v>35992.959999999999</v>
      </c>
      <c r="D326" s="16">
        <f t="shared" si="125"/>
        <v>8.83174087627836E-4</v>
      </c>
      <c r="E326" s="17">
        <f t="shared" si="126"/>
        <v>102.07227393162607</v>
      </c>
      <c r="G326" s="15">
        <v>43060</v>
      </c>
      <c r="H326" s="9">
        <v>36031.75</v>
      </c>
      <c r="I326" s="16">
        <f t="shared" si="127"/>
        <v>1.1085843045022248E-3</v>
      </c>
      <c r="J326" s="17">
        <f t="shared" si="128"/>
        <v>102.74193295437846</v>
      </c>
      <c r="L326" s="15">
        <v>43060</v>
      </c>
      <c r="M326" s="9">
        <v>39718.17</v>
      </c>
      <c r="N326" s="16">
        <f t="shared" si="129"/>
        <v>9.3419789269955089E-4</v>
      </c>
      <c r="O326" s="17">
        <f t="shared" si="130"/>
        <v>101.877249187535</v>
      </c>
      <c r="Q326" s="15">
        <v>43060</v>
      </c>
      <c r="R326" s="9">
        <v>37672.410000000003</v>
      </c>
      <c r="S326" s="16">
        <f t="shared" si="131"/>
        <v>7.6772862041818435E-4</v>
      </c>
      <c r="T326" s="17">
        <f t="shared" si="132"/>
        <v>102.56600068826717</v>
      </c>
      <c r="V326" s="15">
        <v>43060</v>
      </c>
      <c r="W326" s="9">
        <v>1486.94</v>
      </c>
      <c r="X326" s="16">
        <f t="shared" si="119"/>
        <v>-2.8233242799181602E-3</v>
      </c>
      <c r="Y326" s="9">
        <f t="shared" si="120"/>
        <v>3.5657997587534851E-5</v>
      </c>
      <c r="Z326" s="17">
        <f t="shared" si="133"/>
        <v>101.01425941399867</v>
      </c>
      <c r="AA326" s="17">
        <f t="shared" si="134"/>
        <v>102.21322542622802</v>
      </c>
      <c r="AB326" s="17">
        <f t="shared" si="135"/>
        <v>101.30026290582278</v>
      </c>
      <c r="AC326" s="17">
        <f t="shared" si="124"/>
        <v>102.49895831630039</v>
      </c>
      <c r="AE326" s="15">
        <v>43060</v>
      </c>
      <c r="AF326" s="9">
        <v>61788.87</v>
      </c>
      <c r="AG326" s="16">
        <f t="shared" si="136"/>
        <v>6.5394311666566729E-4</v>
      </c>
      <c r="AH326" s="17">
        <f t="shared" si="137"/>
        <v>102.13865290554979</v>
      </c>
      <c r="AK326" s="15">
        <v>43060</v>
      </c>
      <c r="AL326" s="9">
        <v>39864.339999999997</v>
      </c>
      <c r="AM326" s="16">
        <f t="shared" si="138"/>
        <v>3.6788250244401688E-4</v>
      </c>
      <c r="AN326" s="17">
        <f t="shared" si="139"/>
        <v>102.22307128167506</v>
      </c>
      <c r="AQ326" s="9">
        <f t="shared" si="121"/>
        <v>101.877249187535</v>
      </c>
      <c r="AR326" s="9">
        <f t="shared" si="122"/>
        <v>102.74193295437846</v>
      </c>
      <c r="AS326" s="9">
        <f t="shared" si="123"/>
        <v>102.26986349150525</v>
      </c>
    </row>
    <row r="327" spans="2:45" x14ac:dyDescent="0.2">
      <c r="B327" s="15">
        <v>43061</v>
      </c>
      <c r="C327" s="9">
        <v>35889.89</v>
      </c>
      <c r="D327" s="16">
        <f t="shared" si="125"/>
        <v>-2.863615551485621E-3</v>
      </c>
      <c r="E327" s="17">
        <f t="shared" si="126"/>
        <v>101.77997818061996</v>
      </c>
      <c r="G327" s="15">
        <v>43061</v>
      </c>
      <c r="H327" s="9">
        <v>35918.910000000003</v>
      </c>
      <c r="I327" s="16">
        <f t="shared" si="127"/>
        <v>-3.1316824744842542E-3</v>
      </c>
      <c r="J327" s="17">
        <f t="shared" si="128"/>
        <v>102.42017784355059</v>
      </c>
      <c r="L327" s="15">
        <v>43061</v>
      </c>
      <c r="M327" s="9">
        <v>39595.160000000003</v>
      </c>
      <c r="N327" s="16">
        <f t="shared" si="129"/>
        <v>-3.0970711893321123E-3</v>
      </c>
      <c r="O327" s="17">
        <f t="shared" si="130"/>
        <v>101.56172809422787</v>
      </c>
      <c r="Q327" s="15">
        <v>43061</v>
      </c>
      <c r="R327" s="9">
        <v>37558.44</v>
      </c>
      <c r="S327" s="16">
        <f t="shared" si="131"/>
        <v>-3.0252909224549596E-3</v>
      </c>
      <c r="T327" s="17">
        <f t="shared" si="132"/>
        <v>102.25570869743244</v>
      </c>
      <c r="V327" s="15">
        <v>43061</v>
      </c>
      <c r="W327" s="9">
        <v>1482.46</v>
      </c>
      <c r="X327" s="16">
        <f t="shared" ref="X327:X390" si="140">+W327/W326-1</f>
        <v>-3.0128989737312484E-3</v>
      </c>
      <c r="Y327" s="9">
        <f t="shared" si="120"/>
        <v>3.5657997587534851E-5</v>
      </c>
      <c r="Z327" s="17">
        <f t="shared" si="133"/>
        <v>100.70991365547802</v>
      </c>
      <c r="AA327" s="17">
        <f t="shared" si="134"/>
        <v>101.90891202318524</v>
      </c>
      <c r="AB327" s="17">
        <f t="shared" si="135"/>
        <v>101.01425941399867</v>
      </c>
      <c r="AC327" s="17">
        <f t="shared" si="124"/>
        <v>102.21322542622802</v>
      </c>
      <c r="AE327" s="15">
        <v>43061</v>
      </c>
      <c r="AF327" s="9">
        <v>61605.45</v>
      </c>
      <c r="AG327" s="16">
        <f t="shared" si="136"/>
        <v>-2.9684957824929192E-3</v>
      </c>
      <c r="AH327" s="17">
        <f t="shared" si="137"/>
        <v>101.83545474517015</v>
      </c>
      <c r="AK327" s="15">
        <v>43061</v>
      </c>
      <c r="AL327" s="9">
        <v>39765.550000000003</v>
      </c>
      <c r="AM327" s="16">
        <f t="shared" si="138"/>
        <v>-2.4781546615344485E-3</v>
      </c>
      <c r="AN327" s="17">
        <f t="shared" si="139"/>
        <v>101.96974670106201</v>
      </c>
      <c r="AQ327" s="9">
        <f t="shared" si="121"/>
        <v>101.56172809422787</v>
      </c>
      <c r="AR327" s="9">
        <f t="shared" si="122"/>
        <v>102.42017784355059</v>
      </c>
      <c r="AS327" s="9">
        <f t="shared" si="123"/>
        <v>101.97046571034384</v>
      </c>
    </row>
    <row r="328" spans="2:45" x14ac:dyDescent="0.2">
      <c r="B328" s="15">
        <v>43062</v>
      </c>
      <c r="C328" s="9">
        <v>35826.53</v>
      </c>
      <c r="D328" s="16">
        <f t="shared" si="125"/>
        <v>-1.7653996710494946E-3</v>
      </c>
      <c r="E328" s="17">
        <f t="shared" si="126"/>
        <v>101.60029584062048</v>
      </c>
      <c r="G328" s="15">
        <v>43062</v>
      </c>
      <c r="H328" s="9">
        <v>35863.699999999997</v>
      </c>
      <c r="I328" s="16">
        <f t="shared" si="127"/>
        <v>-1.537073368874653E-3</v>
      </c>
      <c r="J328" s="17">
        <f t="shared" si="128"/>
        <v>102.26275051575186</v>
      </c>
      <c r="L328" s="15">
        <v>43062</v>
      </c>
      <c r="M328" s="9">
        <v>39524.31</v>
      </c>
      <c r="N328" s="16">
        <f t="shared" si="129"/>
        <v>-1.7893601137110027E-3</v>
      </c>
      <c r="O328" s="17">
        <f t="shared" si="130"/>
        <v>101.3799975888965</v>
      </c>
      <c r="Q328" s="15">
        <v>43062</v>
      </c>
      <c r="R328" s="9">
        <v>37490.04</v>
      </c>
      <c r="S328" s="16">
        <f t="shared" si="131"/>
        <v>-1.8211619012931113E-3</v>
      </c>
      <c r="T328" s="17">
        <f t="shared" si="132"/>
        <v>102.06948449656295</v>
      </c>
      <c r="V328" s="15">
        <v>43062</v>
      </c>
      <c r="W328" s="9">
        <v>1479.82</v>
      </c>
      <c r="X328" s="16">
        <f t="shared" si="140"/>
        <v>-1.7808237659027171E-3</v>
      </c>
      <c r="Y328" s="9">
        <f t="shared" si="120"/>
        <v>3.5657997587534851E-5</v>
      </c>
      <c r="Z328" s="17">
        <f t="shared" si="133"/>
        <v>100.53056704777833</v>
      </c>
      <c r="AA328" s="17">
        <f t="shared" si="134"/>
        <v>101.73106407843613</v>
      </c>
      <c r="AB328" s="17">
        <f t="shared" si="135"/>
        <v>100.70991365547802</v>
      </c>
      <c r="AC328" s="17">
        <f t="shared" si="124"/>
        <v>101.90891202318524</v>
      </c>
      <c r="AE328" s="15">
        <v>43062</v>
      </c>
      <c r="AF328" s="9">
        <v>61489.98</v>
      </c>
      <c r="AG328" s="16">
        <f t="shared" si="136"/>
        <v>-1.8743471559738989E-3</v>
      </c>
      <c r="AH328" s="17">
        <f t="shared" si="137"/>
        <v>101.64457975019124</v>
      </c>
      <c r="AK328" s="15">
        <v>43062</v>
      </c>
      <c r="AL328" s="9">
        <v>39703.06</v>
      </c>
      <c r="AM328" s="16">
        <f t="shared" si="138"/>
        <v>-1.5714607241696932E-3</v>
      </c>
      <c r="AN328" s="17">
        <f t="shared" si="139"/>
        <v>101.80950524906775</v>
      </c>
      <c r="AQ328" s="9">
        <f t="shared" si="121"/>
        <v>101.3799975888965</v>
      </c>
      <c r="AR328" s="9">
        <f t="shared" si="122"/>
        <v>102.26275051575186</v>
      </c>
      <c r="AS328" s="9">
        <f t="shared" si="123"/>
        <v>101.79443557351514</v>
      </c>
    </row>
    <row r="329" spans="2:45" x14ac:dyDescent="0.2">
      <c r="B329" s="15">
        <v>43063</v>
      </c>
      <c r="C329" s="9">
        <v>35752.01</v>
      </c>
      <c r="D329" s="16">
        <f t="shared" si="125"/>
        <v>-2.0800228210768879E-3</v>
      </c>
      <c r="E329" s="17">
        <f t="shared" si="126"/>
        <v>101.38896490664382</v>
      </c>
      <c r="G329" s="15">
        <v>43063</v>
      </c>
      <c r="H329" s="9">
        <v>35783.589999999997</v>
      </c>
      <c r="I329" s="16">
        <f t="shared" si="127"/>
        <v>-2.2337349464779388E-3</v>
      </c>
      <c r="J329" s="17">
        <f t="shared" si="128"/>
        <v>102.03432263620188</v>
      </c>
      <c r="L329" s="15">
        <v>43063</v>
      </c>
      <c r="M329" s="9">
        <v>39443.85</v>
      </c>
      <c r="N329" s="16">
        <f t="shared" si="129"/>
        <v>-2.0357091622851264E-3</v>
      </c>
      <c r="O329" s="17">
        <f t="shared" si="130"/>
        <v>101.17361739893234</v>
      </c>
      <c r="Q329" s="15">
        <v>43063</v>
      </c>
      <c r="R329" s="9">
        <v>37410.74</v>
      </c>
      <c r="S329" s="16">
        <f t="shared" si="131"/>
        <v>-2.1152284713487068E-3</v>
      </c>
      <c r="T329" s="17">
        <f t="shared" si="132"/>
        <v>101.85358421689993</v>
      </c>
      <c r="V329" s="15">
        <v>43063</v>
      </c>
      <c r="W329" s="9">
        <v>1480.83</v>
      </c>
      <c r="X329" s="16">
        <f t="shared" si="140"/>
        <v>6.8251544106723294E-4</v>
      </c>
      <c r="Y329" s="9">
        <f t="shared" si="120"/>
        <v>3.5657997587534851E-5</v>
      </c>
      <c r="Z329" s="17">
        <f t="shared" si="133"/>
        <v>100.59918071208769</v>
      </c>
      <c r="AA329" s="17">
        <f t="shared" si="134"/>
        <v>101.80412462654336</v>
      </c>
      <c r="AB329" s="17">
        <f t="shared" si="135"/>
        <v>100.53056704777833</v>
      </c>
      <c r="AC329" s="17">
        <f t="shared" si="124"/>
        <v>101.73106407843613</v>
      </c>
      <c r="AE329" s="15">
        <v>43063</v>
      </c>
      <c r="AF329" s="9">
        <v>61358.239999999998</v>
      </c>
      <c r="AG329" s="16">
        <f t="shared" si="136"/>
        <v>-2.1424628858230932E-3</v>
      </c>
      <c r="AH329" s="17">
        <f t="shared" si="137"/>
        <v>101.42681001053137</v>
      </c>
      <c r="AK329" s="15">
        <v>43063</v>
      </c>
      <c r="AL329" s="9">
        <v>39624.800000000003</v>
      </c>
      <c r="AM329" s="16">
        <f t="shared" si="138"/>
        <v>-1.9711327036252557E-3</v>
      </c>
      <c r="AN329" s="17">
        <f t="shared" si="139"/>
        <v>101.60882520373141</v>
      </c>
      <c r="AQ329" s="9">
        <f t="shared" si="121"/>
        <v>101.17361739893234</v>
      </c>
      <c r="AR329" s="9">
        <f t="shared" si="122"/>
        <v>102.03432263620188</v>
      </c>
      <c r="AS329" s="9">
        <f t="shared" si="123"/>
        <v>101.58102072882345</v>
      </c>
    </row>
    <row r="330" spans="2:45" x14ac:dyDescent="0.2">
      <c r="B330" s="15">
        <v>43064</v>
      </c>
      <c r="C330" s="9">
        <v>35752.01</v>
      </c>
      <c r="D330" s="16">
        <f t="shared" si="125"/>
        <v>0</v>
      </c>
      <c r="E330" s="17">
        <f t="shared" si="126"/>
        <v>101.38896490664382</v>
      </c>
      <c r="G330" s="15">
        <v>43064</v>
      </c>
      <c r="H330" s="9">
        <v>35783.589999999997</v>
      </c>
      <c r="I330" s="16">
        <f t="shared" si="127"/>
        <v>0</v>
      </c>
      <c r="J330" s="17">
        <f t="shared" si="128"/>
        <v>102.03432263620188</v>
      </c>
      <c r="L330" s="15">
        <v>43064</v>
      </c>
      <c r="M330" s="9">
        <v>39443.85</v>
      </c>
      <c r="N330" s="16">
        <f t="shared" si="129"/>
        <v>0</v>
      </c>
      <c r="O330" s="17">
        <f t="shared" si="130"/>
        <v>101.17361739893234</v>
      </c>
      <c r="Q330" s="15">
        <v>43064</v>
      </c>
      <c r="R330" s="9">
        <v>37410.74</v>
      </c>
      <c r="S330" s="16">
        <f t="shared" si="131"/>
        <v>0</v>
      </c>
      <c r="T330" s="17">
        <f t="shared" si="132"/>
        <v>101.85358421689993</v>
      </c>
      <c r="V330" s="15">
        <v>43064</v>
      </c>
      <c r="W330" s="9">
        <v>1481.13</v>
      </c>
      <c r="X330" s="16">
        <f t="shared" si="140"/>
        <v>2.0258908855175228E-4</v>
      </c>
      <c r="Y330" s="9">
        <f t="shared" si="120"/>
        <v>3.5657997587534851E-5</v>
      </c>
      <c r="Z330" s="17">
        <f t="shared" si="133"/>
        <v>100.61956100841721</v>
      </c>
      <c r="AA330" s="17">
        <f t="shared" si="134"/>
        <v>101.8283791625926</v>
      </c>
      <c r="AB330" s="17">
        <f t="shared" si="135"/>
        <v>100.59918071208769</v>
      </c>
      <c r="AC330" s="17">
        <f t="shared" si="124"/>
        <v>101.80412462654336</v>
      </c>
      <c r="AE330" s="15">
        <v>43064</v>
      </c>
      <c r="AF330" s="9">
        <v>61358.239999999998</v>
      </c>
      <c r="AG330" s="16">
        <f t="shared" si="136"/>
        <v>0</v>
      </c>
      <c r="AH330" s="17">
        <f t="shared" si="137"/>
        <v>101.42681001053137</v>
      </c>
      <c r="AK330" s="15">
        <v>43064</v>
      </c>
      <c r="AL330" s="9">
        <v>39624.800000000003</v>
      </c>
      <c r="AM330" s="16">
        <f t="shared" si="138"/>
        <v>0</v>
      </c>
      <c r="AN330" s="17">
        <f t="shared" si="139"/>
        <v>101.60882520373141</v>
      </c>
      <c r="AQ330" s="9">
        <f t="shared" si="121"/>
        <v>101.17361739893234</v>
      </c>
      <c r="AR330" s="9">
        <f t="shared" si="122"/>
        <v>102.03432263620188</v>
      </c>
      <c r="AS330" s="9">
        <f t="shared" si="123"/>
        <v>101.58102072882345</v>
      </c>
    </row>
    <row r="331" spans="2:45" x14ac:dyDescent="0.2">
      <c r="B331" s="15">
        <v>43065</v>
      </c>
      <c r="C331" s="9">
        <v>35752.01</v>
      </c>
      <c r="D331" s="16">
        <f t="shared" si="125"/>
        <v>0</v>
      </c>
      <c r="E331" s="17">
        <f t="shared" si="126"/>
        <v>101.38896490664382</v>
      </c>
      <c r="G331" s="15">
        <v>43065</v>
      </c>
      <c r="H331" s="9">
        <v>35783.589999999997</v>
      </c>
      <c r="I331" s="16">
        <f t="shared" si="127"/>
        <v>0</v>
      </c>
      <c r="J331" s="17">
        <f t="shared" si="128"/>
        <v>102.03432263620188</v>
      </c>
      <c r="L331" s="15">
        <v>43065</v>
      </c>
      <c r="M331" s="9">
        <v>39443.85</v>
      </c>
      <c r="N331" s="16">
        <f t="shared" si="129"/>
        <v>0</v>
      </c>
      <c r="O331" s="17">
        <f t="shared" si="130"/>
        <v>101.17361739893234</v>
      </c>
      <c r="Q331" s="15">
        <v>43065</v>
      </c>
      <c r="R331" s="9">
        <v>37410.74</v>
      </c>
      <c r="S331" s="16">
        <f t="shared" si="131"/>
        <v>0</v>
      </c>
      <c r="T331" s="17">
        <f t="shared" si="132"/>
        <v>101.85358421689993</v>
      </c>
      <c r="V331" s="15">
        <v>43065</v>
      </c>
      <c r="W331" s="9">
        <v>1481.48</v>
      </c>
      <c r="X331" s="16">
        <f t="shared" si="140"/>
        <v>2.3630606361346729E-4</v>
      </c>
      <c r="Y331" s="9">
        <f t="shared" si="120"/>
        <v>3.5657997587534851E-5</v>
      </c>
      <c r="Z331" s="17">
        <f t="shared" si="133"/>
        <v>100.64333802080162</v>
      </c>
      <c r="AA331" s="17">
        <f t="shared" si="134"/>
        <v>101.85607282213518</v>
      </c>
      <c r="AB331" s="17">
        <f t="shared" si="135"/>
        <v>100.61956100841721</v>
      </c>
      <c r="AC331" s="17">
        <f t="shared" si="124"/>
        <v>101.8283791625926</v>
      </c>
      <c r="AE331" s="15">
        <v>43065</v>
      </c>
      <c r="AF331" s="9">
        <v>61358.239999999998</v>
      </c>
      <c r="AG331" s="16">
        <f t="shared" si="136"/>
        <v>0</v>
      </c>
      <c r="AH331" s="17">
        <f t="shared" si="137"/>
        <v>101.42681001053137</v>
      </c>
      <c r="AK331" s="15">
        <v>43065</v>
      </c>
      <c r="AL331" s="9">
        <v>39624.800000000003</v>
      </c>
      <c r="AM331" s="16">
        <f t="shared" si="138"/>
        <v>0</v>
      </c>
      <c r="AN331" s="17">
        <f t="shared" si="139"/>
        <v>101.60882520373141</v>
      </c>
      <c r="AQ331" s="9">
        <f t="shared" si="121"/>
        <v>101.17361739893234</v>
      </c>
      <c r="AR331" s="9">
        <f t="shared" si="122"/>
        <v>102.03432263620188</v>
      </c>
      <c r="AS331" s="9">
        <f t="shared" si="123"/>
        <v>101.58102072882345</v>
      </c>
    </row>
    <row r="332" spans="2:45" x14ac:dyDescent="0.2">
      <c r="B332" s="15">
        <v>43066</v>
      </c>
      <c r="C332" s="9">
        <v>35767.32</v>
      </c>
      <c r="D332" s="16">
        <f t="shared" si="125"/>
        <v>4.2822767167494113E-4</v>
      </c>
      <c r="E332" s="17">
        <f t="shared" si="126"/>
        <v>101.43238246701932</v>
      </c>
      <c r="G332" s="15">
        <v>43066</v>
      </c>
      <c r="H332" s="9">
        <v>35782.839999999997</v>
      </c>
      <c r="I332" s="16">
        <f t="shared" si="127"/>
        <v>-2.0959328004832578E-5</v>
      </c>
      <c r="J332" s="17">
        <f t="shared" si="128"/>
        <v>102.032184065366</v>
      </c>
      <c r="L332" s="15">
        <v>43066</v>
      </c>
      <c r="M332" s="9">
        <v>39457.79</v>
      </c>
      <c r="N332" s="16">
        <f t="shared" si="129"/>
        <v>3.5341377679931618E-4</v>
      </c>
      <c r="O332" s="17">
        <f t="shared" si="130"/>
        <v>101.20937354916974</v>
      </c>
      <c r="Q332" s="15">
        <v>43066</v>
      </c>
      <c r="R332" s="9">
        <v>37418.04</v>
      </c>
      <c r="S332" s="16">
        <f t="shared" si="131"/>
        <v>1.9513113079305811E-4</v>
      </c>
      <c r="T332" s="17">
        <f t="shared" si="132"/>
        <v>101.8734590219635</v>
      </c>
      <c r="V332" s="15">
        <v>43066</v>
      </c>
      <c r="W332" s="9">
        <v>1483.05</v>
      </c>
      <c r="X332" s="16">
        <f t="shared" si="140"/>
        <v>1.0597510597509796E-3</v>
      </c>
      <c r="Y332" s="9">
        <f t="shared" si="120"/>
        <v>3.5657997587534851E-5</v>
      </c>
      <c r="Z332" s="17">
        <f t="shared" si="133"/>
        <v>100.74999490492604</v>
      </c>
      <c r="AA332" s="17">
        <f t="shared" si="134"/>
        <v>101.96764688684948</v>
      </c>
      <c r="AB332" s="17">
        <f t="shared" si="135"/>
        <v>100.64333802080162</v>
      </c>
      <c r="AC332" s="17">
        <f t="shared" si="124"/>
        <v>101.85607282213518</v>
      </c>
      <c r="AE332" s="15">
        <v>43066</v>
      </c>
      <c r="AF332" s="9">
        <v>61382.07</v>
      </c>
      <c r="AG332" s="16">
        <f t="shared" si="136"/>
        <v>3.8837489471665876E-4</v>
      </c>
      <c r="AH332" s="17">
        <f t="shared" si="137"/>
        <v>101.46620163719065</v>
      </c>
      <c r="AK332" s="15">
        <v>43066</v>
      </c>
      <c r="AL332" s="9">
        <v>39649.94</v>
      </c>
      <c r="AM332" s="16">
        <f t="shared" si="138"/>
        <v>6.3445115180393863E-4</v>
      </c>
      <c r="AN332" s="17">
        <f t="shared" si="139"/>
        <v>101.67329103991537</v>
      </c>
      <c r="AQ332" s="9">
        <f t="shared" si="121"/>
        <v>101.20937354916974</v>
      </c>
      <c r="AR332" s="9">
        <f t="shared" si="122"/>
        <v>102.032184065366</v>
      </c>
      <c r="AS332" s="9">
        <f t="shared" si="123"/>
        <v>101.61448196343743</v>
      </c>
    </row>
    <row r="333" spans="2:45" x14ac:dyDescent="0.2">
      <c r="B333" s="15">
        <v>43067</v>
      </c>
      <c r="C333" s="9">
        <v>35803.599999999999</v>
      </c>
      <c r="D333" s="16">
        <f t="shared" si="125"/>
        <v>1.0143337549473053E-3</v>
      </c>
      <c r="E333" s="17">
        <f t="shared" si="126"/>
        <v>101.53526875640034</v>
      </c>
      <c r="G333" s="15">
        <v>43067</v>
      </c>
      <c r="H333" s="9">
        <v>35824.49</v>
      </c>
      <c r="I333" s="16">
        <f t="shared" si="127"/>
        <v>1.1639657444741935E-3</v>
      </c>
      <c r="J333" s="17">
        <f t="shared" si="128"/>
        <v>102.15094603245197</v>
      </c>
      <c r="L333" s="15">
        <v>43067</v>
      </c>
      <c r="M333" s="9">
        <v>39496.19</v>
      </c>
      <c r="N333" s="16">
        <f t="shared" si="129"/>
        <v>9.7319185894595428E-4</v>
      </c>
      <c r="O333" s="17">
        <f t="shared" si="130"/>
        <v>101.30786968755682</v>
      </c>
      <c r="Q333" s="15">
        <v>43067</v>
      </c>
      <c r="R333" s="9">
        <v>37453.43</v>
      </c>
      <c r="S333" s="16">
        <f t="shared" si="131"/>
        <v>9.4580047485104402E-4</v>
      </c>
      <c r="T333" s="17">
        <f t="shared" si="132"/>
        <v>101.96981098788119</v>
      </c>
      <c r="V333" s="15">
        <v>43067</v>
      </c>
      <c r="W333" s="9">
        <v>1480.55</v>
      </c>
      <c r="X333" s="16">
        <f t="shared" si="140"/>
        <v>-1.6857152489800908E-3</v>
      </c>
      <c r="Y333" s="9">
        <f t="shared" si="120"/>
        <v>3.5657997587534851E-5</v>
      </c>
      <c r="Z333" s="17">
        <f t="shared" si="133"/>
        <v>100.58015910218015</v>
      </c>
      <c r="AA333" s="17">
        <f t="shared" si="134"/>
        <v>101.7993944316964</v>
      </c>
      <c r="AB333" s="17">
        <f t="shared" si="135"/>
        <v>100.74999490492604</v>
      </c>
      <c r="AC333" s="17">
        <f t="shared" si="124"/>
        <v>101.96764688684948</v>
      </c>
      <c r="AE333" s="15">
        <v>43067</v>
      </c>
      <c r="AF333" s="9">
        <v>61427.27</v>
      </c>
      <c r="AG333" s="16">
        <f t="shared" si="136"/>
        <v>7.3637138662796531E-4</v>
      </c>
      <c r="AH333" s="17">
        <f t="shared" si="137"/>
        <v>101.5409184447861</v>
      </c>
      <c r="AK333" s="15">
        <v>43067</v>
      </c>
      <c r="AL333" s="9">
        <v>39682.78</v>
      </c>
      <c r="AM333" s="16">
        <f t="shared" si="138"/>
        <v>8.2824841601270016E-4</v>
      </c>
      <c r="AN333" s="17">
        <f t="shared" si="139"/>
        <v>101.75750178216998</v>
      </c>
      <c r="AQ333" s="9">
        <f t="shared" si="121"/>
        <v>101.30786968755682</v>
      </c>
      <c r="AR333" s="9">
        <f t="shared" si="122"/>
        <v>102.15094603245197</v>
      </c>
      <c r="AS333" s="9">
        <f t="shared" si="123"/>
        <v>101.71038594854106</v>
      </c>
    </row>
    <row r="334" spans="2:45" x14ac:dyDescent="0.2">
      <c r="B334" s="15">
        <v>43068</v>
      </c>
      <c r="C334" s="9">
        <v>35785.019999999997</v>
      </c>
      <c r="D334" s="16">
        <f t="shared" si="125"/>
        <v>-5.1894222927306721E-4</v>
      </c>
      <c r="E334" s="17">
        <f t="shared" si="126"/>
        <v>101.48257781768206</v>
      </c>
      <c r="G334" s="15">
        <v>43068</v>
      </c>
      <c r="H334" s="9">
        <v>35822.26</v>
      </c>
      <c r="I334" s="16">
        <f t="shared" si="127"/>
        <v>-6.2247920347147101E-5</v>
      </c>
      <c r="J334" s="17">
        <f t="shared" si="128"/>
        <v>102.14458734849995</v>
      </c>
      <c r="L334" s="15">
        <v>43068</v>
      </c>
      <c r="M334" s="9">
        <v>39486.53</v>
      </c>
      <c r="N334" s="16">
        <f t="shared" si="129"/>
        <v>-2.4458055321296968E-4</v>
      </c>
      <c r="O334" s="17">
        <f t="shared" si="130"/>
        <v>101.2830917527438</v>
      </c>
      <c r="Q334" s="15">
        <v>43068</v>
      </c>
      <c r="R334" s="9">
        <v>37440.839999999997</v>
      </c>
      <c r="S334" s="16">
        <f t="shared" si="131"/>
        <v>-3.3615078779181129E-4</v>
      </c>
      <c r="T334" s="17">
        <f t="shared" si="132"/>
        <v>101.93553375558663</v>
      </c>
      <c r="V334" s="15">
        <v>43068</v>
      </c>
      <c r="W334" s="9">
        <v>1481.24</v>
      </c>
      <c r="X334" s="16">
        <f t="shared" si="140"/>
        <v>4.660430245517766E-4</v>
      </c>
      <c r="Y334" s="9">
        <f t="shared" si="120"/>
        <v>3.5657997587534851E-5</v>
      </c>
      <c r="Z334" s="17">
        <f t="shared" si="133"/>
        <v>100.62703378373803</v>
      </c>
      <c r="AA334" s="17">
        <f t="shared" si="134"/>
        <v>101.85046729193594</v>
      </c>
      <c r="AB334" s="17">
        <f t="shared" si="135"/>
        <v>100.58015910218015</v>
      </c>
      <c r="AC334" s="17">
        <f t="shared" si="124"/>
        <v>101.7993944316964</v>
      </c>
      <c r="AE334" s="15">
        <v>43068</v>
      </c>
      <c r="AF334" s="9">
        <v>61395.02</v>
      </c>
      <c r="AG334" s="16">
        <f t="shared" si="136"/>
        <v>-5.2501112291003516E-4</v>
      </c>
      <c r="AH334" s="17">
        <f t="shared" si="137"/>
        <v>101.48760833317209</v>
      </c>
      <c r="AK334" s="15">
        <v>43068</v>
      </c>
      <c r="AL334" s="9">
        <v>39653.86</v>
      </c>
      <c r="AM334" s="16">
        <f t="shared" si="138"/>
        <v>-7.2877958651074159E-4</v>
      </c>
      <c r="AN334" s="17">
        <f t="shared" si="139"/>
        <v>101.68334299209681</v>
      </c>
      <c r="AQ334" s="9">
        <f t="shared" si="121"/>
        <v>101.2830917527438</v>
      </c>
      <c r="AR334" s="9">
        <f t="shared" si="122"/>
        <v>102.14458734849995</v>
      </c>
      <c r="AS334" s="9">
        <f t="shared" si="123"/>
        <v>101.66945699996354</v>
      </c>
    </row>
    <row r="335" spans="2:45" x14ac:dyDescent="0.2">
      <c r="B335" s="15">
        <v>43069</v>
      </c>
      <c r="C335" s="9">
        <v>35782.76</v>
      </c>
      <c r="D335" s="16">
        <f t="shared" si="125"/>
        <v>-6.315491789565808E-5</v>
      </c>
      <c r="E335" s="17">
        <f t="shared" si="126"/>
        <v>101.47616869381214</v>
      </c>
      <c r="G335" s="15">
        <v>43069</v>
      </c>
      <c r="H335" s="9">
        <v>35814.97</v>
      </c>
      <c r="I335" s="16">
        <f t="shared" si="127"/>
        <v>-2.0350474816499542E-4</v>
      </c>
      <c r="J335" s="17">
        <f t="shared" si="128"/>
        <v>102.12380043997518</v>
      </c>
      <c r="L335" s="15">
        <v>43069</v>
      </c>
      <c r="M335" s="9">
        <v>39476.129999999997</v>
      </c>
      <c r="N335" s="16">
        <f t="shared" si="129"/>
        <v>-2.6338095548028573E-4</v>
      </c>
      <c r="O335" s="17">
        <f t="shared" si="130"/>
        <v>101.25641571526397</v>
      </c>
      <c r="Q335" s="15">
        <v>43069</v>
      </c>
      <c r="R335" s="9">
        <v>37443.199999999997</v>
      </c>
      <c r="S335" s="16">
        <f t="shared" si="131"/>
        <v>6.3032773837345957E-5</v>
      </c>
      <c r="T335" s="17">
        <f t="shared" si="132"/>
        <v>101.94195903503184</v>
      </c>
      <c r="V335" s="15">
        <v>43069</v>
      </c>
      <c r="W335" s="9">
        <v>1480.24</v>
      </c>
      <c r="X335" s="16">
        <f t="shared" si="140"/>
        <v>-6.7511004293696608E-4</v>
      </c>
      <c r="Y335" s="9">
        <f t="shared" si="120"/>
        <v>3.5657997587534851E-5</v>
      </c>
      <c r="Z335" s="17">
        <f t="shared" si="133"/>
        <v>100.55909946263967</v>
      </c>
      <c r="AA335" s="17">
        <f t="shared" si="134"/>
        <v>101.78533880230631</v>
      </c>
      <c r="AB335" s="17">
        <f t="shared" si="135"/>
        <v>100.62703378373803</v>
      </c>
      <c r="AC335" s="17">
        <f t="shared" si="124"/>
        <v>101.85046729193594</v>
      </c>
      <c r="AE335" s="15">
        <v>43069</v>
      </c>
      <c r="AF335" s="9">
        <v>61402.23</v>
      </c>
      <c r="AG335" s="16">
        <f t="shared" si="136"/>
        <v>1.1743623505622303E-4</v>
      </c>
      <c r="AH335" s="17">
        <f t="shared" si="137"/>
        <v>101.4995266557996</v>
      </c>
      <c r="AK335" s="15">
        <v>43069</v>
      </c>
      <c r="AL335" s="9">
        <v>39660.5</v>
      </c>
      <c r="AM335" s="16">
        <f t="shared" si="138"/>
        <v>1.67449020095356E-4</v>
      </c>
      <c r="AN335" s="17">
        <f t="shared" si="139"/>
        <v>101.70036976824086</v>
      </c>
      <c r="AQ335" s="9">
        <f t="shared" si="121"/>
        <v>101.25641571526397</v>
      </c>
      <c r="AR335" s="9">
        <f t="shared" si="122"/>
        <v>102.12380043997518</v>
      </c>
      <c r="AS335" s="9">
        <f t="shared" si="123"/>
        <v>101.66637338468728</v>
      </c>
    </row>
    <row r="336" spans="2:45" x14ac:dyDescent="0.2">
      <c r="B336" s="15">
        <v>43070</v>
      </c>
      <c r="C336" s="9">
        <v>35769.61</v>
      </c>
      <c r="D336" s="16">
        <f t="shared" si="125"/>
        <v>-3.6749540840341766E-4</v>
      </c>
      <c r="E336" s="17">
        <f t="shared" si="126"/>
        <v>101.4388766677548</v>
      </c>
      <c r="G336" s="15">
        <v>43070</v>
      </c>
      <c r="H336" s="9">
        <v>35794.32</v>
      </c>
      <c r="I336" s="16">
        <f t="shared" si="127"/>
        <v>-5.7657454410831033E-4</v>
      </c>
      <c r="J336" s="17">
        <f t="shared" si="128"/>
        <v>102.0649184562939</v>
      </c>
      <c r="L336" s="15">
        <v>43070</v>
      </c>
      <c r="M336" s="9">
        <v>39471.96</v>
      </c>
      <c r="N336" s="16">
        <f t="shared" si="129"/>
        <v>-1.0563345495107068E-4</v>
      </c>
      <c r="O336" s="17">
        <f t="shared" si="130"/>
        <v>101.245719650236</v>
      </c>
      <c r="Q336" s="15">
        <v>43070</v>
      </c>
      <c r="R336" s="9">
        <v>37423.589999999997</v>
      </c>
      <c r="S336" s="16">
        <f t="shared" si="131"/>
        <v>-5.2372660456367903E-4</v>
      </c>
      <c r="T336" s="17">
        <f t="shared" si="132"/>
        <v>101.88856931896386</v>
      </c>
      <c r="V336" s="15">
        <v>43070</v>
      </c>
      <c r="W336" s="9">
        <v>1479.71</v>
      </c>
      <c r="X336" s="16">
        <f t="shared" si="140"/>
        <v>-3.5805004593847389E-4</v>
      </c>
      <c r="Y336" s="9">
        <f t="shared" si="120"/>
        <v>3.5657997587534851E-5</v>
      </c>
      <c r="Z336" s="17">
        <f t="shared" si="133"/>
        <v>100.52309427245754</v>
      </c>
      <c r="AA336" s="17">
        <f t="shared" si="134"/>
        <v>101.75252401843774</v>
      </c>
      <c r="AB336" s="17">
        <f t="shared" si="135"/>
        <v>100.55909946263967</v>
      </c>
      <c r="AC336" s="17">
        <f t="shared" si="124"/>
        <v>101.78533880230631</v>
      </c>
      <c r="AE336" s="15">
        <v>43070</v>
      </c>
      <c r="AF336" s="9">
        <v>61376.35</v>
      </c>
      <c r="AG336" s="16">
        <f t="shared" si="136"/>
        <v>-4.2148306340017427E-4</v>
      </c>
      <c r="AH336" s="17">
        <f t="shared" si="137"/>
        <v>101.45674632437104</v>
      </c>
      <c r="AK336" s="15">
        <v>43070</v>
      </c>
      <c r="AL336" s="9">
        <v>39665.47</v>
      </c>
      <c r="AM336" s="16">
        <f t="shared" si="138"/>
        <v>1.2531359917300477E-4</v>
      </c>
      <c r="AN336" s="17">
        <f t="shared" si="139"/>
        <v>101.71311420761374</v>
      </c>
      <c r="AQ336" s="9">
        <f t="shared" si="121"/>
        <v>101.245719650236</v>
      </c>
      <c r="AR336" s="9">
        <f t="shared" si="122"/>
        <v>102.0649184562939</v>
      </c>
      <c r="AS336" s="9">
        <f t="shared" si="123"/>
        <v>101.63465743753888</v>
      </c>
    </row>
    <row r="337" spans="2:45" x14ac:dyDescent="0.2">
      <c r="B337" s="15">
        <v>43071</v>
      </c>
      <c r="C337" s="9">
        <v>35769.61</v>
      </c>
      <c r="D337" s="16">
        <f t="shared" si="125"/>
        <v>0</v>
      </c>
      <c r="E337" s="17">
        <f t="shared" si="126"/>
        <v>101.4388766677548</v>
      </c>
      <c r="G337" s="15">
        <v>43071</v>
      </c>
      <c r="H337" s="9">
        <v>35794.32</v>
      </c>
      <c r="I337" s="16">
        <f t="shared" si="127"/>
        <v>0</v>
      </c>
      <c r="J337" s="17">
        <f t="shared" si="128"/>
        <v>102.0649184562939</v>
      </c>
      <c r="L337" s="15">
        <v>43071</v>
      </c>
      <c r="M337" s="9">
        <v>39471.96</v>
      </c>
      <c r="N337" s="16">
        <f t="shared" si="129"/>
        <v>0</v>
      </c>
      <c r="O337" s="17">
        <f t="shared" si="130"/>
        <v>101.245719650236</v>
      </c>
      <c r="Q337" s="15">
        <v>43071</v>
      </c>
      <c r="R337" s="9">
        <v>37423.589999999997</v>
      </c>
      <c r="S337" s="16">
        <f t="shared" si="131"/>
        <v>0</v>
      </c>
      <c r="T337" s="17">
        <f t="shared" si="132"/>
        <v>101.88856931896386</v>
      </c>
      <c r="V337" s="15">
        <v>43071</v>
      </c>
      <c r="W337" s="9">
        <v>1480.03</v>
      </c>
      <c r="X337" s="16">
        <f t="shared" si="140"/>
        <v>2.1625859121043867E-4</v>
      </c>
      <c r="Y337" s="9">
        <f t="shared" si="120"/>
        <v>3.5657997587534851E-5</v>
      </c>
      <c r="Z337" s="17">
        <f t="shared" si="133"/>
        <v>100.54483325520901</v>
      </c>
      <c r="AA337" s="17">
        <f t="shared" si="134"/>
        <v>101.77815716719005</v>
      </c>
      <c r="AB337" s="17">
        <f t="shared" si="135"/>
        <v>100.52309427245754</v>
      </c>
      <c r="AC337" s="17">
        <f t="shared" si="124"/>
        <v>101.75252401843774</v>
      </c>
      <c r="AE337" s="15">
        <v>43071</v>
      </c>
      <c r="AF337" s="9">
        <v>61376.35</v>
      </c>
      <c r="AG337" s="16">
        <f t="shared" si="136"/>
        <v>0</v>
      </c>
      <c r="AH337" s="17">
        <f t="shared" si="137"/>
        <v>101.45674632437104</v>
      </c>
      <c r="AK337" s="15">
        <v>43071</v>
      </c>
      <c r="AL337" s="9">
        <v>39665.47</v>
      </c>
      <c r="AM337" s="16">
        <f t="shared" si="138"/>
        <v>0</v>
      </c>
      <c r="AN337" s="17">
        <f t="shared" si="139"/>
        <v>101.71311420761374</v>
      </c>
      <c r="AQ337" s="9">
        <f t="shared" si="121"/>
        <v>101.245719650236</v>
      </c>
      <c r="AR337" s="9">
        <f t="shared" si="122"/>
        <v>102.0649184562939</v>
      </c>
      <c r="AS337" s="9">
        <f t="shared" si="123"/>
        <v>101.63465743753888</v>
      </c>
    </row>
    <row r="338" spans="2:45" x14ac:dyDescent="0.2">
      <c r="B338" s="15">
        <v>43072</v>
      </c>
      <c r="C338" s="9">
        <v>35769.61</v>
      </c>
      <c r="D338" s="16">
        <f t="shared" si="125"/>
        <v>0</v>
      </c>
      <c r="E338" s="17">
        <f t="shared" si="126"/>
        <v>101.4388766677548</v>
      </c>
      <c r="G338" s="15">
        <v>43072</v>
      </c>
      <c r="H338" s="9">
        <v>35794.32</v>
      </c>
      <c r="I338" s="16">
        <f t="shared" si="127"/>
        <v>0</v>
      </c>
      <c r="J338" s="17">
        <f t="shared" si="128"/>
        <v>102.0649184562939</v>
      </c>
      <c r="L338" s="15">
        <v>43072</v>
      </c>
      <c r="M338" s="9">
        <v>39471.96</v>
      </c>
      <c r="N338" s="16">
        <f t="shared" si="129"/>
        <v>0</v>
      </c>
      <c r="O338" s="17">
        <f t="shared" si="130"/>
        <v>101.245719650236</v>
      </c>
      <c r="Q338" s="15">
        <v>43072</v>
      </c>
      <c r="R338" s="9">
        <v>37423.589999999997</v>
      </c>
      <c r="S338" s="16">
        <f t="shared" si="131"/>
        <v>0</v>
      </c>
      <c r="T338" s="17">
        <f t="shared" si="132"/>
        <v>101.88856931896386</v>
      </c>
      <c r="V338" s="15">
        <v>43072</v>
      </c>
      <c r="W338" s="9">
        <v>1480.36</v>
      </c>
      <c r="X338" s="16">
        <f t="shared" si="140"/>
        <v>2.2296845334213167E-4</v>
      </c>
      <c r="Y338" s="9">
        <f t="shared" si="120"/>
        <v>3.5657997587534851E-5</v>
      </c>
      <c r="Z338" s="17">
        <f t="shared" si="133"/>
        <v>100.56725158117148</v>
      </c>
      <c r="AA338" s="17">
        <f t="shared" si="134"/>
        <v>101.80447969076036</v>
      </c>
      <c r="AB338" s="17">
        <f t="shared" si="135"/>
        <v>100.54483325520901</v>
      </c>
      <c r="AC338" s="17">
        <f t="shared" si="124"/>
        <v>101.77815716719005</v>
      </c>
      <c r="AE338" s="15">
        <v>43072</v>
      </c>
      <c r="AF338" s="9">
        <v>61376.35</v>
      </c>
      <c r="AG338" s="16">
        <f t="shared" si="136"/>
        <v>0</v>
      </c>
      <c r="AH338" s="17">
        <f t="shared" si="137"/>
        <v>101.45674632437104</v>
      </c>
      <c r="AK338" s="15">
        <v>43072</v>
      </c>
      <c r="AL338" s="9">
        <v>39665.47</v>
      </c>
      <c r="AM338" s="16">
        <f t="shared" si="138"/>
        <v>0</v>
      </c>
      <c r="AN338" s="17">
        <f t="shared" si="139"/>
        <v>101.71311420761374</v>
      </c>
      <c r="AQ338" s="9">
        <f t="shared" si="121"/>
        <v>101.245719650236</v>
      </c>
      <c r="AR338" s="9">
        <f t="shared" si="122"/>
        <v>102.0649184562939</v>
      </c>
      <c r="AS338" s="9">
        <f t="shared" si="123"/>
        <v>101.63465743753888</v>
      </c>
    </row>
    <row r="339" spans="2:45" x14ac:dyDescent="0.2">
      <c r="B339" s="15">
        <v>43073</v>
      </c>
      <c r="C339" s="9">
        <v>35797.46</v>
      </c>
      <c r="D339" s="16">
        <f t="shared" si="125"/>
        <v>7.7859389576784288E-4</v>
      </c>
      <c r="E339" s="17">
        <f t="shared" si="126"/>
        <v>101.51785635792186</v>
      </c>
      <c r="G339" s="15">
        <v>43073</v>
      </c>
      <c r="H339" s="9">
        <v>35824.15</v>
      </c>
      <c r="I339" s="16">
        <f t="shared" si="127"/>
        <v>8.3337244568415514E-4</v>
      </c>
      <c r="J339" s="17">
        <f t="shared" si="128"/>
        <v>102.14997654700637</v>
      </c>
      <c r="L339" s="15">
        <v>43073</v>
      </c>
      <c r="M339" s="9">
        <v>39489.67</v>
      </c>
      <c r="N339" s="16">
        <f t="shared" si="129"/>
        <v>4.4867293136685582E-4</v>
      </c>
      <c r="O339" s="17">
        <f t="shared" si="130"/>
        <v>101.29114586405981</v>
      </c>
      <c r="Q339" s="15">
        <v>43073</v>
      </c>
      <c r="R339" s="9">
        <v>37437.410000000003</v>
      </c>
      <c r="S339" s="16">
        <f t="shared" si="131"/>
        <v>3.6928579005923723E-4</v>
      </c>
      <c r="T339" s="17">
        <f t="shared" si="132"/>
        <v>101.92619531978282</v>
      </c>
      <c r="V339" s="15">
        <v>43073</v>
      </c>
      <c r="W339" s="9">
        <v>1479.12</v>
      </c>
      <c r="X339" s="16">
        <f t="shared" si="140"/>
        <v>-8.3763408900539016E-4</v>
      </c>
      <c r="Y339" s="9">
        <f t="shared" si="120"/>
        <v>3.5657997587534851E-5</v>
      </c>
      <c r="Z339" s="17">
        <f t="shared" si="133"/>
        <v>100.48301302300951</v>
      </c>
      <c r="AA339" s="17">
        <f t="shared" si="134"/>
        <v>101.72283493204914</v>
      </c>
      <c r="AB339" s="17">
        <f t="shared" si="135"/>
        <v>100.56725158117148</v>
      </c>
      <c r="AC339" s="17">
        <f t="shared" si="124"/>
        <v>101.80447969076036</v>
      </c>
      <c r="AE339" s="15">
        <v>43073</v>
      </c>
      <c r="AF339" s="9">
        <v>61409.1</v>
      </c>
      <c r="AG339" s="16">
        <f t="shared" si="136"/>
        <v>5.3359315110790284E-4</v>
      </c>
      <c r="AH339" s="17">
        <f t="shared" si="137"/>
        <v>101.51088294934341</v>
      </c>
      <c r="AK339" s="15">
        <v>43073</v>
      </c>
      <c r="AL339" s="9">
        <v>39699.93</v>
      </c>
      <c r="AM339" s="16">
        <f t="shared" si="138"/>
        <v>8.6876570478056081E-4</v>
      </c>
      <c r="AN339" s="17">
        <f t="shared" si="139"/>
        <v>101.80147907296374</v>
      </c>
      <c r="AQ339" s="9">
        <f t="shared" si="121"/>
        <v>101.29114586405981</v>
      </c>
      <c r="AR339" s="9">
        <f t="shared" si="122"/>
        <v>102.14997654700637</v>
      </c>
      <c r="AS339" s="9">
        <f t="shared" si="123"/>
        <v>101.69958935184633</v>
      </c>
    </row>
    <row r="340" spans="2:45" x14ac:dyDescent="0.2">
      <c r="B340" s="15">
        <v>43074</v>
      </c>
      <c r="C340" s="9">
        <v>35784.81</v>
      </c>
      <c r="D340" s="16">
        <f t="shared" si="125"/>
        <v>-3.533770273086434E-4</v>
      </c>
      <c r="E340" s="17">
        <f t="shared" si="126"/>
        <v>101.48198227962335</v>
      </c>
      <c r="G340" s="15">
        <v>43074</v>
      </c>
      <c r="H340" s="9">
        <v>35819.72</v>
      </c>
      <c r="I340" s="16">
        <f t="shared" si="127"/>
        <v>-1.2365959834359508E-4</v>
      </c>
      <c r="J340" s="17">
        <f t="shared" si="128"/>
        <v>102.13734472193576</v>
      </c>
      <c r="L340" s="15">
        <v>43074</v>
      </c>
      <c r="M340" s="9">
        <v>39485.42</v>
      </c>
      <c r="N340" s="16">
        <f t="shared" si="129"/>
        <v>-1.0762308218836836E-4</v>
      </c>
      <c r="O340" s="17">
        <f t="shared" si="130"/>
        <v>101.28024459874354</v>
      </c>
      <c r="Q340" s="15">
        <v>43074</v>
      </c>
      <c r="R340" s="9">
        <v>37435.120000000003</v>
      </c>
      <c r="S340" s="16">
        <f t="shared" si="131"/>
        <v>-6.1168761407381922E-5</v>
      </c>
      <c r="T340" s="17">
        <f t="shared" si="132"/>
        <v>101.91996062066015</v>
      </c>
      <c r="V340" s="15">
        <v>43074</v>
      </c>
      <c r="W340" s="9">
        <v>1477.62</v>
      </c>
      <c r="X340" s="16">
        <f t="shared" si="140"/>
        <v>-1.0141165017036879E-3</v>
      </c>
      <c r="Y340" s="9">
        <f t="shared" si="120"/>
        <v>3.5657997587534851E-5</v>
      </c>
      <c r="Z340" s="17">
        <f t="shared" si="133"/>
        <v>100.38111154136196</v>
      </c>
      <c r="AA340" s="17">
        <f t="shared" si="134"/>
        <v>101.62330335914707</v>
      </c>
      <c r="AB340" s="17">
        <f t="shared" si="135"/>
        <v>100.48301302300951</v>
      </c>
      <c r="AC340" s="17">
        <f t="shared" si="124"/>
        <v>101.72283493204914</v>
      </c>
      <c r="AE340" s="15">
        <v>43074</v>
      </c>
      <c r="AF340" s="9">
        <v>61396.73</v>
      </c>
      <c r="AG340" s="16">
        <f t="shared" si="136"/>
        <v>-2.0143594353272398E-4</v>
      </c>
      <c r="AH340" s="17">
        <f t="shared" si="137"/>
        <v>101.49043500885767</v>
      </c>
      <c r="AK340" s="15">
        <v>43074</v>
      </c>
      <c r="AL340" s="9">
        <v>39695.39</v>
      </c>
      <c r="AM340" s="16">
        <f t="shared" si="138"/>
        <v>-1.1435788425828708E-4</v>
      </c>
      <c r="AN340" s="17">
        <f t="shared" si="139"/>
        <v>101.7898372712026</v>
      </c>
      <c r="AQ340" s="9">
        <f t="shared" si="121"/>
        <v>101.28024459874354</v>
      </c>
      <c r="AR340" s="9">
        <f t="shared" si="122"/>
        <v>102.13734472193576</v>
      </c>
      <c r="AS340" s="9">
        <f t="shared" si="123"/>
        <v>101.68330075017052</v>
      </c>
    </row>
    <row r="341" spans="2:45" x14ac:dyDescent="0.2">
      <c r="B341" s="15">
        <v>43075</v>
      </c>
      <c r="C341" s="9">
        <v>35781.51</v>
      </c>
      <c r="D341" s="16">
        <f t="shared" si="125"/>
        <v>-9.2217899158808514E-5</v>
      </c>
      <c r="E341" s="17">
        <f t="shared" si="126"/>
        <v>101.47262382441505</v>
      </c>
      <c r="G341" s="15">
        <v>43075</v>
      </c>
      <c r="H341" s="9">
        <v>35815.019999999997</v>
      </c>
      <c r="I341" s="16">
        <f t="shared" si="127"/>
        <v>-1.3121263929494198E-4</v>
      </c>
      <c r="J341" s="17">
        <f t="shared" si="128"/>
        <v>102.12394301136422</v>
      </c>
      <c r="L341" s="15">
        <v>43075</v>
      </c>
      <c r="M341" s="9">
        <v>39467.96</v>
      </c>
      <c r="N341" s="16">
        <f t="shared" si="129"/>
        <v>-4.4218853440081141E-4</v>
      </c>
      <c r="O341" s="17">
        <f t="shared" si="130"/>
        <v>101.23545963582066</v>
      </c>
      <c r="Q341" s="15">
        <v>43075</v>
      </c>
      <c r="R341" s="9">
        <v>37413.379999999997</v>
      </c>
      <c r="S341" s="16">
        <f t="shared" si="131"/>
        <v>-5.8073808765690682E-4</v>
      </c>
      <c r="T341" s="17">
        <f t="shared" si="132"/>
        <v>101.86077181763524</v>
      </c>
      <c r="V341" s="15">
        <v>43075</v>
      </c>
      <c r="W341" s="9">
        <v>1477.23</v>
      </c>
      <c r="X341" s="16">
        <f t="shared" si="140"/>
        <v>-2.6393795427770428E-4</v>
      </c>
      <c r="Y341" s="9">
        <f t="shared" si="120"/>
        <v>3.5657997587534851E-5</v>
      </c>
      <c r="Z341" s="17">
        <f t="shared" si="133"/>
        <v>100.35461715613361</v>
      </c>
      <c r="AA341" s="17">
        <f t="shared" si="134"/>
        <v>101.60010479585753</v>
      </c>
      <c r="AB341" s="17">
        <f t="shared" ref="AB341:AB359" si="141">+Z340</f>
        <v>100.38111154136196</v>
      </c>
      <c r="AC341" s="17">
        <f t="shared" si="124"/>
        <v>101.62330335914707</v>
      </c>
      <c r="AE341" s="15">
        <v>43075</v>
      </c>
      <c r="AF341" s="9">
        <v>61376.68</v>
      </c>
      <c r="AG341" s="16">
        <f t="shared" si="136"/>
        <v>-3.265646232299968E-4</v>
      </c>
      <c r="AH341" s="17">
        <f t="shared" si="137"/>
        <v>101.45729182318756</v>
      </c>
      <c r="AK341" s="15">
        <v>43075</v>
      </c>
      <c r="AL341" s="9">
        <v>39665.86</v>
      </c>
      <c r="AM341" s="16">
        <f t="shared" si="138"/>
        <v>-7.4391509946114542E-4</v>
      </c>
      <c r="AN341" s="17">
        <f t="shared" si="139"/>
        <v>101.71411427428485</v>
      </c>
      <c r="AQ341" s="9">
        <f t="shared" si="121"/>
        <v>101.23545963582066</v>
      </c>
      <c r="AR341" s="9">
        <f t="shared" si="122"/>
        <v>102.12394301136422</v>
      </c>
      <c r="AS341" s="9">
        <f t="shared" si="123"/>
        <v>101.64403406445126</v>
      </c>
    </row>
    <row r="342" spans="2:45" x14ac:dyDescent="0.2">
      <c r="B342" s="15">
        <v>43076</v>
      </c>
      <c r="C342" s="9">
        <v>35781.51</v>
      </c>
      <c r="D342" s="16">
        <f t="shared" si="125"/>
        <v>0</v>
      </c>
      <c r="E342" s="17">
        <f t="shared" si="126"/>
        <v>101.47262382441505</v>
      </c>
      <c r="G342" s="15">
        <v>43076</v>
      </c>
      <c r="H342" s="9">
        <v>35815.019999999997</v>
      </c>
      <c r="I342" s="16">
        <f t="shared" si="127"/>
        <v>0</v>
      </c>
      <c r="J342" s="17">
        <f t="shared" si="128"/>
        <v>102.12394301136422</v>
      </c>
      <c r="L342" s="15">
        <v>43076</v>
      </c>
      <c r="M342" s="9">
        <v>39467.96</v>
      </c>
      <c r="N342" s="16">
        <f t="shared" si="129"/>
        <v>0</v>
      </c>
      <c r="O342" s="17">
        <f t="shared" si="130"/>
        <v>101.23545963582066</v>
      </c>
      <c r="Q342" s="15">
        <v>43076</v>
      </c>
      <c r="R342" s="9">
        <v>37413.379999999997</v>
      </c>
      <c r="S342" s="16">
        <f t="shared" si="131"/>
        <v>0</v>
      </c>
      <c r="T342" s="17">
        <f t="shared" si="132"/>
        <v>101.86077181763524</v>
      </c>
      <c r="V342" s="15">
        <v>43076</v>
      </c>
      <c r="W342" s="9">
        <v>1475.32</v>
      </c>
      <c r="X342" s="16">
        <f t="shared" si="140"/>
        <v>-1.2929604733183941E-3</v>
      </c>
      <c r="Y342" s="9">
        <f t="shared" si="120"/>
        <v>3.5657997587534851E-5</v>
      </c>
      <c r="Z342" s="17">
        <f t="shared" si="133"/>
        <v>100.22486260283573</v>
      </c>
      <c r="AA342" s="17">
        <f t="shared" si="134"/>
        <v>101.47236273256318</v>
      </c>
      <c r="AB342" s="17">
        <f t="shared" si="141"/>
        <v>100.35461715613361</v>
      </c>
      <c r="AC342" s="17">
        <f t="shared" si="124"/>
        <v>101.60010479585753</v>
      </c>
      <c r="AE342" s="15">
        <v>43076</v>
      </c>
      <c r="AF342" s="9">
        <v>61376.68</v>
      </c>
      <c r="AG342" s="16">
        <f t="shared" si="136"/>
        <v>0</v>
      </c>
      <c r="AH342" s="17">
        <f t="shared" si="137"/>
        <v>101.45729182318756</v>
      </c>
      <c r="AK342" s="15">
        <v>43076</v>
      </c>
      <c r="AL342" s="9">
        <v>39665.86</v>
      </c>
      <c r="AM342" s="16">
        <f t="shared" si="138"/>
        <v>0</v>
      </c>
      <c r="AN342" s="17">
        <f t="shared" si="139"/>
        <v>101.71411427428485</v>
      </c>
      <c r="AQ342" s="9">
        <f t="shared" si="121"/>
        <v>101.23545963582066</v>
      </c>
      <c r="AR342" s="9">
        <f t="shared" si="122"/>
        <v>102.12394301136422</v>
      </c>
      <c r="AS342" s="9">
        <f t="shared" si="123"/>
        <v>101.64403406445126</v>
      </c>
    </row>
    <row r="343" spans="2:45" x14ac:dyDescent="0.2">
      <c r="B343" s="15">
        <v>43077</v>
      </c>
      <c r="C343" s="9">
        <v>35759.25</v>
      </c>
      <c r="D343" s="16">
        <f t="shared" si="125"/>
        <v>-6.2210901664017104E-4</v>
      </c>
      <c r="E343" s="17">
        <f t="shared" si="126"/>
        <v>101.40949679019175</v>
      </c>
      <c r="G343" s="15">
        <v>43077</v>
      </c>
      <c r="H343" s="9">
        <v>35794.519999999997</v>
      </c>
      <c r="I343" s="16">
        <f t="shared" si="127"/>
        <v>-5.7238555220684439E-4</v>
      </c>
      <c r="J343" s="17">
        <f t="shared" si="128"/>
        <v>102.06548874185012</v>
      </c>
      <c r="L343" s="15">
        <v>43077</v>
      </c>
      <c r="M343" s="9">
        <v>39456.32</v>
      </c>
      <c r="N343" s="16">
        <f t="shared" si="129"/>
        <v>-2.9492276773357418E-4</v>
      </c>
      <c r="O343" s="17">
        <f t="shared" si="130"/>
        <v>101.20560299387208</v>
      </c>
      <c r="Q343" s="15">
        <v>43077</v>
      </c>
      <c r="R343" s="9">
        <v>37397.26</v>
      </c>
      <c r="S343" s="16">
        <f t="shared" si="131"/>
        <v>-4.308619002078018E-4</v>
      </c>
      <c r="T343" s="17">
        <f t="shared" si="132"/>
        <v>101.81688389193326</v>
      </c>
      <c r="V343" s="15">
        <v>43077</v>
      </c>
      <c r="W343" s="9">
        <v>1475.65</v>
      </c>
      <c r="X343" s="16">
        <f t="shared" si="140"/>
        <v>2.2368028631092329E-4</v>
      </c>
      <c r="Y343" s="9">
        <f t="shared" si="120"/>
        <v>3.5657997587534851E-5</v>
      </c>
      <c r="Z343" s="17">
        <f t="shared" si="133"/>
        <v>100.2472809287982</v>
      </c>
      <c r="AA343" s="17">
        <f t="shared" si="134"/>
        <v>101.49867840097737</v>
      </c>
      <c r="AB343" s="17">
        <f t="shared" si="141"/>
        <v>100.22486260283573</v>
      </c>
      <c r="AC343" s="17">
        <f t="shared" si="124"/>
        <v>101.47236273256318</v>
      </c>
      <c r="AE343" s="15">
        <v>43077</v>
      </c>
      <c r="AF343" s="9">
        <v>61349.08</v>
      </c>
      <c r="AG343" s="16">
        <f t="shared" si="136"/>
        <v>-4.496821919985905E-4</v>
      </c>
      <c r="AH343" s="17">
        <f t="shared" si="137"/>
        <v>101.41166828580627</v>
      </c>
      <c r="AK343" s="15">
        <v>43077</v>
      </c>
      <c r="AL343" s="9">
        <v>39643.18</v>
      </c>
      <c r="AM343" s="16">
        <f t="shared" si="138"/>
        <v>-5.7177633360272484E-4</v>
      </c>
      <c r="AN343" s="17">
        <f t="shared" si="139"/>
        <v>101.65595655094945</v>
      </c>
      <c r="AQ343" s="9">
        <f t="shared" si="121"/>
        <v>101.20560299387208</v>
      </c>
      <c r="AR343" s="9">
        <f t="shared" si="122"/>
        <v>102.06548874185012</v>
      </c>
      <c r="AS343" s="9">
        <f t="shared" si="123"/>
        <v>101.59418287576715</v>
      </c>
    </row>
    <row r="344" spans="2:45" x14ac:dyDescent="0.2">
      <c r="B344" s="15">
        <v>43078</v>
      </c>
      <c r="C344" s="9">
        <v>35759.25</v>
      </c>
      <c r="D344" s="16">
        <f t="shared" si="125"/>
        <v>0</v>
      </c>
      <c r="E344" s="17">
        <f t="shared" si="126"/>
        <v>101.40949679019175</v>
      </c>
      <c r="G344" s="15">
        <v>43078</v>
      </c>
      <c r="H344" s="9">
        <v>35794.519999999997</v>
      </c>
      <c r="I344" s="16">
        <f t="shared" si="127"/>
        <v>0</v>
      </c>
      <c r="J344" s="17">
        <f t="shared" si="128"/>
        <v>102.06548874185012</v>
      </c>
      <c r="L344" s="15">
        <v>43078</v>
      </c>
      <c r="M344" s="9">
        <v>39456.32</v>
      </c>
      <c r="N344" s="16">
        <f t="shared" si="129"/>
        <v>0</v>
      </c>
      <c r="O344" s="17">
        <f t="shared" si="130"/>
        <v>101.20560299387208</v>
      </c>
      <c r="Q344" s="15">
        <v>43078</v>
      </c>
      <c r="R344" s="9">
        <v>37397.26</v>
      </c>
      <c r="S344" s="16">
        <f t="shared" si="131"/>
        <v>0</v>
      </c>
      <c r="T344" s="17">
        <f t="shared" si="132"/>
        <v>101.81688389193326</v>
      </c>
      <c r="V344" s="15">
        <v>43078</v>
      </c>
      <c r="W344" s="9">
        <v>1475.98</v>
      </c>
      <c r="X344" s="16">
        <f t="shared" si="140"/>
        <v>2.2363026462901558E-4</v>
      </c>
      <c r="Y344" s="9">
        <f t="shared" si="120"/>
        <v>3.5657997587534851E-5</v>
      </c>
      <c r="Z344" s="17">
        <f t="shared" si="133"/>
        <v>100.26969925476065</v>
      </c>
      <c r="AA344" s="17">
        <f t="shared" si="134"/>
        <v>101.52499581691724</v>
      </c>
      <c r="AB344" s="17">
        <f t="shared" si="141"/>
        <v>100.2472809287982</v>
      </c>
      <c r="AC344" s="17">
        <f t="shared" si="124"/>
        <v>101.49867840097737</v>
      </c>
      <c r="AE344" s="15">
        <v>43078</v>
      </c>
      <c r="AF344" s="9">
        <v>61349.08</v>
      </c>
      <c r="AG344" s="16">
        <f t="shared" si="136"/>
        <v>0</v>
      </c>
      <c r="AH344" s="17">
        <f t="shared" si="137"/>
        <v>101.41166828580627</v>
      </c>
      <c r="AK344" s="15">
        <v>43078</v>
      </c>
      <c r="AL344" s="9">
        <v>39643.18</v>
      </c>
      <c r="AM344" s="16">
        <f t="shared" si="138"/>
        <v>0</v>
      </c>
      <c r="AN344" s="17">
        <f t="shared" si="139"/>
        <v>101.65595655094945</v>
      </c>
      <c r="AQ344" s="9">
        <f t="shared" si="121"/>
        <v>101.20560299387208</v>
      </c>
      <c r="AR344" s="9">
        <f t="shared" si="122"/>
        <v>102.06548874185012</v>
      </c>
      <c r="AS344" s="9">
        <f t="shared" si="123"/>
        <v>101.59418287576715</v>
      </c>
    </row>
    <row r="345" spans="2:45" x14ac:dyDescent="0.2">
      <c r="B345" s="15">
        <v>43079</v>
      </c>
      <c r="C345" s="9">
        <v>35759.25</v>
      </c>
      <c r="D345" s="16">
        <f t="shared" si="125"/>
        <v>0</v>
      </c>
      <c r="E345" s="17">
        <f t="shared" si="126"/>
        <v>101.40949679019175</v>
      </c>
      <c r="G345" s="15">
        <v>43079</v>
      </c>
      <c r="H345" s="9">
        <v>35794.519999999997</v>
      </c>
      <c r="I345" s="16">
        <f t="shared" si="127"/>
        <v>0</v>
      </c>
      <c r="J345" s="17">
        <f t="shared" si="128"/>
        <v>102.06548874185012</v>
      </c>
      <c r="L345" s="15">
        <v>43079</v>
      </c>
      <c r="M345" s="9">
        <v>39456.32</v>
      </c>
      <c r="N345" s="16">
        <f t="shared" si="129"/>
        <v>0</v>
      </c>
      <c r="O345" s="17">
        <f t="shared" si="130"/>
        <v>101.20560299387208</v>
      </c>
      <c r="Q345" s="15">
        <v>43079</v>
      </c>
      <c r="R345" s="9">
        <v>37397.26</v>
      </c>
      <c r="S345" s="16">
        <f t="shared" si="131"/>
        <v>0</v>
      </c>
      <c r="T345" s="17">
        <f t="shared" si="132"/>
        <v>101.81688389193326</v>
      </c>
      <c r="V345" s="15">
        <v>43079</v>
      </c>
      <c r="W345" s="9">
        <v>1476.09</v>
      </c>
      <c r="X345" s="16">
        <f t="shared" si="140"/>
        <v>7.4526755104997733E-5</v>
      </c>
      <c r="Y345" s="9">
        <f t="shared" si="120"/>
        <v>3.5657997587534851E-5</v>
      </c>
      <c r="Z345" s="17">
        <f t="shared" si="133"/>
        <v>100.27717203008146</v>
      </c>
      <c r="AA345" s="17">
        <f t="shared" si="134"/>
        <v>101.53618232347344</v>
      </c>
      <c r="AB345" s="17">
        <f t="shared" si="141"/>
        <v>100.26969925476065</v>
      </c>
      <c r="AC345" s="17">
        <f t="shared" si="124"/>
        <v>101.52499581691724</v>
      </c>
      <c r="AE345" s="15">
        <v>43079</v>
      </c>
      <c r="AF345" s="9">
        <v>61349.08</v>
      </c>
      <c r="AG345" s="16">
        <f t="shared" si="136"/>
        <v>0</v>
      </c>
      <c r="AH345" s="17">
        <f t="shared" si="137"/>
        <v>101.41166828580627</v>
      </c>
      <c r="AK345" s="15">
        <v>43079</v>
      </c>
      <c r="AL345" s="9">
        <v>39643.18</v>
      </c>
      <c r="AM345" s="16">
        <f t="shared" si="138"/>
        <v>0</v>
      </c>
      <c r="AN345" s="17">
        <f t="shared" si="139"/>
        <v>101.65595655094945</v>
      </c>
      <c r="AQ345" s="9">
        <f t="shared" si="121"/>
        <v>101.20560299387208</v>
      </c>
      <c r="AR345" s="9">
        <f t="shared" si="122"/>
        <v>102.06548874185012</v>
      </c>
      <c r="AS345" s="9">
        <f t="shared" si="123"/>
        <v>101.59418287576715</v>
      </c>
    </row>
    <row r="346" spans="2:45" x14ac:dyDescent="0.2">
      <c r="B346" s="15">
        <v>43080</v>
      </c>
      <c r="C346" s="9">
        <v>35748.61</v>
      </c>
      <c r="D346" s="16">
        <f t="shared" si="125"/>
        <v>-2.9754539035353744E-4</v>
      </c>
      <c r="E346" s="17">
        <f t="shared" si="126"/>
        <v>101.37932286188376</v>
      </c>
      <c r="G346" s="15">
        <v>43080</v>
      </c>
      <c r="H346" s="9">
        <v>35788.53</v>
      </c>
      <c r="I346" s="16">
        <f t="shared" si="127"/>
        <v>-1.673440515475022E-4</v>
      </c>
      <c r="J346" s="17">
        <f t="shared" si="128"/>
        <v>102.04840868944088</v>
      </c>
      <c r="L346" s="15">
        <v>43080</v>
      </c>
      <c r="M346" s="9">
        <v>39455.93</v>
      </c>
      <c r="N346" s="16">
        <f t="shared" si="129"/>
        <v>-9.8843480588195476E-6</v>
      </c>
      <c r="O346" s="17">
        <f t="shared" si="130"/>
        <v>101.20460264246658</v>
      </c>
      <c r="Q346" s="15">
        <v>43080</v>
      </c>
      <c r="R346" s="9">
        <v>37384.559999999998</v>
      </c>
      <c r="S346" s="16">
        <f t="shared" si="131"/>
        <v>-3.3959707208508494E-4</v>
      </c>
      <c r="T346" s="17">
        <f t="shared" si="132"/>
        <v>101.78230717627473</v>
      </c>
      <c r="V346" s="15">
        <v>43080</v>
      </c>
      <c r="W346" s="9">
        <v>1472.3</v>
      </c>
      <c r="X346" s="16">
        <f t="shared" si="140"/>
        <v>-2.567594116889893E-3</v>
      </c>
      <c r="Y346" s="9">
        <f t="shared" si="120"/>
        <v>3.5657997587534851E-5</v>
      </c>
      <c r="Z346" s="17">
        <f t="shared" si="133"/>
        <v>100.01970095311867</v>
      </c>
      <c r="AA346" s="17">
        <f t="shared" si="134"/>
        <v>101.27909919603256</v>
      </c>
      <c r="AB346" s="17">
        <f t="shared" si="141"/>
        <v>100.27717203008146</v>
      </c>
      <c r="AC346" s="17">
        <f t="shared" si="124"/>
        <v>101.53618232347344</v>
      </c>
      <c r="AE346" s="15">
        <v>43080</v>
      </c>
      <c r="AF346" s="9">
        <v>61317.4</v>
      </c>
      <c r="AG346" s="16">
        <f t="shared" si="136"/>
        <v>-5.1638916182605854E-4</v>
      </c>
      <c r="AH346" s="17">
        <f t="shared" si="137"/>
        <v>101.35930039942077</v>
      </c>
      <c r="AK346" s="15">
        <v>43080</v>
      </c>
      <c r="AL346" s="9">
        <v>39638.18</v>
      </c>
      <c r="AM346" s="16">
        <f t="shared" si="138"/>
        <v>-1.2612509894516233E-4</v>
      </c>
      <c r="AN346" s="17">
        <f t="shared" si="139"/>
        <v>101.6431351833711</v>
      </c>
      <c r="AQ346" s="9">
        <f t="shared" si="121"/>
        <v>101.20460264246658</v>
      </c>
      <c r="AR346" s="9">
        <f t="shared" si="122"/>
        <v>102.04840868944088</v>
      </c>
      <c r="AS346" s="9">
        <f t="shared" si="123"/>
        <v>101.56951282547629</v>
      </c>
    </row>
    <row r="347" spans="2:45" x14ac:dyDescent="0.2">
      <c r="B347" s="15">
        <v>43081</v>
      </c>
      <c r="C347" s="9">
        <v>35706.19</v>
      </c>
      <c r="D347" s="16">
        <f t="shared" si="125"/>
        <v>-1.1866195636697219E-3</v>
      </c>
      <c r="E347" s="17">
        <f t="shared" si="126"/>
        <v>101.25902417402426</v>
      </c>
      <c r="G347" s="15">
        <v>43081</v>
      </c>
      <c r="H347" s="9">
        <v>35735.97</v>
      </c>
      <c r="I347" s="16">
        <f t="shared" si="127"/>
        <v>-1.4686269595314272E-3</v>
      </c>
      <c r="J347" s="17">
        <f t="shared" si="128"/>
        <v>101.89853764526228</v>
      </c>
      <c r="L347" s="15">
        <v>43081</v>
      </c>
      <c r="M347" s="9">
        <v>39404.81</v>
      </c>
      <c r="N347" s="16">
        <f t="shared" si="129"/>
        <v>-1.2956227365570339E-3</v>
      </c>
      <c r="O347" s="17">
        <f t="shared" si="130"/>
        <v>101.07347965823878</v>
      </c>
      <c r="Q347" s="15">
        <v>43081</v>
      </c>
      <c r="R347" s="9">
        <v>37338.44</v>
      </c>
      <c r="S347" s="16">
        <f t="shared" si="131"/>
        <v>-1.233664379091115E-3</v>
      </c>
      <c r="T347" s="17">
        <f t="shared" si="132"/>
        <v>101.65674196948964</v>
      </c>
      <c r="V347" s="15">
        <v>43081</v>
      </c>
      <c r="W347" s="9">
        <v>1470.91</v>
      </c>
      <c r="X347" s="16">
        <f t="shared" si="140"/>
        <v>-9.441010663586713E-4</v>
      </c>
      <c r="Y347" s="9">
        <f t="shared" si="120"/>
        <v>3.5657997587534851E-5</v>
      </c>
      <c r="Z347" s="17">
        <f t="shared" si="133"/>
        <v>99.925272246791963</v>
      </c>
      <c r="AA347" s="17">
        <f t="shared" si="134"/>
        <v>101.18709290035655</v>
      </c>
      <c r="AB347" s="17">
        <f t="shared" si="141"/>
        <v>100.01970095311867</v>
      </c>
      <c r="AC347" s="17">
        <f t="shared" si="124"/>
        <v>101.27909919603256</v>
      </c>
      <c r="AE347" s="15">
        <v>43081</v>
      </c>
      <c r="AF347" s="9">
        <v>61249.33</v>
      </c>
      <c r="AG347" s="16">
        <f t="shared" si="136"/>
        <v>-1.1101253477805439E-3</v>
      </c>
      <c r="AH347" s="17">
        <f t="shared" si="137"/>
        <v>101.24677887081407</v>
      </c>
      <c r="AK347" s="15">
        <v>43081</v>
      </c>
      <c r="AL347" s="9">
        <v>39603.03</v>
      </c>
      <c r="AM347" s="16">
        <f t="shared" si="138"/>
        <v>-8.8677128970104935E-4</v>
      </c>
      <c r="AN347" s="17">
        <f t="shared" si="139"/>
        <v>101.55300096929528</v>
      </c>
      <c r="AQ347" s="9">
        <f t="shared" si="121"/>
        <v>101.07347965823878</v>
      </c>
      <c r="AR347" s="9">
        <f t="shared" si="122"/>
        <v>101.89853764526228</v>
      </c>
      <c r="AS347" s="9">
        <f t="shared" si="123"/>
        <v>101.44792721452073</v>
      </c>
    </row>
    <row r="348" spans="2:45" x14ac:dyDescent="0.2">
      <c r="B348" s="15">
        <v>43082</v>
      </c>
      <c r="C348" s="9">
        <v>35701.69</v>
      </c>
      <c r="D348" s="16">
        <f t="shared" si="125"/>
        <v>-1.2602856815580044E-4</v>
      </c>
      <c r="E348" s="17">
        <f t="shared" si="126"/>
        <v>101.24626264419476</v>
      </c>
      <c r="G348" s="15">
        <v>43082</v>
      </c>
      <c r="H348" s="9">
        <v>35733.21</v>
      </c>
      <c r="I348" s="16">
        <f t="shared" si="127"/>
        <v>-7.7233107146690294E-5</v>
      </c>
      <c r="J348" s="17">
        <f t="shared" si="128"/>
        <v>101.89066770458624</v>
      </c>
      <c r="L348" s="15">
        <v>43082</v>
      </c>
      <c r="M348" s="9">
        <v>39407.56</v>
      </c>
      <c r="N348" s="16">
        <f t="shared" si="129"/>
        <v>6.9788434457596082E-5</v>
      </c>
      <c r="O348" s="17">
        <f t="shared" si="130"/>
        <v>101.08053341814932</v>
      </c>
      <c r="Q348" s="15">
        <v>43082</v>
      </c>
      <c r="R348" s="9">
        <v>37328.370000000003</v>
      </c>
      <c r="S348" s="16">
        <f t="shared" si="131"/>
        <v>-2.696952523993934E-4</v>
      </c>
      <c r="T348" s="17">
        <f t="shared" si="132"/>
        <v>101.62932562880609</v>
      </c>
      <c r="V348" s="15">
        <v>43082</v>
      </c>
      <c r="W348" s="9">
        <v>1469.02</v>
      </c>
      <c r="X348" s="16">
        <f t="shared" si="140"/>
        <v>-1.2849188597535699E-3</v>
      </c>
      <c r="Y348" s="9">
        <f t="shared" si="120"/>
        <v>3.5657997587534851E-5</v>
      </c>
      <c r="Z348" s="17">
        <f t="shared" si="133"/>
        <v>99.796876379916043</v>
      </c>
      <c r="AA348" s="17">
        <f t="shared" si="134"/>
        <v>101.06068382543977</v>
      </c>
      <c r="AB348" s="17">
        <f t="shared" si="141"/>
        <v>99.925272246791963</v>
      </c>
      <c r="AC348" s="17">
        <f t="shared" si="124"/>
        <v>101.18709290035655</v>
      </c>
      <c r="AE348" s="15">
        <v>43082</v>
      </c>
      <c r="AF348" s="9">
        <v>61231.16</v>
      </c>
      <c r="AG348" s="16">
        <f t="shared" si="136"/>
        <v>-2.9665630628117334E-4</v>
      </c>
      <c r="AH348" s="17">
        <f t="shared" si="137"/>
        <v>101.21674337537138</v>
      </c>
      <c r="AK348" s="15">
        <v>43082</v>
      </c>
      <c r="AL348" s="9">
        <v>39599.21</v>
      </c>
      <c r="AM348" s="16">
        <f t="shared" si="138"/>
        <v>-9.645726602236504E-5</v>
      </c>
      <c r="AN348" s="17">
        <f t="shared" si="139"/>
        <v>101.54320544446541</v>
      </c>
      <c r="AQ348" s="9">
        <f t="shared" si="121"/>
        <v>101.08053341814932</v>
      </c>
      <c r="AR348" s="9">
        <f t="shared" si="122"/>
        <v>101.89066770458624</v>
      </c>
      <c r="AS348" s="9">
        <f t="shared" si="123"/>
        <v>101.43445636926219</v>
      </c>
    </row>
    <row r="349" spans="2:45" x14ac:dyDescent="0.2">
      <c r="B349" s="15">
        <v>43083</v>
      </c>
      <c r="C349" s="9">
        <v>35676.81</v>
      </c>
      <c r="D349" s="16">
        <f t="shared" si="125"/>
        <v>-6.9688577767623716E-4</v>
      </c>
      <c r="E349" s="17">
        <f t="shared" si="126"/>
        <v>101.17570556371514</v>
      </c>
      <c r="G349" s="15">
        <v>43083</v>
      </c>
      <c r="H349" s="9">
        <v>35704.910000000003</v>
      </c>
      <c r="I349" s="16">
        <f t="shared" si="127"/>
        <v>-7.9198034545446827E-4</v>
      </c>
      <c r="J349" s="17">
        <f t="shared" si="128"/>
        <v>101.80997229837897</v>
      </c>
      <c r="L349" s="15">
        <v>43083</v>
      </c>
      <c r="M349" s="9">
        <v>39362.81</v>
      </c>
      <c r="N349" s="16">
        <f t="shared" si="129"/>
        <v>-1.1355689111429701E-3</v>
      </c>
      <c r="O349" s="17">
        <f t="shared" si="130"/>
        <v>100.96574950687791</v>
      </c>
      <c r="Q349" s="15">
        <v>43083</v>
      </c>
      <c r="R349" s="9">
        <v>37301.65</v>
      </c>
      <c r="S349" s="16">
        <f t="shared" si="131"/>
        <v>-7.1580945002425178E-4</v>
      </c>
      <c r="T349" s="17">
        <f t="shared" si="132"/>
        <v>101.5565783971214</v>
      </c>
      <c r="V349" s="15">
        <v>43083</v>
      </c>
      <c r="W349" s="9">
        <v>1467.41</v>
      </c>
      <c r="X349" s="16">
        <f t="shared" si="140"/>
        <v>-1.095968741065434E-3</v>
      </c>
      <c r="Y349" s="9">
        <f t="shared" si="120"/>
        <v>3.5657997587534851E-5</v>
      </c>
      <c r="Z349" s="17">
        <f t="shared" si="133"/>
        <v>99.687502122947677</v>
      </c>
      <c r="AA349" s="17">
        <f t="shared" si="134"/>
        <v>100.95352809663643</v>
      </c>
      <c r="AB349" s="17">
        <f t="shared" si="141"/>
        <v>99.796876379916043</v>
      </c>
      <c r="AC349" s="17">
        <f t="shared" si="124"/>
        <v>101.06068382543977</v>
      </c>
      <c r="AE349" s="15">
        <v>43083</v>
      </c>
      <c r="AF349" s="9">
        <v>61199.1</v>
      </c>
      <c r="AG349" s="16">
        <f t="shared" si="136"/>
        <v>-5.2358962332255121E-4</v>
      </c>
      <c r="AH349" s="17">
        <f t="shared" si="137"/>
        <v>101.16374733883353</v>
      </c>
      <c r="AK349" s="15">
        <v>43083</v>
      </c>
      <c r="AL349" s="9">
        <v>39580.230000000003</v>
      </c>
      <c r="AM349" s="16">
        <f t="shared" si="138"/>
        <v>-4.793024911354804E-4</v>
      </c>
      <c r="AN349" s="17">
        <f t="shared" si="139"/>
        <v>101.49453553313801</v>
      </c>
      <c r="AQ349" s="9">
        <f t="shared" si="121"/>
        <v>100.96574950687791</v>
      </c>
      <c r="AR349" s="9">
        <f t="shared" si="122"/>
        <v>101.80997229837897</v>
      </c>
      <c r="AS349" s="9">
        <f t="shared" si="123"/>
        <v>101.36104810634414</v>
      </c>
    </row>
    <row r="350" spans="2:45" x14ac:dyDescent="0.2">
      <c r="B350" s="15">
        <v>43084</v>
      </c>
      <c r="C350" s="9">
        <v>35642.03</v>
      </c>
      <c r="D350" s="16">
        <f t="shared" si="125"/>
        <v>-9.7486294318349653E-4</v>
      </c>
      <c r="E350" s="17">
        <f t="shared" si="126"/>
        <v>101.07707311761062</v>
      </c>
      <c r="G350" s="15">
        <v>43084</v>
      </c>
      <c r="H350" s="9">
        <v>35679.89</v>
      </c>
      <c r="I350" s="16">
        <f t="shared" si="127"/>
        <v>-7.0074395930430633E-4</v>
      </c>
      <c r="J350" s="17">
        <f t="shared" si="128"/>
        <v>101.73862957529394</v>
      </c>
      <c r="L350" s="15">
        <v>43084</v>
      </c>
      <c r="M350" s="9">
        <v>39323.449999999997</v>
      </c>
      <c r="N350" s="16">
        <f t="shared" si="129"/>
        <v>-9.9992861282005574E-4</v>
      </c>
      <c r="O350" s="17">
        <f t="shared" si="130"/>
        <v>100.86479096503116</v>
      </c>
      <c r="Q350" s="15">
        <v>43084</v>
      </c>
      <c r="R350" s="9">
        <v>37275.480000000003</v>
      </c>
      <c r="S350" s="16">
        <f t="shared" si="131"/>
        <v>-7.0157754415689499E-4</v>
      </c>
      <c r="T350" s="17">
        <f t="shared" si="132"/>
        <v>101.48532858225657</v>
      </c>
      <c r="V350" s="15">
        <v>43084</v>
      </c>
      <c r="W350" s="9">
        <v>1467.77</v>
      </c>
      <c r="X350" s="16">
        <f t="shared" si="140"/>
        <v>2.4533020764461178E-4</v>
      </c>
      <c r="Y350" s="9">
        <f t="shared" si="120"/>
        <v>3.5657997587534851E-5</v>
      </c>
      <c r="Z350" s="17">
        <f t="shared" si="133"/>
        <v>99.711958478543067</v>
      </c>
      <c r="AA350" s="17">
        <f t="shared" si="134"/>
        <v>100.98189484730815</v>
      </c>
      <c r="AB350" s="17">
        <f t="shared" si="141"/>
        <v>99.687502122947677</v>
      </c>
      <c r="AC350" s="17">
        <f t="shared" si="124"/>
        <v>100.95352809663643</v>
      </c>
      <c r="AE350" s="15">
        <v>43084</v>
      </c>
      <c r="AF350" s="9">
        <v>61147.09</v>
      </c>
      <c r="AG350" s="16">
        <f t="shared" si="136"/>
        <v>-8.4984909908814021E-4</v>
      </c>
      <c r="AH350" s="17">
        <f t="shared" si="137"/>
        <v>101.07777341929724</v>
      </c>
      <c r="AK350" s="15">
        <v>43084</v>
      </c>
      <c r="AL350" s="9">
        <v>39564.81</v>
      </c>
      <c r="AM350" s="16">
        <f t="shared" si="138"/>
        <v>-3.8958843847058944E-4</v>
      </c>
      <c r="AN350" s="17">
        <f t="shared" si="139"/>
        <v>101.45499443552636</v>
      </c>
      <c r="AQ350" s="9">
        <f t="shared" si="121"/>
        <v>100.86479096503116</v>
      </c>
      <c r="AR350" s="9">
        <f t="shared" si="122"/>
        <v>101.73862957529394</v>
      </c>
      <c r="AS350" s="9">
        <f t="shared" si="123"/>
        <v>101.28309834916932</v>
      </c>
    </row>
    <row r="351" spans="2:45" x14ac:dyDescent="0.2">
      <c r="B351" s="15">
        <v>43085</v>
      </c>
      <c r="C351" s="9">
        <v>35642.03</v>
      </c>
      <c r="D351" s="16">
        <f t="shared" si="125"/>
        <v>0</v>
      </c>
      <c r="E351" s="17">
        <f t="shared" si="126"/>
        <v>101.07707311761062</v>
      </c>
      <c r="G351" s="15">
        <v>43085</v>
      </c>
      <c r="H351" s="9">
        <v>35679.89</v>
      </c>
      <c r="I351" s="16">
        <f t="shared" si="127"/>
        <v>0</v>
      </c>
      <c r="J351" s="17">
        <f t="shared" si="128"/>
        <v>101.73862957529394</v>
      </c>
      <c r="L351" s="15">
        <v>43085</v>
      </c>
      <c r="M351" s="9">
        <v>39323.449999999997</v>
      </c>
      <c r="N351" s="16">
        <f t="shared" si="129"/>
        <v>0</v>
      </c>
      <c r="O351" s="17">
        <f t="shared" si="130"/>
        <v>100.86479096503116</v>
      </c>
      <c r="Q351" s="15">
        <v>43085</v>
      </c>
      <c r="R351" s="9">
        <v>37275.480000000003</v>
      </c>
      <c r="S351" s="16">
        <f t="shared" si="131"/>
        <v>0</v>
      </c>
      <c r="T351" s="17">
        <f t="shared" si="132"/>
        <v>101.48532858225657</v>
      </c>
      <c r="V351" s="15">
        <v>43085</v>
      </c>
      <c r="W351" s="9">
        <v>1467.88</v>
      </c>
      <c r="X351" s="16">
        <f t="shared" si="140"/>
        <v>7.4943621957146433E-5</v>
      </c>
      <c r="Y351" s="9">
        <f t="shared" si="120"/>
        <v>3.5657997587534851E-5</v>
      </c>
      <c r="Z351" s="17">
        <f t="shared" si="133"/>
        <v>99.719431253863888</v>
      </c>
      <c r="AA351" s="17">
        <f t="shared" si="134"/>
        <v>100.99306360842296</v>
      </c>
      <c r="AB351" s="17">
        <f t="shared" si="141"/>
        <v>99.711958478543067</v>
      </c>
      <c r="AC351" s="17">
        <f t="shared" si="124"/>
        <v>100.98189484730815</v>
      </c>
      <c r="AE351" s="15">
        <v>43085</v>
      </c>
      <c r="AF351" s="9">
        <v>61147.09</v>
      </c>
      <c r="AG351" s="16">
        <f t="shared" si="136"/>
        <v>0</v>
      </c>
      <c r="AH351" s="17">
        <f t="shared" si="137"/>
        <v>101.07777341929724</v>
      </c>
      <c r="AK351" s="15">
        <v>43085</v>
      </c>
      <c r="AL351" s="9">
        <v>39564.81</v>
      </c>
      <c r="AM351" s="16">
        <f t="shared" si="138"/>
        <v>0</v>
      </c>
      <c r="AN351" s="17">
        <f t="shared" si="139"/>
        <v>101.45499443552636</v>
      </c>
      <c r="AQ351" s="9">
        <f t="shared" si="121"/>
        <v>100.86479096503116</v>
      </c>
      <c r="AR351" s="9">
        <f t="shared" si="122"/>
        <v>101.73862957529394</v>
      </c>
      <c r="AS351" s="9">
        <f t="shared" si="123"/>
        <v>101.28309834916932</v>
      </c>
    </row>
    <row r="352" spans="2:45" x14ac:dyDescent="0.2">
      <c r="B352" s="15">
        <v>43086</v>
      </c>
      <c r="C352" s="9">
        <v>35642.03</v>
      </c>
      <c r="D352" s="16">
        <f t="shared" si="125"/>
        <v>0</v>
      </c>
      <c r="E352" s="17">
        <f t="shared" si="126"/>
        <v>101.07707311761062</v>
      </c>
      <c r="G352" s="15">
        <v>43086</v>
      </c>
      <c r="H352" s="9">
        <v>35679.89</v>
      </c>
      <c r="I352" s="16">
        <f t="shared" si="127"/>
        <v>0</v>
      </c>
      <c r="J352" s="17">
        <f t="shared" si="128"/>
        <v>101.73862957529394</v>
      </c>
      <c r="L352" s="15">
        <v>43086</v>
      </c>
      <c r="M352" s="9">
        <v>39323.449999999997</v>
      </c>
      <c r="N352" s="16">
        <f t="shared" si="129"/>
        <v>0</v>
      </c>
      <c r="O352" s="17">
        <f t="shared" si="130"/>
        <v>100.86479096503116</v>
      </c>
      <c r="Q352" s="15">
        <v>43086</v>
      </c>
      <c r="R352" s="9">
        <v>37275.480000000003</v>
      </c>
      <c r="S352" s="16">
        <f t="shared" si="131"/>
        <v>0</v>
      </c>
      <c r="T352" s="17">
        <f t="shared" si="132"/>
        <v>101.48532858225657</v>
      </c>
      <c r="V352" s="15">
        <v>43086</v>
      </c>
      <c r="W352" s="9">
        <v>1468</v>
      </c>
      <c r="X352" s="16">
        <f t="shared" si="140"/>
        <v>8.1750551816250905E-5</v>
      </c>
      <c r="Y352" s="9">
        <f t="shared" si="120"/>
        <v>3.5657997587534851E-5</v>
      </c>
      <c r="Z352" s="17">
        <f t="shared" si="133"/>
        <v>99.727583372395699</v>
      </c>
      <c r="AA352" s="17">
        <f t="shared" si="134"/>
        <v>101.00492105752107</v>
      </c>
      <c r="AB352" s="17">
        <f t="shared" si="141"/>
        <v>99.719431253863888</v>
      </c>
      <c r="AC352" s="17">
        <f t="shared" si="124"/>
        <v>100.99306360842296</v>
      </c>
      <c r="AE352" s="15">
        <v>43086</v>
      </c>
      <c r="AF352" s="9">
        <v>61147.09</v>
      </c>
      <c r="AG352" s="16">
        <f t="shared" si="136"/>
        <v>0</v>
      </c>
      <c r="AH352" s="17">
        <f t="shared" si="137"/>
        <v>101.07777341929724</v>
      </c>
      <c r="AK352" s="15">
        <v>43086</v>
      </c>
      <c r="AL352" s="9">
        <v>39564.81</v>
      </c>
      <c r="AM352" s="16">
        <f t="shared" si="138"/>
        <v>0</v>
      </c>
      <c r="AN352" s="17">
        <f t="shared" si="139"/>
        <v>101.45499443552636</v>
      </c>
      <c r="AQ352" s="9">
        <f t="shared" si="121"/>
        <v>100.86479096503116</v>
      </c>
      <c r="AR352" s="9">
        <f t="shared" si="122"/>
        <v>101.73862957529394</v>
      </c>
      <c r="AS352" s="9">
        <f t="shared" si="123"/>
        <v>101.28309834916932</v>
      </c>
    </row>
    <row r="353" spans="2:45" x14ac:dyDescent="0.2">
      <c r="B353" s="15">
        <v>43087</v>
      </c>
      <c r="C353" s="9">
        <v>35663.800000000003</v>
      </c>
      <c r="D353" s="16">
        <f t="shared" si="125"/>
        <v>6.1079573750433269E-4</v>
      </c>
      <c r="E353" s="17">
        <f t="shared" si="126"/>
        <v>101.13881056303028</v>
      </c>
      <c r="G353" s="15">
        <v>43087</v>
      </c>
      <c r="H353" s="9">
        <v>35706.07</v>
      </c>
      <c r="I353" s="16">
        <f t="shared" si="127"/>
        <v>7.3374665673009432E-4</v>
      </c>
      <c r="J353" s="17">
        <f t="shared" si="128"/>
        <v>101.81327995460512</v>
      </c>
      <c r="L353" s="15">
        <v>43087</v>
      </c>
      <c r="M353" s="9">
        <v>39338.49</v>
      </c>
      <c r="N353" s="16">
        <f t="shared" si="129"/>
        <v>3.8246898479155078E-4</v>
      </c>
      <c r="O353" s="17">
        <f t="shared" si="130"/>
        <v>100.90336861923277</v>
      </c>
      <c r="Q353" s="15">
        <v>43087</v>
      </c>
      <c r="R353" s="9">
        <v>37307.53</v>
      </c>
      <c r="S353" s="16">
        <f t="shared" si="131"/>
        <v>8.5981454833028437E-4</v>
      </c>
      <c r="T353" s="17">
        <f t="shared" si="132"/>
        <v>101.57258714421367</v>
      </c>
      <c r="V353" s="15">
        <v>43087</v>
      </c>
      <c r="W353" s="9">
        <v>1474.88</v>
      </c>
      <c r="X353" s="16">
        <f t="shared" si="140"/>
        <v>4.686648501362578E-3</v>
      </c>
      <c r="Y353" s="9">
        <f t="shared" si="120"/>
        <v>3.5657997587534851E-5</v>
      </c>
      <c r="Z353" s="17">
        <f t="shared" si="133"/>
        <v>100.19497150155244</v>
      </c>
      <c r="AA353" s="17">
        <f t="shared" si="134"/>
        <v>101.48189725265695</v>
      </c>
      <c r="AB353" s="17">
        <f t="shared" si="141"/>
        <v>99.727583372395699</v>
      </c>
      <c r="AC353" s="17">
        <f t="shared" si="124"/>
        <v>101.00492105752107</v>
      </c>
      <c r="AE353" s="15">
        <v>43087</v>
      </c>
      <c r="AF353" s="9">
        <v>61196.99</v>
      </c>
      <c r="AG353" s="16">
        <f t="shared" si="136"/>
        <v>8.1606499998621018E-4</v>
      </c>
      <c r="AH353" s="17">
        <f t="shared" si="137"/>
        <v>101.16025945246128</v>
      </c>
      <c r="AK353" s="15">
        <v>43087</v>
      </c>
      <c r="AL353" s="9">
        <v>39604</v>
      </c>
      <c r="AM353" s="16">
        <f t="shared" si="138"/>
        <v>9.9052668267596289E-4</v>
      </c>
      <c r="AN353" s="17">
        <f t="shared" si="139"/>
        <v>101.55548831460548</v>
      </c>
      <c r="AQ353" s="9">
        <f t="shared" si="121"/>
        <v>100.90336861923277</v>
      </c>
      <c r="AR353" s="9">
        <f t="shared" si="122"/>
        <v>101.81327995460512</v>
      </c>
      <c r="AS353" s="9">
        <f t="shared" si="123"/>
        <v>101.35729900802477</v>
      </c>
    </row>
    <row r="354" spans="2:45" x14ac:dyDescent="0.2">
      <c r="B354" s="15">
        <v>43088</v>
      </c>
      <c r="C354" s="9">
        <v>35813.03</v>
      </c>
      <c r="D354" s="16">
        <f t="shared" si="125"/>
        <v>4.184355004233975E-3</v>
      </c>
      <c r="E354" s="17">
        <f t="shared" si="126"/>
        <v>101.56201125113196</v>
      </c>
      <c r="G354" s="15">
        <v>43088</v>
      </c>
      <c r="H354" s="9">
        <v>35867</v>
      </c>
      <c r="I354" s="16">
        <f t="shared" si="127"/>
        <v>4.5070768079489287E-3</v>
      </c>
      <c r="J354" s="17">
        <f t="shared" si="128"/>
        <v>102.27216022742974</v>
      </c>
      <c r="L354" s="15">
        <v>43088</v>
      </c>
      <c r="M354" s="9">
        <v>39487.760000000002</v>
      </c>
      <c r="N354" s="16">
        <f t="shared" si="129"/>
        <v>3.7945025342864813E-3</v>
      </c>
      <c r="O354" s="17">
        <f t="shared" si="130"/>
        <v>101.28624670717649</v>
      </c>
      <c r="Q354" s="15">
        <v>43088</v>
      </c>
      <c r="R354" s="9">
        <v>37474.67</v>
      </c>
      <c r="S354" s="16">
        <f t="shared" si="131"/>
        <v>4.4800607276869187E-3</v>
      </c>
      <c r="T354" s="17">
        <f t="shared" si="132"/>
        <v>102.02763850288802</v>
      </c>
      <c r="V354" s="15">
        <v>43088</v>
      </c>
      <c r="W354" s="9">
        <v>1475.89</v>
      </c>
      <c r="X354" s="16">
        <f t="shared" si="140"/>
        <v>6.8480147537419711E-4</v>
      </c>
      <c r="Y354" s="9">
        <f t="shared" si="120"/>
        <v>3.5657997587534851E-5</v>
      </c>
      <c r="Z354" s="17">
        <f t="shared" si="133"/>
        <v>100.26358516586178</v>
      </c>
      <c r="AA354" s="17">
        <f t="shared" si="134"/>
        <v>101.55501084686675</v>
      </c>
      <c r="AB354" s="17">
        <f t="shared" si="141"/>
        <v>100.19497150155244</v>
      </c>
      <c r="AC354" s="17">
        <f t="shared" si="124"/>
        <v>101.48189725265695</v>
      </c>
      <c r="AE354" s="15">
        <v>43088</v>
      </c>
      <c r="AF354" s="9">
        <v>61431.57</v>
      </c>
      <c r="AG354" s="16">
        <f t="shared" si="136"/>
        <v>3.8331950640055901E-3</v>
      </c>
      <c r="AH354" s="17">
        <f t="shared" si="137"/>
        <v>101.54802645966798</v>
      </c>
      <c r="AK354" s="15">
        <v>43088</v>
      </c>
      <c r="AL354" s="9">
        <v>39809.519999999997</v>
      </c>
      <c r="AM354" s="16">
        <f t="shared" si="138"/>
        <v>5.1893748106250914E-3</v>
      </c>
      <c r="AN354" s="17">
        <f t="shared" si="139"/>
        <v>102.08249780754603</v>
      </c>
      <c r="AQ354" s="9">
        <f t="shared" si="121"/>
        <v>101.28624670717649</v>
      </c>
      <c r="AR354" s="9">
        <f t="shared" si="122"/>
        <v>102.27216022742974</v>
      </c>
      <c r="AS354" s="9">
        <f t="shared" si="123"/>
        <v>101.79643015930669</v>
      </c>
    </row>
    <row r="355" spans="2:45" x14ac:dyDescent="0.2">
      <c r="B355" s="15">
        <v>43089</v>
      </c>
      <c r="C355" s="9">
        <v>35819.18</v>
      </c>
      <c r="D355" s="16">
        <f t="shared" si="125"/>
        <v>1.717252072779285E-4</v>
      </c>
      <c r="E355" s="17">
        <f t="shared" si="126"/>
        <v>101.57945200856562</v>
      </c>
      <c r="G355" s="15">
        <v>43089</v>
      </c>
      <c r="H355" s="9">
        <v>35869.54</v>
      </c>
      <c r="I355" s="16">
        <f t="shared" si="127"/>
        <v>7.081718571400053E-5</v>
      </c>
      <c r="J355" s="17">
        <f t="shared" si="128"/>
        <v>102.27940285399393</v>
      </c>
      <c r="L355" s="15">
        <v>43089</v>
      </c>
      <c r="M355" s="9">
        <v>39465.279999999999</v>
      </c>
      <c r="N355" s="16">
        <f t="shared" si="129"/>
        <v>-5.6929033199160095E-4</v>
      </c>
      <c r="O355" s="17">
        <f t="shared" si="130"/>
        <v>101.22858542616238</v>
      </c>
      <c r="Q355" s="15">
        <v>43089</v>
      </c>
      <c r="R355" s="9">
        <v>37463.379999999997</v>
      </c>
      <c r="S355" s="16">
        <f t="shared" si="131"/>
        <v>-3.0127016462055956E-4</v>
      </c>
      <c r="T355" s="17">
        <f t="shared" si="132"/>
        <v>101.99690061944041</v>
      </c>
      <c r="V355" s="15">
        <v>43089</v>
      </c>
      <c r="W355" s="9">
        <v>1481.28</v>
      </c>
      <c r="X355" s="16">
        <f t="shared" si="140"/>
        <v>3.6520336881473714E-3</v>
      </c>
      <c r="Y355" s="9">
        <f t="shared" si="120"/>
        <v>3.5657997587534851E-5</v>
      </c>
      <c r="Z355" s="17">
        <f t="shared" si="133"/>
        <v>100.62975115658195</v>
      </c>
      <c r="AA355" s="17">
        <f t="shared" si="134"/>
        <v>101.92951441601146</v>
      </c>
      <c r="AB355" s="17">
        <f t="shared" si="141"/>
        <v>100.26358516586178</v>
      </c>
      <c r="AC355" s="17">
        <f t="shared" si="124"/>
        <v>101.55501084686675</v>
      </c>
      <c r="AE355" s="15">
        <v>43089</v>
      </c>
      <c r="AF355" s="9">
        <v>61423.71</v>
      </c>
      <c r="AG355" s="16">
        <f t="shared" si="136"/>
        <v>-1.2794724276132818E-4</v>
      </c>
      <c r="AH355" s="17">
        <f t="shared" si="137"/>
        <v>101.53503366967462</v>
      </c>
      <c r="AK355" s="15">
        <v>43089</v>
      </c>
      <c r="AL355" s="9">
        <v>39798.32</v>
      </c>
      <c r="AM355" s="16">
        <f t="shared" si="138"/>
        <v>-2.8133973984101335E-4</v>
      </c>
      <c r="AN355" s="17">
        <f t="shared" si="139"/>
        <v>102.05377794417053</v>
      </c>
      <c r="AQ355" s="9">
        <f t="shared" si="121"/>
        <v>101.22858542616238</v>
      </c>
      <c r="AR355" s="9">
        <f t="shared" si="122"/>
        <v>102.27940285399393</v>
      </c>
      <c r="AS355" s="9">
        <f t="shared" si="123"/>
        <v>101.77885875366792</v>
      </c>
    </row>
    <row r="356" spans="2:45" x14ac:dyDescent="0.2">
      <c r="B356" s="15">
        <v>43090</v>
      </c>
      <c r="C356" s="9">
        <v>35889.120000000003</v>
      </c>
      <c r="D356" s="16">
        <f t="shared" si="125"/>
        <v>1.9525851792252524E-3</v>
      </c>
      <c r="E356" s="17">
        <f t="shared" si="126"/>
        <v>101.77779454107137</v>
      </c>
      <c r="G356" s="15">
        <v>43090</v>
      </c>
      <c r="H356" s="9">
        <v>35943.279999999999</v>
      </c>
      <c r="I356" s="16">
        <f t="shared" si="127"/>
        <v>2.0557832634597872E-3</v>
      </c>
      <c r="J356" s="17">
        <f t="shared" si="128"/>
        <v>102.48966713857783</v>
      </c>
      <c r="L356" s="15">
        <v>43090</v>
      </c>
      <c r="M356" s="9">
        <v>39536.660000000003</v>
      </c>
      <c r="N356" s="16">
        <f t="shared" si="129"/>
        <v>1.8086784130253442E-3</v>
      </c>
      <c r="O356" s="17">
        <f t="shared" si="130"/>
        <v>101.41167538340378</v>
      </c>
      <c r="Q356" s="15">
        <v>43090</v>
      </c>
      <c r="R356" s="9">
        <v>37541.71</v>
      </c>
      <c r="S356" s="16">
        <f t="shared" si="131"/>
        <v>2.0908417766896115E-3</v>
      </c>
      <c r="T356" s="17">
        <f t="shared" si="132"/>
        <v>102.2101600003484</v>
      </c>
      <c r="V356" s="15">
        <v>43090</v>
      </c>
      <c r="W356" s="9">
        <v>1486.37</v>
      </c>
      <c r="X356" s="16">
        <f t="shared" si="140"/>
        <v>3.4362173255562123E-3</v>
      </c>
      <c r="Y356" s="9">
        <f t="shared" si="120"/>
        <v>3.5657997587534851E-5</v>
      </c>
      <c r="Z356" s="17">
        <f t="shared" si="133"/>
        <v>100.9755368509726</v>
      </c>
      <c r="AA356" s="17">
        <f t="shared" si="134"/>
        <v>102.28340098181243</v>
      </c>
      <c r="AB356" s="17">
        <f t="shared" si="141"/>
        <v>100.62975115658195</v>
      </c>
      <c r="AC356" s="17">
        <f t="shared" si="124"/>
        <v>101.92951441601146</v>
      </c>
      <c r="AE356" s="15">
        <v>43090</v>
      </c>
      <c r="AF356" s="9">
        <v>61551.82</v>
      </c>
      <c r="AG356" s="16">
        <f t="shared" si="136"/>
        <v>2.0856766873900145E-3</v>
      </c>
      <c r="AH356" s="17">
        <f t="shared" si="137"/>
        <v>101.74680292235281</v>
      </c>
      <c r="AK356" s="15">
        <v>43090</v>
      </c>
      <c r="AL356" s="9">
        <v>39879.68</v>
      </c>
      <c r="AM356" s="16">
        <f t="shared" si="138"/>
        <v>2.0443073979001802E-3</v>
      </c>
      <c r="AN356" s="17">
        <f t="shared" si="139"/>
        <v>102.26240723740547</v>
      </c>
      <c r="AQ356" s="9">
        <f t="shared" si="121"/>
        <v>101.41167538340378</v>
      </c>
      <c r="AR356" s="9">
        <f t="shared" si="122"/>
        <v>102.48966713857783</v>
      </c>
      <c r="AS356" s="9">
        <f t="shared" si="123"/>
        <v>101.98308453719328</v>
      </c>
    </row>
    <row r="357" spans="2:45" x14ac:dyDescent="0.2">
      <c r="B357" s="15">
        <v>43091</v>
      </c>
      <c r="C357" s="9">
        <v>35889.120000000003</v>
      </c>
      <c r="D357" s="16">
        <f t="shared" si="125"/>
        <v>0</v>
      </c>
      <c r="E357" s="17">
        <f t="shared" si="126"/>
        <v>101.77779454107137</v>
      </c>
      <c r="G357" s="15">
        <v>43091</v>
      </c>
      <c r="H357" s="9">
        <v>35943.279999999999</v>
      </c>
      <c r="I357" s="16">
        <f t="shared" si="127"/>
        <v>0</v>
      </c>
      <c r="J357" s="17">
        <f t="shared" si="128"/>
        <v>102.48966713857783</v>
      </c>
      <c r="L357" s="15">
        <v>43091</v>
      </c>
      <c r="M357" s="9">
        <v>39536.660000000003</v>
      </c>
      <c r="N357" s="16">
        <f t="shared" si="129"/>
        <v>0</v>
      </c>
      <c r="O357" s="17">
        <f t="shared" si="130"/>
        <v>101.41167538340378</v>
      </c>
      <c r="Q357" s="15">
        <v>43091</v>
      </c>
      <c r="R357" s="9">
        <v>37541.71</v>
      </c>
      <c r="S357" s="16">
        <f t="shared" si="131"/>
        <v>0</v>
      </c>
      <c r="T357" s="17">
        <f t="shared" si="132"/>
        <v>102.2101600003484</v>
      </c>
      <c r="V357" s="15">
        <v>43091</v>
      </c>
      <c r="W357" s="9">
        <v>1488.17</v>
      </c>
      <c r="X357" s="16">
        <f t="shared" si="140"/>
        <v>1.2110039895854019E-3</v>
      </c>
      <c r="Y357" s="9">
        <f t="shared" si="120"/>
        <v>3.5657997587534851E-5</v>
      </c>
      <c r="Z357" s="17">
        <f t="shared" si="133"/>
        <v>101.09781862894965</v>
      </c>
      <c r="AA357" s="17">
        <f t="shared" si="134"/>
        <v>102.41091380973522</v>
      </c>
      <c r="AB357" s="17">
        <f t="shared" si="141"/>
        <v>100.9755368509726</v>
      </c>
      <c r="AC357" s="17">
        <f t="shared" si="124"/>
        <v>102.28340098181243</v>
      </c>
      <c r="AE357" s="15">
        <v>43091</v>
      </c>
      <c r="AF357" s="9">
        <v>61551.82</v>
      </c>
      <c r="AG357" s="16">
        <f t="shared" si="136"/>
        <v>0</v>
      </c>
      <c r="AH357" s="17">
        <f t="shared" si="137"/>
        <v>101.74680292235281</v>
      </c>
      <c r="AK357" s="15">
        <v>43091</v>
      </c>
      <c r="AL357" s="9">
        <v>39879.68</v>
      </c>
      <c r="AM357" s="16">
        <f t="shared" si="138"/>
        <v>0</v>
      </c>
      <c r="AN357" s="17">
        <f t="shared" si="139"/>
        <v>102.26240723740547</v>
      </c>
      <c r="AQ357" s="9">
        <f t="shared" si="121"/>
        <v>101.41167538340378</v>
      </c>
      <c r="AR357" s="9">
        <f t="shared" si="122"/>
        <v>102.48966713857783</v>
      </c>
      <c r="AS357" s="9">
        <f t="shared" si="123"/>
        <v>101.98308453719328</v>
      </c>
    </row>
    <row r="358" spans="2:45" x14ac:dyDescent="0.2">
      <c r="B358" s="15">
        <v>43092</v>
      </c>
      <c r="C358" s="9">
        <v>35889.120000000003</v>
      </c>
      <c r="D358" s="16">
        <f t="shared" si="125"/>
        <v>0</v>
      </c>
      <c r="E358" s="17">
        <f t="shared" si="126"/>
        <v>101.77779454107137</v>
      </c>
      <c r="G358" s="15">
        <v>43092</v>
      </c>
      <c r="H358" s="9">
        <v>35943.279999999999</v>
      </c>
      <c r="I358" s="16">
        <f t="shared" si="127"/>
        <v>0</v>
      </c>
      <c r="J358" s="17">
        <f t="shared" si="128"/>
        <v>102.48966713857783</v>
      </c>
      <c r="L358" s="15">
        <v>43092</v>
      </c>
      <c r="M358" s="9">
        <v>39536.660000000003</v>
      </c>
      <c r="N358" s="16">
        <f t="shared" si="129"/>
        <v>0</v>
      </c>
      <c r="O358" s="17">
        <f t="shared" si="130"/>
        <v>101.41167538340378</v>
      </c>
      <c r="Q358" s="15">
        <v>43092</v>
      </c>
      <c r="R358" s="9">
        <v>37541.71</v>
      </c>
      <c r="S358" s="16">
        <f t="shared" si="131"/>
        <v>0</v>
      </c>
      <c r="T358" s="17">
        <f t="shared" si="132"/>
        <v>102.2101600003484</v>
      </c>
      <c r="V358" s="15">
        <v>43092</v>
      </c>
      <c r="W358" s="9">
        <v>1488.27</v>
      </c>
      <c r="X358" s="16">
        <f t="shared" si="140"/>
        <v>6.719662404153226E-5</v>
      </c>
      <c r="Y358" s="9">
        <f t="shared" si="120"/>
        <v>3.5657997587534851E-5</v>
      </c>
      <c r="Z358" s="17">
        <f t="shared" si="133"/>
        <v>101.10461206105948</v>
      </c>
      <c r="AA358" s="17">
        <f t="shared" si="134"/>
        <v>102.42144724552581</v>
      </c>
      <c r="AB358" s="17">
        <f t="shared" si="141"/>
        <v>101.09781862894965</v>
      </c>
      <c r="AC358" s="17">
        <f t="shared" si="124"/>
        <v>102.41091380973522</v>
      </c>
      <c r="AE358" s="15">
        <v>43092</v>
      </c>
      <c r="AF358" s="9">
        <v>61551.82</v>
      </c>
      <c r="AG358" s="16">
        <f t="shared" si="136"/>
        <v>0</v>
      </c>
      <c r="AH358" s="17">
        <f t="shared" si="137"/>
        <v>101.74680292235281</v>
      </c>
      <c r="AK358" s="15">
        <v>43092</v>
      </c>
      <c r="AL358" s="9">
        <v>39879.68</v>
      </c>
      <c r="AM358" s="16">
        <f t="shared" si="138"/>
        <v>0</v>
      </c>
      <c r="AN358" s="17">
        <f t="shared" si="139"/>
        <v>102.26240723740547</v>
      </c>
      <c r="AQ358" s="9">
        <f t="shared" si="121"/>
        <v>101.41167538340378</v>
      </c>
      <c r="AR358" s="9">
        <f t="shared" si="122"/>
        <v>102.48966713857783</v>
      </c>
      <c r="AS358" s="9">
        <f t="shared" si="123"/>
        <v>101.98308453719328</v>
      </c>
    </row>
    <row r="359" spans="2:45" x14ac:dyDescent="0.2">
      <c r="B359" s="15">
        <v>43093</v>
      </c>
      <c r="C359" s="9">
        <v>35889.120000000003</v>
      </c>
      <c r="D359" s="16">
        <f t="shared" si="125"/>
        <v>0</v>
      </c>
      <c r="E359" s="17">
        <f t="shared" si="126"/>
        <v>101.77779454107137</v>
      </c>
      <c r="G359" s="15">
        <v>43093</v>
      </c>
      <c r="H359" s="9">
        <v>35943.279999999999</v>
      </c>
      <c r="I359" s="16">
        <f t="shared" si="127"/>
        <v>0</v>
      </c>
      <c r="J359" s="17">
        <f t="shared" si="128"/>
        <v>102.48966713857783</v>
      </c>
      <c r="L359" s="15">
        <v>43093</v>
      </c>
      <c r="M359" s="9">
        <v>39536.660000000003</v>
      </c>
      <c r="N359" s="16">
        <f t="shared" si="129"/>
        <v>0</v>
      </c>
      <c r="O359" s="17">
        <f t="shared" si="130"/>
        <v>101.41167538340378</v>
      </c>
      <c r="Q359" s="15">
        <v>43093</v>
      </c>
      <c r="R359" s="9">
        <v>37541.71</v>
      </c>
      <c r="S359" s="16">
        <f t="shared" si="131"/>
        <v>0</v>
      </c>
      <c r="T359" s="17">
        <f t="shared" si="132"/>
        <v>102.2101600003484</v>
      </c>
      <c r="V359" s="15">
        <v>43093</v>
      </c>
      <c r="W359" s="9">
        <v>1488.39</v>
      </c>
      <c r="X359" s="16">
        <f t="shared" si="140"/>
        <v>8.0630530750580576E-5</v>
      </c>
      <c r="Y359" s="9">
        <f t="shared" si="120"/>
        <v>3.5657997587534851E-5</v>
      </c>
      <c r="Z359" s="17">
        <f t="shared" si="133"/>
        <v>101.1127641795913</v>
      </c>
      <c r="AA359" s="17">
        <f t="shared" si="134"/>
        <v>102.43335768489625</v>
      </c>
      <c r="AB359" s="17">
        <f t="shared" si="141"/>
        <v>101.10461206105948</v>
      </c>
      <c r="AC359" s="17">
        <f t="shared" si="124"/>
        <v>102.42144724552581</v>
      </c>
      <c r="AE359" s="15">
        <v>43093</v>
      </c>
      <c r="AF359" s="9">
        <v>61551.82</v>
      </c>
      <c r="AG359" s="16">
        <f t="shared" si="136"/>
        <v>0</v>
      </c>
      <c r="AH359" s="17">
        <f t="shared" si="137"/>
        <v>101.74680292235281</v>
      </c>
      <c r="AK359" s="15">
        <v>43093</v>
      </c>
      <c r="AL359" s="9">
        <v>39879.68</v>
      </c>
      <c r="AM359" s="16">
        <f t="shared" si="138"/>
        <v>0</v>
      </c>
      <c r="AN359" s="17">
        <f t="shared" si="139"/>
        <v>102.26240723740547</v>
      </c>
      <c r="AQ359" s="9">
        <f t="shared" si="121"/>
        <v>101.41167538340378</v>
      </c>
      <c r="AR359" s="9">
        <f t="shared" si="122"/>
        <v>102.48966713857783</v>
      </c>
      <c r="AS359" s="9">
        <f t="shared" si="123"/>
        <v>101.98308453719328</v>
      </c>
    </row>
    <row r="360" spans="2:45" x14ac:dyDescent="0.2">
      <c r="B360" s="15">
        <v>43094</v>
      </c>
      <c r="C360" s="9">
        <v>35997.269999999997</v>
      </c>
      <c r="D360" s="16">
        <f t="shared" si="125"/>
        <v>3.01344808677384E-3</v>
      </c>
      <c r="E360" s="17">
        <f t="shared" si="126"/>
        <v>102.08449664130723</v>
      </c>
      <c r="G360" s="15">
        <v>43094</v>
      </c>
      <c r="H360" s="9">
        <v>36056.370000000003</v>
      </c>
      <c r="I360" s="16">
        <f t="shared" si="127"/>
        <v>3.1463461320169195E-3</v>
      </c>
      <c r="J360" s="17">
        <f t="shared" si="128"/>
        <v>102.81213510635099</v>
      </c>
      <c r="L360" s="15">
        <v>43094</v>
      </c>
      <c r="M360" s="9">
        <v>39646.31</v>
      </c>
      <c r="N360" s="16">
        <f t="shared" si="129"/>
        <v>2.7733753938747885E-3</v>
      </c>
      <c r="O360" s="17">
        <f t="shared" si="130"/>
        <v>101.69292802856373</v>
      </c>
      <c r="Q360" s="15">
        <v>43094</v>
      </c>
      <c r="R360" s="9">
        <v>37650</v>
      </c>
      <c r="S360" s="16">
        <f t="shared" si="131"/>
        <v>2.8845249723574717E-3</v>
      </c>
      <c r="T360" s="17">
        <f t="shared" si="132"/>
        <v>102.50498775929805</v>
      </c>
      <c r="V360" s="15">
        <v>43094</v>
      </c>
      <c r="W360" s="9">
        <v>1488.5</v>
      </c>
      <c r="X360" s="16">
        <f t="shared" si="140"/>
        <v>7.3905360826076461E-5</v>
      </c>
      <c r="Y360" s="9">
        <f t="shared" si="120"/>
        <v>3.5657997587534851E-5</v>
      </c>
      <c r="Z360" s="17">
        <f t="shared" si="133"/>
        <v>101.12023695491212</v>
      </c>
      <c r="AA360" s="17">
        <f t="shared" si="134"/>
        <v>102.44458062757779</v>
      </c>
      <c r="AB360" s="17">
        <f t="shared" ref="AB360:AB372" si="142">+Z359</f>
        <v>101.1127641795913</v>
      </c>
      <c r="AC360" s="17">
        <f t="shared" si="124"/>
        <v>102.43335768489625</v>
      </c>
      <c r="AE360" s="15">
        <v>43094</v>
      </c>
      <c r="AF360" s="9">
        <v>61714.9</v>
      </c>
      <c r="AG360" s="16">
        <f t="shared" si="136"/>
        <v>2.649474865243695E-3</v>
      </c>
      <c r="AH360" s="17">
        <f t="shared" si="137"/>
        <v>102.01637851931449</v>
      </c>
      <c r="AK360" s="15">
        <v>43094</v>
      </c>
      <c r="AL360" s="9">
        <v>39997.64</v>
      </c>
      <c r="AM360" s="16">
        <f t="shared" si="138"/>
        <v>2.9578973552446541E-3</v>
      </c>
      <c r="AN360" s="17">
        <f t="shared" si="139"/>
        <v>102.56488894131394</v>
      </c>
      <c r="AQ360" s="9">
        <f t="shared" si="121"/>
        <v>101.69292802856373</v>
      </c>
      <c r="AR360" s="9">
        <f t="shared" si="122"/>
        <v>102.81213510635099</v>
      </c>
      <c r="AS360" s="9">
        <f t="shared" si="123"/>
        <v>102.27930249935805</v>
      </c>
    </row>
    <row r="361" spans="2:45" x14ac:dyDescent="0.2">
      <c r="B361" s="15">
        <v>43095</v>
      </c>
      <c r="C361" s="9">
        <v>36015.449999999997</v>
      </c>
      <c r="D361" s="16">
        <f t="shared" si="125"/>
        <v>5.0503829873771444E-4</v>
      </c>
      <c r="E361" s="17">
        <f t="shared" si="126"/>
        <v>102.13605322181844</v>
      </c>
      <c r="G361" s="15">
        <v>43095</v>
      </c>
      <c r="H361" s="9">
        <v>36062.5</v>
      </c>
      <c r="I361" s="16">
        <f t="shared" si="127"/>
        <v>1.7001156799745232E-4</v>
      </c>
      <c r="J361" s="17">
        <f t="shared" si="128"/>
        <v>102.82961435864959</v>
      </c>
      <c r="L361" s="15">
        <v>43095</v>
      </c>
      <c r="M361" s="9">
        <v>39663.370000000003</v>
      </c>
      <c r="N361" s="16">
        <f t="shared" si="129"/>
        <v>4.3030486317663375E-4</v>
      </c>
      <c r="O361" s="17">
        <f t="shared" si="130"/>
        <v>101.73668699004509</v>
      </c>
      <c r="Q361" s="15">
        <v>43095</v>
      </c>
      <c r="R361" s="9">
        <v>37666.71</v>
      </c>
      <c r="S361" s="16">
        <f t="shared" si="131"/>
        <v>4.4382470119530559E-4</v>
      </c>
      <c r="T361" s="17">
        <f t="shared" si="132"/>
        <v>102.55048200486135</v>
      </c>
      <c r="V361" s="15">
        <v>43095</v>
      </c>
      <c r="W361" s="9">
        <v>1490.11</v>
      </c>
      <c r="X361" s="16">
        <f t="shared" si="140"/>
        <v>1.0816257977830368E-3</v>
      </c>
      <c r="Y361" s="9">
        <f t="shared" si="120"/>
        <v>3.5657997587534851E-5</v>
      </c>
      <c r="Z361" s="17">
        <f t="shared" si="133"/>
        <v>101.22961121188048</v>
      </c>
      <c r="AA361" s="17">
        <f t="shared" si="134"/>
        <v>102.55904029743652</v>
      </c>
      <c r="AB361" s="17">
        <f t="shared" si="142"/>
        <v>101.12023695491212</v>
      </c>
      <c r="AC361" s="17">
        <f t="shared" si="124"/>
        <v>102.44458062757779</v>
      </c>
      <c r="AE361" s="15">
        <v>43095</v>
      </c>
      <c r="AF361" s="9">
        <v>61737.72</v>
      </c>
      <c r="AG361" s="16">
        <f t="shared" si="136"/>
        <v>3.6976483798878412E-4</v>
      </c>
      <c r="AH361" s="17">
        <f t="shared" si="137"/>
        <v>102.05410058898988</v>
      </c>
      <c r="AK361" s="15">
        <v>43095</v>
      </c>
      <c r="AL361" s="9">
        <v>40020.15</v>
      </c>
      <c r="AM361" s="16">
        <f t="shared" si="138"/>
        <v>5.6278320420899419E-4</v>
      </c>
      <c r="AN361" s="17">
        <f t="shared" si="139"/>
        <v>102.62261073815166</v>
      </c>
      <c r="AQ361" s="9">
        <f t="shared" si="121"/>
        <v>101.73668699004509</v>
      </c>
      <c r="AR361" s="9">
        <f t="shared" si="122"/>
        <v>102.82961435864959</v>
      </c>
      <c r="AS361" s="9">
        <f t="shared" si="123"/>
        <v>102.321591317086</v>
      </c>
    </row>
    <row r="362" spans="2:45" x14ac:dyDescent="0.2">
      <c r="B362" s="15">
        <v>43096</v>
      </c>
      <c r="C362" s="9">
        <v>36067.599999999999</v>
      </c>
      <c r="D362" s="16">
        <f t="shared" si="125"/>
        <v>1.4479896822059413E-3</v>
      </c>
      <c r="E362" s="17">
        <f t="shared" si="126"/>
        <v>102.28394517306488</v>
      </c>
      <c r="G362" s="15">
        <v>43096</v>
      </c>
      <c r="H362" s="9">
        <v>36111.300000000003</v>
      </c>
      <c r="I362" s="16">
        <f t="shared" si="127"/>
        <v>1.3532062391681254E-3</v>
      </c>
      <c r="J362" s="17">
        <f t="shared" si="128"/>
        <v>102.96876403437096</v>
      </c>
      <c r="L362" s="15">
        <v>43096</v>
      </c>
      <c r="M362" s="9">
        <v>39710.61</v>
      </c>
      <c r="N362" s="16">
        <f t="shared" si="129"/>
        <v>1.1910233547980376E-3</v>
      </c>
      <c r="O362" s="17">
        <f t="shared" si="130"/>
        <v>101.85785776029</v>
      </c>
      <c r="Q362" s="15">
        <v>43096</v>
      </c>
      <c r="R362" s="9">
        <v>37715.550000000003</v>
      </c>
      <c r="S362" s="16">
        <f t="shared" si="131"/>
        <v>1.2966356764370079E-3</v>
      </c>
      <c r="T362" s="17">
        <f t="shared" si="132"/>
        <v>102.68345261846467</v>
      </c>
      <c r="V362" s="15">
        <v>43096</v>
      </c>
      <c r="W362" s="9">
        <v>1491.86</v>
      </c>
      <c r="X362" s="16">
        <f t="shared" si="140"/>
        <v>1.1744099428900867E-3</v>
      </c>
      <c r="Y362" s="9">
        <f t="shared" si="120"/>
        <v>3.5657997587534851E-5</v>
      </c>
      <c r="Z362" s="17">
        <f t="shared" si="133"/>
        <v>101.34849627380261</v>
      </c>
      <c r="AA362" s="17">
        <f t="shared" si="134"/>
        <v>102.6831437041066</v>
      </c>
      <c r="AB362" s="17">
        <f t="shared" si="142"/>
        <v>101.22961121188048</v>
      </c>
      <c r="AC362" s="17">
        <f t="shared" si="124"/>
        <v>102.55904029743652</v>
      </c>
      <c r="AE362" s="15">
        <v>43096</v>
      </c>
      <c r="AF362" s="9">
        <v>61822.15</v>
      </c>
      <c r="AG362" s="16">
        <f t="shared" si="136"/>
        <v>1.3675594110051925E-3</v>
      </c>
      <c r="AH362" s="17">
        <f t="shared" si="137"/>
        <v>102.19366563468202</v>
      </c>
      <c r="AK362" s="15">
        <v>43096</v>
      </c>
      <c r="AL362" s="9">
        <v>40055.32</v>
      </c>
      <c r="AM362" s="16">
        <f t="shared" si="138"/>
        <v>8.7880730082212644E-4</v>
      </c>
      <c r="AN362" s="17">
        <f t="shared" si="139"/>
        <v>102.71279623769777</v>
      </c>
      <c r="AQ362" s="9">
        <f t="shared" si="121"/>
        <v>101.85785776029</v>
      </c>
      <c r="AR362" s="9">
        <f t="shared" si="122"/>
        <v>102.96876403437096</v>
      </c>
      <c r="AS362" s="9">
        <f t="shared" si="123"/>
        <v>102.45008024309506</v>
      </c>
    </row>
    <row r="363" spans="2:45" x14ac:dyDescent="0.2">
      <c r="B363" s="15">
        <v>43097</v>
      </c>
      <c r="C363" s="9">
        <v>36080.21</v>
      </c>
      <c r="D363" s="16">
        <f t="shared" si="125"/>
        <v>3.496212667324361E-4</v>
      </c>
      <c r="E363" s="17">
        <f t="shared" si="126"/>
        <v>102.31970581554268</v>
      </c>
      <c r="G363" s="15">
        <v>43097</v>
      </c>
      <c r="H363" s="9">
        <v>36127.269999999997</v>
      </c>
      <c r="I363" s="16">
        <f t="shared" si="127"/>
        <v>4.422438405704554E-4</v>
      </c>
      <c r="J363" s="17">
        <f t="shared" si="128"/>
        <v>103.01430133603631</v>
      </c>
      <c r="L363" s="15">
        <v>43097</v>
      </c>
      <c r="M363" s="9">
        <v>39720.54</v>
      </c>
      <c r="N363" s="16">
        <f t="shared" si="129"/>
        <v>2.5005911518349855E-4</v>
      </c>
      <c r="O363" s="17">
        <f t="shared" si="130"/>
        <v>101.88332824607603</v>
      </c>
      <c r="Q363" s="15">
        <v>43097</v>
      </c>
      <c r="R363" s="9">
        <v>37735.97</v>
      </c>
      <c r="S363" s="16">
        <f t="shared" si="131"/>
        <v>5.4142124402267733E-4</v>
      </c>
      <c r="T363" s="17">
        <f t="shared" si="132"/>
        <v>102.7390476211219</v>
      </c>
      <c r="V363" s="15">
        <v>43097</v>
      </c>
      <c r="W363" s="9">
        <v>1491.92</v>
      </c>
      <c r="X363" s="16">
        <f t="shared" si="140"/>
        <v>4.0218251042389852E-5</v>
      </c>
      <c r="Y363" s="9">
        <f t="shared" si="120"/>
        <v>3.5657997587534851E-5</v>
      </c>
      <c r="Z363" s="17">
        <f t="shared" si="133"/>
        <v>101.35257233306852</v>
      </c>
      <c r="AA363" s="17">
        <f t="shared" si="134"/>
        <v>102.69093491584839</v>
      </c>
      <c r="AB363" s="17">
        <f t="shared" si="142"/>
        <v>101.34849627380261</v>
      </c>
      <c r="AC363" s="17">
        <f t="shared" si="124"/>
        <v>102.6831437041066</v>
      </c>
      <c r="AE363" s="15">
        <v>43097</v>
      </c>
      <c r="AF363" s="9">
        <v>61854.91</v>
      </c>
      <c r="AG363" s="16">
        <f t="shared" si="136"/>
        <v>5.2990716110645764E-4</v>
      </c>
      <c r="AH363" s="17">
        <f t="shared" si="137"/>
        <v>102.24781878992155</v>
      </c>
      <c r="AK363" s="15">
        <v>43097</v>
      </c>
      <c r="AL363" s="9">
        <v>40070.07</v>
      </c>
      <c r="AM363" s="16">
        <f t="shared" si="138"/>
        <v>3.6824072308005995E-4</v>
      </c>
      <c r="AN363" s="17">
        <f t="shared" si="139"/>
        <v>102.75061927205392</v>
      </c>
      <c r="AQ363" s="9">
        <f t="shared" si="121"/>
        <v>101.88332824607603</v>
      </c>
      <c r="AR363" s="9">
        <f t="shared" si="122"/>
        <v>103.01430133603631</v>
      </c>
      <c r="AS363" s="9">
        <f t="shared" si="123"/>
        <v>102.49247018012539</v>
      </c>
    </row>
    <row r="364" spans="2:45" x14ac:dyDescent="0.2">
      <c r="B364" s="15">
        <v>43098</v>
      </c>
      <c r="C364" s="9">
        <v>36080.21</v>
      </c>
      <c r="D364" s="16">
        <f t="shared" si="125"/>
        <v>0</v>
      </c>
      <c r="E364" s="17">
        <f t="shared" si="126"/>
        <v>102.31970581554268</v>
      </c>
      <c r="G364" s="15">
        <v>43098</v>
      </c>
      <c r="H364" s="9">
        <v>36127.269999999997</v>
      </c>
      <c r="I364" s="16">
        <f t="shared" si="127"/>
        <v>0</v>
      </c>
      <c r="J364" s="17">
        <f t="shared" si="128"/>
        <v>103.01430133603631</v>
      </c>
      <c r="L364" s="15">
        <v>43098</v>
      </c>
      <c r="M364" s="9">
        <v>39720.54</v>
      </c>
      <c r="N364" s="16">
        <f t="shared" si="129"/>
        <v>0</v>
      </c>
      <c r="O364" s="17">
        <f t="shared" si="130"/>
        <v>101.88332824607603</v>
      </c>
      <c r="Q364" s="15">
        <v>43098</v>
      </c>
      <c r="R364" s="9">
        <v>37735.97</v>
      </c>
      <c r="S364" s="16">
        <f t="shared" si="131"/>
        <v>0</v>
      </c>
      <c r="T364" s="17">
        <f t="shared" si="132"/>
        <v>102.7390476211219</v>
      </c>
      <c r="V364" s="15">
        <v>43098</v>
      </c>
      <c r="W364" s="9">
        <v>1493.34</v>
      </c>
      <c r="X364" s="16">
        <f t="shared" si="140"/>
        <v>9.5179366185837999E-4</v>
      </c>
      <c r="Y364" s="9">
        <f t="shared" si="120"/>
        <v>3.5657997587534851E-5</v>
      </c>
      <c r="Z364" s="17">
        <f t="shared" si="133"/>
        <v>101.44903906902817</v>
      </c>
      <c r="AA364" s="17">
        <f t="shared" si="134"/>
        <v>102.7923372499411</v>
      </c>
      <c r="AB364" s="17">
        <f t="shared" si="142"/>
        <v>101.35257233306852</v>
      </c>
      <c r="AC364" s="17">
        <f t="shared" si="124"/>
        <v>102.69093491584839</v>
      </c>
      <c r="AE364" s="15">
        <v>43098</v>
      </c>
      <c r="AF364" s="9">
        <v>61854.91</v>
      </c>
      <c r="AG364" s="16">
        <f t="shared" si="136"/>
        <v>0</v>
      </c>
      <c r="AH364" s="17">
        <f t="shared" si="137"/>
        <v>102.24781878992155</v>
      </c>
      <c r="AK364" s="15">
        <v>43098</v>
      </c>
      <c r="AL364" s="9">
        <v>40070.07</v>
      </c>
      <c r="AM364" s="16">
        <f t="shared" si="138"/>
        <v>0</v>
      </c>
      <c r="AN364" s="17">
        <f t="shared" si="139"/>
        <v>102.75061927205392</v>
      </c>
      <c r="AQ364" s="9">
        <f t="shared" si="121"/>
        <v>101.88332824607603</v>
      </c>
      <c r="AR364" s="9">
        <f t="shared" si="122"/>
        <v>103.01430133603631</v>
      </c>
      <c r="AS364" s="9">
        <f t="shared" si="123"/>
        <v>102.49247018012539</v>
      </c>
    </row>
    <row r="365" spans="2:45" x14ac:dyDescent="0.2">
      <c r="B365" s="15">
        <v>43099</v>
      </c>
      <c r="C365" s="9">
        <v>36080.21</v>
      </c>
      <c r="D365" s="16">
        <f t="shared" si="125"/>
        <v>0</v>
      </c>
      <c r="E365" s="17">
        <f t="shared" si="126"/>
        <v>102.31970581554268</v>
      </c>
      <c r="G365" s="15">
        <v>43099</v>
      </c>
      <c r="H365" s="9">
        <v>36127.269999999997</v>
      </c>
      <c r="I365" s="16">
        <f t="shared" si="127"/>
        <v>0</v>
      </c>
      <c r="J365" s="17">
        <f t="shared" si="128"/>
        <v>103.01430133603631</v>
      </c>
      <c r="L365" s="15">
        <v>43099</v>
      </c>
      <c r="M365" s="9">
        <v>39720.54</v>
      </c>
      <c r="N365" s="16">
        <f t="shared" si="129"/>
        <v>0</v>
      </c>
      <c r="O365" s="17">
        <f t="shared" si="130"/>
        <v>101.88332824607603</v>
      </c>
      <c r="Q365" s="15">
        <v>43099</v>
      </c>
      <c r="R365" s="9">
        <v>37735.97</v>
      </c>
      <c r="S365" s="16">
        <f t="shared" si="131"/>
        <v>0</v>
      </c>
      <c r="T365" s="17">
        <f t="shared" si="132"/>
        <v>102.7390476211219</v>
      </c>
      <c r="V365" s="15">
        <v>43099</v>
      </c>
      <c r="W365" s="9">
        <v>1493.45</v>
      </c>
      <c r="X365" s="16">
        <f t="shared" si="140"/>
        <v>7.3660385444762611E-5</v>
      </c>
      <c r="Y365" s="9">
        <f t="shared" si="120"/>
        <v>3.5657997587534851E-5</v>
      </c>
      <c r="Z365" s="17">
        <f t="shared" si="133"/>
        <v>101.456511844349</v>
      </c>
      <c r="AA365" s="17">
        <f t="shared" si="134"/>
        <v>102.80357434203738</v>
      </c>
      <c r="AB365" s="17">
        <f t="shared" si="142"/>
        <v>101.44903906902817</v>
      </c>
      <c r="AC365" s="17">
        <f t="shared" si="124"/>
        <v>102.7923372499411</v>
      </c>
      <c r="AE365" s="15">
        <v>43099</v>
      </c>
      <c r="AF365" s="9">
        <v>61854.91</v>
      </c>
      <c r="AG365" s="16">
        <f t="shared" si="136"/>
        <v>0</v>
      </c>
      <c r="AH365" s="17">
        <f t="shared" si="137"/>
        <v>102.24781878992155</v>
      </c>
      <c r="AK365" s="15">
        <v>43099</v>
      </c>
      <c r="AL365" s="9">
        <v>40070.07</v>
      </c>
      <c r="AM365" s="16">
        <f t="shared" si="138"/>
        <v>0</v>
      </c>
      <c r="AN365" s="17">
        <f t="shared" si="139"/>
        <v>102.75061927205392</v>
      </c>
      <c r="AQ365" s="9">
        <f t="shared" si="121"/>
        <v>101.88332824607603</v>
      </c>
      <c r="AR365" s="9">
        <f t="shared" si="122"/>
        <v>103.01430133603631</v>
      </c>
      <c r="AS365" s="9">
        <f t="shared" si="123"/>
        <v>102.49247018012539</v>
      </c>
    </row>
    <row r="366" spans="2:45" x14ac:dyDescent="0.2">
      <c r="B366" s="15">
        <v>43100</v>
      </c>
      <c r="C366" s="9">
        <v>36080.21</v>
      </c>
      <c r="D366" s="16">
        <f t="shared" si="125"/>
        <v>0</v>
      </c>
      <c r="E366" s="17">
        <f t="shared" si="126"/>
        <v>102.31970581554268</v>
      </c>
      <c r="G366" s="15">
        <v>43100</v>
      </c>
      <c r="H366" s="9">
        <v>36127.269999999997</v>
      </c>
      <c r="I366" s="16">
        <f t="shared" si="127"/>
        <v>0</v>
      </c>
      <c r="J366" s="17">
        <f t="shared" si="128"/>
        <v>103.01430133603631</v>
      </c>
      <c r="L366" s="15">
        <v>43100</v>
      </c>
      <c r="M366" s="9">
        <v>39720.54</v>
      </c>
      <c r="N366" s="16">
        <f t="shared" si="129"/>
        <v>0</v>
      </c>
      <c r="O366" s="17">
        <f t="shared" si="130"/>
        <v>101.88332824607603</v>
      </c>
      <c r="Q366" s="15">
        <v>43100</v>
      </c>
      <c r="R366" s="9">
        <v>37735.97</v>
      </c>
      <c r="S366" s="16">
        <f t="shared" si="131"/>
        <v>0</v>
      </c>
      <c r="T366" s="17">
        <f t="shared" si="132"/>
        <v>102.7390476211219</v>
      </c>
      <c r="V366" s="15">
        <v>43100</v>
      </c>
      <c r="W366" s="9">
        <v>1493.55</v>
      </c>
      <c r="X366" s="16">
        <f t="shared" si="140"/>
        <v>6.6959054538129337E-5</v>
      </c>
      <c r="Y366" s="9">
        <f t="shared" si="120"/>
        <v>3.5657997587534851E-5</v>
      </c>
      <c r="Z366" s="17">
        <f t="shared" si="133"/>
        <v>101.46330527645883</v>
      </c>
      <c r="AA366" s="17">
        <f t="shared" si="134"/>
        <v>102.81412374178434</v>
      </c>
      <c r="AB366" s="17">
        <f t="shared" si="142"/>
        <v>101.456511844349</v>
      </c>
      <c r="AC366" s="17">
        <f t="shared" si="124"/>
        <v>102.80357434203738</v>
      </c>
      <c r="AE366" s="15">
        <v>43100</v>
      </c>
      <c r="AF366" s="9">
        <v>61854.91</v>
      </c>
      <c r="AG366" s="16">
        <f t="shared" si="136"/>
        <v>0</v>
      </c>
      <c r="AH366" s="17">
        <f t="shared" si="137"/>
        <v>102.24781878992155</v>
      </c>
      <c r="AK366" s="15">
        <v>43100</v>
      </c>
      <c r="AL366" s="9">
        <v>40070.07</v>
      </c>
      <c r="AM366" s="16">
        <f t="shared" si="138"/>
        <v>0</v>
      </c>
      <c r="AN366" s="17">
        <f t="shared" si="139"/>
        <v>102.75061927205392</v>
      </c>
      <c r="AQ366" s="9">
        <f t="shared" si="121"/>
        <v>101.88332824607603</v>
      </c>
      <c r="AR366" s="9">
        <f t="shared" si="122"/>
        <v>103.01430133603631</v>
      </c>
      <c r="AS366" s="9">
        <f t="shared" si="123"/>
        <v>102.49247018012539</v>
      </c>
    </row>
    <row r="367" spans="2:45" x14ac:dyDescent="0.2">
      <c r="B367" s="15">
        <v>43101</v>
      </c>
      <c r="C367" s="9">
        <v>36098.92</v>
      </c>
      <c r="D367" s="16">
        <f t="shared" si="125"/>
        <v>5.1856682652351438E-4</v>
      </c>
      <c r="E367" s="17">
        <f t="shared" si="126"/>
        <v>102.37276542067826</v>
      </c>
      <c r="G367" s="15">
        <v>43101</v>
      </c>
      <c r="H367" s="9">
        <v>36157.33</v>
      </c>
      <c r="I367" s="16">
        <f t="shared" si="127"/>
        <v>8.3205844227940418E-4</v>
      </c>
      <c r="J367" s="17">
        <f t="shared" si="128"/>
        <v>103.10001525513847</v>
      </c>
      <c r="L367" s="15">
        <v>43101</v>
      </c>
      <c r="M367" s="9">
        <v>39737.49</v>
      </c>
      <c r="N367" s="16">
        <f t="shared" si="129"/>
        <v>4.267313586370225E-4</v>
      </c>
      <c r="O367" s="17">
        <f t="shared" si="130"/>
        <v>101.92680505716095</v>
      </c>
      <c r="Q367" s="15">
        <v>43101</v>
      </c>
      <c r="R367" s="9">
        <v>37753.79</v>
      </c>
      <c r="S367" s="16">
        <f t="shared" si="131"/>
        <v>4.7222848650774196E-4</v>
      </c>
      <c r="T367" s="17">
        <f t="shared" si="132"/>
        <v>102.78756392608527</v>
      </c>
      <c r="V367" s="15">
        <v>43101</v>
      </c>
      <c r="W367" s="9">
        <v>1493.66</v>
      </c>
      <c r="X367" s="16">
        <f t="shared" si="140"/>
        <v>7.3650028455718441E-5</v>
      </c>
      <c r="Y367" s="9">
        <f t="shared" si="120"/>
        <v>3.8361063536163087E-5</v>
      </c>
      <c r="Z367" s="17">
        <f t="shared" si="133"/>
        <v>101.47077805177965</v>
      </c>
      <c r="AA367" s="17">
        <f t="shared" si="134"/>
        <v>102.82564006405684</v>
      </c>
      <c r="AB367" s="17">
        <f t="shared" si="142"/>
        <v>101.46330527645883</v>
      </c>
      <c r="AC367" s="17">
        <f t="shared" si="124"/>
        <v>102.81412374178434</v>
      </c>
      <c r="AE367" s="15">
        <v>43101</v>
      </c>
      <c r="AF367" s="9">
        <v>61881.07</v>
      </c>
      <c r="AG367" s="16">
        <f t="shared" si="136"/>
        <v>4.2292519704578702E-4</v>
      </c>
      <c r="AH367" s="17">
        <f t="shared" si="137"/>
        <v>102.29106196883079</v>
      </c>
      <c r="AK367" s="15">
        <v>43101</v>
      </c>
      <c r="AL367" s="9">
        <v>40081.08</v>
      </c>
      <c r="AM367" s="16">
        <f t="shared" si="138"/>
        <v>2.7476867397546734E-4</v>
      </c>
      <c r="AN367" s="17">
        <f t="shared" si="139"/>
        <v>102.77885192346146</v>
      </c>
      <c r="AQ367" s="9">
        <f t="shared" si="121"/>
        <v>101.92680505716095</v>
      </c>
      <c r="AR367" s="9">
        <f t="shared" si="122"/>
        <v>103.10001525513847</v>
      </c>
      <c r="AS367" s="9">
        <f t="shared" si="123"/>
        <v>102.54284392522588</v>
      </c>
    </row>
    <row r="368" spans="2:45" x14ac:dyDescent="0.2">
      <c r="B368" s="15">
        <v>43102</v>
      </c>
      <c r="C368" s="9">
        <v>36135.24</v>
      </c>
      <c r="D368" s="16">
        <f t="shared" si="125"/>
        <v>1.0061242829424444E-3</v>
      </c>
      <c r="E368" s="17">
        <f t="shared" si="126"/>
        <v>102.47576514587998</v>
      </c>
      <c r="G368" s="15">
        <v>43102</v>
      </c>
      <c r="H368" s="9">
        <v>36193.06</v>
      </c>
      <c r="I368" s="16">
        <f t="shared" si="127"/>
        <v>9.8818137290557218E-4</v>
      </c>
      <c r="J368" s="17">
        <f t="shared" si="128"/>
        <v>103.20189676975988</v>
      </c>
      <c r="L368" s="15">
        <v>43102</v>
      </c>
      <c r="M368" s="9">
        <v>39776.46</v>
      </c>
      <c r="N368" s="16">
        <f t="shared" si="129"/>
        <v>9.8068599702694215E-4</v>
      </c>
      <c r="O368" s="17">
        <f t="shared" si="130"/>
        <v>102.0267632476022</v>
      </c>
      <c r="Q368" s="15">
        <v>43102</v>
      </c>
      <c r="R368" s="9">
        <v>37790.160000000003</v>
      </c>
      <c r="S368" s="16">
        <f t="shared" si="131"/>
        <v>9.6334699112343714E-4</v>
      </c>
      <c r="T368" s="17">
        <f t="shared" si="132"/>
        <v>102.88658401651837</v>
      </c>
      <c r="V368" s="15">
        <v>43102</v>
      </c>
      <c r="W368" s="9">
        <v>1494.19</v>
      </c>
      <c r="X368" s="16">
        <f t="shared" si="140"/>
        <v>3.5483309454620304E-4</v>
      </c>
      <c r="Y368" s="9">
        <f t="shared" si="120"/>
        <v>3.8361063536163087E-5</v>
      </c>
      <c r="Z368" s="17">
        <f t="shared" si="133"/>
        <v>101.50678324196177</v>
      </c>
      <c r="AA368" s="17">
        <f t="shared" si="134"/>
        <v>102.8660705050311</v>
      </c>
      <c r="AB368" s="17">
        <f t="shared" si="142"/>
        <v>101.47077805177965</v>
      </c>
      <c r="AC368" s="17">
        <f t="shared" si="124"/>
        <v>102.82564006405684</v>
      </c>
      <c r="AE368" s="15">
        <v>43102</v>
      </c>
      <c r="AF368" s="9">
        <v>61943.46</v>
      </c>
      <c r="AG368" s="16">
        <f t="shared" si="136"/>
        <v>1.0082243244986522E-3</v>
      </c>
      <c r="AH368" s="17">
        <f t="shared" si="137"/>
        <v>102.39419430568657</v>
      </c>
      <c r="AK368" s="15">
        <v>43102</v>
      </c>
      <c r="AL368" s="9">
        <v>40117.42</v>
      </c>
      <c r="AM368" s="16">
        <f t="shared" si="138"/>
        <v>9.0666219572921314E-4</v>
      </c>
      <c r="AN368" s="17">
        <f t="shared" si="139"/>
        <v>102.87203762302092</v>
      </c>
      <c r="AQ368" s="9">
        <f t="shared" si="121"/>
        <v>102.0267632476022</v>
      </c>
      <c r="AR368" s="9">
        <f t="shared" si="122"/>
        <v>103.20189676975988</v>
      </c>
      <c r="AS368" s="9">
        <f t="shared" si="123"/>
        <v>102.64287351807799</v>
      </c>
    </row>
    <row r="369" spans="2:45" x14ac:dyDescent="0.2">
      <c r="B369" s="15"/>
      <c r="D369" s="16">
        <f t="shared" si="125"/>
        <v>-1</v>
      </c>
      <c r="E369" s="17">
        <f t="shared" si="126"/>
        <v>0</v>
      </c>
      <c r="G369" s="15"/>
      <c r="I369" s="16">
        <f t="shared" si="127"/>
        <v>-1</v>
      </c>
      <c r="J369" s="17">
        <f t="shared" si="128"/>
        <v>0</v>
      </c>
      <c r="L369" s="15"/>
      <c r="N369" s="16">
        <f t="shared" si="129"/>
        <v>-1</v>
      </c>
      <c r="O369" s="17">
        <f t="shared" si="130"/>
        <v>0</v>
      </c>
      <c r="Q369" s="15"/>
      <c r="S369" s="16">
        <f t="shared" si="131"/>
        <v>-1</v>
      </c>
      <c r="T369" s="17">
        <f t="shared" si="132"/>
        <v>0</v>
      </c>
      <c r="V369" s="15"/>
      <c r="X369" s="16">
        <f t="shared" si="140"/>
        <v>-1</v>
      </c>
      <c r="Y369" s="9">
        <f t="shared" si="120"/>
        <v>3.8361063536163087E-5</v>
      </c>
      <c r="Z369" s="17">
        <f t="shared" si="133"/>
        <v>0</v>
      </c>
      <c r="AA369" s="17">
        <f t="shared" si="134"/>
        <v>3.9460518663589298E-3</v>
      </c>
      <c r="AB369" s="17">
        <f t="shared" si="142"/>
        <v>101.50678324196177</v>
      </c>
      <c r="AC369" s="17">
        <f t="shared" si="124"/>
        <v>102.8660705050311</v>
      </c>
      <c r="AE369" s="15"/>
      <c r="AG369" s="16">
        <f t="shared" si="136"/>
        <v>-1</v>
      </c>
      <c r="AH369" s="17">
        <f t="shared" si="137"/>
        <v>0</v>
      </c>
      <c r="AK369" s="15"/>
      <c r="AM369" s="16">
        <f t="shared" si="138"/>
        <v>-1</v>
      </c>
      <c r="AN369" s="17">
        <f t="shared" si="139"/>
        <v>0</v>
      </c>
      <c r="AQ369" s="9">
        <f t="shared" si="121"/>
        <v>0</v>
      </c>
      <c r="AR369" s="9">
        <f t="shared" si="122"/>
        <v>0</v>
      </c>
      <c r="AS369" s="9">
        <f t="shared" si="123"/>
        <v>0</v>
      </c>
    </row>
    <row r="370" spans="2:45" x14ac:dyDescent="0.2">
      <c r="B370" s="15"/>
      <c r="D370" s="16" t="e">
        <f t="shared" ref="D370:D433" si="143">+C370/C369-1</f>
        <v>#DIV/0!</v>
      </c>
      <c r="E370" s="17" t="e">
        <f t="shared" ref="E370:E433" si="144">+(1+D370)*E369</f>
        <v>#DIV/0!</v>
      </c>
      <c r="G370" s="15"/>
      <c r="I370" s="16" t="e">
        <f t="shared" ref="I370:I433" si="145">+H370/H369-1</f>
        <v>#DIV/0!</v>
      </c>
      <c r="J370" s="17" t="e">
        <f t="shared" ref="J370:J433" si="146">+(1+I370)*J369</f>
        <v>#DIV/0!</v>
      </c>
      <c r="L370" s="15"/>
      <c r="N370" s="16" t="e">
        <f t="shared" ref="N370:N433" si="147">+M370/M369-1</f>
        <v>#DIV/0!</v>
      </c>
      <c r="O370" s="17" t="e">
        <f t="shared" ref="O370:O433" si="148">+(1+N370)*O369</f>
        <v>#DIV/0!</v>
      </c>
      <c r="Q370" s="15"/>
      <c r="S370" s="16" t="e">
        <f t="shared" ref="S370:S433" si="149">+R370/R369-1</f>
        <v>#DIV/0!</v>
      </c>
      <c r="T370" s="17" t="e">
        <f t="shared" ref="T370:T433" si="150">+(1+S370)*T369</f>
        <v>#DIV/0!</v>
      </c>
      <c r="V370" s="15"/>
      <c r="X370" s="16" t="e">
        <f t="shared" si="140"/>
        <v>#DIV/0!</v>
      </c>
      <c r="Y370" s="9">
        <f t="shared" si="120"/>
        <v>3.8361063536163087E-5</v>
      </c>
      <c r="Z370" s="17" t="e">
        <f t="shared" si="133"/>
        <v>#DIV/0!</v>
      </c>
      <c r="AA370" s="17" t="e">
        <f t="shared" si="134"/>
        <v>#DIV/0!</v>
      </c>
      <c r="AB370" s="17">
        <f t="shared" si="142"/>
        <v>0</v>
      </c>
      <c r="AC370" s="17">
        <f t="shared" si="124"/>
        <v>3.9460518663589298E-3</v>
      </c>
      <c r="AE370" s="15"/>
      <c r="AG370" s="16" t="e">
        <f t="shared" ref="AG370:AG433" si="151">+AF370/AF369-1</f>
        <v>#DIV/0!</v>
      </c>
      <c r="AH370" s="17" t="e">
        <f t="shared" ref="AH370:AH433" si="152">+(1+AG370)*AH369</f>
        <v>#DIV/0!</v>
      </c>
      <c r="AK370" s="15"/>
      <c r="AM370" s="16" t="e">
        <f t="shared" ref="AM370:AM433" si="153">+AL370/AL369-1</f>
        <v>#DIV/0!</v>
      </c>
      <c r="AN370" s="17" t="e">
        <f t="shared" ref="AN370:AN433" si="154">+(1+AM370)*AN369</f>
        <v>#DIV/0!</v>
      </c>
      <c r="AQ370" s="9" t="e">
        <f t="shared" si="121"/>
        <v>#DIV/0!</v>
      </c>
      <c r="AR370" s="9" t="e">
        <f t="shared" si="122"/>
        <v>#DIV/0!</v>
      </c>
      <c r="AS370" s="9" t="e">
        <f t="shared" si="123"/>
        <v>#DIV/0!</v>
      </c>
    </row>
    <row r="371" spans="2:45" x14ac:dyDescent="0.2">
      <c r="B371" s="15"/>
      <c r="D371" s="16" t="e">
        <f t="shared" si="143"/>
        <v>#DIV/0!</v>
      </c>
      <c r="E371" s="17" t="e">
        <f t="shared" si="144"/>
        <v>#DIV/0!</v>
      </c>
      <c r="G371" s="15"/>
      <c r="I371" s="16" t="e">
        <f t="shared" si="145"/>
        <v>#DIV/0!</v>
      </c>
      <c r="J371" s="17" t="e">
        <f t="shared" si="146"/>
        <v>#DIV/0!</v>
      </c>
      <c r="L371" s="15"/>
      <c r="N371" s="16" t="e">
        <f t="shared" si="147"/>
        <v>#DIV/0!</v>
      </c>
      <c r="O371" s="17" t="e">
        <f t="shared" si="148"/>
        <v>#DIV/0!</v>
      </c>
      <c r="Q371" s="15"/>
      <c r="S371" s="16" t="e">
        <f t="shared" si="149"/>
        <v>#DIV/0!</v>
      </c>
      <c r="T371" s="17" t="e">
        <f t="shared" si="150"/>
        <v>#DIV/0!</v>
      </c>
      <c r="U371" s="41"/>
      <c r="V371" s="15"/>
      <c r="X371" s="16" t="e">
        <f t="shared" si="140"/>
        <v>#DIV/0!</v>
      </c>
      <c r="Y371" s="9">
        <f t="shared" si="120"/>
        <v>3.8361063536163087E-5</v>
      </c>
      <c r="Z371" s="17" t="e">
        <f t="shared" si="133"/>
        <v>#DIV/0!</v>
      </c>
      <c r="AA371" s="17" t="e">
        <f t="shared" si="134"/>
        <v>#DIV/0!</v>
      </c>
      <c r="AB371" s="17" t="e">
        <f t="shared" si="142"/>
        <v>#DIV/0!</v>
      </c>
      <c r="AC371" s="17" t="e">
        <f t="shared" si="124"/>
        <v>#DIV/0!</v>
      </c>
      <c r="AE371" s="15"/>
      <c r="AG371" s="16" t="e">
        <f t="shared" si="151"/>
        <v>#DIV/0!</v>
      </c>
      <c r="AH371" s="17" t="e">
        <f t="shared" si="152"/>
        <v>#DIV/0!</v>
      </c>
      <c r="AK371" s="15"/>
      <c r="AM371" s="16" t="e">
        <f t="shared" si="153"/>
        <v>#DIV/0!</v>
      </c>
      <c r="AN371" s="17" t="e">
        <f t="shared" si="154"/>
        <v>#DIV/0!</v>
      </c>
      <c r="AQ371" s="9" t="e">
        <f t="shared" si="121"/>
        <v>#DIV/0!</v>
      </c>
      <c r="AR371" s="9" t="e">
        <f t="shared" si="122"/>
        <v>#DIV/0!</v>
      </c>
      <c r="AS371" s="9" t="e">
        <f t="shared" si="123"/>
        <v>#DIV/0!</v>
      </c>
    </row>
    <row r="372" spans="2:45" x14ac:dyDescent="0.2">
      <c r="B372" s="15"/>
      <c r="D372" s="16" t="e">
        <f t="shared" si="143"/>
        <v>#DIV/0!</v>
      </c>
      <c r="E372" s="17" t="e">
        <f t="shared" si="144"/>
        <v>#DIV/0!</v>
      </c>
      <c r="G372" s="15"/>
      <c r="I372" s="16" t="e">
        <f t="shared" si="145"/>
        <v>#DIV/0!</v>
      </c>
      <c r="J372" s="17" t="e">
        <f t="shared" si="146"/>
        <v>#DIV/0!</v>
      </c>
      <c r="L372" s="15"/>
      <c r="N372" s="16" t="e">
        <f t="shared" si="147"/>
        <v>#DIV/0!</v>
      </c>
      <c r="O372" s="17" t="e">
        <f t="shared" si="148"/>
        <v>#DIV/0!</v>
      </c>
      <c r="Q372" s="15"/>
      <c r="S372" s="16" t="e">
        <f t="shared" si="149"/>
        <v>#DIV/0!</v>
      </c>
      <c r="T372" s="17" t="e">
        <f t="shared" si="150"/>
        <v>#DIV/0!</v>
      </c>
      <c r="V372" s="15"/>
      <c r="X372" s="16" t="e">
        <f t="shared" si="140"/>
        <v>#DIV/0!</v>
      </c>
      <c r="Y372" s="9">
        <f t="shared" si="120"/>
        <v>3.8361063536163087E-5</v>
      </c>
      <c r="Z372" s="17" t="e">
        <f t="shared" si="133"/>
        <v>#DIV/0!</v>
      </c>
      <c r="AA372" s="17" t="e">
        <f t="shared" si="134"/>
        <v>#DIV/0!</v>
      </c>
      <c r="AB372" s="17" t="e">
        <f t="shared" si="142"/>
        <v>#DIV/0!</v>
      </c>
      <c r="AC372" s="17" t="e">
        <f t="shared" si="124"/>
        <v>#DIV/0!</v>
      </c>
      <c r="AE372" s="15"/>
      <c r="AG372" s="16" t="e">
        <f t="shared" si="151"/>
        <v>#DIV/0!</v>
      </c>
      <c r="AH372" s="17" t="e">
        <f t="shared" si="152"/>
        <v>#DIV/0!</v>
      </c>
      <c r="AK372" s="15"/>
      <c r="AM372" s="16" t="e">
        <f t="shared" si="153"/>
        <v>#DIV/0!</v>
      </c>
      <c r="AN372" s="17" t="e">
        <f t="shared" si="154"/>
        <v>#DIV/0!</v>
      </c>
      <c r="AQ372" s="9" t="e">
        <f t="shared" si="121"/>
        <v>#DIV/0!</v>
      </c>
      <c r="AR372" s="9" t="e">
        <f t="shared" si="122"/>
        <v>#DIV/0!</v>
      </c>
      <c r="AS372" s="9" t="e">
        <f t="shared" si="123"/>
        <v>#DIV/0!</v>
      </c>
    </row>
    <row r="373" spans="2:45" x14ac:dyDescent="0.2">
      <c r="B373" s="15"/>
      <c r="D373" s="16" t="e">
        <f t="shared" si="143"/>
        <v>#DIV/0!</v>
      </c>
      <c r="E373" s="17" t="e">
        <f t="shared" si="144"/>
        <v>#DIV/0!</v>
      </c>
      <c r="G373" s="15"/>
      <c r="I373" s="16" t="e">
        <f t="shared" si="145"/>
        <v>#DIV/0!</v>
      </c>
      <c r="J373" s="17" t="e">
        <f t="shared" si="146"/>
        <v>#DIV/0!</v>
      </c>
      <c r="L373" s="15"/>
      <c r="N373" s="16" t="e">
        <f t="shared" si="147"/>
        <v>#DIV/0!</v>
      </c>
      <c r="O373" s="17" t="e">
        <f t="shared" si="148"/>
        <v>#DIV/0!</v>
      </c>
      <c r="Q373" s="15"/>
      <c r="S373" s="16" t="e">
        <f t="shared" si="149"/>
        <v>#DIV/0!</v>
      </c>
      <c r="T373" s="17" t="e">
        <f t="shared" si="150"/>
        <v>#DIV/0!</v>
      </c>
      <c r="V373" s="15"/>
      <c r="X373" s="16" t="e">
        <f t="shared" si="140"/>
        <v>#DIV/0!</v>
      </c>
      <c r="Y373" s="9">
        <f t="shared" si="120"/>
        <v>3.8361063536163087E-5</v>
      </c>
      <c r="Z373" s="17" t="e">
        <f t="shared" ref="Z373:Z436" si="155">+(1+X373)*Z372</f>
        <v>#DIV/0!</v>
      </c>
      <c r="AA373" s="17" t="e">
        <f t="shared" ref="AA373:AA436" si="156">+(1+X373+Y373)*AA372</f>
        <v>#DIV/0!</v>
      </c>
      <c r="AB373" s="17" t="e">
        <f t="shared" ref="AB373:AB436" si="157">+Z372</f>
        <v>#DIV/0!</v>
      </c>
      <c r="AC373" s="17" t="e">
        <f t="shared" ref="AC373:AC404" si="158">+AA372</f>
        <v>#DIV/0!</v>
      </c>
      <c r="AE373" s="15"/>
      <c r="AG373" s="16" t="e">
        <f t="shared" si="151"/>
        <v>#DIV/0!</v>
      </c>
      <c r="AH373" s="17" t="e">
        <f t="shared" si="152"/>
        <v>#DIV/0!</v>
      </c>
      <c r="AK373" s="15"/>
      <c r="AM373" s="16" t="e">
        <f t="shared" si="153"/>
        <v>#DIV/0!</v>
      </c>
      <c r="AN373" s="17" t="e">
        <f t="shared" si="154"/>
        <v>#DIV/0!</v>
      </c>
      <c r="AQ373" s="9" t="e">
        <f t="shared" si="121"/>
        <v>#DIV/0!</v>
      </c>
      <c r="AR373" s="9" t="e">
        <f t="shared" si="122"/>
        <v>#DIV/0!</v>
      </c>
      <c r="AS373" s="9" t="e">
        <f t="shared" si="123"/>
        <v>#DIV/0!</v>
      </c>
    </row>
    <row r="374" spans="2:45" x14ac:dyDescent="0.2">
      <c r="B374" s="15"/>
      <c r="D374" s="16" t="e">
        <f t="shared" si="143"/>
        <v>#DIV/0!</v>
      </c>
      <c r="E374" s="17" t="e">
        <f t="shared" si="144"/>
        <v>#DIV/0!</v>
      </c>
      <c r="G374" s="15"/>
      <c r="I374" s="16" t="e">
        <f t="shared" si="145"/>
        <v>#DIV/0!</v>
      </c>
      <c r="J374" s="17" t="e">
        <f t="shared" si="146"/>
        <v>#DIV/0!</v>
      </c>
      <c r="L374" s="15"/>
      <c r="N374" s="16" t="e">
        <f t="shared" si="147"/>
        <v>#DIV/0!</v>
      </c>
      <c r="O374" s="17" t="e">
        <f t="shared" si="148"/>
        <v>#DIV/0!</v>
      </c>
      <c r="Q374" s="15"/>
      <c r="S374" s="16" t="e">
        <f t="shared" si="149"/>
        <v>#DIV/0!</v>
      </c>
      <c r="T374" s="17" t="e">
        <f t="shared" si="150"/>
        <v>#DIV/0!</v>
      </c>
      <c r="V374" s="15"/>
      <c r="X374" s="16" t="e">
        <f t="shared" si="140"/>
        <v>#DIV/0!</v>
      </c>
      <c r="Y374" s="9">
        <f t="shared" si="120"/>
        <v>3.8361063536163087E-5</v>
      </c>
      <c r="Z374" s="17" t="e">
        <f t="shared" si="155"/>
        <v>#DIV/0!</v>
      </c>
      <c r="AA374" s="17" t="e">
        <f t="shared" si="156"/>
        <v>#DIV/0!</v>
      </c>
      <c r="AB374" s="17" t="e">
        <f t="shared" si="157"/>
        <v>#DIV/0!</v>
      </c>
      <c r="AC374" s="17" t="e">
        <f t="shared" si="158"/>
        <v>#DIV/0!</v>
      </c>
      <c r="AE374" s="15"/>
      <c r="AG374" s="16" t="e">
        <f t="shared" si="151"/>
        <v>#DIV/0!</v>
      </c>
      <c r="AH374" s="17" t="e">
        <f t="shared" si="152"/>
        <v>#DIV/0!</v>
      </c>
      <c r="AK374" s="15"/>
      <c r="AM374" s="16" t="e">
        <f t="shared" si="153"/>
        <v>#DIV/0!</v>
      </c>
      <c r="AN374" s="17" t="e">
        <f t="shared" si="154"/>
        <v>#DIV/0!</v>
      </c>
      <c r="AQ374" s="9" t="e">
        <f t="shared" si="121"/>
        <v>#DIV/0!</v>
      </c>
      <c r="AR374" s="9" t="e">
        <f t="shared" si="122"/>
        <v>#DIV/0!</v>
      </c>
      <c r="AS374" s="9" t="e">
        <f t="shared" si="123"/>
        <v>#DIV/0!</v>
      </c>
    </row>
    <row r="375" spans="2:45" x14ac:dyDescent="0.2">
      <c r="B375" s="15"/>
      <c r="D375" s="16" t="e">
        <f t="shared" si="143"/>
        <v>#DIV/0!</v>
      </c>
      <c r="E375" s="17" t="e">
        <f t="shared" si="144"/>
        <v>#DIV/0!</v>
      </c>
      <c r="G375" s="15"/>
      <c r="I375" s="16" t="e">
        <f t="shared" si="145"/>
        <v>#DIV/0!</v>
      </c>
      <c r="J375" s="17" t="e">
        <f t="shared" si="146"/>
        <v>#DIV/0!</v>
      </c>
      <c r="L375" s="15"/>
      <c r="N375" s="16" t="e">
        <f t="shared" si="147"/>
        <v>#DIV/0!</v>
      </c>
      <c r="O375" s="17" t="e">
        <f t="shared" si="148"/>
        <v>#DIV/0!</v>
      </c>
      <c r="Q375" s="15"/>
      <c r="S375" s="16" t="e">
        <f t="shared" si="149"/>
        <v>#DIV/0!</v>
      </c>
      <c r="T375" s="17" t="e">
        <f t="shared" si="150"/>
        <v>#DIV/0!</v>
      </c>
      <c r="V375" s="15"/>
      <c r="X375" s="16" t="e">
        <f t="shared" si="140"/>
        <v>#DIV/0!</v>
      </c>
      <c r="Y375" s="9">
        <f t="shared" si="120"/>
        <v>3.8361063536163087E-5</v>
      </c>
      <c r="Z375" s="17" t="e">
        <f t="shared" si="155"/>
        <v>#DIV/0!</v>
      </c>
      <c r="AA375" s="17" t="e">
        <f t="shared" si="156"/>
        <v>#DIV/0!</v>
      </c>
      <c r="AB375" s="17" t="e">
        <f t="shared" si="157"/>
        <v>#DIV/0!</v>
      </c>
      <c r="AC375" s="17" t="e">
        <f t="shared" si="158"/>
        <v>#DIV/0!</v>
      </c>
      <c r="AE375" s="15"/>
      <c r="AG375" s="16" t="e">
        <f t="shared" si="151"/>
        <v>#DIV/0!</v>
      </c>
      <c r="AH375" s="17" t="e">
        <f t="shared" si="152"/>
        <v>#DIV/0!</v>
      </c>
      <c r="AK375" s="15"/>
      <c r="AM375" s="16" t="e">
        <f t="shared" si="153"/>
        <v>#DIV/0!</v>
      </c>
      <c r="AN375" s="17" t="e">
        <f t="shared" si="154"/>
        <v>#DIV/0!</v>
      </c>
      <c r="AQ375" s="9" t="e">
        <f t="shared" si="121"/>
        <v>#DIV/0!</v>
      </c>
      <c r="AR375" s="9" t="e">
        <f t="shared" si="122"/>
        <v>#DIV/0!</v>
      </c>
      <c r="AS375" s="9" t="e">
        <f t="shared" si="123"/>
        <v>#DIV/0!</v>
      </c>
    </row>
    <row r="376" spans="2:45" x14ac:dyDescent="0.2">
      <c r="B376" s="15"/>
      <c r="D376" s="16" t="e">
        <f t="shared" si="143"/>
        <v>#DIV/0!</v>
      </c>
      <c r="E376" s="17" t="e">
        <f t="shared" si="144"/>
        <v>#DIV/0!</v>
      </c>
      <c r="G376" s="15"/>
      <c r="I376" s="16" t="e">
        <f t="shared" si="145"/>
        <v>#DIV/0!</v>
      </c>
      <c r="J376" s="17" t="e">
        <f t="shared" si="146"/>
        <v>#DIV/0!</v>
      </c>
      <c r="L376" s="15"/>
      <c r="N376" s="16" t="e">
        <f t="shared" si="147"/>
        <v>#DIV/0!</v>
      </c>
      <c r="O376" s="17" t="e">
        <f t="shared" si="148"/>
        <v>#DIV/0!</v>
      </c>
      <c r="Q376" s="15"/>
      <c r="S376" s="16" t="e">
        <f t="shared" si="149"/>
        <v>#DIV/0!</v>
      </c>
      <c r="T376" s="17" t="e">
        <f t="shared" si="150"/>
        <v>#DIV/0!</v>
      </c>
      <c r="V376" s="15"/>
      <c r="X376" s="16" t="e">
        <f t="shared" si="140"/>
        <v>#DIV/0!</v>
      </c>
      <c r="Y376" s="9">
        <f t="shared" si="120"/>
        <v>3.8361063536163087E-5</v>
      </c>
      <c r="Z376" s="17" t="e">
        <f t="shared" si="155"/>
        <v>#DIV/0!</v>
      </c>
      <c r="AA376" s="17" t="e">
        <f t="shared" si="156"/>
        <v>#DIV/0!</v>
      </c>
      <c r="AB376" s="17" t="e">
        <f t="shared" si="157"/>
        <v>#DIV/0!</v>
      </c>
      <c r="AC376" s="17" t="e">
        <f t="shared" si="158"/>
        <v>#DIV/0!</v>
      </c>
      <c r="AE376" s="15"/>
      <c r="AG376" s="16" t="e">
        <f t="shared" si="151"/>
        <v>#DIV/0!</v>
      </c>
      <c r="AH376" s="17" t="e">
        <f t="shared" si="152"/>
        <v>#DIV/0!</v>
      </c>
      <c r="AK376" s="15"/>
      <c r="AM376" s="16" t="e">
        <f t="shared" si="153"/>
        <v>#DIV/0!</v>
      </c>
      <c r="AN376" s="17" t="e">
        <f t="shared" si="154"/>
        <v>#DIV/0!</v>
      </c>
      <c r="AQ376" s="9" t="e">
        <f t="shared" si="121"/>
        <v>#DIV/0!</v>
      </c>
      <c r="AR376" s="9" t="e">
        <f t="shared" si="122"/>
        <v>#DIV/0!</v>
      </c>
      <c r="AS376" s="9" t="e">
        <f t="shared" si="123"/>
        <v>#DIV/0!</v>
      </c>
    </row>
    <row r="377" spans="2:45" x14ac:dyDescent="0.2">
      <c r="B377" s="15"/>
      <c r="D377" s="16" t="e">
        <f t="shared" si="143"/>
        <v>#DIV/0!</v>
      </c>
      <c r="E377" s="17" t="e">
        <f t="shared" si="144"/>
        <v>#DIV/0!</v>
      </c>
      <c r="G377" s="15"/>
      <c r="I377" s="16" t="e">
        <f t="shared" si="145"/>
        <v>#DIV/0!</v>
      </c>
      <c r="J377" s="17" t="e">
        <f t="shared" si="146"/>
        <v>#DIV/0!</v>
      </c>
      <c r="L377" s="15"/>
      <c r="N377" s="16" t="e">
        <f t="shared" si="147"/>
        <v>#DIV/0!</v>
      </c>
      <c r="O377" s="17" t="e">
        <f t="shared" si="148"/>
        <v>#DIV/0!</v>
      </c>
      <c r="Q377" s="15"/>
      <c r="S377" s="16" t="e">
        <f t="shared" si="149"/>
        <v>#DIV/0!</v>
      </c>
      <c r="T377" s="17" t="e">
        <f t="shared" si="150"/>
        <v>#DIV/0!</v>
      </c>
      <c r="V377" s="15"/>
      <c r="X377" s="16" t="e">
        <f t="shared" si="140"/>
        <v>#DIV/0!</v>
      </c>
      <c r="Y377" s="9">
        <f t="shared" si="120"/>
        <v>3.8361063536163087E-5</v>
      </c>
      <c r="Z377" s="17" t="e">
        <f t="shared" si="155"/>
        <v>#DIV/0!</v>
      </c>
      <c r="AA377" s="17" t="e">
        <f t="shared" si="156"/>
        <v>#DIV/0!</v>
      </c>
      <c r="AB377" s="17" t="e">
        <f t="shared" si="157"/>
        <v>#DIV/0!</v>
      </c>
      <c r="AC377" s="17" t="e">
        <f t="shared" si="158"/>
        <v>#DIV/0!</v>
      </c>
      <c r="AE377" s="15"/>
      <c r="AG377" s="16" t="e">
        <f t="shared" si="151"/>
        <v>#DIV/0!</v>
      </c>
      <c r="AH377" s="17" t="e">
        <f t="shared" si="152"/>
        <v>#DIV/0!</v>
      </c>
      <c r="AK377" s="15"/>
      <c r="AM377" s="16" t="e">
        <f t="shared" si="153"/>
        <v>#DIV/0!</v>
      </c>
      <c r="AN377" s="17" t="e">
        <f t="shared" si="154"/>
        <v>#DIV/0!</v>
      </c>
      <c r="AQ377" s="9" t="e">
        <f t="shared" si="121"/>
        <v>#DIV/0!</v>
      </c>
      <c r="AR377" s="9" t="e">
        <f t="shared" si="122"/>
        <v>#DIV/0!</v>
      </c>
      <c r="AS377" s="9" t="e">
        <f t="shared" si="123"/>
        <v>#DIV/0!</v>
      </c>
    </row>
    <row r="378" spans="2:45" x14ac:dyDescent="0.2">
      <c r="B378" s="15"/>
      <c r="D378" s="16" t="e">
        <f t="shared" si="143"/>
        <v>#DIV/0!</v>
      </c>
      <c r="E378" s="17" t="e">
        <f t="shared" si="144"/>
        <v>#DIV/0!</v>
      </c>
      <c r="G378" s="15"/>
      <c r="I378" s="16" t="e">
        <f t="shared" si="145"/>
        <v>#DIV/0!</v>
      </c>
      <c r="J378" s="17" t="e">
        <f t="shared" si="146"/>
        <v>#DIV/0!</v>
      </c>
      <c r="L378" s="15"/>
      <c r="N378" s="16" t="e">
        <f t="shared" si="147"/>
        <v>#DIV/0!</v>
      </c>
      <c r="O378" s="17" t="e">
        <f t="shared" si="148"/>
        <v>#DIV/0!</v>
      </c>
      <c r="Q378" s="15"/>
      <c r="S378" s="16" t="e">
        <f t="shared" si="149"/>
        <v>#DIV/0!</v>
      </c>
      <c r="T378" s="17" t="e">
        <f t="shared" si="150"/>
        <v>#DIV/0!</v>
      </c>
      <c r="V378" s="15"/>
      <c r="X378" s="16" t="e">
        <f t="shared" si="140"/>
        <v>#DIV/0!</v>
      </c>
      <c r="Y378" s="9">
        <f t="shared" si="120"/>
        <v>3.8361063536163087E-5</v>
      </c>
      <c r="Z378" s="17" t="e">
        <f t="shared" si="155"/>
        <v>#DIV/0!</v>
      </c>
      <c r="AA378" s="17" t="e">
        <f t="shared" si="156"/>
        <v>#DIV/0!</v>
      </c>
      <c r="AB378" s="17" t="e">
        <f t="shared" si="157"/>
        <v>#DIV/0!</v>
      </c>
      <c r="AC378" s="17" t="e">
        <f t="shared" si="158"/>
        <v>#DIV/0!</v>
      </c>
      <c r="AE378" s="15"/>
      <c r="AG378" s="16" t="e">
        <f t="shared" si="151"/>
        <v>#DIV/0!</v>
      </c>
      <c r="AH378" s="17" t="e">
        <f t="shared" si="152"/>
        <v>#DIV/0!</v>
      </c>
      <c r="AK378" s="15"/>
      <c r="AM378" s="16" t="e">
        <f t="shared" si="153"/>
        <v>#DIV/0!</v>
      </c>
      <c r="AN378" s="17" t="e">
        <f t="shared" si="154"/>
        <v>#DIV/0!</v>
      </c>
      <c r="AQ378" s="9" t="e">
        <f t="shared" si="121"/>
        <v>#DIV/0!</v>
      </c>
      <c r="AR378" s="9" t="e">
        <f t="shared" si="122"/>
        <v>#DIV/0!</v>
      </c>
      <c r="AS378" s="9" t="e">
        <f t="shared" si="123"/>
        <v>#DIV/0!</v>
      </c>
    </row>
    <row r="379" spans="2:45" x14ac:dyDescent="0.2">
      <c r="B379" s="15"/>
      <c r="D379" s="16" t="e">
        <f t="shared" si="143"/>
        <v>#DIV/0!</v>
      </c>
      <c r="E379" s="17" t="e">
        <f t="shared" si="144"/>
        <v>#DIV/0!</v>
      </c>
      <c r="G379" s="15"/>
      <c r="I379" s="16" t="e">
        <f t="shared" si="145"/>
        <v>#DIV/0!</v>
      </c>
      <c r="J379" s="17" t="e">
        <f t="shared" si="146"/>
        <v>#DIV/0!</v>
      </c>
      <c r="L379" s="15"/>
      <c r="N379" s="16" t="e">
        <f t="shared" si="147"/>
        <v>#DIV/0!</v>
      </c>
      <c r="O379" s="17" t="e">
        <f t="shared" si="148"/>
        <v>#DIV/0!</v>
      </c>
      <c r="Q379" s="15"/>
      <c r="S379" s="16" t="e">
        <f t="shared" si="149"/>
        <v>#DIV/0!</v>
      </c>
      <c r="T379" s="17" t="e">
        <f t="shared" si="150"/>
        <v>#DIV/0!</v>
      </c>
      <c r="V379" s="15"/>
      <c r="X379" s="16" t="e">
        <f t="shared" si="140"/>
        <v>#DIV/0!</v>
      </c>
      <c r="Y379" s="9">
        <f t="shared" si="120"/>
        <v>3.8361063536163087E-5</v>
      </c>
      <c r="Z379" s="17" t="e">
        <f t="shared" si="155"/>
        <v>#DIV/0!</v>
      </c>
      <c r="AA379" s="17" t="e">
        <f t="shared" si="156"/>
        <v>#DIV/0!</v>
      </c>
      <c r="AB379" s="17" t="e">
        <f t="shared" si="157"/>
        <v>#DIV/0!</v>
      </c>
      <c r="AC379" s="17" t="e">
        <f t="shared" si="158"/>
        <v>#DIV/0!</v>
      </c>
      <c r="AE379" s="15"/>
      <c r="AG379" s="16" t="e">
        <f t="shared" si="151"/>
        <v>#DIV/0!</v>
      </c>
      <c r="AH379" s="17" t="e">
        <f t="shared" si="152"/>
        <v>#DIV/0!</v>
      </c>
      <c r="AK379" s="15"/>
      <c r="AM379" s="16" t="e">
        <f t="shared" si="153"/>
        <v>#DIV/0!</v>
      </c>
      <c r="AN379" s="17" t="e">
        <f t="shared" si="154"/>
        <v>#DIV/0!</v>
      </c>
      <c r="AQ379" s="9" t="e">
        <f t="shared" si="121"/>
        <v>#DIV/0!</v>
      </c>
      <c r="AR379" s="9" t="e">
        <f t="shared" si="122"/>
        <v>#DIV/0!</v>
      </c>
      <c r="AS379" s="9" t="e">
        <f t="shared" si="123"/>
        <v>#DIV/0!</v>
      </c>
    </row>
    <row r="380" spans="2:45" x14ac:dyDescent="0.2">
      <c r="B380" s="15"/>
      <c r="D380" s="16" t="e">
        <f t="shared" si="143"/>
        <v>#DIV/0!</v>
      </c>
      <c r="E380" s="17" t="e">
        <f t="shared" si="144"/>
        <v>#DIV/0!</v>
      </c>
      <c r="G380" s="15"/>
      <c r="I380" s="16" t="e">
        <f t="shared" si="145"/>
        <v>#DIV/0!</v>
      </c>
      <c r="J380" s="17" t="e">
        <f t="shared" si="146"/>
        <v>#DIV/0!</v>
      </c>
      <c r="L380" s="15"/>
      <c r="N380" s="16" t="e">
        <f t="shared" si="147"/>
        <v>#DIV/0!</v>
      </c>
      <c r="O380" s="17" t="e">
        <f t="shared" si="148"/>
        <v>#DIV/0!</v>
      </c>
      <c r="Q380" s="15"/>
      <c r="S380" s="16" t="e">
        <f t="shared" si="149"/>
        <v>#DIV/0!</v>
      </c>
      <c r="T380" s="17" t="e">
        <f t="shared" si="150"/>
        <v>#DIV/0!</v>
      </c>
      <c r="V380" s="15"/>
      <c r="X380" s="16" t="e">
        <f t="shared" si="140"/>
        <v>#DIV/0!</v>
      </c>
      <c r="Y380" s="9">
        <f t="shared" si="120"/>
        <v>3.8361063536163087E-5</v>
      </c>
      <c r="Z380" s="17" t="e">
        <f t="shared" si="155"/>
        <v>#DIV/0!</v>
      </c>
      <c r="AA380" s="17" t="e">
        <f t="shared" si="156"/>
        <v>#DIV/0!</v>
      </c>
      <c r="AB380" s="17" t="e">
        <f t="shared" si="157"/>
        <v>#DIV/0!</v>
      </c>
      <c r="AC380" s="17" t="e">
        <f t="shared" si="158"/>
        <v>#DIV/0!</v>
      </c>
      <c r="AE380" s="15"/>
      <c r="AG380" s="16" t="e">
        <f t="shared" si="151"/>
        <v>#DIV/0!</v>
      </c>
      <c r="AH380" s="17" t="e">
        <f t="shared" si="152"/>
        <v>#DIV/0!</v>
      </c>
      <c r="AK380" s="15"/>
      <c r="AM380" s="16" t="e">
        <f t="shared" si="153"/>
        <v>#DIV/0!</v>
      </c>
      <c r="AN380" s="17" t="e">
        <f t="shared" si="154"/>
        <v>#DIV/0!</v>
      </c>
      <c r="AQ380" s="9" t="e">
        <f t="shared" si="121"/>
        <v>#DIV/0!</v>
      </c>
      <c r="AR380" s="9" t="e">
        <f t="shared" si="122"/>
        <v>#DIV/0!</v>
      </c>
      <c r="AS380" s="9" t="e">
        <f t="shared" si="123"/>
        <v>#DIV/0!</v>
      </c>
    </row>
    <row r="381" spans="2:45" x14ac:dyDescent="0.2">
      <c r="B381" s="15"/>
      <c r="D381" s="16" t="e">
        <f t="shared" si="143"/>
        <v>#DIV/0!</v>
      </c>
      <c r="E381" s="17" t="e">
        <f t="shared" si="144"/>
        <v>#DIV/0!</v>
      </c>
      <c r="G381" s="15"/>
      <c r="I381" s="16" t="e">
        <f t="shared" si="145"/>
        <v>#DIV/0!</v>
      </c>
      <c r="J381" s="17" t="e">
        <f t="shared" si="146"/>
        <v>#DIV/0!</v>
      </c>
      <c r="L381" s="15"/>
      <c r="N381" s="16" t="e">
        <f t="shared" si="147"/>
        <v>#DIV/0!</v>
      </c>
      <c r="O381" s="17" t="e">
        <f t="shared" si="148"/>
        <v>#DIV/0!</v>
      </c>
      <c r="Q381" s="15"/>
      <c r="S381" s="16" t="e">
        <f t="shared" si="149"/>
        <v>#DIV/0!</v>
      </c>
      <c r="T381" s="17" t="e">
        <f t="shared" si="150"/>
        <v>#DIV/0!</v>
      </c>
      <c r="V381" s="15"/>
      <c r="X381" s="16" t="e">
        <f t="shared" si="140"/>
        <v>#DIV/0!</v>
      </c>
      <c r="Y381" s="9">
        <f t="shared" si="120"/>
        <v>3.8361063536163087E-5</v>
      </c>
      <c r="Z381" s="17" t="e">
        <f t="shared" si="155"/>
        <v>#DIV/0!</v>
      </c>
      <c r="AA381" s="17" t="e">
        <f t="shared" si="156"/>
        <v>#DIV/0!</v>
      </c>
      <c r="AB381" s="17" t="e">
        <f t="shared" si="157"/>
        <v>#DIV/0!</v>
      </c>
      <c r="AC381" s="17" t="e">
        <f t="shared" si="158"/>
        <v>#DIV/0!</v>
      </c>
      <c r="AE381" s="15"/>
      <c r="AG381" s="16" t="e">
        <f t="shared" si="151"/>
        <v>#DIV/0!</v>
      </c>
      <c r="AH381" s="17" t="e">
        <f t="shared" si="152"/>
        <v>#DIV/0!</v>
      </c>
      <c r="AK381" s="15"/>
      <c r="AM381" s="16" t="e">
        <f t="shared" si="153"/>
        <v>#DIV/0!</v>
      </c>
      <c r="AN381" s="17" t="e">
        <f t="shared" si="154"/>
        <v>#DIV/0!</v>
      </c>
      <c r="AQ381" s="9" t="e">
        <f t="shared" si="121"/>
        <v>#DIV/0!</v>
      </c>
      <c r="AR381" s="9" t="e">
        <f t="shared" si="122"/>
        <v>#DIV/0!</v>
      </c>
      <c r="AS381" s="9" t="e">
        <f t="shared" si="123"/>
        <v>#DIV/0!</v>
      </c>
    </row>
    <row r="382" spans="2:45" x14ac:dyDescent="0.2">
      <c r="B382" s="15"/>
      <c r="D382" s="16" t="e">
        <f t="shared" si="143"/>
        <v>#DIV/0!</v>
      </c>
      <c r="E382" s="17" t="e">
        <f t="shared" si="144"/>
        <v>#DIV/0!</v>
      </c>
      <c r="G382" s="15"/>
      <c r="I382" s="16" t="e">
        <f t="shared" si="145"/>
        <v>#DIV/0!</v>
      </c>
      <c r="J382" s="17" t="e">
        <f t="shared" si="146"/>
        <v>#DIV/0!</v>
      </c>
      <c r="L382" s="15"/>
      <c r="N382" s="16" t="e">
        <f t="shared" si="147"/>
        <v>#DIV/0!</v>
      </c>
      <c r="O382" s="17" t="e">
        <f t="shared" si="148"/>
        <v>#DIV/0!</v>
      </c>
      <c r="Q382" s="15"/>
      <c r="S382" s="16" t="e">
        <f t="shared" si="149"/>
        <v>#DIV/0!</v>
      </c>
      <c r="T382" s="17" t="e">
        <f t="shared" si="150"/>
        <v>#DIV/0!</v>
      </c>
      <c r="V382" s="15"/>
      <c r="X382" s="16" t="e">
        <f t="shared" si="140"/>
        <v>#DIV/0!</v>
      </c>
      <c r="Y382" s="9">
        <f t="shared" si="120"/>
        <v>3.8361063536163087E-5</v>
      </c>
      <c r="Z382" s="17" t="e">
        <f t="shared" si="155"/>
        <v>#DIV/0!</v>
      </c>
      <c r="AA382" s="17" t="e">
        <f t="shared" si="156"/>
        <v>#DIV/0!</v>
      </c>
      <c r="AB382" s="17" t="e">
        <f t="shared" si="157"/>
        <v>#DIV/0!</v>
      </c>
      <c r="AC382" s="17" t="e">
        <f t="shared" si="158"/>
        <v>#DIV/0!</v>
      </c>
      <c r="AE382" s="15"/>
      <c r="AG382" s="16" t="e">
        <f t="shared" si="151"/>
        <v>#DIV/0!</v>
      </c>
      <c r="AH382" s="17" t="e">
        <f t="shared" si="152"/>
        <v>#DIV/0!</v>
      </c>
      <c r="AK382" s="15"/>
      <c r="AM382" s="16" t="e">
        <f t="shared" si="153"/>
        <v>#DIV/0!</v>
      </c>
      <c r="AN382" s="17" t="e">
        <f t="shared" si="154"/>
        <v>#DIV/0!</v>
      </c>
      <c r="AQ382" s="9" t="e">
        <f t="shared" si="121"/>
        <v>#DIV/0!</v>
      </c>
      <c r="AR382" s="9" t="e">
        <f t="shared" si="122"/>
        <v>#DIV/0!</v>
      </c>
      <c r="AS382" s="9" t="e">
        <f t="shared" si="123"/>
        <v>#DIV/0!</v>
      </c>
    </row>
    <row r="383" spans="2:45" x14ac:dyDescent="0.2">
      <c r="B383" s="15"/>
      <c r="D383" s="16" t="e">
        <f t="shared" si="143"/>
        <v>#DIV/0!</v>
      </c>
      <c r="E383" s="17" t="e">
        <f t="shared" si="144"/>
        <v>#DIV/0!</v>
      </c>
      <c r="G383" s="15"/>
      <c r="I383" s="16" t="e">
        <f t="shared" si="145"/>
        <v>#DIV/0!</v>
      </c>
      <c r="J383" s="17" t="e">
        <f t="shared" si="146"/>
        <v>#DIV/0!</v>
      </c>
      <c r="L383" s="15"/>
      <c r="N383" s="16" t="e">
        <f t="shared" si="147"/>
        <v>#DIV/0!</v>
      </c>
      <c r="O383" s="17" t="e">
        <f t="shared" si="148"/>
        <v>#DIV/0!</v>
      </c>
      <c r="Q383" s="15"/>
      <c r="S383" s="16" t="e">
        <f t="shared" si="149"/>
        <v>#DIV/0!</v>
      </c>
      <c r="T383" s="17" t="e">
        <f t="shared" si="150"/>
        <v>#DIV/0!</v>
      </c>
      <c r="V383" s="15"/>
      <c r="X383" s="16" t="e">
        <f t="shared" si="140"/>
        <v>#DIV/0!</v>
      </c>
      <c r="Y383" s="9">
        <f t="shared" si="120"/>
        <v>3.8361063536163087E-5</v>
      </c>
      <c r="Z383" s="17" t="e">
        <f t="shared" si="155"/>
        <v>#DIV/0!</v>
      </c>
      <c r="AA383" s="17" t="e">
        <f t="shared" si="156"/>
        <v>#DIV/0!</v>
      </c>
      <c r="AB383" s="17" t="e">
        <f t="shared" si="157"/>
        <v>#DIV/0!</v>
      </c>
      <c r="AC383" s="17" t="e">
        <f t="shared" si="158"/>
        <v>#DIV/0!</v>
      </c>
      <c r="AE383" s="15"/>
      <c r="AG383" s="16" t="e">
        <f t="shared" si="151"/>
        <v>#DIV/0!</v>
      </c>
      <c r="AH383" s="17" t="e">
        <f t="shared" si="152"/>
        <v>#DIV/0!</v>
      </c>
      <c r="AK383" s="15"/>
      <c r="AM383" s="16" t="e">
        <f t="shared" si="153"/>
        <v>#DIV/0!</v>
      </c>
      <c r="AN383" s="17" t="e">
        <f t="shared" si="154"/>
        <v>#DIV/0!</v>
      </c>
      <c r="AQ383" s="9" t="e">
        <f t="shared" si="121"/>
        <v>#DIV/0!</v>
      </c>
      <c r="AR383" s="9" t="e">
        <f t="shared" si="122"/>
        <v>#DIV/0!</v>
      </c>
      <c r="AS383" s="9" t="e">
        <f t="shared" si="123"/>
        <v>#DIV/0!</v>
      </c>
    </row>
    <row r="384" spans="2:45" x14ac:dyDescent="0.2">
      <c r="B384" s="15"/>
      <c r="D384" s="16" t="e">
        <f t="shared" si="143"/>
        <v>#DIV/0!</v>
      </c>
      <c r="E384" s="17" t="e">
        <f t="shared" si="144"/>
        <v>#DIV/0!</v>
      </c>
      <c r="G384" s="15"/>
      <c r="I384" s="16" t="e">
        <f t="shared" si="145"/>
        <v>#DIV/0!</v>
      </c>
      <c r="J384" s="17" t="e">
        <f t="shared" si="146"/>
        <v>#DIV/0!</v>
      </c>
      <c r="L384" s="15"/>
      <c r="N384" s="16" t="e">
        <f t="shared" si="147"/>
        <v>#DIV/0!</v>
      </c>
      <c r="O384" s="17" t="e">
        <f t="shared" si="148"/>
        <v>#DIV/0!</v>
      </c>
      <c r="Q384" s="15"/>
      <c r="S384" s="16" t="e">
        <f t="shared" si="149"/>
        <v>#DIV/0!</v>
      </c>
      <c r="T384" s="17" t="e">
        <f t="shared" si="150"/>
        <v>#DIV/0!</v>
      </c>
      <c r="V384" s="15"/>
      <c r="X384" s="16" t="e">
        <f t="shared" si="140"/>
        <v>#DIV/0!</v>
      </c>
      <c r="Y384" s="9">
        <f t="shared" si="120"/>
        <v>3.8361063536163087E-5</v>
      </c>
      <c r="Z384" s="17" t="e">
        <f t="shared" si="155"/>
        <v>#DIV/0!</v>
      </c>
      <c r="AA384" s="17" t="e">
        <f t="shared" si="156"/>
        <v>#DIV/0!</v>
      </c>
      <c r="AB384" s="17" t="e">
        <f t="shared" si="157"/>
        <v>#DIV/0!</v>
      </c>
      <c r="AC384" s="17" t="e">
        <f t="shared" si="158"/>
        <v>#DIV/0!</v>
      </c>
      <c r="AE384" s="15"/>
      <c r="AG384" s="16" t="e">
        <f t="shared" si="151"/>
        <v>#DIV/0!</v>
      </c>
      <c r="AH384" s="17" t="e">
        <f t="shared" si="152"/>
        <v>#DIV/0!</v>
      </c>
      <c r="AK384" s="15"/>
      <c r="AM384" s="16" t="e">
        <f t="shared" si="153"/>
        <v>#DIV/0!</v>
      </c>
      <c r="AN384" s="17" t="e">
        <f t="shared" si="154"/>
        <v>#DIV/0!</v>
      </c>
      <c r="AQ384" s="9" t="e">
        <f t="shared" si="121"/>
        <v>#DIV/0!</v>
      </c>
      <c r="AR384" s="9" t="e">
        <f t="shared" si="122"/>
        <v>#DIV/0!</v>
      </c>
      <c r="AS384" s="9" t="e">
        <f t="shared" si="123"/>
        <v>#DIV/0!</v>
      </c>
    </row>
    <row r="385" spans="2:45" x14ac:dyDescent="0.2">
      <c r="B385" s="15"/>
      <c r="D385" s="16" t="e">
        <f t="shared" si="143"/>
        <v>#DIV/0!</v>
      </c>
      <c r="E385" s="17" t="e">
        <f t="shared" si="144"/>
        <v>#DIV/0!</v>
      </c>
      <c r="G385" s="15"/>
      <c r="I385" s="16" t="e">
        <f t="shared" si="145"/>
        <v>#DIV/0!</v>
      </c>
      <c r="J385" s="17" t="e">
        <f t="shared" si="146"/>
        <v>#DIV/0!</v>
      </c>
      <c r="L385" s="15"/>
      <c r="N385" s="16" t="e">
        <f t="shared" si="147"/>
        <v>#DIV/0!</v>
      </c>
      <c r="O385" s="17" t="e">
        <f t="shared" si="148"/>
        <v>#DIV/0!</v>
      </c>
      <c r="Q385" s="15"/>
      <c r="S385" s="16" t="e">
        <f t="shared" si="149"/>
        <v>#DIV/0!</v>
      </c>
      <c r="T385" s="17" t="e">
        <f t="shared" si="150"/>
        <v>#DIV/0!</v>
      </c>
      <c r="V385" s="15"/>
      <c r="X385" s="16" t="e">
        <f t="shared" si="140"/>
        <v>#DIV/0!</v>
      </c>
      <c r="Y385" s="9">
        <f t="shared" si="120"/>
        <v>3.8361063536163087E-5</v>
      </c>
      <c r="Z385" s="17" t="e">
        <f t="shared" si="155"/>
        <v>#DIV/0!</v>
      </c>
      <c r="AA385" s="17" t="e">
        <f t="shared" si="156"/>
        <v>#DIV/0!</v>
      </c>
      <c r="AB385" s="17" t="e">
        <f t="shared" si="157"/>
        <v>#DIV/0!</v>
      </c>
      <c r="AC385" s="17" t="e">
        <f t="shared" si="158"/>
        <v>#DIV/0!</v>
      </c>
      <c r="AE385" s="15"/>
      <c r="AG385" s="16" t="e">
        <f t="shared" si="151"/>
        <v>#DIV/0!</v>
      </c>
      <c r="AH385" s="17" t="e">
        <f t="shared" si="152"/>
        <v>#DIV/0!</v>
      </c>
      <c r="AK385" s="15"/>
      <c r="AM385" s="16" t="e">
        <f t="shared" si="153"/>
        <v>#DIV/0!</v>
      </c>
      <c r="AN385" s="17" t="e">
        <f t="shared" si="154"/>
        <v>#DIV/0!</v>
      </c>
      <c r="AQ385" s="9" t="e">
        <f t="shared" si="121"/>
        <v>#DIV/0!</v>
      </c>
      <c r="AR385" s="9" t="e">
        <f t="shared" si="122"/>
        <v>#DIV/0!</v>
      </c>
      <c r="AS385" s="9" t="e">
        <f t="shared" si="123"/>
        <v>#DIV/0!</v>
      </c>
    </row>
    <row r="386" spans="2:45" x14ac:dyDescent="0.2">
      <c r="B386" s="15"/>
      <c r="D386" s="16" t="e">
        <f t="shared" si="143"/>
        <v>#DIV/0!</v>
      </c>
      <c r="E386" s="17" t="e">
        <f t="shared" si="144"/>
        <v>#DIV/0!</v>
      </c>
      <c r="G386" s="15"/>
      <c r="I386" s="16" t="e">
        <f t="shared" si="145"/>
        <v>#DIV/0!</v>
      </c>
      <c r="J386" s="17" t="e">
        <f t="shared" si="146"/>
        <v>#DIV/0!</v>
      </c>
      <c r="L386" s="15"/>
      <c r="N386" s="16" t="e">
        <f t="shared" si="147"/>
        <v>#DIV/0!</v>
      </c>
      <c r="O386" s="17" t="e">
        <f t="shared" si="148"/>
        <v>#DIV/0!</v>
      </c>
      <c r="Q386" s="15"/>
      <c r="S386" s="16" t="e">
        <f t="shared" si="149"/>
        <v>#DIV/0!</v>
      </c>
      <c r="T386" s="17" t="e">
        <f t="shared" si="150"/>
        <v>#DIV/0!</v>
      </c>
      <c r="V386" s="15"/>
      <c r="X386" s="16" t="e">
        <f t="shared" si="140"/>
        <v>#DIV/0!</v>
      </c>
      <c r="Y386" s="9">
        <f t="shared" si="120"/>
        <v>3.8361063536163087E-5</v>
      </c>
      <c r="Z386" s="17" t="e">
        <f t="shared" si="155"/>
        <v>#DIV/0!</v>
      </c>
      <c r="AA386" s="17" t="e">
        <f t="shared" si="156"/>
        <v>#DIV/0!</v>
      </c>
      <c r="AB386" s="17" t="e">
        <f t="shared" si="157"/>
        <v>#DIV/0!</v>
      </c>
      <c r="AC386" s="17" t="e">
        <f t="shared" si="158"/>
        <v>#DIV/0!</v>
      </c>
      <c r="AE386" s="15"/>
      <c r="AG386" s="16" t="e">
        <f t="shared" si="151"/>
        <v>#DIV/0!</v>
      </c>
      <c r="AH386" s="17" t="e">
        <f t="shared" si="152"/>
        <v>#DIV/0!</v>
      </c>
      <c r="AK386" s="15"/>
      <c r="AM386" s="16" t="e">
        <f t="shared" si="153"/>
        <v>#DIV/0!</v>
      </c>
      <c r="AN386" s="17" t="e">
        <f t="shared" si="154"/>
        <v>#DIV/0!</v>
      </c>
      <c r="AQ386" s="9" t="e">
        <f t="shared" si="121"/>
        <v>#DIV/0!</v>
      </c>
      <c r="AR386" s="9" t="e">
        <f t="shared" si="122"/>
        <v>#DIV/0!</v>
      </c>
      <c r="AS386" s="9" t="e">
        <f t="shared" si="123"/>
        <v>#DIV/0!</v>
      </c>
    </row>
    <row r="387" spans="2:45" x14ac:dyDescent="0.2">
      <c r="B387" s="15"/>
      <c r="D387" s="16" t="e">
        <f t="shared" si="143"/>
        <v>#DIV/0!</v>
      </c>
      <c r="E387" s="17" t="e">
        <f t="shared" si="144"/>
        <v>#DIV/0!</v>
      </c>
      <c r="G387" s="15"/>
      <c r="I387" s="16" t="e">
        <f t="shared" si="145"/>
        <v>#DIV/0!</v>
      </c>
      <c r="J387" s="17" t="e">
        <f t="shared" si="146"/>
        <v>#DIV/0!</v>
      </c>
      <c r="L387" s="15"/>
      <c r="N387" s="16" t="e">
        <f t="shared" si="147"/>
        <v>#DIV/0!</v>
      </c>
      <c r="O387" s="17" t="e">
        <f t="shared" si="148"/>
        <v>#DIV/0!</v>
      </c>
      <c r="Q387" s="15"/>
      <c r="S387" s="16" t="e">
        <f t="shared" si="149"/>
        <v>#DIV/0!</v>
      </c>
      <c r="T387" s="17" t="e">
        <f t="shared" si="150"/>
        <v>#DIV/0!</v>
      </c>
      <c r="V387" s="15"/>
      <c r="X387" s="16" t="e">
        <f t="shared" si="140"/>
        <v>#DIV/0!</v>
      </c>
      <c r="Y387" s="9">
        <f t="shared" ref="Y387:Y438" si="159">+(1+VLOOKUP(MONTH(V387),$BM$4:$BN$15,2,0)/100)^(1/365)-1</f>
        <v>3.8361063536163087E-5</v>
      </c>
      <c r="Z387" s="17" t="e">
        <f t="shared" si="155"/>
        <v>#DIV/0!</v>
      </c>
      <c r="AA387" s="17" t="e">
        <f t="shared" si="156"/>
        <v>#DIV/0!</v>
      </c>
      <c r="AB387" s="17" t="e">
        <f t="shared" si="157"/>
        <v>#DIV/0!</v>
      </c>
      <c r="AC387" s="17" t="e">
        <f t="shared" si="158"/>
        <v>#DIV/0!</v>
      </c>
      <c r="AE387" s="15"/>
      <c r="AG387" s="16" t="e">
        <f t="shared" si="151"/>
        <v>#DIV/0!</v>
      </c>
      <c r="AH387" s="17" t="e">
        <f t="shared" si="152"/>
        <v>#DIV/0!</v>
      </c>
      <c r="AK387" s="15"/>
      <c r="AM387" s="16" t="e">
        <f t="shared" si="153"/>
        <v>#DIV/0!</v>
      </c>
      <c r="AN387" s="17" t="e">
        <f t="shared" si="154"/>
        <v>#DIV/0!</v>
      </c>
      <c r="AQ387" s="9" t="e">
        <f t="shared" ref="AQ387:AQ427" si="160">+MIN(AN387,AH387,T387,O387,J387,E387)</f>
        <v>#DIV/0!</v>
      </c>
      <c r="AR387" s="9" t="e">
        <f t="shared" ref="AR387:AR427" si="161">+MAX(AN387,AH387,T387,O387,J387,E387)</f>
        <v>#DIV/0!</v>
      </c>
      <c r="AS387" s="9" t="e">
        <f t="shared" ref="AS387:AS427" si="162">+AVERAGE(AN387,AH387,T387,O387,J387,E387)</f>
        <v>#DIV/0!</v>
      </c>
    </row>
    <row r="388" spans="2:45" x14ac:dyDescent="0.2">
      <c r="B388" s="15"/>
      <c r="D388" s="16" t="e">
        <f t="shared" si="143"/>
        <v>#DIV/0!</v>
      </c>
      <c r="E388" s="17" t="e">
        <f t="shared" si="144"/>
        <v>#DIV/0!</v>
      </c>
      <c r="G388" s="15"/>
      <c r="I388" s="16" t="e">
        <f t="shared" si="145"/>
        <v>#DIV/0!</v>
      </c>
      <c r="J388" s="17" t="e">
        <f t="shared" si="146"/>
        <v>#DIV/0!</v>
      </c>
      <c r="L388" s="15"/>
      <c r="N388" s="16" t="e">
        <f t="shared" si="147"/>
        <v>#DIV/0!</v>
      </c>
      <c r="O388" s="17" t="e">
        <f t="shared" si="148"/>
        <v>#DIV/0!</v>
      </c>
      <c r="Q388" s="15"/>
      <c r="S388" s="16" t="e">
        <f t="shared" si="149"/>
        <v>#DIV/0!</v>
      </c>
      <c r="T388" s="17" t="e">
        <f t="shared" si="150"/>
        <v>#DIV/0!</v>
      </c>
      <c r="V388" s="15"/>
      <c r="X388" s="16" t="e">
        <f t="shared" si="140"/>
        <v>#DIV/0!</v>
      </c>
      <c r="Y388" s="9">
        <f t="shared" si="159"/>
        <v>3.8361063536163087E-5</v>
      </c>
      <c r="Z388" s="17" t="e">
        <f t="shared" si="155"/>
        <v>#DIV/0!</v>
      </c>
      <c r="AA388" s="17" t="e">
        <f t="shared" si="156"/>
        <v>#DIV/0!</v>
      </c>
      <c r="AB388" s="17" t="e">
        <f t="shared" si="157"/>
        <v>#DIV/0!</v>
      </c>
      <c r="AC388" s="17" t="e">
        <f t="shared" si="158"/>
        <v>#DIV/0!</v>
      </c>
      <c r="AE388" s="15"/>
      <c r="AG388" s="16" t="e">
        <f t="shared" si="151"/>
        <v>#DIV/0!</v>
      </c>
      <c r="AH388" s="17" t="e">
        <f t="shared" si="152"/>
        <v>#DIV/0!</v>
      </c>
      <c r="AK388" s="15"/>
      <c r="AM388" s="16" t="e">
        <f t="shared" si="153"/>
        <v>#DIV/0!</v>
      </c>
      <c r="AN388" s="17" t="e">
        <f t="shared" si="154"/>
        <v>#DIV/0!</v>
      </c>
      <c r="AQ388" s="9" t="e">
        <f t="shared" si="160"/>
        <v>#DIV/0!</v>
      </c>
      <c r="AR388" s="9" t="e">
        <f t="shared" si="161"/>
        <v>#DIV/0!</v>
      </c>
      <c r="AS388" s="9" t="e">
        <f t="shared" si="162"/>
        <v>#DIV/0!</v>
      </c>
    </row>
    <row r="389" spans="2:45" x14ac:dyDescent="0.2">
      <c r="B389" s="15"/>
      <c r="D389" s="16" t="e">
        <f t="shared" si="143"/>
        <v>#DIV/0!</v>
      </c>
      <c r="E389" s="17" t="e">
        <f t="shared" si="144"/>
        <v>#DIV/0!</v>
      </c>
      <c r="G389" s="15"/>
      <c r="I389" s="16" t="e">
        <f t="shared" si="145"/>
        <v>#DIV/0!</v>
      </c>
      <c r="J389" s="17" t="e">
        <f t="shared" si="146"/>
        <v>#DIV/0!</v>
      </c>
      <c r="L389" s="15"/>
      <c r="N389" s="16" t="e">
        <f t="shared" si="147"/>
        <v>#DIV/0!</v>
      </c>
      <c r="O389" s="17" t="e">
        <f t="shared" si="148"/>
        <v>#DIV/0!</v>
      </c>
      <c r="Q389" s="15"/>
      <c r="S389" s="16" t="e">
        <f t="shared" si="149"/>
        <v>#DIV/0!</v>
      </c>
      <c r="T389" s="17" t="e">
        <f t="shared" si="150"/>
        <v>#DIV/0!</v>
      </c>
      <c r="V389" s="15"/>
      <c r="X389" s="16" t="e">
        <f t="shared" si="140"/>
        <v>#DIV/0!</v>
      </c>
      <c r="Y389" s="9">
        <f t="shared" si="159"/>
        <v>3.8361063536163087E-5</v>
      </c>
      <c r="Z389" s="17" t="e">
        <f t="shared" si="155"/>
        <v>#DIV/0!</v>
      </c>
      <c r="AA389" s="17" t="e">
        <f t="shared" si="156"/>
        <v>#DIV/0!</v>
      </c>
      <c r="AB389" s="17" t="e">
        <f t="shared" si="157"/>
        <v>#DIV/0!</v>
      </c>
      <c r="AC389" s="17" t="e">
        <f t="shared" si="158"/>
        <v>#DIV/0!</v>
      </c>
      <c r="AE389" s="15"/>
      <c r="AG389" s="16" t="e">
        <f t="shared" si="151"/>
        <v>#DIV/0!</v>
      </c>
      <c r="AH389" s="17" t="e">
        <f t="shared" si="152"/>
        <v>#DIV/0!</v>
      </c>
      <c r="AK389" s="15"/>
      <c r="AM389" s="16" t="e">
        <f t="shared" si="153"/>
        <v>#DIV/0!</v>
      </c>
      <c r="AN389" s="17" t="e">
        <f t="shared" si="154"/>
        <v>#DIV/0!</v>
      </c>
      <c r="AQ389" s="9" t="e">
        <f t="shared" si="160"/>
        <v>#DIV/0!</v>
      </c>
      <c r="AR389" s="9" t="e">
        <f t="shared" si="161"/>
        <v>#DIV/0!</v>
      </c>
      <c r="AS389" s="9" t="e">
        <f t="shared" si="162"/>
        <v>#DIV/0!</v>
      </c>
    </row>
    <row r="390" spans="2:45" x14ac:dyDescent="0.2">
      <c r="B390" s="15"/>
      <c r="D390" s="16" t="e">
        <f t="shared" si="143"/>
        <v>#DIV/0!</v>
      </c>
      <c r="E390" s="17" t="e">
        <f t="shared" si="144"/>
        <v>#DIV/0!</v>
      </c>
      <c r="G390" s="15"/>
      <c r="I390" s="16" t="e">
        <f t="shared" si="145"/>
        <v>#DIV/0!</v>
      </c>
      <c r="J390" s="17" t="e">
        <f t="shared" si="146"/>
        <v>#DIV/0!</v>
      </c>
      <c r="L390" s="15"/>
      <c r="N390" s="16" t="e">
        <f t="shared" si="147"/>
        <v>#DIV/0!</v>
      </c>
      <c r="O390" s="17" t="e">
        <f t="shared" si="148"/>
        <v>#DIV/0!</v>
      </c>
      <c r="Q390" s="15"/>
      <c r="S390" s="16" t="e">
        <f t="shared" si="149"/>
        <v>#DIV/0!</v>
      </c>
      <c r="T390" s="17" t="e">
        <f t="shared" si="150"/>
        <v>#DIV/0!</v>
      </c>
      <c r="V390" s="15"/>
      <c r="X390" s="16" t="e">
        <f t="shared" si="140"/>
        <v>#DIV/0!</v>
      </c>
      <c r="Y390" s="9">
        <f t="shared" si="159"/>
        <v>3.8361063536163087E-5</v>
      </c>
      <c r="Z390" s="17" t="e">
        <f t="shared" si="155"/>
        <v>#DIV/0!</v>
      </c>
      <c r="AA390" s="17" t="e">
        <f t="shared" si="156"/>
        <v>#DIV/0!</v>
      </c>
      <c r="AB390" s="17" t="e">
        <f t="shared" si="157"/>
        <v>#DIV/0!</v>
      </c>
      <c r="AC390" s="17" t="e">
        <f t="shared" si="158"/>
        <v>#DIV/0!</v>
      </c>
      <c r="AE390" s="15"/>
      <c r="AG390" s="16" t="e">
        <f t="shared" si="151"/>
        <v>#DIV/0!</v>
      </c>
      <c r="AH390" s="17" t="e">
        <f t="shared" si="152"/>
        <v>#DIV/0!</v>
      </c>
      <c r="AK390" s="15"/>
      <c r="AM390" s="16" t="e">
        <f t="shared" si="153"/>
        <v>#DIV/0!</v>
      </c>
      <c r="AN390" s="17" t="e">
        <f t="shared" si="154"/>
        <v>#DIV/0!</v>
      </c>
      <c r="AQ390" s="9" t="e">
        <f t="shared" si="160"/>
        <v>#DIV/0!</v>
      </c>
      <c r="AR390" s="9" t="e">
        <f t="shared" si="161"/>
        <v>#DIV/0!</v>
      </c>
      <c r="AS390" s="9" t="e">
        <f t="shared" si="162"/>
        <v>#DIV/0!</v>
      </c>
    </row>
    <row r="391" spans="2:45" x14ac:dyDescent="0.2">
      <c r="B391" s="15"/>
      <c r="D391" s="16" t="e">
        <f t="shared" si="143"/>
        <v>#DIV/0!</v>
      </c>
      <c r="E391" s="17" t="e">
        <f t="shared" si="144"/>
        <v>#DIV/0!</v>
      </c>
      <c r="G391" s="15"/>
      <c r="I391" s="16" t="e">
        <f t="shared" si="145"/>
        <v>#DIV/0!</v>
      </c>
      <c r="J391" s="17" t="e">
        <f t="shared" si="146"/>
        <v>#DIV/0!</v>
      </c>
      <c r="L391" s="15"/>
      <c r="N391" s="16" t="e">
        <f t="shared" si="147"/>
        <v>#DIV/0!</v>
      </c>
      <c r="O391" s="17" t="e">
        <f t="shared" si="148"/>
        <v>#DIV/0!</v>
      </c>
      <c r="Q391" s="15"/>
      <c r="S391" s="16" t="e">
        <f t="shared" si="149"/>
        <v>#DIV/0!</v>
      </c>
      <c r="T391" s="17" t="e">
        <f t="shared" si="150"/>
        <v>#DIV/0!</v>
      </c>
      <c r="V391" s="15"/>
      <c r="X391" s="16" t="e">
        <f t="shared" ref="X391:X438" si="163">+W391/W390-1</f>
        <v>#DIV/0!</v>
      </c>
      <c r="Y391" s="9">
        <f t="shared" si="159"/>
        <v>3.8361063536163087E-5</v>
      </c>
      <c r="Z391" s="17" t="e">
        <f t="shared" si="155"/>
        <v>#DIV/0!</v>
      </c>
      <c r="AA391" s="17" t="e">
        <f t="shared" si="156"/>
        <v>#DIV/0!</v>
      </c>
      <c r="AB391" s="17" t="e">
        <f t="shared" si="157"/>
        <v>#DIV/0!</v>
      </c>
      <c r="AC391" s="17" t="e">
        <f t="shared" si="158"/>
        <v>#DIV/0!</v>
      </c>
      <c r="AE391" s="15"/>
      <c r="AG391" s="16" t="e">
        <f t="shared" si="151"/>
        <v>#DIV/0!</v>
      </c>
      <c r="AH391" s="17" t="e">
        <f t="shared" si="152"/>
        <v>#DIV/0!</v>
      </c>
      <c r="AK391" s="15"/>
      <c r="AM391" s="16" t="e">
        <f t="shared" si="153"/>
        <v>#DIV/0!</v>
      </c>
      <c r="AN391" s="17" t="e">
        <f t="shared" si="154"/>
        <v>#DIV/0!</v>
      </c>
      <c r="AQ391" s="9" t="e">
        <f t="shared" si="160"/>
        <v>#DIV/0!</v>
      </c>
      <c r="AR391" s="9" t="e">
        <f t="shared" si="161"/>
        <v>#DIV/0!</v>
      </c>
      <c r="AS391" s="9" t="e">
        <f t="shared" si="162"/>
        <v>#DIV/0!</v>
      </c>
    </row>
    <row r="392" spans="2:45" x14ac:dyDescent="0.2">
      <c r="B392" s="15"/>
      <c r="D392" s="16" t="e">
        <f t="shared" si="143"/>
        <v>#DIV/0!</v>
      </c>
      <c r="E392" s="17" t="e">
        <f t="shared" si="144"/>
        <v>#DIV/0!</v>
      </c>
      <c r="G392" s="15"/>
      <c r="I392" s="16" t="e">
        <f t="shared" si="145"/>
        <v>#DIV/0!</v>
      </c>
      <c r="J392" s="17" t="e">
        <f t="shared" si="146"/>
        <v>#DIV/0!</v>
      </c>
      <c r="L392" s="15"/>
      <c r="N392" s="16" t="e">
        <f t="shared" si="147"/>
        <v>#DIV/0!</v>
      </c>
      <c r="O392" s="17" t="e">
        <f t="shared" si="148"/>
        <v>#DIV/0!</v>
      </c>
      <c r="Q392" s="15"/>
      <c r="S392" s="16" t="e">
        <f t="shared" si="149"/>
        <v>#DIV/0!</v>
      </c>
      <c r="T392" s="17" t="e">
        <f t="shared" si="150"/>
        <v>#DIV/0!</v>
      </c>
      <c r="V392" s="15"/>
      <c r="X392" s="16" t="e">
        <f t="shared" si="163"/>
        <v>#DIV/0!</v>
      </c>
      <c r="Y392" s="9">
        <f t="shared" si="159"/>
        <v>3.8361063536163087E-5</v>
      </c>
      <c r="Z392" s="17" t="e">
        <f t="shared" si="155"/>
        <v>#DIV/0!</v>
      </c>
      <c r="AA392" s="17" t="e">
        <f t="shared" si="156"/>
        <v>#DIV/0!</v>
      </c>
      <c r="AB392" s="17" t="e">
        <f t="shared" si="157"/>
        <v>#DIV/0!</v>
      </c>
      <c r="AC392" s="17" t="e">
        <f t="shared" si="158"/>
        <v>#DIV/0!</v>
      </c>
      <c r="AE392" s="15"/>
      <c r="AG392" s="16" t="e">
        <f t="shared" si="151"/>
        <v>#DIV/0!</v>
      </c>
      <c r="AH392" s="17" t="e">
        <f t="shared" si="152"/>
        <v>#DIV/0!</v>
      </c>
      <c r="AK392" s="15"/>
      <c r="AM392" s="16" t="e">
        <f t="shared" si="153"/>
        <v>#DIV/0!</v>
      </c>
      <c r="AN392" s="17" t="e">
        <f t="shared" si="154"/>
        <v>#DIV/0!</v>
      </c>
      <c r="AQ392" s="9" t="e">
        <f t="shared" si="160"/>
        <v>#DIV/0!</v>
      </c>
      <c r="AR392" s="9" t="e">
        <f t="shared" si="161"/>
        <v>#DIV/0!</v>
      </c>
      <c r="AS392" s="9" t="e">
        <f t="shared" si="162"/>
        <v>#DIV/0!</v>
      </c>
    </row>
    <row r="393" spans="2:45" x14ac:dyDescent="0.2">
      <c r="B393" s="15"/>
      <c r="D393" s="16" t="e">
        <f t="shared" si="143"/>
        <v>#DIV/0!</v>
      </c>
      <c r="E393" s="17" t="e">
        <f t="shared" si="144"/>
        <v>#DIV/0!</v>
      </c>
      <c r="G393" s="15"/>
      <c r="I393" s="16" t="e">
        <f t="shared" si="145"/>
        <v>#DIV/0!</v>
      </c>
      <c r="J393" s="17" t="e">
        <f t="shared" si="146"/>
        <v>#DIV/0!</v>
      </c>
      <c r="L393" s="15"/>
      <c r="N393" s="16" t="e">
        <f t="shared" si="147"/>
        <v>#DIV/0!</v>
      </c>
      <c r="O393" s="17" t="e">
        <f t="shared" si="148"/>
        <v>#DIV/0!</v>
      </c>
      <c r="Q393" s="15"/>
      <c r="S393" s="16" t="e">
        <f t="shared" si="149"/>
        <v>#DIV/0!</v>
      </c>
      <c r="T393" s="17" t="e">
        <f t="shared" si="150"/>
        <v>#DIV/0!</v>
      </c>
      <c r="V393" s="15"/>
      <c r="X393" s="16" t="e">
        <f t="shared" si="163"/>
        <v>#DIV/0!</v>
      </c>
      <c r="Y393" s="9">
        <f t="shared" si="159"/>
        <v>3.8361063536163087E-5</v>
      </c>
      <c r="Z393" s="17" t="e">
        <f t="shared" si="155"/>
        <v>#DIV/0!</v>
      </c>
      <c r="AA393" s="17" t="e">
        <f t="shared" si="156"/>
        <v>#DIV/0!</v>
      </c>
      <c r="AB393" s="17" t="e">
        <f t="shared" si="157"/>
        <v>#DIV/0!</v>
      </c>
      <c r="AC393" s="17" t="e">
        <f t="shared" si="158"/>
        <v>#DIV/0!</v>
      </c>
      <c r="AE393" s="15"/>
      <c r="AG393" s="16" t="e">
        <f t="shared" si="151"/>
        <v>#DIV/0!</v>
      </c>
      <c r="AH393" s="17" t="e">
        <f t="shared" si="152"/>
        <v>#DIV/0!</v>
      </c>
      <c r="AK393" s="15"/>
      <c r="AM393" s="16" t="e">
        <f t="shared" si="153"/>
        <v>#DIV/0!</v>
      </c>
      <c r="AN393" s="17" t="e">
        <f t="shared" si="154"/>
        <v>#DIV/0!</v>
      </c>
      <c r="AQ393" s="9" t="e">
        <f t="shared" si="160"/>
        <v>#DIV/0!</v>
      </c>
      <c r="AR393" s="9" t="e">
        <f t="shared" si="161"/>
        <v>#DIV/0!</v>
      </c>
      <c r="AS393" s="9" t="e">
        <f t="shared" si="162"/>
        <v>#DIV/0!</v>
      </c>
    </row>
    <row r="394" spans="2:45" x14ac:dyDescent="0.2">
      <c r="B394" s="15"/>
      <c r="D394" s="16" t="e">
        <f t="shared" si="143"/>
        <v>#DIV/0!</v>
      </c>
      <c r="E394" s="17" t="e">
        <f t="shared" si="144"/>
        <v>#DIV/0!</v>
      </c>
      <c r="G394" s="15"/>
      <c r="I394" s="16" t="e">
        <f t="shared" si="145"/>
        <v>#DIV/0!</v>
      </c>
      <c r="J394" s="17" t="e">
        <f t="shared" si="146"/>
        <v>#DIV/0!</v>
      </c>
      <c r="L394" s="15"/>
      <c r="N394" s="16" t="e">
        <f t="shared" si="147"/>
        <v>#DIV/0!</v>
      </c>
      <c r="O394" s="17" t="e">
        <f t="shared" si="148"/>
        <v>#DIV/0!</v>
      </c>
      <c r="Q394" s="15"/>
      <c r="S394" s="16" t="e">
        <f t="shared" si="149"/>
        <v>#DIV/0!</v>
      </c>
      <c r="T394" s="17" t="e">
        <f t="shared" si="150"/>
        <v>#DIV/0!</v>
      </c>
      <c r="V394" s="15"/>
      <c r="X394" s="16" t="e">
        <f t="shared" si="163"/>
        <v>#DIV/0!</v>
      </c>
      <c r="Y394" s="9">
        <f t="shared" si="159"/>
        <v>3.8361063536163087E-5</v>
      </c>
      <c r="Z394" s="17" t="e">
        <f t="shared" si="155"/>
        <v>#DIV/0!</v>
      </c>
      <c r="AA394" s="17" t="e">
        <f t="shared" si="156"/>
        <v>#DIV/0!</v>
      </c>
      <c r="AB394" s="17" t="e">
        <f t="shared" si="157"/>
        <v>#DIV/0!</v>
      </c>
      <c r="AC394" s="17" t="e">
        <f t="shared" si="158"/>
        <v>#DIV/0!</v>
      </c>
      <c r="AE394" s="15"/>
      <c r="AG394" s="16" t="e">
        <f t="shared" si="151"/>
        <v>#DIV/0!</v>
      </c>
      <c r="AH394" s="17" t="e">
        <f t="shared" si="152"/>
        <v>#DIV/0!</v>
      </c>
      <c r="AK394" s="15"/>
      <c r="AM394" s="16" t="e">
        <f t="shared" si="153"/>
        <v>#DIV/0!</v>
      </c>
      <c r="AN394" s="17" t="e">
        <f t="shared" si="154"/>
        <v>#DIV/0!</v>
      </c>
      <c r="AQ394" s="9" t="e">
        <f t="shared" si="160"/>
        <v>#DIV/0!</v>
      </c>
      <c r="AR394" s="9" t="e">
        <f t="shared" si="161"/>
        <v>#DIV/0!</v>
      </c>
      <c r="AS394" s="9" t="e">
        <f t="shared" si="162"/>
        <v>#DIV/0!</v>
      </c>
    </row>
    <row r="395" spans="2:45" x14ac:dyDescent="0.2">
      <c r="B395" s="15"/>
      <c r="D395" s="16" t="e">
        <f t="shared" si="143"/>
        <v>#DIV/0!</v>
      </c>
      <c r="E395" s="17" t="e">
        <f t="shared" si="144"/>
        <v>#DIV/0!</v>
      </c>
      <c r="G395" s="15"/>
      <c r="I395" s="16" t="e">
        <f t="shared" si="145"/>
        <v>#DIV/0!</v>
      </c>
      <c r="J395" s="17" t="e">
        <f t="shared" si="146"/>
        <v>#DIV/0!</v>
      </c>
      <c r="L395" s="15"/>
      <c r="N395" s="16" t="e">
        <f t="shared" si="147"/>
        <v>#DIV/0!</v>
      </c>
      <c r="O395" s="17" t="e">
        <f t="shared" si="148"/>
        <v>#DIV/0!</v>
      </c>
      <c r="Q395" s="15"/>
      <c r="S395" s="16" t="e">
        <f t="shared" si="149"/>
        <v>#DIV/0!</v>
      </c>
      <c r="T395" s="17" t="e">
        <f t="shared" si="150"/>
        <v>#DIV/0!</v>
      </c>
      <c r="V395" s="15"/>
      <c r="X395" s="16" t="e">
        <f t="shared" si="163"/>
        <v>#DIV/0!</v>
      </c>
      <c r="Y395" s="9">
        <f t="shared" si="159"/>
        <v>3.8361063536163087E-5</v>
      </c>
      <c r="Z395" s="17" t="e">
        <f t="shared" si="155"/>
        <v>#DIV/0!</v>
      </c>
      <c r="AA395" s="17" t="e">
        <f t="shared" si="156"/>
        <v>#DIV/0!</v>
      </c>
      <c r="AB395" s="17" t="e">
        <f t="shared" si="157"/>
        <v>#DIV/0!</v>
      </c>
      <c r="AC395" s="17" t="e">
        <f t="shared" si="158"/>
        <v>#DIV/0!</v>
      </c>
      <c r="AE395" s="15"/>
      <c r="AG395" s="16" t="e">
        <f t="shared" si="151"/>
        <v>#DIV/0!</v>
      </c>
      <c r="AH395" s="17" t="e">
        <f t="shared" si="152"/>
        <v>#DIV/0!</v>
      </c>
      <c r="AK395" s="15"/>
      <c r="AM395" s="16" t="e">
        <f t="shared" si="153"/>
        <v>#DIV/0!</v>
      </c>
      <c r="AN395" s="17" t="e">
        <f t="shared" si="154"/>
        <v>#DIV/0!</v>
      </c>
      <c r="AQ395" s="9" t="e">
        <f t="shared" si="160"/>
        <v>#DIV/0!</v>
      </c>
      <c r="AR395" s="9" t="e">
        <f t="shared" si="161"/>
        <v>#DIV/0!</v>
      </c>
      <c r="AS395" s="9" t="e">
        <f t="shared" si="162"/>
        <v>#DIV/0!</v>
      </c>
    </row>
    <row r="396" spans="2:45" x14ac:dyDescent="0.2">
      <c r="B396" s="15"/>
      <c r="D396" s="16" t="e">
        <f t="shared" si="143"/>
        <v>#DIV/0!</v>
      </c>
      <c r="E396" s="17" t="e">
        <f t="shared" si="144"/>
        <v>#DIV/0!</v>
      </c>
      <c r="G396" s="15"/>
      <c r="I396" s="16" t="e">
        <f t="shared" si="145"/>
        <v>#DIV/0!</v>
      </c>
      <c r="J396" s="17" t="e">
        <f t="shared" si="146"/>
        <v>#DIV/0!</v>
      </c>
      <c r="L396" s="15"/>
      <c r="N396" s="16" t="e">
        <f t="shared" si="147"/>
        <v>#DIV/0!</v>
      </c>
      <c r="O396" s="17" t="e">
        <f t="shared" si="148"/>
        <v>#DIV/0!</v>
      </c>
      <c r="Q396" s="15"/>
      <c r="S396" s="16" t="e">
        <f t="shared" si="149"/>
        <v>#DIV/0!</v>
      </c>
      <c r="T396" s="17" t="e">
        <f t="shared" si="150"/>
        <v>#DIV/0!</v>
      </c>
      <c r="V396" s="15"/>
      <c r="X396" s="16" t="e">
        <f t="shared" si="163"/>
        <v>#DIV/0!</v>
      </c>
      <c r="Y396" s="9">
        <f t="shared" si="159"/>
        <v>3.8361063536163087E-5</v>
      </c>
      <c r="Z396" s="17" t="e">
        <f t="shared" si="155"/>
        <v>#DIV/0!</v>
      </c>
      <c r="AA396" s="17" t="e">
        <f t="shared" si="156"/>
        <v>#DIV/0!</v>
      </c>
      <c r="AB396" s="17" t="e">
        <f t="shared" si="157"/>
        <v>#DIV/0!</v>
      </c>
      <c r="AC396" s="17" t="e">
        <f t="shared" si="158"/>
        <v>#DIV/0!</v>
      </c>
      <c r="AE396" s="15"/>
      <c r="AG396" s="16" t="e">
        <f t="shared" si="151"/>
        <v>#DIV/0!</v>
      </c>
      <c r="AH396" s="17" t="e">
        <f t="shared" si="152"/>
        <v>#DIV/0!</v>
      </c>
      <c r="AK396" s="15"/>
      <c r="AM396" s="16" t="e">
        <f t="shared" si="153"/>
        <v>#DIV/0!</v>
      </c>
      <c r="AN396" s="17" t="e">
        <f t="shared" si="154"/>
        <v>#DIV/0!</v>
      </c>
      <c r="AQ396" s="9" t="e">
        <f t="shared" si="160"/>
        <v>#DIV/0!</v>
      </c>
      <c r="AR396" s="9" t="e">
        <f t="shared" si="161"/>
        <v>#DIV/0!</v>
      </c>
      <c r="AS396" s="9" t="e">
        <f t="shared" si="162"/>
        <v>#DIV/0!</v>
      </c>
    </row>
    <row r="397" spans="2:45" x14ac:dyDescent="0.2">
      <c r="B397" s="15"/>
      <c r="D397" s="16" t="e">
        <f t="shared" si="143"/>
        <v>#DIV/0!</v>
      </c>
      <c r="E397" s="17" t="e">
        <f t="shared" si="144"/>
        <v>#DIV/0!</v>
      </c>
      <c r="G397" s="15"/>
      <c r="I397" s="16" t="e">
        <f t="shared" si="145"/>
        <v>#DIV/0!</v>
      </c>
      <c r="J397" s="17" t="e">
        <f t="shared" si="146"/>
        <v>#DIV/0!</v>
      </c>
      <c r="L397" s="15"/>
      <c r="N397" s="16" t="e">
        <f t="shared" si="147"/>
        <v>#DIV/0!</v>
      </c>
      <c r="O397" s="17" t="e">
        <f t="shared" si="148"/>
        <v>#DIV/0!</v>
      </c>
      <c r="Q397" s="15"/>
      <c r="S397" s="16" t="e">
        <f t="shared" si="149"/>
        <v>#DIV/0!</v>
      </c>
      <c r="T397" s="17" t="e">
        <f t="shared" si="150"/>
        <v>#DIV/0!</v>
      </c>
      <c r="V397" s="15"/>
      <c r="X397" s="16" t="e">
        <f t="shared" si="163"/>
        <v>#DIV/0!</v>
      </c>
      <c r="Y397" s="9">
        <f t="shared" si="159"/>
        <v>3.8361063536163087E-5</v>
      </c>
      <c r="Z397" s="17" t="e">
        <f t="shared" si="155"/>
        <v>#DIV/0!</v>
      </c>
      <c r="AA397" s="17" t="e">
        <f t="shared" si="156"/>
        <v>#DIV/0!</v>
      </c>
      <c r="AB397" s="17" t="e">
        <f t="shared" si="157"/>
        <v>#DIV/0!</v>
      </c>
      <c r="AC397" s="17" t="e">
        <f t="shared" si="158"/>
        <v>#DIV/0!</v>
      </c>
      <c r="AE397" s="15"/>
      <c r="AG397" s="16" t="e">
        <f t="shared" si="151"/>
        <v>#DIV/0!</v>
      </c>
      <c r="AH397" s="17" t="e">
        <f t="shared" si="152"/>
        <v>#DIV/0!</v>
      </c>
      <c r="AK397" s="15"/>
      <c r="AM397" s="16" t="e">
        <f t="shared" si="153"/>
        <v>#DIV/0!</v>
      </c>
      <c r="AN397" s="17" t="e">
        <f t="shared" si="154"/>
        <v>#DIV/0!</v>
      </c>
      <c r="AQ397" s="9" t="e">
        <f t="shared" si="160"/>
        <v>#DIV/0!</v>
      </c>
      <c r="AR397" s="9" t="e">
        <f t="shared" si="161"/>
        <v>#DIV/0!</v>
      </c>
      <c r="AS397" s="9" t="e">
        <f t="shared" si="162"/>
        <v>#DIV/0!</v>
      </c>
    </row>
    <row r="398" spans="2:45" x14ac:dyDescent="0.2">
      <c r="B398" s="15"/>
      <c r="D398" s="16" t="e">
        <f t="shared" si="143"/>
        <v>#DIV/0!</v>
      </c>
      <c r="E398" s="17" t="e">
        <f t="shared" si="144"/>
        <v>#DIV/0!</v>
      </c>
      <c r="G398" s="15"/>
      <c r="I398" s="16" t="e">
        <f t="shared" si="145"/>
        <v>#DIV/0!</v>
      </c>
      <c r="J398" s="17" t="e">
        <f t="shared" si="146"/>
        <v>#DIV/0!</v>
      </c>
      <c r="L398" s="15"/>
      <c r="N398" s="16" t="e">
        <f t="shared" si="147"/>
        <v>#DIV/0!</v>
      </c>
      <c r="O398" s="17" t="e">
        <f t="shared" si="148"/>
        <v>#DIV/0!</v>
      </c>
      <c r="Q398" s="15"/>
      <c r="S398" s="16" t="e">
        <f t="shared" si="149"/>
        <v>#DIV/0!</v>
      </c>
      <c r="T398" s="17" t="e">
        <f t="shared" si="150"/>
        <v>#DIV/0!</v>
      </c>
      <c r="V398" s="15"/>
      <c r="X398" s="16" t="e">
        <f t="shared" si="163"/>
        <v>#DIV/0!</v>
      </c>
      <c r="Y398" s="9">
        <f t="shared" si="159"/>
        <v>3.8361063536163087E-5</v>
      </c>
      <c r="Z398" s="17" t="e">
        <f t="shared" si="155"/>
        <v>#DIV/0!</v>
      </c>
      <c r="AA398" s="17" t="e">
        <f t="shared" si="156"/>
        <v>#DIV/0!</v>
      </c>
      <c r="AB398" s="17" t="e">
        <f t="shared" si="157"/>
        <v>#DIV/0!</v>
      </c>
      <c r="AC398" s="17" t="e">
        <f t="shared" si="158"/>
        <v>#DIV/0!</v>
      </c>
      <c r="AE398" s="15"/>
      <c r="AG398" s="16" t="e">
        <f t="shared" si="151"/>
        <v>#DIV/0!</v>
      </c>
      <c r="AH398" s="17" t="e">
        <f t="shared" si="152"/>
        <v>#DIV/0!</v>
      </c>
      <c r="AK398" s="15"/>
      <c r="AM398" s="16" t="e">
        <f t="shared" si="153"/>
        <v>#DIV/0!</v>
      </c>
      <c r="AN398" s="17" t="e">
        <f t="shared" si="154"/>
        <v>#DIV/0!</v>
      </c>
      <c r="AQ398" s="9" t="e">
        <f t="shared" si="160"/>
        <v>#DIV/0!</v>
      </c>
      <c r="AR398" s="9" t="e">
        <f t="shared" si="161"/>
        <v>#DIV/0!</v>
      </c>
      <c r="AS398" s="9" t="e">
        <f t="shared" si="162"/>
        <v>#DIV/0!</v>
      </c>
    </row>
    <row r="399" spans="2:45" x14ac:dyDescent="0.2">
      <c r="B399" s="15"/>
      <c r="D399" s="16" t="e">
        <f t="shared" si="143"/>
        <v>#DIV/0!</v>
      </c>
      <c r="E399" s="17" t="e">
        <f t="shared" si="144"/>
        <v>#DIV/0!</v>
      </c>
      <c r="G399" s="15"/>
      <c r="I399" s="16" t="e">
        <f t="shared" si="145"/>
        <v>#DIV/0!</v>
      </c>
      <c r="J399" s="17" t="e">
        <f t="shared" si="146"/>
        <v>#DIV/0!</v>
      </c>
      <c r="L399" s="15"/>
      <c r="N399" s="16" t="e">
        <f t="shared" si="147"/>
        <v>#DIV/0!</v>
      </c>
      <c r="O399" s="17" t="e">
        <f t="shared" si="148"/>
        <v>#DIV/0!</v>
      </c>
      <c r="Q399" s="15"/>
      <c r="S399" s="16" t="e">
        <f t="shared" si="149"/>
        <v>#DIV/0!</v>
      </c>
      <c r="T399" s="17" t="e">
        <f t="shared" si="150"/>
        <v>#DIV/0!</v>
      </c>
      <c r="V399" s="15"/>
      <c r="X399" s="16" t="e">
        <f t="shared" si="163"/>
        <v>#DIV/0!</v>
      </c>
      <c r="Y399" s="9">
        <f t="shared" si="159"/>
        <v>3.8361063536163087E-5</v>
      </c>
      <c r="Z399" s="17" t="e">
        <f t="shared" si="155"/>
        <v>#DIV/0!</v>
      </c>
      <c r="AA399" s="17" t="e">
        <f t="shared" si="156"/>
        <v>#DIV/0!</v>
      </c>
      <c r="AB399" s="17" t="e">
        <f t="shared" si="157"/>
        <v>#DIV/0!</v>
      </c>
      <c r="AC399" s="17" t="e">
        <f t="shared" si="158"/>
        <v>#DIV/0!</v>
      </c>
      <c r="AE399" s="15"/>
      <c r="AG399" s="16" t="e">
        <f t="shared" si="151"/>
        <v>#DIV/0!</v>
      </c>
      <c r="AH399" s="17" t="e">
        <f t="shared" si="152"/>
        <v>#DIV/0!</v>
      </c>
      <c r="AK399" s="15"/>
      <c r="AM399" s="16" t="e">
        <f t="shared" si="153"/>
        <v>#DIV/0!</v>
      </c>
      <c r="AN399" s="17" t="e">
        <f t="shared" si="154"/>
        <v>#DIV/0!</v>
      </c>
      <c r="AQ399" s="9" t="e">
        <f t="shared" si="160"/>
        <v>#DIV/0!</v>
      </c>
      <c r="AR399" s="9" t="e">
        <f t="shared" si="161"/>
        <v>#DIV/0!</v>
      </c>
      <c r="AS399" s="9" t="e">
        <f t="shared" si="162"/>
        <v>#DIV/0!</v>
      </c>
    </row>
    <row r="400" spans="2:45" x14ac:dyDescent="0.2">
      <c r="B400" s="15"/>
      <c r="D400" s="16" t="e">
        <f t="shared" si="143"/>
        <v>#DIV/0!</v>
      </c>
      <c r="E400" s="17" t="e">
        <f t="shared" si="144"/>
        <v>#DIV/0!</v>
      </c>
      <c r="G400" s="15"/>
      <c r="I400" s="16" t="e">
        <f t="shared" si="145"/>
        <v>#DIV/0!</v>
      </c>
      <c r="J400" s="17" t="e">
        <f t="shared" si="146"/>
        <v>#DIV/0!</v>
      </c>
      <c r="L400" s="15"/>
      <c r="N400" s="16" t="e">
        <f t="shared" si="147"/>
        <v>#DIV/0!</v>
      </c>
      <c r="O400" s="17" t="e">
        <f t="shared" si="148"/>
        <v>#DIV/0!</v>
      </c>
      <c r="Q400" s="15"/>
      <c r="S400" s="16" t="e">
        <f t="shared" si="149"/>
        <v>#DIV/0!</v>
      </c>
      <c r="T400" s="17" t="e">
        <f t="shared" si="150"/>
        <v>#DIV/0!</v>
      </c>
      <c r="V400" s="15"/>
      <c r="X400" s="16" t="e">
        <f t="shared" si="163"/>
        <v>#DIV/0!</v>
      </c>
      <c r="Y400" s="9">
        <f t="shared" si="159"/>
        <v>3.8361063536163087E-5</v>
      </c>
      <c r="Z400" s="17" t="e">
        <f t="shared" si="155"/>
        <v>#DIV/0!</v>
      </c>
      <c r="AA400" s="17" t="e">
        <f t="shared" si="156"/>
        <v>#DIV/0!</v>
      </c>
      <c r="AB400" s="17" t="e">
        <f t="shared" si="157"/>
        <v>#DIV/0!</v>
      </c>
      <c r="AC400" s="17" t="e">
        <f t="shared" si="158"/>
        <v>#DIV/0!</v>
      </c>
      <c r="AE400" s="15"/>
      <c r="AG400" s="16" t="e">
        <f t="shared" si="151"/>
        <v>#DIV/0!</v>
      </c>
      <c r="AH400" s="17" t="e">
        <f t="shared" si="152"/>
        <v>#DIV/0!</v>
      </c>
      <c r="AK400" s="15"/>
      <c r="AM400" s="16" t="e">
        <f t="shared" si="153"/>
        <v>#DIV/0!</v>
      </c>
      <c r="AN400" s="17" t="e">
        <f t="shared" si="154"/>
        <v>#DIV/0!</v>
      </c>
      <c r="AQ400" s="9" t="e">
        <f t="shared" si="160"/>
        <v>#DIV/0!</v>
      </c>
      <c r="AR400" s="9" t="e">
        <f t="shared" si="161"/>
        <v>#DIV/0!</v>
      </c>
      <c r="AS400" s="9" t="e">
        <f t="shared" si="162"/>
        <v>#DIV/0!</v>
      </c>
    </row>
    <row r="401" spans="2:45" x14ac:dyDescent="0.2">
      <c r="B401" s="15"/>
      <c r="D401" s="16" t="e">
        <f t="shared" si="143"/>
        <v>#DIV/0!</v>
      </c>
      <c r="E401" s="17" t="e">
        <f t="shared" si="144"/>
        <v>#DIV/0!</v>
      </c>
      <c r="G401" s="15"/>
      <c r="I401" s="16" t="e">
        <f t="shared" si="145"/>
        <v>#DIV/0!</v>
      </c>
      <c r="J401" s="17" t="e">
        <f t="shared" si="146"/>
        <v>#DIV/0!</v>
      </c>
      <c r="L401" s="15"/>
      <c r="N401" s="16" t="e">
        <f t="shared" si="147"/>
        <v>#DIV/0!</v>
      </c>
      <c r="O401" s="17" t="e">
        <f t="shared" si="148"/>
        <v>#DIV/0!</v>
      </c>
      <c r="Q401" s="15"/>
      <c r="S401" s="16" t="e">
        <f t="shared" si="149"/>
        <v>#DIV/0!</v>
      </c>
      <c r="T401" s="17" t="e">
        <f t="shared" si="150"/>
        <v>#DIV/0!</v>
      </c>
      <c r="V401" s="15"/>
      <c r="X401" s="16" t="e">
        <f t="shared" si="163"/>
        <v>#DIV/0!</v>
      </c>
      <c r="Y401" s="9">
        <f t="shared" si="159"/>
        <v>3.8361063536163087E-5</v>
      </c>
      <c r="Z401" s="17" t="e">
        <f t="shared" si="155"/>
        <v>#DIV/0!</v>
      </c>
      <c r="AA401" s="17" t="e">
        <f t="shared" si="156"/>
        <v>#DIV/0!</v>
      </c>
      <c r="AB401" s="17" t="e">
        <f t="shared" si="157"/>
        <v>#DIV/0!</v>
      </c>
      <c r="AC401" s="17" t="e">
        <f t="shared" si="158"/>
        <v>#DIV/0!</v>
      </c>
      <c r="AE401" s="15"/>
      <c r="AG401" s="16" t="e">
        <f t="shared" si="151"/>
        <v>#DIV/0!</v>
      </c>
      <c r="AH401" s="17" t="e">
        <f t="shared" si="152"/>
        <v>#DIV/0!</v>
      </c>
      <c r="AK401" s="15"/>
      <c r="AM401" s="16" t="e">
        <f t="shared" si="153"/>
        <v>#DIV/0!</v>
      </c>
      <c r="AN401" s="17" t="e">
        <f t="shared" si="154"/>
        <v>#DIV/0!</v>
      </c>
      <c r="AQ401" s="9" t="e">
        <f t="shared" si="160"/>
        <v>#DIV/0!</v>
      </c>
      <c r="AR401" s="9" t="e">
        <f t="shared" si="161"/>
        <v>#DIV/0!</v>
      </c>
      <c r="AS401" s="9" t="e">
        <f t="shared" si="162"/>
        <v>#DIV/0!</v>
      </c>
    </row>
    <row r="402" spans="2:45" x14ac:dyDescent="0.2">
      <c r="B402" s="15"/>
      <c r="D402" s="16" t="e">
        <f t="shared" si="143"/>
        <v>#DIV/0!</v>
      </c>
      <c r="E402" s="17" t="e">
        <f t="shared" si="144"/>
        <v>#DIV/0!</v>
      </c>
      <c r="G402" s="15"/>
      <c r="I402" s="16" t="e">
        <f t="shared" si="145"/>
        <v>#DIV/0!</v>
      </c>
      <c r="J402" s="17" t="e">
        <f t="shared" si="146"/>
        <v>#DIV/0!</v>
      </c>
      <c r="L402" s="15"/>
      <c r="N402" s="16" t="e">
        <f t="shared" si="147"/>
        <v>#DIV/0!</v>
      </c>
      <c r="O402" s="17" t="e">
        <f t="shared" si="148"/>
        <v>#DIV/0!</v>
      </c>
      <c r="Q402" s="15"/>
      <c r="S402" s="16" t="e">
        <f t="shared" si="149"/>
        <v>#DIV/0!</v>
      </c>
      <c r="T402" s="17" t="e">
        <f t="shared" si="150"/>
        <v>#DIV/0!</v>
      </c>
      <c r="V402" s="15"/>
      <c r="X402" s="16" t="e">
        <f t="shared" si="163"/>
        <v>#DIV/0!</v>
      </c>
      <c r="Y402" s="9">
        <f t="shared" si="159"/>
        <v>3.8361063536163087E-5</v>
      </c>
      <c r="Z402" s="17" t="e">
        <f t="shared" si="155"/>
        <v>#DIV/0!</v>
      </c>
      <c r="AA402" s="17" t="e">
        <f t="shared" si="156"/>
        <v>#DIV/0!</v>
      </c>
      <c r="AB402" s="17" t="e">
        <f t="shared" si="157"/>
        <v>#DIV/0!</v>
      </c>
      <c r="AC402" s="17" t="e">
        <f t="shared" si="158"/>
        <v>#DIV/0!</v>
      </c>
      <c r="AE402" s="15"/>
      <c r="AG402" s="16" t="e">
        <f t="shared" si="151"/>
        <v>#DIV/0!</v>
      </c>
      <c r="AH402" s="17" t="e">
        <f t="shared" si="152"/>
        <v>#DIV/0!</v>
      </c>
      <c r="AK402" s="15"/>
      <c r="AM402" s="16" t="e">
        <f t="shared" si="153"/>
        <v>#DIV/0!</v>
      </c>
      <c r="AN402" s="17" t="e">
        <f t="shared" si="154"/>
        <v>#DIV/0!</v>
      </c>
      <c r="AQ402" s="9" t="e">
        <f t="shared" si="160"/>
        <v>#DIV/0!</v>
      </c>
      <c r="AR402" s="9" t="e">
        <f t="shared" si="161"/>
        <v>#DIV/0!</v>
      </c>
      <c r="AS402" s="9" t="e">
        <f t="shared" si="162"/>
        <v>#DIV/0!</v>
      </c>
    </row>
    <row r="403" spans="2:45" x14ac:dyDescent="0.2">
      <c r="B403" s="15"/>
      <c r="D403" s="16" t="e">
        <f t="shared" si="143"/>
        <v>#DIV/0!</v>
      </c>
      <c r="E403" s="17" t="e">
        <f t="shared" si="144"/>
        <v>#DIV/0!</v>
      </c>
      <c r="G403" s="15"/>
      <c r="I403" s="16" t="e">
        <f t="shared" si="145"/>
        <v>#DIV/0!</v>
      </c>
      <c r="J403" s="17" t="e">
        <f t="shared" si="146"/>
        <v>#DIV/0!</v>
      </c>
      <c r="L403" s="15"/>
      <c r="N403" s="16" t="e">
        <f t="shared" si="147"/>
        <v>#DIV/0!</v>
      </c>
      <c r="O403" s="17" t="e">
        <f t="shared" si="148"/>
        <v>#DIV/0!</v>
      </c>
      <c r="Q403" s="15"/>
      <c r="S403" s="16" t="e">
        <f t="shared" si="149"/>
        <v>#DIV/0!</v>
      </c>
      <c r="T403" s="17" t="e">
        <f t="shared" si="150"/>
        <v>#DIV/0!</v>
      </c>
      <c r="V403" s="15"/>
      <c r="X403" s="16" t="e">
        <f t="shared" si="163"/>
        <v>#DIV/0!</v>
      </c>
      <c r="Y403" s="9">
        <f t="shared" si="159"/>
        <v>3.8361063536163087E-5</v>
      </c>
      <c r="Z403" s="17" t="e">
        <f t="shared" si="155"/>
        <v>#DIV/0!</v>
      </c>
      <c r="AA403" s="17" t="e">
        <f t="shared" si="156"/>
        <v>#DIV/0!</v>
      </c>
      <c r="AB403" s="17" t="e">
        <f t="shared" si="157"/>
        <v>#DIV/0!</v>
      </c>
      <c r="AC403" s="17" t="e">
        <f t="shared" si="158"/>
        <v>#DIV/0!</v>
      </c>
      <c r="AE403" s="15"/>
      <c r="AG403" s="16" t="e">
        <f t="shared" si="151"/>
        <v>#DIV/0!</v>
      </c>
      <c r="AH403" s="17" t="e">
        <f t="shared" si="152"/>
        <v>#DIV/0!</v>
      </c>
      <c r="AK403" s="15"/>
      <c r="AM403" s="16" t="e">
        <f t="shared" si="153"/>
        <v>#DIV/0!</v>
      </c>
      <c r="AN403" s="17" t="e">
        <f t="shared" si="154"/>
        <v>#DIV/0!</v>
      </c>
      <c r="AQ403" s="9" t="e">
        <f t="shared" si="160"/>
        <v>#DIV/0!</v>
      </c>
      <c r="AR403" s="9" t="e">
        <f t="shared" si="161"/>
        <v>#DIV/0!</v>
      </c>
      <c r="AS403" s="9" t="e">
        <f t="shared" si="162"/>
        <v>#DIV/0!</v>
      </c>
    </row>
    <row r="404" spans="2:45" x14ac:dyDescent="0.2">
      <c r="B404" s="15"/>
      <c r="D404" s="16" t="e">
        <f t="shared" si="143"/>
        <v>#DIV/0!</v>
      </c>
      <c r="E404" s="17" t="e">
        <f t="shared" si="144"/>
        <v>#DIV/0!</v>
      </c>
      <c r="G404" s="15"/>
      <c r="I404" s="16" t="e">
        <f t="shared" si="145"/>
        <v>#DIV/0!</v>
      </c>
      <c r="J404" s="17" t="e">
        <f t="shared" si="146"/>
        <v>#DIV/0!</v>
      </c>
      <c r="L404" s="15"/>
      <c r="N404" s="16" t="e">
        <f t="shared" si="147"/>
        <v>#DIV/0!</v>
      </c>
      <c r="O404" s="17" t="e">
        <f t="shared" si="148"/>
        <v>#DIV/0!</v>
      </c>
      <c r="Q404" s="15"/>
      <c r="S404" s="16" t="e">
        <f t="shared" si="149"/>
        <v>#DIV/0!</v>
      </c>
      <c r="T404" s="17" t="e">
        <f t="shared" si="150"/>
        <v>#DIV/0!</v>
      </c>
      <c r="V404" s="15"/>
      <c r="X404" s="16" t="e">
        <f t="shared" si="163"/>
        <v>#DIV/0!</v>
      </c>
      <c r="Y404" s="9">
        <f t="shared" si="159"/>
        <v>3.8361063536163087E-5</v>
      </c>
      <c r="Z404" s="17" t="e">
        <f t="shared" si="155"/>
        <v>#DIV/0!</v>
      </c>
      <c r="AA404" s="17" t="e">
        <f t="shared" si="156"/>
        <v>#DIV/0!</v>
      </c>
      <c r="AB404" s="17" t="e">
        <f t="shared" si="157"/>
        <v>#DIV/0!</v>
      </c>
      <c r="AC404" s="17" t="e">
        <f t="shared" si="158"/>
        <v>#DIV/0!</v>
      </c>
      <c r="AE404" s="15"/>
      <c r="AG404" s="16" t="e">
        <f t="shared" si="151"/>
        <v>#DIV/0!</v>
      </c>
      <c r="AH404" s="17" t="e">
        <f t="shared" si="152"/>
        <v>#DIV/0!</v>
      </c>
      <c r="AK404" s="15"/>
      <c r="AM404" s="16" t="e">
        <f t="shared" si="153"/>
        <v>#DIV/0!</v>
      </c>
      <c r="AN404" s="17" t="e">
        <f t="shared" si="154"/>
        <v>#DIV/0!</v>
      </c>
      <c r="AQ404" s="9" t="e">
        <f t="shared" si="160"/>
        <v>#DIV/0!</v>
      </c>
      <c r="AR404" s="9" t="e">
        <f t="shared" si="161"/>
        <v>#DIV/0!</v>
      </c>
      <c r="AS404" s="9" t="e">
        <f t="shared" si="162"/>
        <v>#DIV/0!</v>
      </c>
    </row>
    <row r="405" spans="2:45" x14ac:dyDescent="0.2">
      <c r="B405" s="15"/>
      <c r="D405" s="16" t="e">
        <f t="shared" si="143"/>
        <v>#DIV/0!</v>
      </c>
      <c r="E405" s="17" t="e">
        <f t="shared" si="144"/>
        <v>#DIV/0!</v>
      </c>
      <c r="G405" s="15"/>
      <c r="I405" s="16" t="e">
        <f t="shared" si="145"/>
        <v>#DIV/0!</v>
      </c>
      <c r="J405" s="17" t="e">
        <f t="shared" si="146"/>
        <v>#DIV/0!</v>
      </c>
      <c r="L405" s="15"/>
      <c r="N405" s="16" t="e">
        <f t="shared" si="147"/>
        <v>#DIV/0!</v>
      </c>
      <c r="O405" s="17" t="e">
        <f t="shared" si="148"/>
        <v>#DIV/0!</v>
      </c>
      <c r="Q405" s="15"/>
      <c r="S405" s="16" t="e">
        <f t="shared" si="149"/>
        <v>#DIV/0!</v>
      </c>
      <c r="T405" s="17" t="e">
        <f t="shared" si="150"/>
        <v>#DIV/0!</v>
      </c>
      <c r="V405" s="15"/>
      <c r="X405" s="16" t="e">
        <f t="shared" si="163"/>
        <v>#DIV/0!</v>
      </c>
      <c r="Y405" s="9">
        <f t="shared" si="159"/>
        <v>3.8361063536163087E-5</v>
      </c>
      <c r="Z405" s="17" t="e">
        <f t="shared" si="155"/>
        <v>#DIV/0!</v>
      </c>
      <c r="AA405" s="17" t="e">
        <f t="shared" si="156"/>
        <v>#DIV/0!</v>
      </c>
      <c r="AB405" s="17" t="e">
        <f t="shared" si="157"/>
        <v>#DIV/0!</v>
      </c>
      <c r="AC405" s="17" t="e">
        <f t="shared" ref="AC405:AC438" si="164">+AA404</f>
        <v>#DIV/0!</v>
      </c>
      <c r="AE405" s="15"/>
      <c r="AG405" s="16" t="e">
        <f t="shared" si="151"/>
        <v>#DIV/0!</v>
      </c>
      <c r="AH405" s="17" t="e">
        <f t="shared" si="152"/>
        <v>#DIV/0!</v>
      </c>
      <c r="AK405" s="15"/>
      <c r="AM405" s="16" t="e">
        <f t="shared" si="153"/>
        <v>#DIV/0!</v>
      </c>
      <c r="AN405" s="17" t="e">
        <f t="shared" si="154"/>
        <v>#DIV/0!</v>
      </c>
      <c r="AQ405" s="9" t="e">
        <f t="shared" si="160"/>
        <v>#DIV/0!</v>
      </c>
      <c r="AR405" s="9" t="e">
        <f t="shared" si="161"/>
        <v>#DIV/0!</v>
      </c>
      <c r="AS405" s="9" t="e">
        <f t="shared" si="162"/>
        <v>#DIV/0!</v>
      </c>
    </row>
    <row r="406" spans="2:45" x14ac:dyDescent="0.2">
      <c r="B406" s="15"/>
      <c r="D406" s="16" t="e">
        <f t="shared" si="143"/>
        <v>#DIV/0!</v>
      </c>
      <c r="E406" s="17" t="e">
        <f t="shared" si="144"/>
        <v>#DIV/0!</v>
      </c>
      <c r="G406" s="15"/>
      <c r="I406" s="16" t="e">
        <f t="shared" si="145"/>
        <v>#DIV/0!</v>
      </c>
      <c r="J406" s="17" t="e">
        <f t="shared" si="146"/>
        <v>#DIV/0!</v>
      </c>
      <c r="L406" s="15"/>
      <c r="N406" s="16" t="e">
        <f t="shared" si="147"/>
        <v>#DIV/0!</v>
      </c>
      <c r="O406" s="17" t="e">
        <f t="shared" si="148"/>
        <v>#DIV/0!</v>
      </c>
      <c r="Q406" s="15"/>
      <c r="S406" s="16" t="e">
        <f t="shared" si="149"/>
        <v>#DIV/0!</v>
      </c>
      <c r="T406" s="17" t="e">
        <f t="shared" si="150"/>
        <v>#DIV/0!</v>
      </c>
      <c r="V406" s="15"/>
      <c r="X406" s="16" t="e">
        <f t="shared" si="163"/>
        <v>#DIV/0!</v>
      </c>
      <c r="Y406" s="9">
        <f t="shared" si="159"/>
        <v>3.8361063536163087E-5</v>
      </c>
      <c r="Z406" s="17" t="e">
        <f t="shared" si="155"/>
        <v>#DIV/0!</v>
      </c>
      <c r="AA406" s="17" t="e">
        <f t="shared" si="156"/>
        <v>#DIV/0!</v>
      </c>
      <c r="AB406" s="17" t="e">
        <f t="shared" si="157"/>
        <v>#DIV/0!</v>
      </c>
      <c r="AC406" s="17" t="e">
        <f t="shared" si="164"/>
        <v>#DIV/0!</v>
      </c>
      <c r="AE406" s="15"/>
      <c r="AG406" s="16" t="e">
        <f t="shared" si="151"/>
        <v>#DIV/0!</v>
      </c>
      <c r="AH406" s="17" t="e">
        <f t="shared" si="152"/>
        <v>#DIV/0!</v>
      </c>
      <c r="AK406" s="15"/>
      <c r="AM406" s="16" t="e">
        <f t="shared" si="153"/>
        <v>#DIV/0!</v>
      </c>
      <c r="AN406" s="17" t="e">
        <f t="shared" si="154"/>
        <v>#DIV/0!</v>
      </c>
      <c r="AQ406" s="9" t="e">
        <f t="shared" si="160"/>
        <v>#DIV/0!</v>
      </c>
      <c r="AR406" s="9" t="e">
        <f t="shared" si="161"/>
        <v>#DIV/0!</v>
      </c>
      <c r="AS406" s="9" t="e">
        <f t="shared" si="162"/>
        <v>#DIV/0!</v>
      </c>
    </row>
    <row r="407" spans="2:45" x14ac:dyDescent="0.2">
      <c r="B407" s="15"/>
      <c r="D407" s="16" t="e">
        <f t="shared" si="143"/>
        <v>#DIV/0!</v>
      </c>
      <c r="E407" s="17" t="e">
        <f t="shared" si="144"/>
        <v>#DIV/0!</v>
      </c>
      <c r="G407" s="15"/>
      <c r="I407" s="16" t="e">
        <f t="shared" si="145"/>
        <v>#DIV/0!</v>
      </c>
      <c r="J407" s="17" t="e">
        <f t="shared" si="146"/>
        <v>#DIV/0!</v>
      </c>
      <c r="L407" s="15"/>
      <c r="N407" s="16" t="e">
        <f t="shared" si="147"/>
        <v>#DIV/0!</v>
      </c>
      <c r="O407" s="17" t="e">
        <f t="shared" si="148"/>
        <v>#DIV/0!</v>
      </c>
      <c r="Q407" s="15"/>
      <c r="S407" s="16" t="e">
        <f t="shared" si="149"/>
        <v>#DIV/0!</v>
      </c>
      <c r="T407" s="17" t="e">
        <f t="shared" si="150"/>
        <v>#DIV/0!</v>
      </c>
      <c r="V407" s="15"/>
      <c r="X407" s="16" t="e">
        <f t="shared" si="163"/>
        <v>#DIV/0!</v>
      </c>
      <c r="Y407" s="9">
        <f t="shared" si="159"/>
        <v>3.8361063536163087E-5</v>
      </c>
      <c r="Z407" s="17" t="e">
        <f t="shared" si="155"/>
        <v>#DIV/0!</v>
      </c>
      <c r="AA407" s="17" t="e">
        <f t="shared" si="156"/>
        <v>#DIV/0!</v>
      </c>
      <c r="AB407" s="17" t="e">
        <f t="shared" si="157"/>
        <v>#DIV/0!</v>
      </c>
      <c r="AC407" s="17" t="e">
        <f t="shared" si="164"/>
        <v>#DIV/0!</v>
      </c>
      <c r="AE407" s="15"/>
      <c r="AG407" s="16" t="e">
        <f t="shared" si="151"/>
        <v>#DIV/0!</v>
      </c>
      <c r="AH407" s="17" t="e">
        <f t="shared" si="152"/>
        <v>#DIV/0!</v>
      </c>
      <c r="AK407" s="15"/>
      <c r="AM407" s="16" t="e">
        <f t="shared" si="153"/>
        <v>#DIV/0!</v>
      </c>
      <c r="AN407" s="17" t="e">
        <f t="shared" si="154"/>
        <v>#DIV/0!</v>
      </c>
      <c r="AQ407" s="9" t="e">
        <f t="shared" si="160"/>
        <v>#DIV/0!</v>
      </c>
      <c r="AR407" s="9" t="e">
        <f t="shared" si="161"/>
        <v>#DIV/0!</v>
      </c>
      <c r="AS407" s="9" t="e">
        <f t="shared" si="162"/>
        <v>#DIV/0!</v>
      </c>
    </row>
    <row r="408" spans="2:45" x14ac:dyDescent="0.2">
      <c r="B408" s="15"/>
      <c r="D408" s="16" t="e">
        <f t="shared" si="143"/>
        <v>#DIV/0!</v>
      </c>
      <c r="E408" s="17" t="e">
        <f t="shared" si="144"/>
        <v>#DIV/0!</v>
      </c>
      <c r="G408" s="15"/>
      <c r="I408" s="16" t="e">
        <f t="shared" si="145"/>
        <v>#DIV/0!</v>
      </c>
      <c r="J408" s="17" t="e">
        <f t="shared" si="146"/>
        <v>#DIV/0!</v>
      </c>
      <c r="L408" s="15"/>
      <c r="N408" s="16" t="e">
        <f t="shared" si="147"/>
        <v>#DIV/0!</v>
      </c>
      <c r="O408" s="17" t="e">
        <f t="shared" si="148"/>
        <v>#DIV/0!</v>
      </c>
      <c r="Q408" s="15"/>
      <c r="S408" s="16" t="e">
        <f t="shared" si="149"/>
        <v>#DIV/0!</v>
      </c>
      <c r="T408" s="17" t="e">
        <f t="shared" si="150"/>
        <v>#DIV/0!</v>
      </c>
      <c r="V408" s="15"/>
      <c r="X408" s="16" t="e">
        <f t="shared" si="163"/>
        <v>#DIV/0!</v>
      </c>
      <c r="Y408" s="9">
        <f t="shared" si="159"/>
        <v>3.8361063536163087E-5</v>
      </c>
      <c r="Z408" s="17" t="e">
        <f t="shared" si="155"/>
        <v>#DIV/0!</v>
      </c>
      <c r="AA408" s="17" t="e">
        <f t="shared" si="156"/>
        <v>#DIV/0!</v>
      </c>
      <c r="AB408" s="17" t="e">
        <f t="shared" si="157"/>
        <v>#DIV/0!</v>
      </c>
      <c r="AC408" s="17" t="e">
        <f t="shared" si="164"/>
        <v>#DIV/0!</v>
      </c>
      <c r="AE408" s="15"/>
      <c r="AG408" s="16" t="e">
        <f t="shared" si="151"/>
        <v>#DIV/0!</v>
      </c>
      <c r="AH408" s="17" t="e">
        <f t="shared" si="152"/>
        <v>#DIV/0!</v>
      </c>
      <c r="AK408" s="15"/>
      <c r="AM408" s="16" t="e">
        <f t="shared" si="153"/>
        <v>#DIV/0!</v>
      </c>
      <c r="AN408" s="17" t="e">
        <f t="shared" si="154"/>
        <v>#DIV/0!</v>
      </c>
      <c r="AQ408" s="9" t="e">
        <f t="shared" si="160"/>
        <v>#DIV/0!</v>
      </c>
      <c r="AR408" s="9" t="e">
        <f t="shared" si="161"/>
        <v>#DIV/0!</v>
      </c>
      <c r="AS408" s="9" t="e">
        <f t="shared" si="162"/>
        <v>#DIV/0!</v>
      </c>
    </row>
    <row r="409" spans="2:45" x14ac:dyDescent="0.2">
      <c r="B409" s="15"/>
      <c r="D409" s="16" t="e">
        <f t="shared" si="143"/>
        <v>#DIV/0!</v>
      </c>
      <c r="E409" s="17" t="e">
        <f t="shared" si="144"/>
        <v>#DIV/0!</v>
      </c>
      <c r="G409" s="15"/>
      <c r="I409" s="16" t="e">
        <f t="shared" si="145"/>
        <v>#DIV/0!</v>
      </c>
      <c r="J409" s="17" t="e">
        <f t="shared" si="146"/>
        <v>#DIV/0!</v>
      </c>
      <c r="L409" s="15"/>
      <c r="N409" s="16" t="e">
        <f t="shared" si="147"/>
        <v>#DIV/0!</v>
      </c>
      <c r="O409" s="17" t="e">
        <f t="shared" si="148"/>
        <v>#DIV/0!</v>
      </c>
      <c r="Q409" s="15"/>
      <c r="S409" s="16" t="e">
        <f t="shared" si="149"/>
        <v>#DIV/0!</v>
      </c>
      <c r="T409" s="17" t="e">
        <f t="shared" si="150"/>
        <v>#DIV/0!</v>
      </c>
      <c r="V409" s="15"/>
      <c r="X409" s="16" t="e">
        <f t="shared" si="163"/>
        <v>#DIV/0!</v>
      </c>
      <c r="Y409" s="9">
        <f t="shared" si="159"/>
        <v>3.8361063536163087E-5</v>
      </c>
      <c r="Z409" s="17" t="e">
        <f t="shared" si="155"/>
        <v>#DIV/0!</v>
      </c>
      <c r="AA409" s="17" t="e">
        <f t="shared" si="156"/>
        <v>#DIV/0!</v>
      </c>
      <c r="AB409" s="17" t="e">
        <f t="shared" si="157"/>
        <v>#DIV/0!</v>
      </c>
      <c r="AC409" s="17" t="e">
        <f t="shared" si="164"/>
        <v>#DIV/0!</v>
      </c>
      <c r="AE409" s="15"/>
      <c r="AG409" s="16" t="e">
        <f t="shared" si="151"/>
        <v>#DIV/0!</v>
      </c>
      <c r="AH409" s="17" t="e">
        <f t="shared" si="152"/>
        <v>#DIV/0!</v>
      </c>
      <c r="AK409" s="15"/>
      <c r="AM409" s="16" t="e">
        <f t="shared" si="153"/>
        <v>#DIV/0!</v>
      </c>
      <c r="AN409" s="17" t="e">
        <f t="shared" si="154"/>
        <v>#DIV/0!</v>
      </c>
      <c r="AQ409" s="9" t="e">
        <f t="shared" si="160"/>
        <v>#DIV/0!</v>
      </c>
      <c r="AR409" s="9" t="e">
        <f t="shared" si="161"/>
        <v>#DIV/0!</v>
      </c>
      <c r="AS409" s="9" t="e">
        <f t="shared" si="162"/>
        <v>#DIV/0!</v>
      </c>
    </row>
    <row r="410" spans="2:45" x14ac:dyDescent="0.2">
      <c r="B410" s="15"/>
      <c r="D410" s="16" t="e">
        <f t="shared" si="143"/>
        <v>#DIV/0!</v>
      </c>
      <c r="E410" s="17" t="e">
        <f t="shared" si="144"/>
        <v>#DIV/0!</v>
      </c>
      <c r="G410" s="15"/>
      <c r="I410" s="16" t="e">
        <f t="shared" si="145"/>
        <v>#DIV/0!</v>
      </c>
      <c r="J410" s="17" t="e">
        <f t="shared" si="146"/>
        <v>#DIV/0!</v>
      </c>
      <c r="L410" s="15"/>
      <c r="N410" s="16" t="e">
        <f t="shared" si="147"/>
        <v>#DIV/0!</v>
      </c>
      <c r="O410" s="17" t="e">
        <f t="shared" si="148"/>
        <v>#DIV/0!</v>
      </c>
      <c r="Q410" s="15"/>
      <c r="S410" s="16" t="e">
        <f t="shared" si="149"/>
        <v>#DIV/0!</v>
      </c>
      <c r="T410" s="17" t="e">
        <f t="shared" si="150"/>
        <v>#DIV/0!</v>
      </c>
      <c r="V410" s="15"/>
      <c r="X410" s="16" t="e">
        <f t="shared" si="163"/>
        <v>#DIV/0!</v>
      </c>
      <c r="Y410" s="9">
        <f t="shared" si="159"/>
        <v>3.8361063536163087E-5</v>
      </c>
      <c r="Z410" s="17" t="e">
        <f t="shared" si="155"/>
        <v>#DIV/0!</v>
      </c>
      <c r="AA410" s="17" t="e">
        <f t="shared" si="156"/>
        <v>#DIV/0!</v>
      </c>
      <c r="AB410" s="17" t="e">
        <f t="shared" si="157"/>
        <v>#DIV/0!</v>
      </c>
      <c r="AC410" s="17" t="e">
        <f t="shared" si="164"/>
        <v>#DIV/0!</v>
      </c>
      <c r="AE410" s="15"/>
      <c r="AG410" s="16" t="e">
        <f t="shared" si="151"/>
        <v>#DIV/0!</v>
      </c>
      <c r="AH410" s="17" t="e">
        <f t="shared" si="152"/>
        <v>#DIV/0!</v>
      </c>
      <c r="AK410" s="15"/>
      <c r="AM410" s="16" t="e">
        <f t="shared" si="153"/>
        <v>#DIV/0!</v>
      </c>
      <c r="AN410" s="17" t="e">
        <f t="shared" si="154"/>
        <v>#DIV/0!</v>
      </c>
      <c r="AQ410" s="9" t="e">
        <f t="shared" si="160"/>
        <v>#DIV/0!</v>
      </c>
      <c r="AR410" s="9" t="e">
        <f t="shared" si="161"/>
        <v>#DIV/0!</v>
      </c>
      <c r="AS410" s="9" t="e">
        <f t="shared" si="162"/>
        <v>#DIV/0!</v>
      </c>
    </row>
    <row r="411" spans="2:45" x14ac:dyDescent="0.2">
      <c r="B411" s="15"/>
      <c r="D411" s="16" t="e">
        <f t="shared" si="143"/>
        <v>#DIV/0!</v>
      </c>
      <c r="E411" s="17" t="e">
        <f t="shared" si="144"/>
        <v>#DIV/0!</v>
      </c>
      <c r="G411" s="15"/>
      <c r="I411" s="16" t="e">
        <f t="shared" si="145"/>
        <v>#DIV/0!</v>
      </c>
      <c r="J411" s="17" t="e">
        <f t="shared" si="146"/>
        <v>#DIV/0!</v>
      </c>
      <c r="L411" s="15"/>
      <c r="N411" s="16" t="e">
        <f t="shared" si="147"/>
        <v>#DIV/0!</v>
      </c>
      <c r="O411" s="17" t="e">
        <f t="shared" si="148"/>
        <v>#DIV/0!</v>
      </c>
      <c r="Q411" s="15"/>
      <c r="S411" s="16" t="e">
        <f t="shared" si="149"/>
        <v>#DIV/0!</v>
      </c>
      <c r="T411" s="17" t="e">
        <f t="shared" si="150"/>
        <v>#DIV/0!</v>
      </c>
      <c r="V411" s="15"/>
      <c r="X411" s="16" t="e">
        <f t="shared" si="163"/>
        <v>#DIV/0!</v>
      </c>
      <c r="Y411" s="9">
        <f t="shared" si="159"/>
        <v>3.8361063536163087E-5</v>
      </c>
      <c r="Z411" s="17" t="e">
        <f t="shared" si="155"/>
        <v>#DIV/0!</v>
      </c>
      <c r="AA411" s="17" t="e">
        <f t="shared" si="156"/>
        <v>#DIV/0!</v>
      </c>
      <c r="AB411" s="17" t="e">
        <f t="shared" si="157"/>
        <v>#DIV/0!</v>
      </c>
      <c r="AC411" s="17" t="e">
        <f t="shared" si="164"/>
        <v>#DIV/0!</v>
      </c>
      <c r="AE411" s="15"/>
      <c r="AG411" s="16" t="e">
        <f t="shared" si="151"/>
        <v>#DIV/0!</v>
      </c>
      <c r="AH411" s="17" t="e">
        <f t="shared" si="152"/>
        <v>#DIV/0!</v>
      </c>
      <c r="AK411" s="15"/>
      <c r="AM411" s="16" t="e">
        <f t="shared" si="153"/>
        <v>#DIV/0!</v>
      </c>
      <c r="AN411" s="17" t="e">
        <f t="shared" si="154"/>
        <v>#DIV/0!</v>
      </c>
      <c r="AQ411" s="9" t="e">
        <f t="shared" si="160"/>
        <v>#DIV/0!</v>
      </c>
      <c r="AR411" s="9" t="e">
        <f t="shared" si="161"/>
        <v>#DIV/0!</v>
      </c>
      <c r="AS411" s="9" t="e">
        <f t="shared" si="162"/>
        <v>#DIV/0!</v>
      </c>
    </row>
    <row r="412" spans="2:45" x14ac:dyDescent="0.2">
      <c r="B412" s="15"/>
      <c r="D412" s="16" t="e">
        <f t="shared" si="143"/>
        <v>#DIV/0!</v>
      </c>
      <c r="E412" s="17" t="e">
        <f t="shared" si="144"/>
        <v>#DIV/0!</v>
      </c>
      <c r="G412" s="15"/>
      <c r="I412" s="16" t="e">
        <f t="shared" si="145"/>
        <v>#DIV/0!</v>
      </c>
      <c r="J412" s="17" t="e">
        <f t="shared" si="146"/>
        <v>#DIV/0!</v>
      </c>
      <c r="L412" s="15"/>
      <c r="N412" s="16" t="e">
        <f t="shared" si="147"/>
        <v>#DIV/0!</v>
      </c>
      <c r="O412" s="17" t="e">
        <f t="shared" si="148"/>
        <v>#DIV/0!</v>
      </c>
      <c r="Q412" s="15"/>
      <c r="S412" s="16" t="e">
        <f t="shared" si="149"/>
        <v>#DIV/0!</v>
      </c>
      <c r="T412" s="17" t="e">
        <f t="shared" si="150"/>
        <v>#DIV/0!</v>
      </c>
      <c r="V412" s="15"/>
      <c r="X412" s="16" t="e">
        <f t="shared" si="163"/>
        <v>#DIV/0!</v>
      </c>
      <c r="Y412" s="9">
        <f t="shared" si="159"/>
        <v>3.8361063536163087E-5</v>
      </c>
      <c r="Z412" s="17" t="e">
        <f t="shared" si="155"/>
        <v>#DIV/0!</v>
      </c>
      <c r="AA412" s="17" t="e">
        <f t="shared" si="156"/>
        <v>#DIV/0!</v>
      </c>
      <c r="AB412" s="17" t="e">
        <f t="shared" si="157"/>
        <v>#DIV/0!</v>
      </c>
      <c r="AC412" s="17" t="e">
        <f t="shared" si="164"/>
        <v>#DIV/0!</v>
      </c>
      <c r="AE412" s="15"/>
      <c r="AG412" s="16" t="e">
        <f t="shared" si="151"/>
        <v>#DIV/0!</v>
      </c>
      <c r="AH412" s="17" t="e">
        <f t="shared" si="152"/>
        <v>#DIV/0!</v>
      </c>
      <c r="AK412" s="15"/>
      <c r="AM412" s="16" t="e">
        <f t="shared" si="153"/>
        <v>#DIV/0!</v>
      </c>
      <c r="AN412" s="17" t="e">
        <f t="shared" si="154"/>
        <v>#DIV/0!</v>
      </c>
      <c r="AQ412" s="9" t="e">
        <f t="shared" si="160"/>
        <v>#DIV/0!</v>
      </c>
      <c r="AR412" s="9" t="e">
        <f t="shared" si="161"/>
        <v>#DIV/0!</v>
      </c>
      <c r="AS412" s="9" t="e">
        <f t="shared" si="162"/>
        <v>#DIV/0!</v>
      </c>
    </row>
    <row r="413" spans="2:45" x14ac:dyDescent="0.2">
      <c r="B413" s="15"/>
      <c r="D413" s="16" t="e">
        <f t="shared" si="143"/>
        <v>#DIV/0!</v>
      </c>
      <c r="E413" s="17" t="e">
        <f t="shared" si="144"/>
        <v>#DIV/0!</v>
      </c>
      <c r="G413" s="15"/>
      <c r="I413" s="16" t="e">
        <f t="shared" si="145"/>
        <v>#DIV/0!</v>
      </c>
      <c r="J413" s="17" t="e">
        <f t="shared" si="146"/>
        <v>#DIV/0!</v>
      </c>
      <c r="L413" s="15"/>
      <c r="N413" s="16" t="e">
        <f t="shared" si="147"/>
        <v>#DIV/0!</v>
      </c>
      <c r="O413" s="17" t="e">
        <f t="shared" si="148"/>
        <v>#DIV/0!</v>
      </c>
      <c r="Q413" s="15"/>
      <c r="S413" s="16" t="e">
        <f t="shared" si="149"/>
        <v>#DIV/0!</v>
      </c>
      <c r="T413" s="17" t="e">
        <f t="shared" si="150"/>
        <v>#DIV/0!</v>
      </c>
      <c r="V413" s="15"/>
      <c r="X413" s="16" t="e">
        <f t="shared" si="163"/>
        <v>#DIV/0!</v>
      </c>
      <c r="Y413" s="9">
        <f t="shared" si="159"/>
        <v>3.8361063536163087E-5</v>
      </c>
      <c r="Z413" s="17" t="e">
        <f t="shared" si="155"/>
        <v>#DIV/0!</v>
      </c>
      <c r="AA413" s="17" t="e">
        <f t="shared" si="156"/>
        <v>#DIV/0!</v>
      </c>
      <c r="AB413" s="17" t="e">
        <f t="shared" si="157"/>
        <v>#DIV/0!</v>
      </c>
      <c r="AC413" s="17" t="e">
        <f t="shared" si="164"/>
        <v>#DIV/0!</v>
      </c>
      <c r="AE413" s="15"/>
      <c r="AG413" s="16" t="e">
        <f t="shared" si="151"/>
        <v>#DIV/0!</v>
      </c>
      <c r="AH413" s="17" t="e">
        <f t="shared" si="152"/>
        <v>#DIV/0!</v>
      </c>
      <c r="AK413" s="15"/>
      <c r="AM413" s="16" t="e">
        <f t="shared" si="153"/>
        <v>#DIV/0!</v>
      </c>
      <c r="AN413" s="17" t="e">
        <f t="shared" si="154"/>
        <v>#DIV/0!</v>
      </c>
      <c r="AQ413" s="9" t="e">
        <f t="shared" si="160"/>
        <v>#DIV/0!</v>
      </c>
      <c r="AR413" s="9" t="e">
        <f t="shared" si="161"/>
        <v>#DIV/0!</v>
      </c>
      <c r="AS413" s="9" t="e">
        <f t="shared" si="162"/>
        <v>#DIV/0!</v>
      </c>
    </row>
    <row r="414" spans="2:45" x14ac:dyDescent="0.2">
      <c r="B414" s="15"/>
      <c r="D414" s="16" t="e">
        <f t="shared" si="143"/>
        <v>#DIV/0!</v>
      </c>
      <c r="E414" s="17" t="e">
        <f t="shared" si="144"/>
        <v>#DIV/0!</v>
      </c>
      <c r="G414" s="15"/>
      <c r="I414" s="16" t="e">
        <f t="shared" si="145"/>
        <v>#DIV/0!</v>
      </c>
      <c r="J414" s="17" t="e">
        <f t="shared" si="146"/>
        <v>#DIV/0!</v>
      </c>
      <c r="L414" s="15"/>
      <c r="N414" s="16" t="e">
        <f t="shared" si="147"/>
        <v>#DIV/0!</v>
      </c>
      <c r="O414" s="17" t="e">
        <f t="shared" si="148"/>
        <v>#DIV/0!</v>
      </c>
      <c r="Q414" s="15"/>
      <c r="S414" s="16" t="e">
        <f t="shared" si="149"/>
        <v>#DIV/0!</v>
      </c>
      <c r="T414" s="17" t="e">
        <f t="shared" si="150"/>
        <v>#DIV/0!</v>
      </c>
      <c r="V414" s="15"/>
      <c r="X414" s="16" t="e">
        <f t="shared" si="163"/>
        <v>#DIV/0!</v>
      </c>
      <c r="Y414" s="9">
        <f t="shared" si="159"/>
        <v>3.8361063536163087E-5</v>
      </c>
      <c r="Z414" s="17" t="e">
        <f t="shared" si="155"/>
        <v>#DIV/0!</v>
      </c>
      <c r="AA414" s="17" t="e">
        <f t="shared" si="156"/>
        <v>#DIV/0!</v>
      </c>
      <c r="AB414" s="17" t="e">
        <f t="shared" si="157"/>
        <v>#DIV/0!</v>
      </c>
      <c r="AC414" s="17" t="e">
        <f t="shared" si="164"/>
        <v>#DIV/0!</v>
      </c>
      <c r="AE414" s="15"/>
      <c r="AG414" s="16" t="e">
        <f t="shared" si="151"/>
        <v>#DIV/0!</v>
      </c>
      <c r="AH414" s="17" t="e">
        <f t="shared" si="152"/>
        <v>#DIV/0!</v>
      </c>
      <c r="AK414" s="15"/>
      <c r="AM414" s="16" t="e">
        <f t="shared" si="153"/>
        <v>#DIV/0!</v>
      </c>
      <c r="AN414" s="17" t="e">
        <f t="shared" si="154"/>
        <v>#DIV/0!</v>
      </c>
      <c r="AQ414" s="9" t="e">
        <f t="shared" si="160"/>
        <v>#DIV/0!</v>
      </c>
      <c r="AR414" s="9" t="e">
        <f t="shared" si="161"/>
        <v>#DIV/0!</v>
      </c>
      <c r="AS414" s="9" t="e">
        <f t="shared" si="162"/>
        <v>#DIV/0!</v>
      </c>
    </row>
    <row r="415" spans="2:45" x14ac:dyDescent="0.2">
      <c r="B415" s="15"/>
      <c r="D415" s="16" t="e">
        <f t="shared" si="143"/>
        <v>#DIV/0!</v>
      </c>
      <c r="E415" s="17" t="e">
        <f t="shared" si="144"/>
        <v>#DIV/0!</v>
      </c>
      <c r="G415" s="15"/>
      <c r="I415" s="16" t="e">
        <f t="shared" si="145"/>
        <v>#DIV/0!</v>
      </c>
      <c r="J415" s="17" t="e">
        <f t="shared" si="146"/>
        <v>#DIV/0!</v>
      </c>
      <c r="L415" s="15"/>
      <c r="N415" s="16" t="e">
        <f t="shared" si="147"/>
        <v>#DIV/0!</v>
      </c>
      <c r="O415" s="17" t="e">
        <f t="shared" si="148"/>
        <v>#DIV/0!</v>
      </c>
      <c r="Q415" s="15"/>
      <c r="S415" s="16" t="e">
        <f t="shared" si="149"/>
        <v>#DIV/0!</v>
      </c>
      <c r="T415" s="17" t="e">
        <f t="shared" si="150"/>
        <v>#DIV/0!</v>
      </c>
      <c r="V415" s="15"/>
      <c r="X415" s="16" t="e">
        <f t="shared" si="163"/>
        <v>#DIV/0!</v>
      </c>
      <c r="Y415" s="9">
        <f t="shared" si="159"/>
        <v>3.8361063536163087E-5</v>
      </c>
      <c r="Z415" s="17" t="e">
        <f t="shared" si="155"/>
        <v>#DIV/0!</v>
      </c>
      <c r="AA415" s="17" t="e">
        <f t="shared" si="156"/>
        <v>#DIV/0!</v>
      </c>
      <c r="AB415" s="17" t="e">
        <f t="shared" si="157"/>
        <v>#DIV/0!</v>
      </c>
      <c r="AC415" s="17" t="e">
        <f t="shared" si="164"/>
        <v>#DIV/0!</v>
      </c>
      <c r="AE415" s="15"/>
      <c r="AG415" s="16" t="e">
        <f t="shared" si="151"/>
        <v>#DIV/0!</v>
      </c>
      <c r="AH415" s="17" t="e">
        <f t="shared" si="152"/>
        <v>#DIV/0!</v>
      </c>
      <c r="AK415" s="15"/>
      <c r="AM415" s="16" t="e">
        <f t="shared" si="153"/>
        <v>#DIV/0!</v>
      </c>
      <c r="AN415" s="17" t="e">
        <f t="shared" si="154"/>
        <v>#DIV/0!</v>
      </c>
      <c r="AQ415" s="9" t="e">
        <f t="shared" si="160"/>
        <v>#DIV/0!</v>
      </c>
      <c r="AR415" s="9" t="e">
        <f t="shared" si="161"/>
        <v>#DIV/0!</v>
      </c>
      <c r="AS415" s="9" t="e">
        <f t="shared" si="162"/>
        <v>#DIV/0!</v>
      </c>
    </row>
    <row r="416" spans="2:45" x14ac:dyDescent="0.2">
      <c r="B416" s="15"/>
      <c r="D416" s="16" t="e">
        <f t="shared" si="143"/>
        <v>#DIV/0!</v>
      </c>
      <c r="E416" s="17" t="e">
        <f t="shared" si="144"/>
        <v>#DIV/0!</v>
      </c>
      <c r="G416" s="15"/>
      <c r="I416" s="16" t="e">
        <f t="shared" si="145"/>
        <v>#DIV/0!</v>
      </c>
      <c r="J416" s="17" t="e">
        <f t="shared" si="146"/>
        <v>#DIV/0!</v>
      </c>
      <c r="L416" s="15"/>
      <c r="N416" s="16" t="e">
        <f t="shared" si="147"/>
        <v>#DIV/0!</v>
      </c>
      <c r="O416" s="17" t="e">
        <f t="shared" si="148"/>
        <v>#DIV/0!</v>
      </c>
      <c r="Q416" s="15"/>
      <c r="S416" s="16" t="e">
        <f t="shared" si="149"/>
        <v>#DIV/0!</v>
      </c>
      <c r="T416" s="17" t="e">
        <f t="shared" si="150"/>
        <v>#DIV/0!</v>
      </c>
      <c r="V416" s="15"/>
      <c r="X416" s="16" t="e">
        <f t="shared" si="163"/>
        <v>#DIV/0!</v>
      </c>
      <c r="Y416" s="9">
        <f t="shared" si="159"/>
        <v>3.8361063536163087E-5</v>
      </c>
      <c r="Z416" s="17" t="e">
        <f t="shared" si="155"/>
        <v>#DIV/0!</v>
      </c>
      <c r="AA416" s="17" t="e">
        <f t="shared" si="156"/>
        <v>#DIV/0!</v>
      </c>
      <c r="AB416" s="17" t="e">
        <f t="shared" si="157"/>
        <v>#DIV/0!</v>
      </c>
      <c r="AC416" s="17" t="e">
        <f t="shared" si="164"/>
        <v>#DIV/0!</v>
      </c>
      <c r="AE416" s="15"/>
      <c r="AG416" s="16" t="e">
        <f t="shared" si="151"/>
        <v>#DIV/0!</v>
      </c>
      <c r="AH416" s="17" t="e">
        <f t="shared" si="152"/>
        <v>#DIV/0!</v>
      </c>
      <c r="AK416" s="15"/>
      <c r="AM416" s="16" t="e">
        <f t="shared" si="153"/>
        <v>#DIV/0!</v>
      </c>
      <c r="AN416" s="17" t="e">
        <f t="shared" si="154"/>
        <v>#DIV/0!</v>
      </c>
      <c r="AQ416" s="9" t="e">
        <f t="shared" si="160"/>
        <v>#DIV/0!</v>
      </c>
      <c r="AR416" s="9" t="e">
        <f t="shared" si="161"/>
        <v>#DIV/0!</v>
      </c>
      <c r="AS416" s="9" t="e">
        <f t="shared" si="162"/>
        <v>#DIV/0!</v>
      </c>
    </row>
    <row r="417" spans="2:45" x14ac:dyDescent="0.2">
      <c r="B417" s="15"/>
      <c r="D417" s="16" t="e">
        <f t="shared" si="143"/>
        <v>#DIV/0!</v>
      </c>
      <c r="E417" s="17" t="e">
        <f t="shared" si="144"/>
        <v>#DIV/0!</v>
      </c>
      <c r="G417" s="15"/>
      <c r="I417" s="16" t="e">
        <f t="shared" si="145"/>
        <v>#DIV/0!</v>
      </c>
      <c r="J417" s="17" t="e">
        <f t="shared" si="146"/>
        <v>#DIV/0!</v>
      </c>
      <c r="L417" s="15"/>
      <c r="N417" s="16" t="e">
        <f t="shared" si="147"/>
        <v>#DIV/0!</v>
      </c>
      <c r="O417" s="17" t="e">
        <f t="shared" si="148"/>
        <v>#DIV/0!</v>
      </c>
      <c r="Q417" s="15"/>
      <c r="S417" s="16" t="e">
        <f t="shared" si="149"/>
        <v>#DIV/0!</v>
      </c>
      <c r="T417" s="17" t="e">
        <f t="shared" si="150"/>
        <v>#DIV/0!</v>
      </c>
      <c r="V417" s="15"/>
      <c r="X417" s="16" t="e">
        <f t="shared" si="163"/>
        <v>#DIV/0!</v>
      </c>
      <c r="Y417" s="9">
        <f t="shared" si="159"/>
        <v>3.8361063536163087E-5</v>
      </c>
      <c r="Z417" s="17" t="e">
        <f t="shared" si="155"/>
        <v>#DIV/0!</v>
      </c>
      <c r="AA417" s="17" t="e">
        <f t="shared" si="156"/>
        <v>#DIV/0!</v>
      </c>
      <c r="AB417" s="17" t="e">
        <f t="shared" si="157"/>
        <v>#DIV/0!</v>
      </c>
      <c r="AC417" s="17" t="e">
        <f t="shared" si="164"/>
        <v>#DIV/0!</v>
      </c>
      <c r="AE417" s="15"/>
      <c r="AG417" s="16" t="e">
        <f t="shared" si="151"/>
        <v>#DIV/0!</v>
      </c>
      <c r="AH417" s="17" t="e">
        <f t="shared" si="152"/>
        <v>#DIV/0!</v>
      </c>
      <c r="AK417" s="15"/>
      <c r="AM417" s="16" t="e">
        <f t="shared" si="153"/>
        <v>#DIV/0!</v>
      </c>
      <c r="AN417" s="17" t="e">
        <f t="shared" si="154"/>
        <v>#DIV/0!</v>
      </c>
      <c r="AQ417" s="9" t="e">
        <f t="shared" si="160"/>
        <v>#DIV/0!</v>
      </c>
      <c r="AR417" s="9" t="e">
        <f t="shared" si="161"/>
        <v>#DIV/0!</v>
      </c>
      <c r="AS417" s="9" t="e">
        <f t="shared" si="162"/>
        <v>#DIV/0!</v>
      </c>
    </row>
    <row r="418" spans="2:45" x14ac:dyDescent="0.2">
      <c r="B418" s="15"/>
      <c r="D418" s="16" t="e">
        <f t="shared" si="143"/>
        <v>#DIV/0!</v>
      </c>
      <c r="E418" s="17" t="e">
        <f t="shared" si="144"/>
        <v>#DIV/0!</v>
      </c>
      <c r="G418" s="15"/>
      <c r="I418" s="16" t="e">
        <f t="shared" si="145"/>
        <v>#DIV/0!</v>
      </c>
      <c r="J418" s="17" t="e">
        <f t="shared" si="146"/>
        <v>#DIV/0!</v>
      </c>
      <c r="L418" s="15"/>
      <c r="N418" s="16" t="e">
        <f t="shared" si="147"/>
        <v>#DIV/0!</v>
      </c>
      <c r="O418" s="17" t="e">
        <f t="shared" si="148"/>
        <v>#DIV/0!</v>
      </c>
      <c r="Q418" s="15"/>
      <c r="S418" s="16" t="e">
        <f t="shared" si="149"/>
        <v>#DIV/0!</v>
      </c>
      <c r="T418" s="17" t="e">
        <f t="shared" si="150"/>
        <v>#DIV/0!</v>
      </c>
      <c r="V418" s="15"/>
      <c r="X418" s="16" t="e">
        <f t="shared" si="163"/>
        <v>#DIV/0!</v>
      </c>
      <c r="Y418" s="9">
        <f t="shared" si="159"/>
        <v>3.8361063536163087E-5</v>
      </c>
      <c r="Z418" s="17" t="e">
        <f t="shared" si="155"/>
        <v>#DIV/0!</v>
      </c>
      <c r="AA418" s="17" t="e">
        <f t="shared" si="156"/>
        <v>#DIV/0!</v>
      </c>
      <c r="AB418" s="17" t="e">
        <f t="shared" si="157"/>
        <v>#DIV/0!</v>
      </c>
      <c r="AC418" s="17" t="e">
        <f t="shared" si="164"/>
        <v>#DIV/0!</v>
      </c>
      <c r="AE418" s="15"/>
      <c r="AG418" s="16" t="e">
        <f t="shared" si="151"/>
        <v>#DIV/0!</v>
      </c>
      <c r="AH418" s="17" t="e">
        <f t="shared" si="152"/>
        <v>#DIV/0!</v>
      </c>
      <c r="AK418" s="15"/>
      <c r="AM418" s="16" t="e">
        <f t="shared" si="153"/>
        <v>#DIV/0!</v>
      </c>
      <c r="AN418" s="17" t="e">
        <f t="shared" si="154"/>
        <v>#DIV/0!</v>
      </c>
      <c r="AQ418" s="9" t="e">
        <f t="shared" si="160"/>
        <v>#DIV/0!</v>
      </c>
      <c r="AR418" s="9" t="e">
        <f t="shared" si="161"/>
        <v>#DIV/0!</v>
      </c>
      <c r="AS418" s="9" t="e">
        <f t="shared" si="162"/>
        <v>#DIV/0!</v>
      </c>
    </row>
    <row r="419" spans="2:45" x14ac:dyDescent="0.2">
      <c r="B419" s="15"/>
      <c r="D419" s="16" t="e">
        <f t="shared" si="143"/>
        <v>#DIV/0!</v>
      </c>
      <c r="E419" s="17" t="e">
        <f t="shared" si="144"/>
        <v>#DIV/0!</v>
      </c>
      <c r="G419" s="15"/>
      <c r="I419" s="16" t="e">
        <f t="shared" si="145"/>
        <v>#DIV/0!</v>
      </c>
      <c r="J419" s="17" t="e">
        <f t="shared" si="146"/>
        <v>#DIV/0!</v>
      </c>
      <c r="L419" s="15"/>
      <c r="N419" s="16" t="e">
        <f t="shared" si="147"/>
        <v>#DIV/0!</v>
      </c>
      <c r="O419" s="17" t="e">
        <f t="shared" si="148"/>
        <v>#DIV/0!</v>
      </c>
      <c r="Q419" s="15"/>
      <c r="S419" s="16" t="e">
        <f t="shared" si="149"/>
        <v>#DIV/0!</v>
      </c>
      <c r="T419" s="17" t="e">
        <f t="shared" si="150"/>
        <v>#DIV/0!</v>
      </c>
      <c r="V419" s="15"/>
      <c r="X419" s="16" t="e">
        <f t="shared" si="163"/>
        <v>#DIV/0!</v>
      </c>
      <c r="Y419" s="9">
        <f t="shared" si="159"/>
        <v>3.8361063536163087E-5</v>
      </c>
      <c r="Z419" s="17" t="e">
        <f t="shared" si="155"/>
        <v>#DIV/0!</v>
      </c>
      <c r="AA419" s="17" t="e">
        <f t="shared" si="156"/>
        <v>#DIV/0!</v>
      </c>
      <c r="AB419" s="17" t="e">
        <f t="shared" si="157"/>
        <v>#DIV/0!</v>
      </c>
      <c r="AC419" s="17" t="e">
        <f t="shared" si="164"/>
        <v>#DIV/0!</v>
      </c>
      <c r="AE419" s="15"/>
      <c r="AG419" s="16" t="e">
        <f t="shared" si="151"/>
        <v>#DIV/0!</v>
      </c>
      <c r="AH419" s="17" t="e">
        <f t="shared" si="152"/>
        <v>#DIV/0!</v>
      </c>
      <c r="AK419" s="15"/>
      <c r="AM419" s="16" t="e">
        <f t="shared" si="153"/>
        <v>#DIV/0!</v>
      </c>
      <c r="AN419" s="17" t="e">
        <f t="shared" si="154"/>
        <v>#DIV/0!</v>
      </c>
      <c r="AQ419" s="9" t="e">
        <f t="shared" si="160"/>
        <v>#DIV/0!</v>
      </c>
      <c r="AR419" s="9" t="e">
        <f t="shared" si="161"/>
        <v>#DIV/0!</v>
      </c>
      <c r="AS419" s="9" t="e">
        <f t="shared" si="162"/>
        <v>#DIV/0!</v>
      </c>
    </row>
    <row r="420" spans="2:45" x14ac:dyDescent="0.2">
      <c r="B420" s="15"/>
      <c r="D420" s="16" t="e">
        <f t="shared" si="143"/>
        <v>#DIV/0!</v>
      </c>
      <c r="E420" s="17" t="e">
        <f t="shared" si="144"/>
        <v>#DIV/0!</v>
      </c>
      <c r="G420" s="15"/>
      <c r="I420" s="16" t="e">
        <f t="shared" si="145"/>
        <v>#DIV/0!</v>
      </c>
      <c r="J420" s="17" t="e">
        <f t="shared" si="146"/>
        <v>#DIV/0!</v>
      </c>
      <c r="L420" s="15"/>
      <c r="N420" s="16" t="e">
        <f t="shared" si="147"/>
        <v>#DIV/0!</v>
      </c>
      <c r="O420" s="17" t="e">
        <f t="shared" si="148"/>
        <v>#DIV/0!</v>
      </c>
      <c r="Q420" s="15"/>
      <c r="S420" s="16" t="e">
        <f t="shared" si="149"/>
        <v>#DIV/0!</v>
      </c>
      <c r="T420" s="17" t="e">
        <f t="shared" si="150"/>
        <v>#DIV/0!</v>
      </c>
      <c r="V420" s="15"/>
      <c r="X420" s="16" t="e">
        <f t="shared" si="163"/>
        <v>#DIV/0!</v>
      </c>
      <c r="Y420" s="9">
        <f t="shared" si="159"/>
        <v>3.8361063536163087E-5</v>
      </c>
      <c r="Z420" s="17" t="e">
        <f t="shared" si="155"/>
        <v>#DIV/0!</v>
      </c>
      <c r="AA420" s="17" t="e">
        <f t="shared" si="156"/>
        <v>#DIV/0!</v>
      </c>
      <c r="AB420" s="17" t="e">
        <f t="shared" si="157"/>
        <v>#DIV/0!</v>
      </c>
      <c r="AC420" s="17" t="e">
        <f t="shared" si="164"/>
        <v>#DIV/0!</v>
      </c>
      <c r="AE420" s="15"/>
      <c r="AG420" s="16" t="e">
        <f t="shared" si="151"/>
        <v>#DIV/0!</v>
      </c>
      <c r="AH420" s="17" t="e">
        <f t="shared" si="152"/>
        <v>#DIV/0!</v>
      </c>
      <c r="AK420" s="15"/>
      <c r="AM420" s="16" t="e">
        <f t="shared" si="153"/>
        <v>#DIV/0!</v>
      </c>
      <c r="AN420" s="17" t="e">
        <f t="shared" si="154"/>
        <v>#DIV/0!</v>
      </c>
      <c r="AQ420" s="9" t="e">
        <f t="shared" si="160"/>
        <v>#DIV/0!</v>
      </c>
      <c r="AR420" s="9" t="e">
        <f t="shared" si="161"/>
        <v>#DIV/0!</v>
      </c>
      <c r="AS420" s="9" t="e">
        <f t="shared" si="162"/>
        <v>#DIV/0!</v>
      </c>
    </row>
    <row r="421" spans="2:45" x14ac:dyDescent="0.2">
      <c r="B421" s="15"/>
      <c r="D421" s="16" t="e">
        <f t="shared" si="143"/>
        <v>#DIV/0!</v>
      </c>
      <c r="E421" s="17" t="e">
        <f t="shared" si="144"/>
        <v>#DIV/0!</v>
      </c>
      <c r="G421" s="15"/>
      <c r="I421" s="16" t="e">
        <f t="shared" si="145"/>
        <v>#DIV/0!</v>
      </c>
      <c r="J421" s="17" t="e">
        <f t="shared" si="146"/>
        <v>#DIV/0!</v>
      </c>
      <c r="L421" s="15"/>
      <c r="N421" s="16" t="e">
        <f t="shared" si="147"/>
        <v>#DIV/0!</v>
      </c>
      <c r="O421" s="17" t="e">
        <f t="shared" si="148"/>
        <v>#DIV/0!</v>
      </c>
      <c r="Q421" s="15"/>
      <c r="S421" s="16" t="e">
        <f t="shared" si="149"/>
        <v>#DIV/0!</v>
      </c>
      <c r="T421" s="17" t="e">
        <f t="shared" si="150"/>
        <v>#DIV/0!</v>
      </c>
      <c r="V421" s="15"/>
      <c r="X421" s="16" t="e">
        <f t="shared" si="163"/>
        <v>#DIV/0!</v>
      </c>
      <c r="Y421" s="9">
        <f t="shared" si="159"/>
        <v>3.8361063536163087E-5</v>
      </c>
      <c r="Z421" s="17" t="e">
        <f t="shared" si="155"/>
        <v>#DIV/0!</v>
      </c>
      <c r="AA421" s="17" t="e">
        <f t="shared" si="156"/>
        <v>#DIV/0!</v>
      </c>
      <c r="AB421" s="17" t="e">
        <f t="shared" si="157"/>
        <v>#DIV/0!</v>
      </c>
      <c r="AC421" s="17" t="e">
        <f t="shared" si="164"/>
        <v>#DIV/0!</v>
      </c>
      <c r="AE421" s="15"/>
      <c r="AG421" s="16" t="e">
        <f t="shared" si="151"/>
        <v>#DIV/0!</v>
      </c>
      <c r="AH421" s="17" t="e">
        <f t="shared" si="152"/>
        <v>#DIV/0!</v>
      </c>
      <c r="AK421" s="15"/>
      <c r="AM421" s="16" t="e">
        <f t="shared" si="153"/>
        <v>#DIV/0!</v>
      </c>
      <c r="AN421" s="17" t="e">
        <f t="shared" si="154"/>
        <v>#DIV/0!</v>
      </c>
      <c r="AQ421" s="9" t="e">
        <f t="shared" si="160"/>
        <v>#DIV/0!</v>
      </c>
      <c r="AR421" s="9" t="e">
        <f t="shared" si="161"/>
        <v>#DIV/0!</v>
      </c>
      <c r="AS421" s="9" t="e">
        <f t="shared" si="162"/>
        <v>#DIV/0!</v>
      </c>
    </row>
    <row r="422" spans="2:45" x14ac:dyDescent="0.2">
      <c r="B422" s="15"/>
      <c r="D422" s="16" t="e">
        <f t="shared" si="143"/>
        <v>#DIV/0!</v>
      </c>
      <c r="E422" s="17" t="e">
        <f t="shared" si="144"/>
        <v>#DIV/0!</v>
      </c>
      <c r="G422" s="15"/>
      <c r="I422" s="16" t="e">
        <f t="shared" si="145"/>
        <v>#DIV/0!</v>
      </c>
      <c r="J422" s="17" t="e">
        <f t="shared" si="146"/>
        <v>#DIV/0!</v>
      </c>
      <c r="L422" s="15"/>
      <c r="N422" s="16" t="e">
        <f t="shared" si="147"/>
        <v>#DIV/0!</v>
      </c>
      <c r="O422" s="17" t="e">
        <f t="shared" si="148"/>
        <v>#DIV/0!</v>
      </c>
      <c r="Q422" s="15"/>
      <c r="S422" s="16" t="e">
        <f t="shared" si="149"/>
        <v>#DIV/0!</v>
      </c>
      <c r="T422" s="17" t="e">
        <f t="shared" si="150"/>
        <v>#DIV/0!</v>
      </c>
      <c r="V422" s="15"/>
      <c r="X422" s="16" t="e">
        <f t="shared" si="163"/>
        <v>#DIV/0!</v>
      </c>
      <c r="Y422" s="9">
        <f t="shared" si="159"/>
        <v>3.8361063536163087E-5</v>
      </c>
      <c r="Z422" s="17" t="e">
        <f t="shared" si="155"/>
        <v>#DIV/0!</v>
      </c>
      <c r="AA422" s="17" t="e">
        <f t="shared" si="156"/>
        <v>#DIV/0!</v>
      </c>
      <c r="AB422" s="17" t="e">
        <f t="shared" si="157"/>
        <v>#DIV/0!</v>
      </c>
      <c r="AC422" s="17" t="e">
        <f t="shared" si="164"/>
        <v>#DIV/0!</v>
      </c>
      <c r="AE422" s="15"/>
      <c r="AG422" s="16" t="e">
        <f t="shared" si="151"/>
        <v>#DIV/0!</v>
      </c>
      <c r="AH422" s="17" t="e">
        <f t="shared" si="152"/>
        <v>#DIV/0!</v>
      </c>
      <c r="AK422" s="15"/>
      <c r="AM422" s="16" t="e">
        <f t="shared" si="153"/>
        <v>#DIV/0!</v>
      </c>
      <c r="AN422" s="17" t="e">
        <f t="shared" si="154"/>
        <v>#DIV/0!</v>
      </c>
      <c r="AQ422" s="9" t="e">
        <f t="shared" si="160"/>
        <v>#DIV/0!</v>
      </c>
      <c r="AR422" s="9" t="e">
        <f t="shared" si="161"/>
        <v>#DIV/0!</v>
      </c>
      <c r="AS422" s="9" t="e">
        <f t="shared" si="162"/>
        <v>#DIV/0!</v>
      </c>
    </row>
    <row r="423" spans="2:45" x14ac:dyDescent="0.2">
      <c r="B423" s="15"/>
      <c r="D423" s="16" t="e">
        <f t="shared" si="143"/>
        <v>#DIV/0!</v>
      </c>
      <c r="E423" s="17" t="e">
        <f t="shared" si="144"/>
        <v>#DIV/0!</v>
      </c>
      <c r="G423" s="15"/>
      <c r="I423" s="16" t="e">
        <f t="shared" si="145"/>
        <v>#DIV/0!</v>
      </c>
      <c r="J423" s="17" t="e">
        <f t="shared" si="146"/>
        <v>#DIV/0!</v>
      </c>
      <c r="L423" s="15"/>
      <c r="N423" s="16" t="e">
        <f t="shared" si="147"/>
        <v>#DIV/0!</v>
      </c>
      <c r="O423" s="17" t="e">
        <f t="shared" si="148"/>
        <v>#DIV/0!</v>
      </c>
      <c r="Q423" s="15"/>
      <c r="S423" s="16" t="e">
        <f t="shared" si="149"/>
        <v>#DIV/0!</v>
      </c>
      <c r="T423" s="17" t="e">
        <f t="shared" si="150"/>
        <v>#DIV/0!</v>
      </c>
      <c r="V423" s="15"/>
      <c r="X423" s="16" t="e">
        <f t="shared" si="163"/>
        <v>#DIV/0!</v>
      </c>
      <c r="Y423" s="9">
        <f t="shared" si="159"/>
        <v>3.8361063536163087E-5</v>
      </c>
      <c r="Z423" s="17" t="e">
        <f t="shared" si="155"/>
        <v>#DIV/0!</v>
      </c>
      <c r="AA423" s="17" t="e">
        <f t="shared" si="156"/>
        <v>#DIV/0!</v>
      </c>
      <c r="AB423" s="17" t="e">
        <f t="shared" si="157"/>
        <v>#DIV/0!</v>
      </c>
      <c r="AC423" s="17" t="e">
        <f t="shared" si="164"/>
        <v>#DIV/0!</v>
      </c>
      <c r="AE423" s="15"/>
      <c r="AG423" s="16" t="e">
        <f t="shared" si="151"/>
        <v>#DIV/0!</v>
      </c>
      <c r="AH423" s="17" t="e">
        <f t="shared" si="152"/>
        <v>#DIV/0!</v>
      </c>
      <c r="AK423" s="15"/>
      <c r="AM423" s="16" t="e">
        <f t="shared" si="153"/>
        <v>#DIV/0!</v>
      </c>
      <c r="AN423" s="17" t="e">
        <f t="shared" si="154"/>
        <v>#DIV/0!</v>
      </c>
      <c r="AQ423" s="9" t="e">
        <f t="shared" si="160"/>
        <v>#DIV/0!</v>
      </c>
      <c r="AR423" s="9" t="e">
        <f t="shared" si="161"/>
        <v>#DIV/0!</v>
      </c>
      <c r="AS423" s="9" t="e">
        <f t="shared" si="162"/>
        <v>#DIV/0!</v>
      </c>
    </row>
    <row r="424" spans="2:45" x14ac:dyDescent="0.2">
      <c r="B424" s="15"/>
      <c r="D424" s="16" t="e">
        <f t="shared" si="143"/>
        <v>#DIV/0!</v>
      </c>
      <c r="E424" s="17" t="e">
        <f t="shared" si="144"/>
        <v>#DIV/0!</v>
      </c>
      <c r="G424" s="15"/>
      <c r="I424" s="16" t="e">
        <f t="shared" si="145"/>
        <v>#DIV/0!</v>
      </c>
      <c r="J424" s="17" t="e">
        <f t="shared" si="146"/>
        <v>#DIV/0!</v>
      </c>
      <c r="L424" s="15"/>
      <c r="N424" s="16" t="e">
        <f t="shared" si="147"/>
        <v>#DIV/0!</v>
      </c>
      <c r="O424" s="17" t="e">
        <f t="shared" si="148"/>
        <v>#DIV/0!</v>
      </c>
      <c r="Q424" s="15"/>
      <c r="S424" s="16" t="e">
        <f t="shared" si="149"/>
        <v>#DIV/0!</v>
      </c>
      <c r="T424" s="17" t="e">
        <f t="shared" si="150"/>
        <v>#DIV/0!</v>
      </c>
      <c r="V424" s="15"/>
      <c r="X424" s="16" t="e">
        <f t="shared" si="163"/>
        <v>#DIV/0!</v>
      </c>
      <c r="Y424" s="9">
        <f t="shared" si="159"/>
        <v>3.8361063536163087E-5</v>
      </c>
      <c r="Z424" s="17" t="e">
        <f t="shared" si="155"/>
        <v>#DIV/0!</v>
      </c>
      <c r="AA424" s="17" t="e">
        <f t="shared" si="156"/>
        <v>#DIV/0!</v>
      </c>
      <c r="AB424" s="17" t="e">
        <f t="shared" si="157"/>
        <v>#DIV/0!</v>
      </c>
      <c r="AC424" s="17" t="e">
        <f t="shared" si="164"/>
        <v>#DIV/0!</v>
      </c>
      <c r="AE424" s="15"/>
      <c r="AG424" s="16" t="e">
        <f t="shared" si="151"/>
        <v>#DIV/0!</v>
      </c>
      <c r="AH424" s="17" t="e">
        <f t="shared" si="152"/>
        <v>#DIV/0!</v>
      </c>
      <c r="AK424" s="15"/>
      <c r="AM424" s="16" t="e">
        <f t="shared" si="153"/>
        <v>#DIV/0!</v>
      </c>
      <c r="AN424" s="17" t="e">
        <f t="shared" si="154"/>
        <v>#DIV/0!</v>
      </c>
      <c r="AQ424" s="9" t="e">
        <f t="shared" si="160"/>
        <v>#DIV/0!</v>
      </c>
      <c r="AR424" s="9" t="e">
        <f t="shared" si="161"/>
        <v>#DIV/0!</v>
      </c>
      <c r="AS424" s="9" t="e">
        <f t="shared" si="162"/>
        <v>#DIV/0!</v>
      </c>
    </row>
    <row r="425" spans="2:45" x14ac:dyDescent="0.2">
      <c r="B425" s="15"/>
      <c r="D425" s="16" t="e">
        <f t="shared" si="143"/>
        <v>#DIV/0!</v>
      </c>
      <c r="E425" s="17" t="e">
        <f t="shared" si="144"/>
        <v>#DIV/0!</v>
      </c>
      <c r="G425" s="15"/>
      <c r="I425" s="16" t="e">
        <f t="shared" si="145"/>
        <v>#DIV/0!</v>
      </c>
      <c r="J425" s="17" t="e">
        <f t="shared" si="146"/>
        <v>#DIV/0!</v>
      </c>
      <c r="L425" s="15"/>
      <c r="N425" s="16" t="e">
        <f t="shared" si="147"/>
        <v>#DIV/0!</v>
      </c>
      <c r="O425" s="17" t="e">
        <f t="shared" si="148"/>
        <v>#DIV/0!</v>
      </c>
      <c r="Q425" s="15"/>
      <c r="S425" s="16" t="e">
        <f t="shared" si="149"/>
        <v>#DIV/0!</v>
      </c>
      <c r="T425" s="17" t="e">
        <f t="shared" si="150"/>
        <v>#DIV/0!</v>
      </c>
      <c r="V425" s="15"/>
      <c r="X425" s="16" t="e">
        <f t="shared" si="163"/>
        <v>#DIV/0!</v>
      </c>
      <c r="Y425" s="9">
        <f t="shared" si="159"/>
        <v>3.8361063536163087E-5</v>
      </c>
      <c r="Z425" s="17" t="e">
        <f t="shared" si="155"/>
        <v>#DIV/0!</v>
      </c>
      <c r="AA425" s="17" t="e">
        <f t="shared" si="156"/>
        <v>#DIV/0!</v>
      </c>
      <c r="AB425" s="17" t="e">
        <f t="shared" si="157"/>
        <v>#DIV/0!</v>
      </c>
      <c r="AC425" s="17" t="e">
        <f t="shared" si="164"/>
        <v>#DIV/0!</v>
      </c>
      <c r="AE425" s="15"/>
      <c r="AG425" s="16" t="e">
        <f t="shared" si="151"/>
        <v>#DIV/0!</v>
      </c>
      <c r="AH425" s="17" t="e">
        <f t="shared" si="152"/>
        <v>#DIV/0!</v>
      </c>
      <c r="AK425" s="15"/>
      <c r="AM425" s="16" t="e">
        <f t="shared" si="153"/>
        <v>#DIV/0!</v>
      </c>
      <c r="AN425" s="17" t="e">
        <f t="shared" si="154"/>
        <v>#DIV/0!</v>
      </c>
      <c r="AQ425" s="9" t="e">
        <f t="shared" si="160"/>
        <v>#DIV/0!</v>
      </c>
      <c r="AR425" s="9" t="e">
        <f t="shared" si="161"/>
        <v>#DIV/0!</v>
      </c>
      <c r="AS425" s="9" t="e">
        <f t="shared" si="162"/>
        <v>#DIV/0!</v>
      </c>
    </row>
    <row r="426" spans="2:45" x14ac:dyDescent="0.2">
      <c r="B426" s="15"/>
      <c r="D426" s="16" t="e">
        <f t="shared" si="143"/>
        <v>#DIV/0!</v>
      </c>
      <c r="E426" s="17" t="e">
        <f t="shared" si="144"/>
        <v>#DIV/0!</v>
      </c>
      <c r="G426" s="15"/>
      <c r="I426" s="16" t="e">
        <f t="shared" si="145"/>
        <v>#DIV/0!</v>
      </c>
      <c r="J426" s="17" t="e">
        <f t="shared" si="146"/>
        <v>#DIV/0!</v>
      </c>
      <c r="L426" s="15"/>
      <c r="N426" s="16" t="e">
        <f t="shared" si="147"/>
        <v>#DIV/0!</v>
      </c>
      <c r="O426" s="17" t="e">
        <f t="shared" si="148"/>
        <v>#DIV/0!</v>
      </c>
      <c r="Q426" s="15"/>
      <c r="S426" s="16" t="e">
        <f t="shared" si="149"/>
        <v>#DIV/0!</v>
      </c>
      <c r="T426" s="17" t="e">
        <f t="shared" si="150"/>
        <v>#DIV/0!</v>
      </c>
      <c r="V426" s="15"/>
      <c r="X426" s="16" t="e">
        <f t="shared" si="163"/>
        <v>#DIV/0!</v>
      </c>
      <c r="Y426" s="9">
        <f t="shared" si="159"/>
        <v>3.8361063536163087E-5</v>
      </c>
      <c r="Z426" s="17" t="e">
        <f t="shared" si="155"/>
        <v>#DIV/0!</v>
      </c>
      <c r="AA426" s="17" t="e">
        <f t="shared" si="156"/>
        <v>#DIV/0!</v>
      </c>
      <c r="AB426" s="17" t="e">
        <f t="shared" si="157"/>
        <v>#DIV/0!</v>
      </c>
      <c r="AC426" s="17" t="e">
        <f t="shared" si="164"/>
        <v>#DIV/0!</v>
      </c>
      <c r="AE426" s="15"/>
      <c r="AG426" s="16" t="e">
        <f t="shared" si="151"/>
        <v>#DIV/0!</v>
      </c>
      <c r="AH426" s="17" t="e">
        <f t="shared" si="152"/>
        <v>#DIV/0!</v>
      </c>
      <c r="AK426" s="15"/>
      <c r="AM426" s="16" t="e">
        <f t="shared" si="153"/>
        <v>#DIV/0!</v>
      </c>
      <c r="AN426" s="17" t="e">
        <f t="shared" si="154"/>
        <v>#DIV/0!</v>
      </c>
      <c r="AQ426" s="9" t="e">
        <f t="shared" si="160"/>
        <v>#DIV/0!</v>
      </c>
      <c r="AR426" s="9" t="e">
        <f t="shared" si="161"/>
        <v>#DIV/0!</v>
      </c>
      <c r="AS426" s="9" t="e">
        <f t="shared" si="162"/>
        <v>#DIV/0!</v>
      </c>
    </row>
    <row r="427" spans="2:45" x14ac:dyDescent="0.2">
      <c r="B427" s="15"/>
      <c r="D427" s="16" t="e">
        <f t="shared" si="143"/>
        <v>#DIV/0!</v>
      </c>
      <c r="E427" s="17" t="e">
        <f t="shared" si="144"/>
        <v>#DIV/0!</v>
      </c>
      <c r="G427" s="15"/>
      <c r="I427" s="16" t="e">
        <f t="shared" si="145"/>
        <v>#DIV/0!</v>
      </c>
      <c r="J427" s="17" t="e">
        <f t="shared" si="146"/>
        <v>#DIV/0!</v>
      </c>
      <c r="L427" s="15"/>
      <c r="N427" s="16" t="e">
        <f t="shared" si="147"/>
        <v>#DIV/0!</v>
      </c>
      <c r="O427" s="17" t="e">
        <f t="shared" si="148"/>
        <v>#DIV/0!</v>
      </c>
      <c r="Q427" s="15"/>
      <c r="S427" s="16" t="e">
        <f t="shared" si="149"/>
        <v>#DIV/0!</v>
      </c>
      <c r="T427" s="17" t="e">
        <f t="shared" si="150"/>
        <v>#DIV/0!</v>
      </c>
      <c r="V427" s="15"/>
      <c r="X427" s="16" t="e">
        <f t="shared" si="163"/>
        <v>#DIV/0!</v>
      </c>
      <c r="Y427" s="9">
        <f t="shared" si="159"/>
        <v>3.8361063536163087E-5</v>
      </c>
      <c r="Z427" s="17" t="e">
        <f t="shared" si="155"/>
        <v>#DIV/0!</v>
      </c>
      <c r="AA427" s="17" t="e">
        <f t="shared" si="156"/>
        <v>#DIV/0!</v>
      </c>
      <c r="AB427" s="17" t="e">
        <f t="shared" si="157"/>
        <v>#DIV/0!</v>
      </c>
      <c r="AC427" s="17" t="e">
        <f t="shared" si="164"/>
        <v>#DIV/0!</v>
      </c>
      <c r="AE427" s="15"/>
      <c r="AG427" s="16" t="e">
        <f t="shared" si="151"/>
        <v>#DIV/0!</v>
      </c>
      <c r="AH427" s="17" t="e">
        <f t="shared" si="152"/>
        <v>#DIV/0!</v>
      </c>
      <c r="AK427" s="15"/>
      <c r="AM427" s="16" t="e">
        <f t="shared" si="153"/>
        <v>#DIV/0!</v>
      </c>
      <c r="AN427" s="17" t="e">
        <f t="shared" si="154"/>
        <v>#DIV/0!</v>
      </c>
      <c r="AQ427" s="9" t="e">
        <f t="shared" si="160"/>
        <v>#DIV/0!</v>
      </c>
      <c r="AR427" s="9" t="e">
        <f t="shared" si="161"/>
        <v>#DIV/0!</v>
      </c>
      <c r="AS427" s="9" t="e">
        <f t="shared" si="162"/>
        <v>#DIV/0!</v>
      </c>
    </row>
    <row r="428" spans="2:45" x14ac:dyDescent="0.2">
      <c r="B428" s="15"/>
      <c r="D428" s="16" t="e">
        <f t="shared" si="143"/>
        <v>#DIV/0!</v>
      </c>
      <c r="E428" s="17" t="e">
        <f t="shared" si="144"/>
        <v>#DIV/0!</v>
      </c>
      <c r="G428" s="15"/>
      <c r="I428" s="16" t="e">
        <f t="shared" si="145"/>
        <v>#DIV/0!</v>
      </c>
      <c r="J428" s="17" t="e">
        <f t="shared" si="146"/>
        <v>#DIV/0!</v>
      </c>
      <c r="L428" s="15"/>
      <c r="N428" s="16" t="e">
        <f t="shared" si="147"/>
        <v>#DIV/0!</v>
      </c>
      <c r="O428" s="17" t="e">
        <f t="shared" si="148"/>
        <v>#DIV/0!</v>
      </c>
      <c r="Q428" s="15"/>
      <c r="S428" s="16" t="e">
        <f t="shared" si="149"/>
        <v>#DIV/0!</v>
      </c>
      <c r="T428" s="17" t="e">
        <f t="shared" si="150"/>
        <v>#DIV/0!</v>
      </c>
      <c r="V428" s="15"/>
      <c r="X428" s="16" t="e">
        <f t="shared" si="163"/>
        <v>#DIV/0!</v>
      </c>
      <c r="Y428" s="9">
        <f t="shared" si="159"/>
        <v>3.8361063536163087E-5</v>
      </c>
      <c r="Z428" s="17" t="e">
        <f t="shared" si="155"/>
        <v>#DIV/0!</v>
      </c>
      <c r="AA428" s="17" t="e">
        <f t="shared" si="156"/>
        <v>#DIV/0!</v>
      </c>
      <c r="AB428" s="17" t="e">
        <f t="shared" si="157"/>
        <v>#DIV/0!</v>
      </c>
      <c r="AC428" s="17" t="e">
        <f t="shared" si="164"/>
        <v>#DIV/0!</v>
      </c>
      <c r="AE428" s="15"/>
      <c r="AG428" s="16" t="e">
        <f t="shared" si="151"/>
        <v>#DIV/0!</v>
      </c>
      <c r="AH428" s="17" t="e">
        <f t="shared" si="152"/>
        <v>#DIV/0!</v>
      </c>
      <c r="AK428" s="15"/>
      <c r="AM428" s="16" t="e">
        <f t="shared" si="153"/>
        <v>#DIV/0!</v>
      </c>
      <c r="AN428" s="17" t="e">
        <f t="shared" si="154"/>
        <v>#DIV/0!</v>
      </c>
    </row>
    <row r="429" spans="2:45" x14ac:dyDescent="0.2">
      <c r="B429" s="15"/>
      <c r="D429" s="16" t="e">
        <f t="shared" si="143"/>
        <v>#DIV/0!</v>
      </c>
      <c r="E429" s="17" t="e">
        <f t="shared" si="144"/>
        <v>#DIV/0!</v>
      </c>
      <c r="G429" s="15"/>
      <c r="I429" s="16" t="e">
        <f t="shared" si="145"/>
        <v>#DIV/0!</v>
      </c>
      <c r="J429" s="17" t="e">
        <f t="shared" si="146"/>
        <v>#DIV/0!</v>
      </c>
      <c r="L429" s="15"/>
      <c r="N429" s="16" t="e">
        <f t="shared" si="147"/>
        <v>#DIV/0!</v>
      </c>
      <c r="O429" s="17" t="e">
        <f t="shared" si="148"/>
        <v>#DIV/0!</v>
      </c>
      <c r="Q429" s="15"/>
      <c r="S429" s="16" t="e">
        <f t="shared" si="149"/>
        <v>#DIV/0!</v>
      </c>
      <c r="T429" s="17" t="e">
        <f t="shared" si="150"/>
        <v>#DIV/0!</v>
      </c>
      <c r="V429" s="15"/>
      <c r="X429" s="16" t="e">
        <f t="shared" si="163"/>
        <v>#DIV/0!</v>
      </c>
      <c r="Y429" s="9">
        <f t="shared" si="159"/>
        <v>3.8361063536163087E-5</v>
      </c>
      <c r="Z429" s="17" t="e">
        <f t="shared" si="155"/>
        <v>#DIV/0!</v>
      </c>
      <c r="AA429" s="17" t="e">
        <f t="shared" si="156"/>
        <v>#DIV/0!</v>
      </c>
      <c r="AB429" s="17" t="e">
        <f t="shared" si="157"/>
        <v>#DIV/0!</v>
      </c>
      <c r="AC429" s="17" t="e">
        <f t="shared" si="164"/>
        <v>#DIV/0!</v>
      </c>
      <c r="AE429" s="15"/>
      <c r="AG429" s="16" t="e">
        <f t="shared" si="151"/>
        <v>#DIV/0!</v>
      </c>
      <c r="AH429" s="17" t="e">
        <f t="shared" si="152"/>
        <v>#DIV/0!</v>
      </c>
      <c r="AK429" s="15"/>
      <c r="AM429" s="16" t="e">
        <f t="shared" si="153"/>
        <v>#DIV/0!</v>
      </c>
      <c r="AN429" s="17" t="e">
        <f t="shared" si="154"/>
        <v>#DIV/0!</v>
      </c>
    </row>
    <row r="430" spans="2:45" x14ac:dyDescent="0.2">
      <c r="B430" s="15"/>
      <c r="D430" s="16" t="e">
        <f t="shared" si="143"/>
        <v>#DIV/0!</v>
      </c>
      <c r="E430" s="17" t="e">
        <f t="shared" si="144"/>
        <v>#DIV/0!</v>
      </c>
      <c r="G430" s="15"/>
      <c r="I430" s="16" t="e">
        <f t="shared" si="145"/>
        <v>#DIV/0!</v>
      </c>
      <c r="J430" s="17" t="e">
        <f t="shared" si="146"/>
        <v>#DIV/0!</v>
      </c>
      <c r="L430" s="15"/>
      <c r="N430" s="16" t="e">
        <f t="shared" si="147"/>
        <v>#DIV/0!</v>
      </c>
      <c r="O430" s="17" t="e">
        <f t="shared" si="148"/>
        <v>#DIV/0!</v>
      </c>
      <c r="Q430" s="15"/>
      <c r="S430" s="16" t="e">
        <f t="shared" si="149"/>
        <v>#DIV/0!</v>
      </c>
      <c r="T430" s="17" t="e">
        <f t="shared" si="150"/>
        <v>#DIV/0!</v>
      </c>
      <c r="V430" s="15"/>
      <c r="X430" s="16" t="e">
        <f t="shared" si="163"/>
        <v>#DIV/0!</v>
      </c>
      <c r="Y430" s="9">
        <f t="shared" si="159"/>
        <v>3.8361063536163087E-5</v>
      </c>
      <c r="Z430" s="17" t="e">
        <f t="shared" si="155"/>
        <v>#DIV/0!</v>
      </c>
      <c r="AA430" s="17" t="e">
        <f t="shared" si="156"/>
        <v>#DIV/0!</v>
      </c>
      <c r="AB430" s="17" t="e">
        <f t="shared" si="157"/>
        <v>#DIV/0!</v>
      </c>
      <c r="AC430" s="17" t="e">
        <f t="shared" si="164"/>
        <v>#DIV/0!</v>
      </c>
      <c r="AE430" s="15"/>
      <c r="AG430" s="16" t="e">
        <f t="shared" si="151"/>
        <v>#DIV/0!</v>
      </c>
      <c r="AH430" s="17" t="e">
        <f t="shared" si="152"/>
        <v>#DIV/0!</v>
      </c>
      <c r="AK430" s="15"/>
      <c r="AM430" s="16" t="e">
        <f t="shared" si="153"/>
        <v>#DIV/0!</v>
      </c>
      <c r="AN430" s="17" t="e">
        <f t="shared" si="154"/>
        <v>#DIV/0!</v>
      </c>
    </row>
    <row r="431" spans="2:45" x14ac:dyDescent="0.2">
      <c r="B431" s="15"/>
      <c r="D431" s="16" t="e">
        <f t="shared" si="143"/>
        <v>#DIV/0!</v>
      </c>
      <c r="E431" s="17" t="e">
        <f t="shared" si="144"/>
        <v>#DIV/0!</v>
      </c>
      <c r="G431" s="15"/>
      <c r="I431" s="16" t="e">
        <f t="shared" si="145"/>
        <v>#DIV/0!</v>
      </c>
      <c r="J431" s="17" t="e">
        <f t="shared" si="146"/>
        <v>#DIV/0!</v>
      </c>
      <c r="L431" s="15"/>
      <c r="N431" s="16" t="e">
        <f t="shared" si="147"/>
        <v>#DIV/0!</v>
      </c>
      <c r="O431" s="17" t="e">
        <f t="shared" si="148"/>
        <v>#DIV/0!</v>
      </c>
      <c r="Q431" s="15"/>
      <c r="S431" s="16" t="e">
        <f t="shared" si="149"/>
        <v>#DIV/0!</v>
      </c>
      <c r="T431" s="17" t="e">
        <f t="shared" si="150"/>
        <v>#DIV/0!</v>
      </c>
      <c r="V431" s="15"/>
      <c r="X431" s="16" t="e">
        <f t="shared" si="163"/>
        <v>#DIV/0!</v>
      </c>
      <c r="Y431" s="9">
        <f t="shared" si="159"/>
        <v>3.8361063536163087E-5</v>
      </c>
      <c r="Z431" s="17" t="e">
        <f t="shared" si="155"/>
        <v>#DIV/0!</v>
      </c>
      <c r="AA431" s="17" t="e">
        <f t="shared" si="156"/>
        <v>#DIV/0!</v>
      </c>
      <c r="AB431" s="17" t="e">
        <f t="shared" si="157"/>
        <v>#DIV/0!</v>
      </c>
      <c r="AC431" s="17" t="e">
        <f t="shared" si="164"/>
        <v>#DIV/0!</v>
      </c>
      <c r="AE431" s="15"/>
      <c r="AG431" s="16" t="e">
        <f t="shared" si="151"/>
        <v>#DIV/0!</v>
      </c>
      <c r="AH431" s="17" t="e">
        <f t="shared" si="152"/>
        <v>#DIV/0!</v>
      </c>
      <c r="AK431" s="15"/>
      <c r="AM431" s="16" t="e">
        <f t="shared" si="153"/>
        <v>#DIV/0!</v>
      </c>
      <c r="AN431" s="17" t="e">
        <f t="shared" si="154"/>
        <v>#DIV/0!</v>
      </c>
    </row>
    <row r="432" spans="2:45" x14ac:dyDescent="0.2">
      <c r="B432" s="15"/>
      <c r="D432" s="16" t="e">
        <f t="shared" si="143"/>
        <v>#DIV/0!</v>
      </c>
      <c r="E432" s="17" t="e">
        <f t="shared" si="144"/>
        <v>#DIV/0!</v>
      </c>
      <c r="G432" s="15"/>
      <c r="I432" s="16" t="e">
        <f t="shared" si="145"/>
        <v>#DIV/0!</v>
      </c>
      <c r="J432" s="17" t="e">
        <f t="shared" si="146"/>
        <v>#DIV/0!</v>
      </c>
      <c r="L432" s="15"/>
      <c r="N432" s="16" t="e">
        <f t="shared" si="147"/>
        <v>#DIV/0!</v>
      </c>
      <c r="O432" s="17" t="e">
        <f t="shared" si="148"/>
        <v>#DIV/0!</v>
      </c>
      <c r="Q432" s="15"/>
      <c r="S432" s="16" t="e">
        <f t="shared" si="149"/>
        <v>#DIV/0!</v>
      </c>
      <c r="T432" s="17" t="e">
        <f t="shared" si="150"/>
        <v>#DIV/0!</v>
      </c>
      <c r="V432" s="15"/>
      <c r="X432" s="16" t="e">
        <f t="shared" si="163"/>
        <v>#DIV/0!</v>
      </c>
      <c r="Y432" s="9">
        <f t="shared" si="159"/>
        <v>3.8361063536163087E-5</v>
      </c>
      <c r="Z432" s="17" t="e">
        <f t="shared" si="155"/>
        <v>#DIV/0!</v>
      </c>
      <c r="AA432" s="17" t="e">
        <f t="shared" si="156"/>
        <v>#DIV/0!</v>
      </c>
      <c r="AB432" s="17" t="e">
        <f t="shared" si="157"/>
        <v>#DIV/0!</v>
      </c>
      <c r="AC432" s="17" t="e">
        <f t="shared" si="164"/>
        <v>#DIV/0!</v>
      </c>
      <c r="AE432" s="15"/>
      <c r="AG432" s="16" t="e">
        <f t="shared" si="151"/>
        <v>#DIV/0!</v>
      </c>
      <c r="AH432" s="17" t="e">
        <f t="shared" si="152"/>
        <v>#DIV/0!</v>
      </c>
      <c r="AK432" s="15"/>
      <c r="AM432" s="16" t="e">
        <f t="shared" si="153"/>
        <v>#DIV/0!</v>
      </c>
      <c r="AN432" s="17" t="e">
        <f t="shared" si="154"/>
        <v>#DIV/0!</v>
      </c>
    </row>
    <row r="433" spans="2:40" x14ac:dyDescent="0.2">
      <c r="B433" s="15"/>
      <c r="D433" s="16" t="e">
        <f t="shared" si="143"/>
        <v>#DIV/0!</v>
      </c>
      <c r="E433" s="17" t="e">
        <f t="shared" si="144"/>
        <v>#DIV/0!</v>
      </c>
      <c r="G433" s="15"/>
      <c r="I433" s="16" t="e">
        <f t="shared" si="145"/>
        <v>#DIV/0!</v>
      </c>
      <c r="J433" s="17" t="e">
        <f t="shared" si="146"/>
        <v>#DIV/0!</v>
      </c>
      <c r="L433" s="15"/>
      <c r="N433" s="16" t="e">
        <f t="shared" si="147"/>
        <v>#DIV/0!</v>
      </c>
      <c r="O433" s="17" t="e">
        <f t="shared" si="148"/>
        <v>#DIV/0!</v>
      </c>
      <c r="Q433" s="15"/>
      <c r="S433" s="16" t="e">
        <f t="shared" si="149"/>
        <v>#DIV/0!</v>
      </c>
      <c r="T433" s="17" t="e">
        <f t="shared" si="150"/>
        <v>#DIV/0!</v>
      </c>
      <c r="V433" s="15"/>
      <c r="X433" s="16" t="e">
        <f t="shared" si="163"/>
        <v>#DIV/0!</v>
      </c>
      <c r="Y433" s="9">
        <f t="shared" si="159"/>
        <v>3.8361063536163087E-5</v>
      </c>
      <c r="Z433" s="17" t="e">
        <f t="shared" si="155"/>
        <v>#DIV/0!</v>
      </c>
      <c r="AA433" s="17" t="e">
        <f t="shared" si="156"/>
        <v>#DIV/0!</v>
      </c>
      <c r="AB433" s="17" t="e">
        <f t="shared" si="157"/>
        <v>#DIV/0!</v>
      </c>
      <c r="AC433" s="17" t="e">
        <f t="shared" si="164"/>
        <v>#DIV/0!</v>
      </c>
      <c r="AE433" s="15"/>
      <c r="AG433" s="16" t="e">
        <f t="shared" si="151"/>
        <v>#DIV/0!</v>
      </c>
      <c r="AH433" s="17" t="e">
        <f t="shared" si="152"/>
        <v>#DIV/0!</v>
      </c>
      <c r="AK433" s="15"/>
      <c r="AM433" s="16" t="e">
        <f t="shared" si="153"/>
        <v>#DIV/0!</v>
      </c>
      <c r="AN433" s="17" t="e">
        <f t="shared" si="154"/>
        <v>#DIV/0!</v>
      </c>
    </row>
    <row r="434" spans="2:40" x14ac:dyDescent="0.2">
      <c r="B434" s="15"/>
      <c r="D434" s="16" t="e">
        <f t="shared" ref="D434:D438" si="165">+C434/C433-1</f>
        <v>#DIV/0!</v>
      </c>
      <c r="E434" s="17" t="e">
        <f t="shared" ref="E434:E438" si="166">+(1+D434)*E433</f>
        <v>#DIV/0!</v>
      </c>
      <c r="G434" s="15"/>
      <c r="I434" s="16" t="e">
        <f t="shared" ref="I434:I438" si="167">+H434/H433-1</f>
        <v>#DIV/0!</v>
      </c>
      <c r="J434" s="17" t="e">
        <f t="shared" ref="J434:J438" si="168">+(1+I434)*J433</f>
        <v>#DIV/0!</v>
      </c>
      <c r="L434" s="15"/>
      <c r="N434" s="16" t="e">
        <f t="shared" ref="N434:N438" si="169">+M434/M433-1</f>
        <v>#DIV/0!</v>
      </c>
      <c r="O434" s="17" t="e">
        <f t="shared" ref="O434:O438" si="170">+(1+N434)*O433</f>
        <v>#DIV/0!</v>
      </c>
      <c r="Q434" s="15"/>
      <c r="S434" s="16" t="e">
        <f t="shared" ref="S434:S438" si="171">+R434/R433-1</f>
        <v>#DIV/0!</v>
      </c>
      <c r="T434" s="17" t="e">
        <f t="shared" ref="T434:T438" si="172">+(1+S434)*T433</f>
        <v>#DIV/0!</v>
      </c>
      <c r="V434" s="15"/>
      <c r="X434" s="16" t="e">
        <f t="shared" si="163"/>
        <v>#DIV/0!</v>
      </c>
      <c r="Y434" s="9">
        <f t="shared" si="159"/>
        <v>3.8361063536163087E-5</v>
      </c>
      <c r="Z434" s="17" t="e">
        <f t="shared" si="155"/>
        <v>#DIV/0!</v>
      </c>
      <c r="AA434" s="17" t="e">
        <f t="shared" si="156"/>
        <v>#DIV/0!</v>
      </c>
      <c r="AB434" s="17" t="e">
        <f t="shared" si="157"/>
        <v>#DIV/0!</v>
      </c>
      <c r="AC434" s="17" t="e">
        <f t="shared" si="164"/>
        <v>#DIV/0!</v>
      </c>
      <c r="AE434" s="15"/>
      <c r="AG434" s="16" t="e">
        <f t="shared" ref="AG434:AG438" si="173">+AF434/AF433-1</f>
        <v>#DIV/0!</v>
      </c>
      <c r="AH434" s="17" t="e">
        <f t="shared" ref="AH434:AH438" si="174">+(1+AG434)*AH433</f>
        <v>#DIV/0!</v>
      </c>
      <c r="AK434" s="15"/>
      <c r="AM434" s="16" t="e">
        <f t="shared" ref="AM434:AM438" si="175">+AL434/AL433-1</f>
        <v>#DIV/0!</v>
      </c>
      <c r="AN434" s="17" t="e">
        <f t="shared" ref="AN434:AN438" si="176">+(1+AM434)*AN433</f>
        <v>#DIV/0!</v>
      </c>
    </row>
    <row r="435" spans="2:40" x14ac:dyDescent="0.2">
      <c r="B435" s="15"/>
      <c r="D435" s="16" t="e">
        <f t="shared" si="165"/>
        <v>#DIV/0!</v>
      </c>
      <c r="E435" s="17" t="e">
        <f t="shared" si="166"/>
        <v>#DIV/0!</v>
      </c>
      <c r="G435" s="15"/>
      <c r="I435" s="16" t="e">
        <f t="shared" si="167"/>
        <v>#DIV/0!</v>
      </c>
      <c r="J435" s="17" t="e">
        <f t="shared" si="168"/>
        <v>#DIV/0!</v>
      </c>
      <c r="L435" s="15"/>
      <c r="N435" s="16" t="e">
        <f t="shared" si="169"/>
        <v>#DIV/0!</v>
      </c>
      <c r="O435" s="17" t="e">
        <f t="shared" si="170"/>
        <v>#DIV/0!</v>
      </c>
      <c r="Q435" s="15"/>
      <c r="S435" s="16" t="e">
        <f t="shared" si="171"/>
        <v>#DIV/0!</v>
      </c>
      <c r="T435" s="17" t="e">
        <f t="shared" si="172"/>
        <v>#DIV/0!</v>
      </c>
      <c r="V435" s="15"/>
      <c r="X435" s="16" t="e">
        <f t="shared" si="163"/>
        <v>#DIV/0!</v>
      </c>
      <c r="Y435" s="9">
        <f t="shared" si="159"/>
        <v>3.8361063536163087E-5</v>
      </c>
      <c r="Z435" s="17" t="e">
        <f t="shared" si="155"/>
        <v>#DIV/0!</v>
      </c>
      <c r="AA435" s="17" t="e">
        <f t="shared" si="156"/>
        <v>#DIV/0!</v>
      </c>
      <c r="AB435" s="17" t="e">
        <f t="shared" si="157"/>
        <v>#DIV/0!</v>
      </c>
      <c r="AC435" s="17" t="e">
        <f t="shared" si="164"/>
        <v>#DIV/0!</v>
      </c>
      <c r="AE435" s="15"/>
      <c r="AG435" s="16" t="e">
        <f t="shared" si="173"/>
        <v>#DIV/0!</v>
      </c>
      <c r="AH435" s="17" t="e">
        <f t="shared" si="174"/>
        <v>#DIV/0!</v>
      </c>
      <c r="AK435" s="15"/>
      <c r="AM435" s="16" t="e">
        <f t="shared" si="175"/>
        <v>#DIV/0!</v>
      </c>
      <c r="AN435" s="17" t="e">
        <f t="shared" si="176"/>
        <v>#DIV/0!</v>
      </c>
    </row>
    <row r="436" spans="2:40" x14ac:dyDescent="0.2">
      <c r="B436" s="15"/>
      <c r="D436" s="16" t="e">
        <f t="shared" si="165"/>
        <v>#DIV/0!</v>
      </c>
      <c r="E436" s="17" t="e">
        <f t="shared" si="166"/>
        <v>#DIV/0!</v>
      </c>
      <c r="G436" s="15"/>
      <c r="I436" s="16" t="e">
        <f t="shared" si="167"/>
        <v>#DIV/0!</v>
      </c>
      <c r="J436" s="17" t="e">
        <f t="shared" si="168"/>
        <v>#DIV/0!</v>
      </c>
      <c r="L436" s="15"/>
      <c r="N436" s="16" t="e">
        <f t="shared" si="169"/>
        <v>#DIV/0!</v>
      </c>
      <c r="O436" s="17" t="e">
        <f t="shared" si="170"/>
        <v>#DIV/0!</v>
      </c>
      <c r="Q436" s="15"/>
      <c r="S436" s="16" t="e">
        <f t="shared" si="171"/>
        <v>#DIV/0!</v>
      </c>
      <c r="T436" s="17" t="e">
        <f t="shared" si="172"/>
        <v>#DIV/0!</v>
      </c>
      <c r="V436" s="15"/>
      <c r="X436" s="16" t="e">
        <f t="shared" si="163"/>
        <v>#DIV/0!</v>
      </c>
      <c r="Y436" s="9">
        <f t="shared" si="159"/>
        <v>3.8361063536163087E-5</v>
      </c>
      <c r="Z436" s="17" t="e">
        <f t="shared" si="155"/>
        <v>#DIV/0!</v>
      </c>
      <c r="AA436" s="17" t="e">
        <f t="shared" si="156"/>
        <v>#DIV/0!</v>
      </c>
      <c r="AB436" s="17" t="e">
        <f t="shared" si="157"/>
        <v>#DIV/0!</v>
      </c>
      <c r="AC436" s="17" t="e">
        <f t="shared" si="164"/>
        <v>#DIV/0!</v>
      </c>
      <c r="AE436" s="15"/>
      <c r="AG436" s="16" t="e">
        <f t="shared" si="173"/>
        <v>#DIV/0!</v>
      </c>
      <c r="AH436" s="17" t="e">
        <f t="shared" si="174"/>
        <v>#DIV/0!</v>
      </c>
      <c r="AK436" s="15"/>
      <c r="AM436" s="16" t="e">
        <f t="shared" si="175"/>
        <v>#DIV/0!</v>
      </c>
      <c r="AN436" s="17" t="e">
        <f t="shared" si="176"/>
        <v>#DIV/0!</v>
      </c>
    </row>
    <row r="437" spans="2:40" x14ac:dyDescent="0.2">
      <c r="B437" s="15"/>
      <c r="D437" s="16" t="e">
        <f t="shared" si="165"/>
        <v>#DIV/0!</v>
      </c>
      <c r="E437" s="17" t="e">
        <f t="shared" si="166"/>
        <v>#DIV/0!</v>
      </c>
      <c r="G437" s="15"/>
      <c r="I437" s="16" t="e">
        <f t="shared" si="167"/>
        <v>#DIV/0!</v>
      </c>
      <c r="J437" s="17" t="e">
        <f t="shared" si="168"/>
        <v>#DIV/0!</v>
      </c>
      <c r="L437" s="15"/>
      <c r="N437" s="16" t="e">
        <f t="shared" si="169"/>
        <v>#DIV/0!</v>
      </c>
      <c r="O437" s="17" t="e">
        <f t="shared" si="170"/>
        <v>#DIV/0!</v>
      </c>
      <c r="Q437" s="15"/>
      <c r="S437" s="16" t="e">
        <f t="shared" si="171"/>
        <v>#DIV/0!</v>
      </c>
      <c r="T437" s="17" t="e">
        <f t="shared" si="172"/>
        <v>#DIV/0!</v>
      </c>
      <c r="V437" s="15"/>
      <c r="X437" s="16" t="e">
        <f t="shared" si="163"/>
        <v>#DIV/0!</v>
      </c>
      <c r="Y437" s="9">
        <f t="shared" si="159"/>
        <v>3.8361063536163087E-5</v>
      </c>
      <c r="Z437" s="17" t="e">
        <f t="shared" ref="Z437:Z438" si="177">+(1+X437)*Z436</f>
        <v>#DIV/0!</v>
      </c>
      <c r="AA437" s="17" t="e">
        <f t="shared" ref="AA437:AA438" si="178">+(1+X437+Y437)*AA436</f>
        <v>#DIV/0!</v>
      </c>
      <c r="AB437" s="17" t="e">
        <f t="shared" ref="AB437:AB438" si="179">+Z436</f>
        <v>#DIV/0!</v>
      </c>
      <c r="AC437" s="17" t="e">
        <f t="shared" si="164"/>
        <v>#DIV/0!</v>
      </c>
      <c r="AE437" s="15"/>
      <c r="AG437" s="16" t="e">
        <f t="shared" si="173"/>
        <v>#DIV/0!</v>
      </c>
      <c r="AH437" s="17" t="e">
        <f t="shared" si="174"/>
        <v>#DIV/0!</v>
      </c>
      <c r="AK437" s="15"/>
      <c r="AM437" s="16" t="e">
        <f t="shared" si="175"/>
        <v>#DIV/0!</v>
      </c>
      <c r="AN437" s="17" t="e">
        <f t="shared" si="176"/>
        <v>#DIV/0!</v>
      </c>
    </row>
    <row r="438" spans="2:40" x14ac:dyDescent="0.2">
      <c r="B438" s="15"/>
      <c r="D438" s="16" t="e">
        <f t="shared" si="165"/>
        <v>#DIV/0!</v>
      </c>
      <c r="E438" s="17" t="e">
        <f t="shared" si="166"/>
        <v>#DIV/0!</v>
      </c>
      <c r="G438" s="15"/>
      <c r="I438" s="16" t="e">
        <f t="shared" si="167"/>
        <v>#DIV/0!</v>
      </c>
      <c r="J438" s="17" t="e">
        <f t="shared" si="168"/>
        <v>#DIV/0!</v>
      </c>
      <c r="L438" s="15"/>
      <c r="N438" s="16" t="e">
        <f t="shared" si="169"/>
        <v>#DIV/0!</v>
      </c>
      <c r="O438" s="17" t="e">
        <f t="shared" si="170"/>
        <v>#DIV/0!</v>
      </c>
      <c r="Q438" s="15"/>
      <c r="S438" s="16" t="e">
        <f t="shared" si="171"/>
        <v>#DIV/0!</v>
      </c>
      <c r="T438" s="17" t="e">
        <f t="shared" si="172"/>
        <v>#DIV/0!</v>
      </c>
      <c r="V438" s="15"/>
      <c r="X438" s="16" t="e">
        <f t="shared" si="163"/>
        <v>#DIV/0!</v>
      </c>
      <c r="Y438" s="9">
        <f t="shared" si="159"/>
        <v>3.8361063536163087E-5</v>
      </c>
      <c r="Z438" s="17" t="e">
        <f t="shared" si="177"/>
        <v>#DIV/0!</v>
      </c>
      <c r="AA438" s="17" t="e">
        <f t="shared" si="178"/>
        <v>#DIV/0!</v>
      </c>
      <c r="AB438" s="17" t="e">
        <f t="shared" si="179"/>
        <v>#DIV/0!</v>
      </c>
      <c r="AC438" s="17" t="e">
        <f t="shared" si="164"/>
        <v>#DIV/0!</v>
      </c>
      <c r="AE438" s="15"/>
      <c r="AG438" s="16" t="e">
        <f t="shared" si="173"/>
        <v>#DIV/0!</v>
      </c>
      <c r="AH438" s="17" t="e">
        <f t="shared" si="174"/>
        <v>#DIV/0!</v>
      </c>
      <c r="AK438" s="15"/>
      <c r="AM438" s="16" t="e">
        <f t="shared" si="175"/>
        <v>#DIV/0!</v>
      </c>
      <c r="AN438" s="17" t="e">
        <f t="shared" si="176"/>
        <v>#DIV/0!</v>
      </c>
    </row>
  </sheetData>
  <autoFilter ref="BJ17:BL25" xr:uid="{00000000-0009-0000-0000-000001000000}">
    <sortState ref="BJ18:BL25">
      <sortCondition descending="1" ref="BK17:BK25"/>
    </sortState>
  </autoFilter>
  <sortState ref="BJ18:BK25">
    <sortCondition descending="1" ref="BK17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/>
  <dimension ref="A2:N365"/>
  <sheetViews>
    <sheetView workbookViewId="0">
      <selection activeCell="B35" sqref="B35"/>
    </sheetView>
  </sheetViews>
  <sheetFormatPr baseColWidth="10" defaultRowHeight="14.25" x14ac:dyDescent="0.2"/>
  <cols>
    <col min="1" max="1" width="14.375" customWidth="1"/>
    <col min="8" max="8" width="11.875" customWidth="1"/>
  </cols>
  <sheetData>
    <row r="2" spans="1:7" x14ac:dyDescent="0.2">
      <c r="A2" s="5">
        <v>42186</v>
      </c>
      <c r="B2" t="s">
        <v>7</v>
      </c>
      <c r="C2" t="s">
        <v>8</v>
      </c>
      <c r="D2">
        <v>1342.6890000000001</v>
      </c>
      <c r="E2">
        <v>1.0057739999999999</v>
      </c>
      <c r="F2">
        <v>1350.441686286</v>
      </c>
      <c r="G2">
        <v>23786873367</v>
      </c>
    </row>
    <row r="3" spans="1:7" x14ac:dyDescent="0.2">
      <c r="A3" s="5">
        <v>42187</v>
      </c>
      <c r="B3" t="s">
        <v>7</v>
      </c>
      <c r="C3" t="s">
        <v>8</v>
      </c>
      <c r="D3">
        <v>1344.3158000000001</v>
      </c>
      <c r="E3">
        <v>1.0057739999999999</v>
      </c>
      <c r="F3">
        <v>1352.0778794292</v>
      </c>
      <c r="G3">
        <v>24393553896</v>
      </c>
    </row>
    <row r="4" spans="1:7" x14ac:dyDescent="0.2">
      <c r="A4" s="5">
        <v>42188</v>
      </c>
      <c r="B4" t="s">
        <v>7</v>
      </c>
      <c r="C4" t="s">
        <v>8</v>
      </c>
      <c r="D4">
        <v>1344.2620999999999</v>
      </c>
      <c r="E4">
        <v>1.0057739999999999</v>
      </c>
      <c r="F4">
        <v>1352.0238693654001</v>
      </c>
      <c r="G4">
        <v>24677356378</v>
      </c>
    </row>
    <row r="5" spans="1:7" x14ac:dyDescent="0.2">
      <c r="A5" s="5">
        <v>42189</v>
      </c>
      <c r="B5" t="s">
        <v>7</v>
      </c>
      <c r="C5" t="s">
        <v>8</v>
      </c>
      <c r="D5">
        <v>1344.4223</v>
      </c>
      <c r="E5">
        <v>1.0057739999999999</v>
      </c>
      <c r="F5">
        <v>1352.1849943602001</v>
      </c>
      <c r="G5">
        <v>24680297320</v>
      </c>
    </row>
    <row r="6" spans="1:7" x14ac:dyDescent="0.2">
      <c r="A6" s="5">
        <v>42190</v>
      </c>
      <c r="B6" t="s">
        <v>7</v>
      </c>
      <c r="C6" t="s">
        <v>8</v>
      </c>
      <c r="D6">
        <v>1344.5607</v>
      </c>
      <c r="E6">
        <v>1.0057739999999999</v>
      </c>
      <c r="F6">
        <v>1352.3241934818</v>
      </c>
      <c r="G6">
        <v>24682837345</v>
      </c>
    </row>
    <row r="7" spans="1:7" x14ac:dyDescent="0.2">
      <c r="A7" s="5">
        <v>42191</v>
      </c>
      <c r="B7" t="s">
        <v>7</v>
      </c>
      <c r="C7" t="s">
        <v>8</v>
      </c>
      <c r="D7">
        <v>1347.3669</v>
      </c>
      <c r="E7">
        <v>1.0057739999999999</v>
      </c>
      <c r="F7">
        <v>1355.1465964806</v>
      </c>
      <c r="G7">
        <v>24783996840</v>
      </c>
    </row>
    <row r="8" spans="1:7" x14ac:dyDescent="0.2">
      <c r="A8" s="5">
        <v>42192</v>
      </c>
      <c r="B8" t="s">
        <v>7</v>
      </c>
      <c r="C8" t="s">
        <v>8</v>
      </c>
      <c r="D8">
        <v>1350.0891999999999</v>
      </c>
      <c r="E8">
        <v>1.0057739999999999</v>
      </c>
      <c r="F8">
        <v>1357.8846150408001</v>
      </c>
      <c r="G8">
        <v>24842346515</v>
      </c>
    </row>
    <row r="9" spans="1:7" x14ac:dyDescent="0.2">
      <c r="A9" s="5">
        <v>42193</v>
      </c>
      <c r="B9" t="s">
        <v>7</v>
      </c>
      <c r="C9" t="s">
        <v>8</v>
      </c>
      <c r="D9">
        <v>1352.5323000000001</v>
      </c>
      <c r="E9">
        <v>1.0057739999999999</v>
      </c>
      <c r="F9">
        <v>1360.3418215002</v>
      </c>
      <c r="G9">
        <v>24864149715</v>
      </c>
    </row>
    <row r="10" spans="1:7" x14ac:dyDescent="0.2">
      <c r="A10" s="5">
        <v>42194</v>
      </c>
      <c r="B10" t="s">
        <v>7</v>
      </c>
      <c r="C10" t="s">
        <v>8</v>
      </c>
      <c r="D10">
        <v>1355.2147</v>
      </c>
      <c r="E10">
        <v>1.0057739999999999</v>
      </c>
      <c r="F10">
        <v>1363.0397096777999</v>
      </c>
      <c r="G10">
        <v>25018632301</v>
      </c>
    </row>
    <row r="11" spans="1:7" x14ac:dyDescent="0.2">
      <c r="A11" s="5">
        <v>42195</v>
      </c>
      <c r="B11" t="s">
        <v>7</v>
      </c>
      <c r="C11" t="s">
        <v>8</v>
      </c>
      <c r="D11">
        <v>1356.7628</v>
      </c>
      <c r="E11">
        <v>1.0057739999999999</v>
      </c>
      <c r="F11">
        <v>1364.5967484072</v>
      </c>
      <c r="G11">
        <v>25472709085</v>
      </c>
    </row>
    <row r="12" spans="1:7" x14ac:dyDescent="0.2">
      <c r="A12" s="5">
        <v>42196</v>
      </c>
      <c r="B12" t="s">
        <v>7</v>
      </c>
      <c r="C12" t="s">
        <v>8</v>
      </c>
      <c r="D12">
        <v>1356.9684999999999</v>
      </c>
      <c r="E12">
        <v>1.0057739999999999</v>
      </c>
      <c r="F12">
        <v>1364.803636119</v>
      </c>
      <c r="G12">
        <v>25476570114</v>
      </c>
    </row>
    <row r="13" spans="1:7" x14ac:dyDescent="0.2">
      <c r="A13" s="5">
        <v>42197</v>
      </c>
      <c r="B13" t="s">
        <v>7</v>
      </c>
      <c r="C13" t="s">
        <v>8</v>
      </c>
      <c r="D13">
        <v>1357.15</v>
      </c>
      <c r="E13">
        <v>1.0057739999999999</v>
      </c>
      <c r="F13">
        <v>1364.9861840999999</v>
      </c>
      <c r="G13">
        <v>25479978866</v>
      </c>
    </row>
    <row r="14" spans="1:7" x14ac:dyDescent="0.2">
      <c r="A14" s="5">
        <v>42198</v>
      </c>
      <c r="B14" t="s">
        <v>7</v>
      </c>
      <c r="C14" t="s">
        <v>8</v>
      </c>
      <c r="D14">
        <v>1358.1411000000001</v>
      </c>
      <c r="E14">
        <v>1.0057739999999999</v>
      </c>
      <c r="F14">
        <v>1365.9830067114001</v>
      </c>
      <c r="G14">
        <v>25809822491</v>
      </c>
    </row>
    <row r="15" spans="1:7" x14ac:dyDescent="0.2">
      <c r="A15" s="5">
        <v>42199</v>
      </c>
      <c r="B15" t="s">
        <v>7</v>
      </c>
      <c r="C15" t="s">
        <v>8</v>
      </c>
      <c r="D15">
        <v>1358.4933000000001</v>
      </c>
      <c r="E15">
        <v>1.0057739999999999</v>
      </c>
      <c r="F15">
        <v>1366.3372403142</v>
      </c>
      <c r="G15">
        <v>25942658314</v>
      </c>
    </row>
    <row r="16" spans="1:7" x14ac:dyDescent="0.2">
      <c r="A16" s="5">
        <v>42200</v>
      </c>
      <c r="B16" t="s">
        <v>7</v>
      </c>
      <c r="C16" t="s">
        <v>8</v>
      </c>
      <c r="D16">
        <v>1358.0044</v>
      </c>
      <c r="E16">
        <v>1.0057739999999999</v>
      </c>
      <c r="F16">
        <v>1365.8455174056</v>
      </c>
      <c r="G16">
        <v>26633575981</v>
      </c>
    </row>
    <row r="17" spans="1:7" x14ac:dyDescent="0.2">
      <c r="A17" s="5">
        <v>42201</v>
      </c>
      <c r="B17" t="s">
        <v>7</v>
      </c>
      <c r="C17" t="s">
        <v>8</v>
      </c>
      <c r="D17">
        <v>1358.2641000000001</v>
      </c>
      <c r="E17">
        <v>1.0057739999999999</v>
      </c>
      <c r="F17">
        <v>1366.1067169134001</v>
      </c>
      <c r="G17">
        <v>26638669760</v>
      </c>
    </row>
    <row r="18" spans="1:7" x14ac:dyDescent="0.2">
      <c r="A18" s="5">
        <v>42202</v>
      </c>
      <c r="B18" t="s">
        <v>7</v>
      </c>
      <c r="C18" t="s">
        <v>8</v>
      </c>
      <c r="D18">
        <v>1358.0228</v>
      </c>
      <c r="E18">
        <v>1.0057739999999999</v>
      </c>
      <c r="F18">
        <v>1365.8640236471999</v>
      </c>
      <c r="G18">
        <v>26799940634</v>
      </c>
    </row>
    <row r="19" spans="1:7" x14ac:dyDescent="0.2">
      <c r="A19" s="5">
        <v>42203</v>
      </c>
      <c r="B19" t="s">
        <v>7</v>
      </c>
      <c r="C19" t="s">
        <v>8</v>
      </c>
      <c r="D19">
        <v>1358.2402999999999</v>
      </c>
      <c r="E19">
        <v>1.0057739999999999</v>
      </c>
      <c r="F19">
        <v>1366.0827794922</v>
      </c>
      <c r="G19">
        <v>26804232226</v>
      </c>
    </row>
    <row r="20" spans="1:7" x14ac:dyDescent="0.2">
      <c r="A20" s="5">
        <v>42204</v>
      </c>
      <c r="B20" t="s">
        <v>7</v>
      </c>
      <c r="C20" t="s">
        <v>8</v>
      </c>
      <c r="D20">
        <v>1358.4928</v>
      </c>
      <c r="E20">
        <v>1.0057739999999999</v>
      </c>
      <c r="F20">
        <v>1366.3367374272</v>
      </c>
      <c r="G20">
        <v>26809216057</v>
      </c>
    </row>
    <row r="21" spans="1:7" x14ac:dyDescent="0.2">
      <c r="A21" s="5">
        <v>42205</v>
      </c>
      <c r="B21" t="s">
        <v>7</v>
      </c>
      <c r="C21" t="s">
        <v>8</v>
      </c>
      <c r="D21">
        <v>1360.3357000000001</v>
      </c>
      <c r="E21">
        <v>1.0057739999999999</v>
      </c>
      <c r="F21">
        <v>1368.1902783318001</v>
      </c>
      <c r="G21">
        <v>26868407088</v>
      </c>
    </row>
    <row r="22" spans="1:7" x14ac:dyDescent="0.2">
      <c r="A22" s="5">
        <v>42206</v>
      </c>
      <c r="B22" t="s">
        <v>7</v>
      </c>
      <c r="C22" t="s">
        <v>8</v>
      </c>
      <c r="D22">
        <v>1360.2745</v>
      </c>
      <c r="E22">
        <v>1.0057739999999999</v>
      </c>
      <c r="F22">
        <v>1368.128724963</v>
      </c>
      <c r="G22">
        <v>26972932793</v>
      </c>
    </row>
    <row r="23" spans="1:7" x14ac:dyDescent="0.2">
      <c r="A23" s="5">
        <v>42207</v>
      </c>
      <c r="B23" t="s">
        <v>7</v>
      </c>
      <c r="C23" t="s">
        <v>8</v>
      </c>
      <c r="D23">
        <v>1362.8507999999999</v>
      </c>
      <c r="E23">
        <v>1.0057739999999999</v>
      </c>
      <c r="F23">
        <v>1370.7199005192001</v>
      </c>
      <c r="G23">
        <v>27147671906</v>
      </c>
    </row>
    <row r="24" spans="1:7" x14ac:dyDescent="0.2">
      <c r="A24" s="5">
        <v>42208</v>
      </c>
      <c r="B24" t="s">
        <v>7</v>
      </c>
      <c r="C24" t="s">
        <v>8</v>
      </c>
      <c r="D24">
        <v>1362.5034000000001</v>
      </c>
      <c r="E24">
        <v>1.0057739999999999</v>
      </c>
      <c r="F24">
        <v>1370.3704946316</v>
      </c>
      <c r="G24">
        <v>27165446592</v>
      </c>
    </row>
    <row r="25" spans="1:7" x14ac:dyDescent="0.2">
      <c r="A25" s="5">
        <v>42209</v>
      </c>
      <c r="B25" t="s">
        <v>7</v>
      </c>
      <c r="C25" t="s">
        <v>8</v>
      </c>
      <c r="D25">
        <v>1362.1449</v>
      </c>
      <c r="E25">
        <v>1.0057739999999999</v>
      </c>
      <c r="F25">
        <v>1370.0099246525999</v>
      </c>
      <c r="G25">
        <v>27793303141</v>
      </c>
    </row>
    <row r="26" spans="1:7" x14ac:dyDescent="0.2">
      <c r="A26" s="5">
        <v>42210</v>
      </c>
      <c r="B26" t="s">
        <v>7</v>
      </c>
      <c r="C26" t="s">
        <v>8</v>
      </c>
      <c r="D26">
        <v>1362.4223</v>
      </c>
      <c r="E26">
        <v>1.0057739999999999</v>
      </c>
      <c r="F26">
        <v>1370.2889263602001</v>
      </c>
      <c r="G26">
        <v>27798962521</v>
      </c>
    </row>
    <row r="27" spans="1:7" x14ac:dyDescent="0.2">
      <c r="A27" s="5">
        <v>42211</v>
      </c>
      <c r="B27" t="s">
        <v>7</v>
      </c>
      <c r="C27" t="s">
        <v>8</v>
      </c>
      <c r="D27">
        <v>1362.6213</v>
      </c>
      <c r="E27">
        <v>1.0057739999999999</v>
      </c>
      <c r="F27">
        <v>1370.4890753862001</v>
      </c>
      <c r="G27">
        <v>27803023221</v>
      </c>
    </row>
    <row r="28" spans="1:7" x14ac:dyDescent="0.2">
      <c r="A28" s="5">
        <v>42212</v>
      </c>
      <c r="B28" t="s">
        <v>7</v>
      </c>
      <c r="C28" t="s">
        <v>8</v>
      </c>
      <c r="D28">
        <v>1364.0898999999999</v>
      </c>
      <c r="E28">
        <v>1.0057739999999999</v>
      </c>
      <c r="F28">
        <v>1371.9661550825999</v>
      </c>
      <c r="G28">
        <v>28041541328</v>
      </c>
    </row>
    <row r="29" spans="1:7" x14ac:dyDescent="0.2">
      <c r="A29" s="5">
        <v>42213</v>
      </c>
      <c r="B29" t="s">
        <v>7</v>
      </c>
      <c r="C29" t="s">
        <v>8</v>
      </c>
      <c r="D29">
        <v>1361.9056</v>
      </c>
      <c r="E29">
        <v>1.0057739999999999</v>
      </c>
      <c r="F29">
        <v>1369.7692429343999</v>
      </c>
      <c r="G29">
        <v>28003627044</v>
      </c>
    </row>
    <row r="30" spans="1:7" x14ac:dyDescent="0.2">
      <c r="A30" s="5">
        <v>42214</v>
      </c>
      <c r="B30" t="s">
        <v>7</v>
      </c>
      <c r="C30" t="s">
        <v>8</v>
      </c>
      <c r="D30">
        <v>1361.6958</v>
      </c>
      <c r="E30">
        <v>1.0057739999999999</v>
      </c>
      <c r="F30">
        <v>1369.5582315491999</v>
      </c>
      <c r="G30">
        <v>27955751574</v>
      </c>
    </row>
    <row r="31" spans="1:7" x14ac:dyDescent="0.2">
      <c r="A31" s="5">
        <v>42215</v>
      </c>
      <c r="B31" t="s">
        <v>7</v>
      </c>
      <c r="C31" t="s">
        <v>8</v>
      </c>
      <c r="D31">
        <v>1361.4873</v>
      </c>
      <c r="E31">
        <v>1.0057739999999999</v>
      </c>
      <c r="F31">
        <v>1369.3485276701999</v>
      </c>
      <c r="G31">
        <v>27982631764</v>
      </c>
    </row>
    <row r="32" spans="1:7" x14ac:dyDescent="0.2">
      <c r="A32" s="5">
        <v>42216</v>
      </c>
      <c r="B32" t="s">
        <v>7</v>
      </c>
      <c r="C32" t="s">
        <v>8</v>
      </c>
      <c r="D32">
        <v>1363.0132000000001</v>
      </c>
      <c r="E32">
        <v>1.0057739999999999</v>
      </c>
      <c r="F32">
        <v>1370.8832382168</v>
      </c>
      <c r="G32">
        <v>28178560721</v>
      </c>
    </row>
    <row r="33" spans="1:7" x14ac:dyDescent="0.2">
      <c r="A33" s="5">
        <v>42217</v>
      </c>
      <c r="B33" t="s">
        <v>7</v>
      </c>
      <c r="C33" t="s">
        <v>8</v>
      </c>
      <c r="D33">
        <v>1363.1989000000001</v>
      </c>
      <c r="E33">
        <v>1.0057739999999999</v>
      </c>
      <c r="F33">
        <v>1371.0700104486</v>
      </c>
      <c r="G33">
        <v>28182399835</v>
      </c>
    </row>
    <row r="34" spans="1:7" x14ac:dyDescent="0.2">
      <c r="A34" s="5">
        <v>42218</v>
      </c>
      <c r="B34" t="s">
        <v>7</v>
      </c>
      <c r="C34" t="s">
        <v>8</v>
      </c>
      <c r="D34">
        <v>1363.4485</v>
      </c>
      <c r="E34">
        <v>1.0057739999999999</v>
      </c>
      <c r="F34">
        <v>1371.321051639</v>
      </c>
      <c r="G34">
        <v>28187559830</v>
      </c>
    </row>
    <row r="35" spans="1:7" x14ac:dyDescent="0.2">
      <c r="A35" s="5">
        <v>42219</v>
      </c>
      <c r="B35" t="s">
        <v>7</v>
      </c>
      <c r="C35" t="s">
        <v>8</v>
      </c>
      <c r="D35">
        <v>1363.4983999999999</v>
      </c>
      <c r="E35">
        <v>1.0057739999999999</v>
      </c>
      <c r="F35">
        <v>1371.3712397616</v>
      </c>
      <c r="G35">
        <v>28229030035</v>
      </c>
    </row>
    <row r="36" spans="1:7" x14ac:dyDescent="0.2">
      <c r="A36" s="5">
        <v>42220</v>
      </c>
      <c r="B36" t="s">
        <v>7</v>
      </c>
      <c r="C36" t="s">
        <v>8</v>
      </c>
      <c r="D36">
        <v>1363.6558</v>
      </c>
      <c r="E36">
        <v>1.0057739999999999</v>
      </c>
      <c r="F36">
        <v>1371.5295485892</v>
      </c>
      <c r="G36">
        <v>28294672015</v>
      </c>
    </row>
    <row r="37" spans="1:7" x14ac:dyDescent="0.2">
      <c r="A37" s="5">
        <v>42221</v>
      </c>
      <c r="B37" t="s">
        <v>7</v>
      </c>
      <c r="C37" t="s">
        <v>8</v>
      </c>
      <c r="D37">
        <v>1362.9156</v>
      </c>
      <c r="E37">
        <v>1.0057739999999999</v>
      </c>
      <c r="F37">
        <v>1370.7850746744</v>
      </c>
      <c r="G37">
        <v>28663195879</v>
      </c>
    </row>
    <row r="38" spans="1:7" x14ac:dyDescent="0.2">
      <c r="A38" s="5">
        <v>42222</v>
      </c>
      <c r="B38" t="s">
        <v>7</v>
      </c>
      <c r="C38" t="s">
        <v>8</v>
      </c>
      <c r="D38">
        <v>1361.9057</v>
      </c>
      <c r="E38">
        <v>1.0057739999999999</v>
      </c>
      <c r="F38">
        <v>1369.7693435117999</v>
      </c>
      <c r="G38">
        <v>28665223970</v>
      </c>
    </row>
    <row r="39" spans="1:7" x14ac:dyDescent="0.2">
      <c r="A39" s="5">
        <v>42223</v>
      </c>
      <c r="B39" t="s">
        <v>7</v>
      </c>
      <c r="C39" t="s">
        <v>8</v>
      </c>
      <c r="D39">
        <v>1363.9331999999999</v>
      </c>
      <c r="E39">
        <v>1.0057739999999999</v>
      </c>
      <c r="F39">
        <v>1371.8085502967999</v>
      </c>
      <c r="G39">
        <v>28693429036</v>
      </c>
    </row>
    <row r="40" spans="1:7" x14ac:dyDescent="0.2">
      <c r="A40" s="5">
        <v>42224</v>
      </c>
      <c r="B40" t="s">
        <v>7</v>
      </c>
      <c r="C40" t="s">
        <v>8</v>
      </c>
      <c r="D40">
        <v>1364.1194</v>
      </c>
      <c r="E40">
        <v>1.0057739999999999</v>
      </c>
      <c r="F40">
        <v>1371.9958254155999</v>
      </c>
      <c r="G40">
        <v>28697344719</v>
      </c>
    </row>
    <row r="41" spans="1:7" x14ac:dyDescent="0.2">
      <c r="A41" s="5">
        <v>42225</v>
      </c>
      <c r="B41" t="s">
        <v>7</v>
      </c>
      <c r="C41" t="s">
        <v>8</v>
      </c>
      <c r="D41">
        <v>1364.3282999999999</v>
      </c>
      <c r="E41">
        <v>1.0057739999999999</v>
      </c>
      <c r="F41">
        <v>1372.2059316042</v>
      </c>
      <c r="G41">
        <v>28701740547</v>
      </c>
    </row>
    <row r="42" spans="1:7" x14ac:dyDescent="0.2">
      <c r="A42" s="5">
        <v>42226</v>
      </c>
      <c r="B42" t="s">
        <v>7</v>
      </c>
      <c r="C42" t="s">
        <v>8</v>
      </c>
      <c r="D42">
        <v>1363.2536</v>
      </c>
      <c r="E42">
        <v>1.0057739999999999</v>
      </c>
      <c r="F42">
        <v>1371.1250262864</v>
      </c>
      <c r="G42">
        <v>28774368997</v>
      </c>
    </row>
    <row r="43" spans="1:7" x14ac:dyDescent="0.2">
      <c r="A43" s="5">
        <v>42227</v>
      </c>
      <c r="B43" t="s">
        <v>7</v>
      </c>
      <c r="C43" t="s">
        <v>8</v>
      </c>
      <c r="D43">
        <v>1365.6776</v>
      </c>
      <c r="E43">
        <v>1.0057739999999999</v>
      </c>
      <c r="F43">
        <v>1373.5630224624001</v>
      </c>
      <c r="G43">
        <v>29028622526</v>
      </c>
    </row>
    <row r="44" spans="1:7" x14ac:dyDescent="0.2">
      <c r="A44" s="5">
        <v>42228</v>
      </c>
      <c r="B44" t="s">
        <v>7</v>
      </c>
      <c r="C44" t="s">
        <v>8</v>
      </c>
      <c r="D44">
        <v>1366.7943</v>
      </c>
      <c r="E44">
        <v>1.0057739999999999</v>
      </c>
      <c r="F44">
        <v>1374.6861702881999</v>
      </c>
      <c r="G44">
        <v>29027398210</v>
      </c>
    </row>
    <row r="45" spans="1:7" x14ac:dyDescent="0.2">
      <c r="A45" s="5">
        <v>42229</v>
      </c>
      <c r="B45" t="s">
        <v>7</v>
      </c>
      <c r="C45" t="s">
        <v>8</v>
      </c>
      <c r="D45">
        <v>1367.1377</v>
      </c>
      <c r="E45">
        <v>1.0057739999999999</v>
      </c>
      <c r="F45">
        <v>1375.0315530798</v>
      </c>
      <c r="G45">
        <v>29351352360</v>
      </c>
    </row>
    <row r="46" spans="1:7" x14ac:dyDescent="0.2">
      <c r="A46" s="5">
        <v>42230</v>
      </c>
      <c r="B46" t="s">
        <v>7</v>
      </c>
      <c r="C46" t="s">
        <v>8</v>
      </c>
      <c r="D46">
        <v>1367.8317999999999</v>
      </c>
      <c r="E46">
        <v>1.0057739999999999</v>
      </c>
      <c r="F46">
        <v>1375.7296608132001</v>
      </c>
      <c r="G46">
        <v>29502883734</v>
      </c>
    </row>
    <row r="47" spans="1:7" x14ac:dyDescent="0.2">
      <c r="A47" s="5">
        <v>42231</v>
      </c>
      <c r="B47" t="s">
        <v>7</v>
      </c>
      <c r="C47" t="s">
        <v>8</v>
      </c>
      <c r="D47">
        <v>1368.002</v>
      </c>
      <c r="E47">
        <v>1.0057739999999999</v>
      </c>
      <c r="F47">
        <v>1375.900843548</v>
      </c>
      <c r="G47">
        <v>29506555539</v>
      </c>
    </row>
    <row r="48" spans="1:7" x14ac:dyDescent="0.2">
      <c r="A48" s="5">
        <v>42232</v>
      </c>
      <c r="B48" t="s">
        <v>7</v>
      </c>
      <c r="C48" t="s">
        <v>8</v>
      </c>
      <c r="D48">
        <v>1368.1507999999999</v>
      </c>
      <c r="E48">
        <v>1.0057739999999999</v>
      </c>
      <c r="F48">
        <v>1376.0505027192</v>
      </c>
      <c r="G48">
        <v>29509765559</v>
      </c>
    </row>
    <row r="49" spans="1:7" x14ac:dyDescent="0.2">
      <c r="A49" s="5">
        <v>42233</v>
      </c>
      <c r="B49" t="s">
        <v>7</v>
      </c>
      <c r="C49" t="s">
        <v>8</v>
      </c>
      <c r="D49">
        <v>1369.8746000000001</v>
      </c>
      <c r="E49">
        <v>1.0057739999999999</v>
      </c>
      <c r="F49">
        <v>1377.7842559404</v>
      </c>
      <c r="G49">
        <v>29703195277</v>
      </c>
    </row>
    <row r="50" spans="1:7" x14ac:dyDescent="0.2">
      <c r="A50" s="5">
        <v>42234</v>
      </c>
      <c r="B50" t="s">
        <v>7</v>
      </c>
      <c r="C50" t="s">
        <v>8</v>
      </c>
      <c r="D50">
        <v>1371.7256</v>
      </c>
      <c r="E50">
        <v>1.0057739999999999</v>
      </c>
      <c r="F50">
        <v>1379.6459436144</v>
      </c>
      <c r="G50">
        <v>29743331359</v>
      </c>
    </row>
    <row r="51" spans="1:7" x14ac:dyDescent="0.2">
      <c r="A51" s="5">
        <v>42235</v>
      </c>
      <c r="B51" t="s">
        <v>7</v>
      </c>
      <c r="C51" t="s">
        <v>8</v>
      </c>
      <c r="D51">
        <v>1370.5681</v>
      </c>
      <c r="E51">
        <v>1.0057739999999999</v>
      </c>
      <c r="F51">
        <v>1378.4817602093999</v>
      </c>
      <c r="G51">
        <v>30043506902</v>
      </c>
    </row>
    <row r="52" spans="1:7" x14ac:dyDescent="0.2">
      <c r="A52" s="5">
        <v>42236</v>
      </c>
      <c r="B52" t="s">
        <v>7</v>
      </c>
      <c r="C52" t="s">
        <v>8</v>
      </c>
      <c r="D52">
        <v>1370.1881000000001</v>
      </c>
      <c r="E52">
        <v>1.0057739999999999</v>
      </c>
      <c r="F52">
        <v>1378.0995660894</v>
      </c>
      <c r="G52">
        <v>29633424915</v>
      </c>
    </row>
    <row r="53" spans="1:7" x14ac:dyDescent="0.2">
      <c r="A53" s="5">
        <v>42237</v>
      </c>
      <c r="B53" t="s">
        <v>7</v>
      </c>
      <c r="C53" t="s">
        <v>8</v>
      </c>
      <c r="D53">
        <v>1370.4702</v>
      </c>
      <c r="E53">
        <v>1.0057739999999999</v>
      </c>
      <c r="F53">
        <v>1378.3832949348</v>
      </c>
      <c r="G53">
        <v>29673449877</v>
      </c>
    </row>
    <row r="54" spans="1:7" x14ac:dyDescent="0.2">
      <c r="A54" s="5">
        <v>42238</v>
      </c>
      <c r="B54" t="s">
        <v>7</v>
      </c>
      <c r="C54" t="s">
        <v>8</v>
      </c>
      <c r="D54">
        <v>1370.6717000000001</v>
      </c>
      <c r="E54">
        <v>1.0057739999999999</v>
      </c>
      <c r="F54">
        <v>1378.5859583957999</v>
      </c>
      <c r="G54">
        <v>29677814631</v>
      </c>
    </row>
    <row r="55" spans="1:7" x14ac:dyDescent="0.2">
      <c r="A55" s="5">
        <v>42239</v>
      </c>
      <c r="B55" t="s">
        <v>7</v>
      </c>
      <c r="C55" t="s">
        <v>8</v>
      </c>
      <c r="D55">
        <v>1370.8510000000001</v>
      </c>
      <c r="E55">
        <v>1.0057739999999999</v>
      </c>
      <c r="F55">
        <v>1378.7662936740001</v>
      </c>
      <c r="G55">
        <v>29681696296</v>
      </c>
    </row>
    <row r="56" spans="1:7" x14ac:dyDescent="0.2">
      <c r="A56" s="5">
        <v>42240</v>
      </c>
      <c r="B56" t="s">
        <v>7</v>
      </c>
      <c r="C56" t="s">
        <v>8</v>
      </c>
      <c r="D56">
        <v>1372.8246999999999</v>
      </c>
      <c r="E56">
        <v>1.0057739999999999</v>
      </c>
      <c r="F56">
        <v>1380.7513898177999</v>
      </c>
      <c r="G56">
        <v>29892034006</v>
      </c>
    </row>
    <row r="57" spans="1:7" x14ac:dyDescent="0.2">
      <c r="A57" s="5">
        <v>42241</v>
      </c>
      <c r="B57" t="s">
        <v>7</v>
      </c>
      <c r="C57" t="s">
        <v>8</v>
      </c>
      <c r="D57">
        <v>1374.0636999999999</v>
      </c>
      <c r="E57">
        <v>1.0057739999999999</v>
      </c>
      <c r="F57">
        <v>1381.9975438038</v>
      </c>
      <c r="G57">
        <v>30110765225</v>
      </c>
    </row>
    <row r="58" spans="1:7" x14ac:dyDescent="0.2">
      <c r="A58" s="5">
        <v>42242</v>
      </c>
      <c r="B58" t="s">
        <v>7</v>
      </c>
      <c r="C58" t="s">
        <v>8</v>
      </c>
      <c r="D58">
        <v>1374.8742999999999</v>
      </c>
      <c r="E58">
        <v>1.0057739999999999</v>
      </c>
      <c r="F58">
        <v>1382.8128242082</v>
      </c>
      <c r="G58">
        <v>29866755585</v>
      </c>
    </row>
    <row r="59" spans="1:7" x14ac:dyDescent="0.2">
      <c r="A59" s="5">
        <v>42243</v>
      </c>
      <c r="B59" t="s">
        <v>7</v>
      </c>
      <c r="C59" t="s">
        <v>8</v>
      </c>
      <c r="D59">
        <v>1376.1867</v>
      </c>
      <c r="E59">
        <v>1.0057739999999999</v>
      </c>
      <c r="F59">
        <v>1384.1328020057999</v>
      </c>
      <c r="G59">
        <v>30243775882</v>
      </c>
    </row>
    <row r="60" spans="1:7" x14ac:dyDescent="0.2">
      <c r="A60" s="5">
        <v>42244</v>
      </c>
      <c r="B60" t="s">
        <v>7</v>
      </c>
      <c r="C60" t="s">
        <v>8</v>
      </c>
      <c r="D60">
        <v>1375.3013000000001</v>
      </c>
      <c r="E60">
        <v>1.0057739999999999</v>
      </c>
      <c r="F60">
        <v>1383.2422897061999</v>
      </c>
      <c r="G60">
        <v>30315538363</v>
      </c>
    </row>
    <row r="61" spans="1:7" x14ac:dyDescent="0.2">
      <c r="A61" s="5">
        <v>42245</v>
      </c>
      <c r="B61" t="s">
        <v>7</v>
      </c>
      <c r="C61" t="s">
        <v>8</v>
      </c>
      <c r="D61">
        <v>1375.4511</v>
      </c>
      <c r="E61">
        <v>1.0057739999999999</v>
      </c>
      <c r="F61">
        <v>1383.3929546514</v>
      </c>
      <c r="G61">
        <v>30318840740</v>
      </c>
    </row>
    <row r="62" spans="1:7" x14ac:dyDescent="0.2">
      <c r="A62" s="5">
        <v>42246</v>
      </c>
      <c r="B62" t="s">
        <v>7</v>
      </c>
      <c r="C62" t="s">
        <v>8</v>
      </c>
      <c r="D62">
        <v>1375.6415</v>
      </c>
      <c r="E62">
        <v>1.0057739999999999</v>
      </c>
      <c r="F62">
        <v>1383.5844540210001</v>
      </c>
      <c r="G62">
        <v>30323036373</v>
      </c>
    </row>
    <row r="63" spans="1:7" x14ac:dyDescent="0.2">
      <c r="A63" s="5">
        <v>42247</v>
      </c>
      <c r="B63" t="s">
        <v>7</v>
      </c>
      <c r="C63" t="s">
        <v>8</v>
      </c>
      <c r="D63">
        <v>1375.0897</v>
      </c>
      <c r="E63">
        <v>1.0057739999999999</v>
      </c>
      <c r="F63">
        <v>1383.0294679277999</v>
      </c>
      <c r="G63">
        <v>30643991812</v>
      </c>
    </row>
    <row r="64" spans="1:7" x14ac:dyDescent="0.2">
      <c r="A64" s="5">
        <v>42248</v>
      </c>
      <c r="B64" t="s">
        <v>7</v>
      </c>
      <c r="C64" t="s">
        <v>8</v>
      </c>
      <c r="D64">
        <v>1374.6777999999999</v>
      </c>
      <c r="E64">
        <v>1.0057739999999999</v>
      </c>
      <c r="F64">
        <v>1382.6151896172</v>
      </c>
      <c r="G64">
        <v>30658571311</v>
      </c>
    </row>
    <row r="65" spans="1:7" x14ac:dyDescent="0.2">
      <c r="A65" s="5">
        <v>42249</v>
      </c>
      <c r="B65" t="s">
        <v>7</v>
      </c>
      <c r="C65" t="s">
        <v>8</v>
      </c>
      <c r="D65">
        <v>1364.5331000000001</v>
      </c>
      <c r="E65">
        <v>1.0057739999999999</v>
      </c>
      <c r="F65">
        <v>1372.4119141194001</v>
      </c>
      <c r="G65">
        <v>30406141848</v>
      </c>
    </row>
    <row r="66" spans="1:7" x14ac:dyDescent="0.2">
      <c r="A66" s="5">
        <v>42250</v>
      </c>
      <c r="B66" t="s">
        <v>7</v>
      </c>
      <c r="C66" t="s">
        <v>8</v>
      </c>
      <c r="D66">
        <v>1362.4804999999999</v>
      </c>
      <c r="E66">
        <v>1.0057739999999999</v>
      </c>
      <c r="F66">
        <v>1370.347462407</v>
      </c>
      <c r="G66">
        <v>30516027351</v>
      </c>
    </row>
    <row r="67" spans="1:7" x14ac:dyDescent="0.2">
      <c r="A67" s="5">
        <v>42251</v>
      </c>
      <c r="B67" t="s">
        <v>7</v>
      </c>
      <c r="C67" t="s">
        <v>8</v>
      </c>
      <c r="D67">
        <v>1363.0487000000001</v>
      </c>
      <c r="E67">
        <v>1.0057739999999999</v>
      </c>
      <c r="F67">
        <v>1370.9189431938</v>
      </c>
      <c r="G67">
        <v>30582403541</v>
      </c>
    </row>
    <row r="68" spans="1:7" x14ac:dyDescent="0.2">
      <c r="A68" s="5">
        <v>42252</v>
      </c>
      <c r="B68" t="s">
        <v>7</v>
      </c>
      <c r="C68" t="s">
        <v>8</v>
      </c>
      <c r="D68">
        <v>1363.2440999999999</v>
      </c>
      <c r="E68">
        <v>1.0057739999999999</v>
      </c>
      <c r="F68">
        <v>1371.1154714334</v>
      </c>
      <c r="G68">
        <v>30586787698</v>
      </c>
    </row>
    <row r="69" spans="1:7" x14ac:dyDescent="0.2">
      <c r="A69" s="5">
        <v>42253</v>
      </c>
      <c r="B69" t="s">
        <v>7</v>
      </c>
      <c r="C69" t="s">
        <v>8</v>
      </c>
      <c r="D69">
        <v>1363.4219000000001</v>
      </c>
      <c r="E69">
        <v>1.0057739999999999</v>
      </c>
      <c r="F69">
        <v>1371.2942980506</v>
      </c>
      <c r="G69">
        <v>30590777358</v>
      </c>
    </row>
    <row r="70" spans="1:7" x14ac:dyDescent="0.2">
      <c r="A70" s="5">
        <v>42254</v>
      </c>
      <c r="B70" t="s">
        <v>7</v>
      </c>
      <c r="C70" t="s">
        <v>8</v>
      </c>
      <c r="D70">
        <v>1363.5216</v>
      </c>
      <c r="E70">
        <v>1.0057739999999999</v>
      </c>
      <c r="F70">
        <v>1371.3945737183999</v>
      </c>
      <c r="G70">
        <v>30603011634</v>
      </c>
    </row>
    <row r="71" spans="1:7" x14ac:dyDescent="0.2">
      <c r="A71" s="5">
        <v>42255</v>
      </c>
      <c r="B71" t="s">
        <v>7</v>
      </c>
      <c r="C71" t="s">
        <v>8</v>
      </c>
      <c r="D71">
        <v>1355.2112999999999</v>
      </c>
      <c r="E71">
        <v>1.0057739999999999</v>
      </c>
      <c r="F71">
        <v>1363.0362900462001</v>
      </c>
      <c r="G71">
        <v>30511169569</v>
      </c>
    </row>
    <row r="72" spans="1:7" x14ac:dyDescent="0.2">
      <c r="A72" s="5">
        <v>42256</v>
      </c>
      <c r="B72" t="s">
        <v>7</v>
      </c>
      <c r="C72" t="s">
        <v>8</v>
      </c>
      <c r="D72">
        <v>1357.7131999999999</v>
      </c>
      <c r="E72">
        <v>1.0057739999999999</v>
      </c>
      <c r="F72">
        <v>1365.5526360168001</v>
      </c>
      <c r="G72">
        <v>30565007530</v>
      </c>
    </row>
    <row r="73" spans="1:7" x14ac:dyDescent="0.2">
      <c r="A73" s="5">
        <v>42257</v>
      </c>
      <c r="B73" t="s">
        <v>7</v>
      </c>
      <c r="C73" t="s">
        <v>8</v>
      </c>
      <c r="D73">
        <v>1360.2358999999999</v>
      </c>
      <c r="E73">
        <v>1.0057739999999999</v>
      </c>
      <c r="F73">
        <v>1368.0899020866</v>
      </c>
      <c r="G73">
        <v>30621798550</v>
      </c>
    </row>
    <row r="74" spans="1:7" x14ac:dyDescent="0.2">
      <c r="A74" s="5">
        <v>42258</v>
      </c>
      <c r="B74" t="s">
        <v>7</v>
      </c>
      <c r="C74" t="s">
        <v>8</v>
      </c>
      <c r="D74">
        <v>1363.2183</v>
      </c>
      <c r="E74">
        <v>1.0057739999999999</v>
      </c>
      <c r="F74">
        <v>1371.0895224641999</v>
      </c>
      <c r="G74">
        <v>31010331123</v>
      </c>
    </row>
    <row r="75" spans="1:7" x14ac:dyDescent="0.2">
      <c r="A75" s="5">
        <v>42259</v>
      </c>
      <c r="B75" t="s">
        <v>7</v>
      </c>
      <c r="C75" t="s">
        <v>8</v>
      </c>
      <c r="D75">
        <v>1363.4617000000001</v>
      </c>
      <c r="E75">
        <v>1.0057739999999999</v>
      </c>
      <c r="F75">
        <v>1371.3343278558</v>
      </c>
      <c r="G75">
        <v>31015866504</v>
      </c>
    </row>
    <row r="76" spans="1:7" x14ac:dyDescent="0.2">
      <c r="A76" s="5">
        <v>42260</v>
      </c>
      <c r="B76" t="s">
        <v>7</v>
      </c>
      <c r="C76" t="s">
        <v>8</v>
      </c>
      <c r="D76">
        <v>1363.7140999999999</v>
      </c>
      <c r="E76">
        <v>1.0057739999999999</v>
      </c>
      <c r="F76">
        <v>1371.5881852134</v>
      </c>
      <c r="G76">
        <v>31021607762</v>
      </c>
    </row>
    <row r="77" spans="1:7" x14ac:dyDescent="0.2">
      <c r="A77" s="5">
        <v>42261</v>
      </c>
      <c r="B77" t="s">
        <v>7</v>
      </c>
      <c r="C77" t="s">
        <v>8</v>
      </c>
      <c r="D77">
        <v>1363.2265</v>
      </c>
      <c r="E77">
        <v>1.0057739999999999</v>
      </c>
      <c r="F77">
        <v>1371.097769811</v>
      </c>
      <c r="G77">
        <v>31018601330</v>
      </c>
    </row>
    <row r="78" spans="1:7" x14ac:dyDescent="0.2">
      <c r="A78" s="5">
        <v>42262</v>
      </c>
      <c r="B78" t="s">
        <v>7</v>
      </c>
      <c r="C78" t="s">
        <v>8</v>
      </c>
      <c r="D78">
        <v>1362.7112</v>
      </c>
      <c r="E78">
        <v>1.0057739999999999</v>
      </c>
      <c r="F78">
        <v>1370.5794944688</v>
      </c>
      <c r="G78">
        <v>30859992919</v>
      </c>
    </row>
    <row r="79" spans="1:7" x14ac:dyDescent="0.2">
      <c r="A79" s="5">
        <v>42263</v>
      </c>
      <c r="B79" t="s">
        <v>7</v>
      </c>
      <c r="C79" t="s">
        <v>8</v>
      </c>
      <c r="D79">
        <v>1363.7723000000001</v>
      </c>
      <c r="E79">
        <v>1.0057739999999999</v>
      </c>
      <c r="F79">
        <v>1371.6467212601999</v>
      </c>
      <c r="G79">
        <v>30938437008</v>
      </c>
    </row>
    <row r="80" spans="1:7" x14ac:dyDescent="0.2">
      <c r="A80" s="5">
        <v>42264</v>
      </c>
      <c r="B80" t="s">
        <v>7</v>
      </c>
      <c r="C80" t="s">
        <v>8</v>
      </c>
      <c r="D80">
        <v>1363.0216</v>
      </c>
      <c r="E80">
        <v>1.0057739999999999</v>
      </c>
      <c r="F80">
        <v>1370.8916867184</v>
      </c>
      <c r="G80">
        <v>30918891958</v>
      </c>
    </row>
    <row r="81" spans="1:7" x14ac:dyDescent="0.2">
      <c r="A81" s="5">
        <v>42265</v>
      </c>
      <c r="B81" t="s">
        <v>7</v>
      </c>
      <c r="C81" t="s">
        <v>8</v>
      </c>
      <c r="D81">
        <v>1363.2742000000001</v>
      </c>
      <c r="E81">
        <v>1.0057739999999999</v>
      </c>
      <c r="F81">
        <v>1371.1457452308</v>
      </c>
      <c r="G81">
        <v>30924621784</v>
      </c>
    </row>
    <row r="82" spans="1:7" x14ac:dyDescent="0.2">
      <c r="A82" s="5">
        <v>42266</v>
      </c>
      <c r="B82" t="s">
        <v>7</v>
      </c>
      <c r="C82" t="s">
        <v>8</v>
      </c>
      <c r="D82">
        <v>1363.5672999999999</v>
      </c>
      <c r="E82">
        <v>1.0057739999999999</v>
      </c>
      <c r="F82">
        <v>1371.4405375901999</v>
      </c>
      <c r="G82">
        <v>30931270986</v>
      </c>
    </row>
    <row r="83" spans="1:7" x14ac:dyDescent="0.2">
      <c r="A83" s="5">
        <v>42267</v>
      </c>
      <c r="B83" t="s">
        <v>7</v>
      </c>
      <c r="C83" t="s">
        <v>8</v>
      </c>
      <c r="D83">
        <v>1363.8393000000001</v>
      </c>
      <c r="E83">
        <v>1.0057739999999999</v>
      </c>
      <c r="F83">
        <v>1371.7141081182001</v>
      </c>
      <c r="G83">
        <v>30937441677</v>
      </c>
    </row>
    <row r="84" spans="1:7" x14ac:dyDescent="0.2">
      <c r="A84" s="5">
        <v>42268</v>
      </c>
      <c r="B84" t="s">
        <v>7</v>
      </c>
      <c r="C84" t="s">
        <v>8</v>
      </c>
      <c r="D84">
        <v>1365.8053</v>
      </c>
      <c r="E84">
        <v>1.0057739999999999</v>
      </c>
      <c r="F84">
        <v>1373.6914598021999</v>
      </c>
      <c r="G84">
        <v>30982038228</v>
      </c>
    </row>
    <row r="85" spans="1:7" x14ac:dyDescent="0.2">
      <c r="A85" s="5">
        <v>42269</v>
      </c>
      <c r="B85" t="s">
        <v>7</v>
      </c>
      <c r="C85" t="s">
        <v>8</v>
      </c>
      <c r="D85">
        <v>1366.67</v>
      </c>
      <c r="E85">
        <v>1.0057739999999999</v>
      </c>
      <c r="F85">
        <v>1374.56115258</v>
      </c>
      <c r="G85">
        <v>31011656283</v>
      </c>
    </row>
    <row r="86" spans="1:7" x14ac:dyDescent="0.2">
      <c r="A86" s="5">
        <v>42270</v>
      </c>
      <c r="B86" t="s">
        <v>7</v>
      </c>
      <c r="C86" t="s">
        <v>8</v>
      </c>
      <c r="D86">
        <v>1367.3485000000001</v>
      </c>
      <c r="E86">
        <v>1.0057739999999999</v>
      </c>
      <c r="F86">
        <v>1375.2435702390001</v>
      </c>
      <c r="G86">
        <v>31156620820</v>
      </c>
    </row>
    <row r="87" spans="1:7" x14ac:dyDescent="0.2">
      <c r="A87" s="5">
        <v>42271</v>
      </c>
      <c r="B87" t="s">
        <v>7</v>
      </c>
      <c r="C87" t="s">
        <v>8</v>
      </c>
      <c r="D87">
        <v>1368.2542000000001</v>
      </c>
      <c r="E87">
        <v>1.0057739999999999</v>
      </c>
      <c r="F87">
        <v>1376.1544997507999</v>
      </c>
      <c r="G87">
        <v>31249217953</v>
      </c>
    </row>
    <row r="88" spans="1:7" x14ac:dyDescent="0.2">
      <c r="A88" s="5">
        <v>42272</v>
      </c>
      <c r="B88" t="s">
        <v>7</v>
      </c>
      <c r="C88" t="s">
        <v>8</v>
      </c>
      <c r="D88">
        <v>1367.2355</v>
      </c>
      <c r="E88">
        <v>1.0057739999999999</v>
      </c>
      <c r="F88">
        <v>1375.1299177769999</v>
      </c>
      <c r="G88">
        <v>31500003193</v>
      </c>
    </row>
    <row r="89" spans="1:7" x14ac:dyDescent="0.2">
      <c r="A89" s="5">
        <v>42273</v>
      </c>
      <c r="B89" t="s">
        <v>7</v>
      </c>
      <c r="C89" t="s">
        <v>8</v>
      </c>
      <c r="D89">
        <v>1367.5207</v>
      </c>
      <c r="E89">
        <v>1.0057739999999999</v>
      </c>
      <c r="F89">
        <v>1375.4167645217999</v>
      </c>
      <c r="G89">
        <v>31506572390</v>
      </c>
    </row>
    <row r="90" spans="1:7" x14ac:dyDescent="0.2">
      <c r="A90" s="5">
        <v>42274</v>
      </c>
      <c r="B90" t="s">
        <v>7</v>
      </c>
      <c r="C90" t="s">
        <v>8</v>
      </c>
      <c r="D90">
        <v>1367.7655999999999</v>
      </c>
      <c r="E90">
        <v>1.0057739999999999</v>
      </c>
      <c r="F90">
        <v>1375.6630785744001</v>
      </c>
      <c r="G90">
        <v>31512215192</v>
      </c>
    </row>
    <row r="91" spans="1:7" x14ac:dyDescent="0.2">
      <c r="A91" s="5">
        <v>42275</v>
      </c>
      <c r="B91" t="s">
        <v>7</v>
      </c>
      <c r="C91" t="s">
        <v>8</v>
      </c>
      <c r="D91">
        <v>1368.6344999999999</v>
      </c>
      <c r="E91">
        <v>1.0057739999999999</v>
      </c>
      <c r="F91">
        <v>1376.5369956029999</v>
      </c>
      <c r="G91">
        <v>31538071303</v>
      </c>
    </row>
    <row r="92" spans="1:7" x14ac:dyDescent="0.2">
      <c r="A92" s="5">
        <v>42276</v>
      </c>
      <c r="B92" t="s">
        <v>7</v>
      </c>
      <c r="C92" t="s">
        <v>8</v>
      </c>
      <c r="D92">
        <v>1369.0808999999999</v>
      </c>
      <c r="E92">
        <v>1.0057739999999999</v>
      </c>
      <c r="F92">
        <v>1376.9859731166</v>
      </c>
      <c r="G92">
        <v>31561195421</v>
      </c>
    </row>
    <row r="93" spans="1:7" x14ac:dyDescent="0.2">
      <c r="A93" s="5">
        <v>42277</v>
      </c>
      <c r="B93" t="s">
        <v>7</v>
      </c>
      <c r="C93" t="s">
        <v>8</v>
      </c>
      <c r="D93">
        <v>1370.9516000000001</v>
      </c>
      <c r="E93">
        <v>1.0057739999999999</v>
      </c>
      <c r="F93">
        <v>1378.8674745384001</v>
      </c>
      <c r="G93">
        <v>31257549691</v>
      </c>
    </row>
    <row r="94" spans="1:7" x14ac:dyDescent="0.2">
      <c r="A94" s="5">
        <v>42278</v>
      </c>
      <c r="B94" t="s">
        <v>7</v>
      </c>
      <c r="C94" t="s">
        <v>8</v>
      </c>
      <c r="D94">
        <v>1370.8801000000001</v>
      </c>
      <c r="E94">
        <v>1.0057739999999999</v>
      </c>
      <c r="F94">
        <v>1378.7955616974</v>
      </c>
      <c r="G94">
        <v>31253079979</v>
      </c>
    </row>
    <row r="95" spans="1:7" x14ac:dyDescent="0.2">
      <c r="A95" s="5">
        <v>42279</v>
      </c>
      <c r="B95" t="s">
        <v>7</v>
      </c>
      <c r="C95" t="s">
        <v>8</v>
      </c>
      <c r="D95">
        <v>1373.2336</v>
      </c>
      <c r="E95">
        <v>1.0057739999999999</v>
      </c>
      <c r="F95">
        <v>1381.1626508064001</v>
      </c>
      <c r="G95">
        <v>31325501375</v>
      </c>
    </row>
    <row r="96" spans="1:7" x14ac:dyDescent="0.2">
      <c r="A96" s="5">
        <v>42280</v>
      </c>
      <c r="B96" t="s">
        <v>7</v>
      </c>
      <c r="C96" t="s">
        <v>8</v>
      </c>
      <c r="D96">
        <v>1373.5288</v>
      </c>
      <c r="E96">
        <v>1.0057739999999999</v>
      </c>
      <c r="F96">
        <v>1381.4595552912001</v>
      </c>
      <c r="G96">
        <v>31332234014</v>
      </c>
    </row>
    <row r="97" spans="1:7" x14ac:dyDescent="0.2">
      <c r="A97" s="5">
        <v>42281</v>
      </c>
      <c r="B97" t="s">
        <v>7</v>
      </c>
      <c r="C97" t="s">
        <v>8</v>
      </c>
      <c r="D97">
        <v>1373.7637999999999</v>
      </c>
      <c r="E97">
        <v>1.0057739999999999</v>
      </c>
      <c r="F97">
        <v>1381.6959121811999</v>
      </c>
      <c r="G97">
        <v>31337595839</v>
      </c>
    </row>
    <row r="98" spans="1:7" x14ac:dyDescent="0.2">
      <c r="A98" s="5">
        <v>42282</v>
      </c>
      <c r="B98" t="s">
        <v>7</v>
      </c>
      <c r="C98" t="s">
        <v>8</v>
      </c>
      <c r="D98">
        <v>1374.9260999999999</v>
      </c>
      <c r="E98">
        <v>1.0057739999999999</v>
      </c>
      <c r="F98">
        <v>1382.8649233014</v>
      </c>
      <c r="G98">
        <v>31363756755</v>
      </c>
    </row>
    <row r="99" spans="1:7" x14ac:dyDescent="0.2">
      <c r="A99" s="5">
        <v>42283</v>
      </c>
      <c r="B99" t="s">
        <v>7</v>
      </c>
      <c r="C99" t="s">
        <v>8</v>
      </c>
      <c r="D99">
        <v>1375.4306999999999</v>
      </c>
      <c r="E99">
        <v>1.0057739999999999</v>
      </c>
      <c r="F99">
        <v>1383.3724368618</v>
      </c>
      <c r="G99">
        <v>31375267939</v>
      </c>
    </row>
    <row r="100" spans="1:7" x14ac:dyDescent="0.2">
      <c r="A100" s="5">
        <v>42284</v>
      </c>
      <c r="B100" t="s">
        <v>7</v>
      </c>
      <c r="C100" t="s">
        <v>8</v>
      </c>
      <c r="D100">
        <v>1374.5207</v>
      </c>
      <c r="E100">
        <v>1.0057739999999999</v>
      </c>
      <c r="F100">
        <v>1382.4571825218</v>
      </c>
      <c r="G100">
        <v>31362502276</v>
      </c>
    </row>
    <row r="101" spans="1:7" x14ac:dyDescent="0.2">
      <c r="A101" s="5">
        <v>42285</v>
      </c>
      <c r="B101" t="s">
        <v>7</v>
      </c>
      <c r="C101" t="s">
        <v>8</v>
      </c>
      <c r="D101">
        <v>1375.2478000000001</v>
      </c>
      <c r="E101">
        <v>1.0057739999999999</v>
      </c>
      <c r="F101">
        <v>1383.1884807972001</v>
      </c>
      <c r="G101">
        <v>30877177496</v>
      </c>
    </row>
    <row r="102" spans="1:7" x14ac:dyDescent="0.2">
      <c r="A102" s="5">
        <v>42286</v>
      </c>
      <c r="B102" t="s">
        <v>7</v>
      </c>
      <c r="C102" t="s">
        <v>8</v>
      </c>
      <c r="D102">
        <v>1375.7391</v>
      </c>
      <c r="E102">
        <v>1.0057739999999999</v>
      </c>
      <c r="F102">
        <v>1383.6826175634001</v>
      </c>
      <c r="G102">
        <v>30888207564</v>
      </c>
    </row>
    <row r="103" spans="1:7" x14ac:dyDescent="0.2">
      <c r="A103" s="5">
        <v>42287</v>
      </c>
      <c r="B103" t="s">
        <v>7</v>
      </c>
      <c r="C103" t="s">
        <v>8</v>
      </c>
      <c r="D103">
        <v>1375.9896000000001</v>
      </c>
      <c r="E103">
        <v>1.0057739999999999</v>
      </c>
      <c r="F103">
        <v>1383.9345639503999</v>
      </c>
      <c r="G103">
        <v>30893833551</v>
      </c>
    </row>
    <row r="104" spans="1:7" x14ac:dyDescent="0.2">
      <c r="A104" s="5">
        <v>42288</v>
      </c>
      <c r="B104" t="s">
        <v>7</v>
      </c>
      <c r="C104" t="s">
        <v>8</v>
      </c>
      <c r="D104">
        <v>1376.1610000000001</v>
      </c>
      <c r="E104">
        <v>1.0057739999999999</v>
      </c>
      <c r="F104">
        <v>1384.1069536140001</v>
      </c>
      <c r="G104">
        <v>30897681979</v>
      </c>
    </row>
    <row r="105" spans="1:7" x14ac:dyDescent="0.2">
      <c r="A105" s="5">
        <v>42289</v>
      </c>
      <c r="B105" t="s">
        <v>7</v>
      </c>
      <c r="C105" t="s">
        <v>8</v>
      </c>
      <c r="D105">
        <v>1376.4150999999999</v>
      </c>
      <c r="E105">
        <v>1.0057739999999999</v>
      </c>
      <c r="F105">
        <v>1384.3625207873999</v>
      </c>
      <c r="G105">
        <v>30903385995</v>
      </c>
    </row>
    <row r="106" spans="1:7" x14ac:dyDescent="0.2">
      <c r="A106" s="5">
        <v>42290</v>
      </c>
      <c r="B106" t="s">
        <v>7</v>
      </c>
      <c r="C106" t="s">
        <v>8</v>
      </c>
      <c r="D106">
        <v>1378.0237999999999</v>
      </c>
      <c r="E106">
        <v>1.0057739999999999</v>
      </c>
      <c r="F106">
        <v>1385.9805094211999</v>
      </c>
      <c r="G106">
        <v>30939504777</v>
      </c>
    </row>
    <row r="107" spans="1:7" x14ac:dyDescent="0.2">
      <c r="A107" s="5">
        <v>42291</v>
      </c>
      <c r="B107" t="s">
        <v>7</v>
      </c>
      <c r="C107" t="s">
        <v>8</v>
      </c>
      <c r="D107">
        <v>1377.1416999999999</v>
      </c>
      <c r="E107">
        <v>1.0057739999999999</v>
      </c>
      <c r="F107">
        <v>1385.0933161758001</v>
      </c>
      <c r="G107">
        <v>30919699441</v>
      </c>
    </row>
    <row r="108" spans="1:7" x14ac:dyDescent="0.2">
      <c r="A108" s="5">
        <v>42292</v>
      </c>
      <c r="B108" t="s">
        <v>7</v>
      </c>
      <c r="C108" t="s">
        <v>8</v>
      </c>
      <c r="D108">
        <v>1378.3316</v>
      </c>
      <c r="E108">
        <v>1.0057739999999999</v>
      </c>
      <c r="F108">
        <v>1386.2900866584</v>
      </c>
      <c r="G108">
        <v>30999367118</v>
      </c>
    </row>
    <row r="109" spans="1:7" x14ac:dyDescent="0.2">
      <c r="A109" s="5">
        <v>42293</v>
      </c>
      <c r="B109" t="s">
        <v>7</v>
      </c>
      <c r="C109" t="s">
        <v>8</v>
      </c>
      <c r="D109">
        <v>1377.0182</v>
      </c>
      <c r="E109">
        <v>1.0057739999999999</v>
      </c>
      <c r="F109">
        <v>1384.9691030868</v>
      </c>
      <c r="G109">
        <v>30922287492</v>
      </c>
    </row>
    <row r="110" spans="1:7" x14ac:dyDescent="0.2">
      <c r="A110" s="5">
        <v>42294</v>
      </c>
      <c r="B110" t="s">
        <v>7</v>
      </c>
      <c r="C110" t="s">
        <v>8</v>
      </c>
      <c r="D110">
        <v>1377.1905999999999</v>
      </c>
      <c r="E110">
        <v>1.0057739999999999</v>
      </c>
      <c r="F110">
        <v>1385.1424985244</v>
      </c>
      <c r="G110">
        <v>30926159298</v>
      </c>
    </row>
    <row r="111" spans="1:7" x14ac:dyDescent="0.2">
      <c r="A111" s="5">
        <v>42295</v>
      </c>
      <c r="B111" t="s">
        <v>7</v>
      </c>
      <c r="C111" t="s">
        <v>8</v>
      </c>
      <c r="D111">
        <v>1377.4445000000001</v>
      </c>
      <c r="E111">
        <v>1.0057739999999999</v>
      </c>
      <c r="F111">
        <v>1385.397864543</v>
      </c>
      <c r="G111">
        <v>30931860031</v>
      </c>
    </row>
    <row r="112" spans="1:7" x14ac:dyDescent="0.2">
      <c r="A112" s="5">
        <v>42296</v>
      </c>
      <c r="B112" t="s">
        <v>7</v>
      </c>
      <c r="C112" t="s">
        <v>8</v>
      </c>
      <c r="D112">
        <v>1377.8516999999999</v>
      </c>
      <c r="E112">
        <v>1.0057739999999999</v>
      </c>
      <c r="F112">
        <v>1385.8074157158001</v>
      </c>
      <c r="G112">
        <v>30941004235</v>
      </c>
    </row>
    <row r="113" spans="1:7" x14ac:dyDescent="0.2">
      <c r="A113" s="5">
        <v>42297</v>
      </c>
      <c r="B113" t="s">
        <v>7</v>
      </c>
      <c r="C113" t="s">
        <v>8</v>
      </c>
      <c r="D113">
        <v>1377.2524000000001</v>
      </c>
      <c r="E113">
        <v>1.0057739999999999</v>
      </c>
      <c r="F113">
        <v>1385.2046553575999</v>
      </c>
      <c r="G113">
        <v>30965201830</v>
      </c>
    </row>
    <row r="114" spans="1:7" x14ac:dyDescent="0.2">
      <c r="A114" s="5">
        <v>42298</v>
      </c>
      <c r="B114" t="s">
        <v>7</v>
      </c>
      <c r="C114" t="s">
        <v>8</v>
      </c>
      <c r="D114">
        <v>1377.4607000000001</v>
      </c>
      <c r="E114">
        <v>1.0057739999999999</v>
      </c>
      <c r="F114">
        <v>1385.4141580818</v>
      </c>
      <c r="G114">
        <v>31041607806</v>
      </c>
    </row>
    <row r="115" spans="1:7" x14ac:dyDescent="0.2">
      <c r="A115" s="5">
        <v>42299</v>
      </c>
      <c r="B115" t="s">
        <v>7</v>
      </c>
      <c r="C115" t="s">
        <v>8</v>
      </c>
      <c r="D115">
        <v>1377.3239000000001</v>
      </c>
      <c r="E115">
        <v>1.0057739999999999</v>
      </c>
      <c r="F115">
        <v>1385.2765681986</v>
      </c>
      <c r="G115">
        <v>31038524524</v>
      </c>
    </row>
    <row r="116" spans="1:7" x14ac:dyDescent="0.2">
      <c r="A116" s="5">
        <v>42300</v>
      </c>
      <c r="B116" t="s">
        <v>7</v>
      </c>
      <c r="C116" t="s">
        <v>8</v>
      </c>
      <c r="D116">
        <v>1377.0268000000001</v>
      </c>
      <c r="E116">
        <v>1.0057739999999999</v>
      </c>
      <c r="F116">
        <v>1384.9777527432</v>
      </c>
      <c r="G116">
        <v>31031830093</v>
      </c>
    </row>
    <row r="117" spans="1:7" x14ac:dyDescent="0.2">
      <c r="A117" s="5">
        <v>42301</v>
      </c>
      <c r="B117" t="s">
        <v>7</v>
      </c>
      <c r="C117" t="s">
        <v>8</v>
      </c>
      <c r="D117">
        <v>1377.2746</v>
      </c>
      <c r="E117">
        <v>1.0057739999999999</v>
      </c>
      <c r="F117">
        <v>1385.2269835403999</v>
      </c>
      <c r="G117">
        <v>31037412348</v>
      </c>
    </row>
    <row r="118" spans="1:7" x14ac:dyDescent="0.2">
      <c r="A118" s="5">
        <v>42302</v>
      </c>
      <c r="B118" t="s">
        <v>7</v>
      </c>
      <c r="C118" t="s">
        <v>8</v>
      </c>
      <c r="D118">
        <v>1377.4828</v>
      </c>
      <c r="E118">
        <v>1.0057739999999999</v>
      </c>
      <c r="F118">
        <v>1385.4363856872001</v>
      </c>
      <c r="G118">
        <v>31042105227</v>
      </c>
    </row>
    <row r="119" spans="1:7" x14ac:dyDescent="0.2">
      <c r="A119" s="5">
        <v>42303</v>
      </c>
      <c r="B119" t="s">
        <v>7</v>
      </c>
      <c r="C119" t="s">
        <v>8</v>
      </c>
      <c r="D119">
        <v>1377.4003</v>
      </c>
      <c r="E119">
        <v>1.0057739999999999</v>
      </c>
      <c r="F119">
        <v>1385.3534093322</v>
      </c>
      <c r="G119">
        <v>31040246519</v>
      </c>
    </row>
    <row r="120" spans="1:7" x14ac:dyDescent="0.2">
      <c r="A120" s="5">
        <v>42304</v>
      </c>
      <c r="B120" t="s">
        <v>7</v>
      </c>
      <c r="C120" t="s">
        <v>8</v>
      </c>
      <c r="D120">
        <v>1378.5102999999999</v>
      </c>
      <c r="E120">
        <v>1.0057739999999999</v>
      </c>
      <c r="F120">
        <v>1386.4698184721999</v>
      </c>
      <c r="G120">
        <v>31066111719</v>
      </c>
    </row>
    <row r="121" spans="1:7" x14ac:dyDescent="0.2">
      <c r="A121" s="5">
        <v>42305</v>
      </c>
      <c r="B121" t="s">
        <v>7</v>
      </c>
      <c r="C121" t="s">
        <v>8</v>
      </c>
      <c r="D121">
        <v>1378.6096</v>
      </c>
      <c r="E121">
        <v>1.0057739999999999</v>
      </c>
      <c r="F121">
        <v>1386.5696918304</v>
      </c>
      <c r="G121">
        <v>31074348737</v>
      </c>
    </row>
    <row r="122" spans="1:7" x14ac:dyDescent="0.2">
      <c r="A122" s="5">
        <v>42306</v>
      </c>
      <c r="B122" t="s">
        <v>7</v>
      </c>
      <c r="C122" t="s">
        <v>8</v>
      </c>
      <c r="D122">
        <v>1378.0042000000001</v>
      </c>
      <c r="E122">
        <v>1.0057739999999999</v>
      </c>
      <c r="F122">
        <v>1385.9607962508001</v>
      </c>
      <c r="G122">
        <v>31112174097</v>
      </c>
    </row>
    <row r="123" spans="1:7" x14ac:dyDescent="0.2">
      <c r="A123" s="5">
        <v>42307</v>
      </c>
      <c r="B123" t="s">
        <v>7</v>
      </c>
      <c r="C123" t="s">
        <v>8</v>
      </c>
      <c r="D123">
        <v>1377.6334999999999</v>
      </c>
      <c r="E123">
        <v>1.0057739999999999</v>
      </c>
      <c r="F123">
        <v>1385.5879558290001</v>
      </c>
      <c r="G123">
        <v>31109271082</v>
      </c>
    </row>
    <row r="124" spans="1:7" x14ac:dyDescent="0.2">
      <c r="A124" s="5">
        <v>42308</v>
      </c>
      <c r="B124" t="s">
        <v>7</v>
      </c>
      <c r="C124" t="s">
        <v>8</v>
      </c>
      <c r="D124">
        <v>1377.8652</v>
      </c>
      <c r="E124">
        <v>1.0057739999999999</v>
      </c>
      <c r="F124">
        <v>1385.8209936648</v>
      </c>
      <c r="G124">
        <v>31114504854</v>
      </c>
    </row>
    <row r="125" spans="1:7" x14ac:dyDescent="0.2">
      <c r="A125" s="5">
        <v>42309</v>
      </c>
      <c r="B125" t="s">
        <v>7</v>
      </c>
      <c r="C125" t="s">
        <v>8</v>
      </c>
      <c r="D125">
        <v>1378.0702000000001</v>
      </c>
      <c r="E125">
        <v>1.0057739999999999</v>
      </c>
      <c r="F125">
        <v>1386.0271773347999</v>
      </c>
      <c r="G125">
        <v>31119132552</v>
      </c>
    </row>
    <row r="126" spans="1:7" x14ac:dyDescent="0.2">
      <c r="A126" s="5">
        <v>42310</v>
      </c>
      <c r="B126" t="s">
        <v>7</v>
      </c>
      <c r="C126" t="s">
        <v>8</v>
      </c>
      <c r="D126">
        <v>1376.8264999999999</v>
      </c>
      <c r="E126">
        <v>1.0057739999999999</v>
      </c>
      <c r="F126">
        <v>1384.776296211</v>
      </c>
      <c r="G126">
        <v>31091047714</v>
      </c>
    </row>
    <row r="127" spans="1:7" x14ac:dyDescent="0.2">
      <c r="A127" s="5">
        <v>42311</v>
      </c>
      <c r="B127" t="s">
        <v>7</v>
      </c>
      <c r="C127" t="s">
        <v>8</v>
      </c>
      <c r="D127">
        <v>1377.8687</v>
      </c>
      <c r="E127">
        <v>1.0057739999999999</v>
      </c>
      <c r="F127">
        <v>1385.8245138738</v>
      </c>
      <c r="G127">
        <v>31122850563</v>
      </c>
    </row>
    <row r="128" spans="1:7" x14ac:dyDescent="0.2">
      <c r="A128" s="5">
        <v>42312</v>
      </c>
      <c r="B128" t="s">
        <v>7</v>
      </c>
      <c r="C128" t="s">
        <v>8</v>
      </c>
      <c r="D128">
        <v>1378.1092000000001</v>
      </c>
      <c r="E128">
        <v>1.0057739999999999</v>
      </c>
      <c r="F128">
        <v>1386.0664025208</v>
      </c>
      <c r="G128">
        <v>31118113298</v>
      </c>
    </row>
    <row r="129" spans="1:7" x14ac:dyDescent="0.2">
      <c r="A129" s="5">
        <v>42313</v>
      </c>
      <c r="B129" t="s">
        <v>7</v>
      </c>
      <c r="C129" t="s">
        <v>8</v>
      </c>
      <c r="D129">
        <v>1378.0002999999999</v>
      </c>
      <c r="E129">
        <v>1.0057739999999999</v>
      </c>
      <c r="F129">
        <v>1385.9568737321999</v>
      </c>
      <c r="G129">
        <v>31183175845</v>
      </c>
    </row>
    <row r="130" spans="1:7" x14ac:dyDescent="0.2">
      <c r="A130" s="5">
        <v>42314</v>
      </c>
      <c r="B130" t="s">
        <v>7</v>
      </c>
      <c r="C130" t="s">
        <v>8</v>
      </c>
      <c r="D130">
        <v>1374.3498</v>
      </c>
      <c r="E130">
        <v>1.0057739999999999</v>
      </c>
      <c r="F130">
        <v>1382.2852957452001</v>
      </c>
      <c r="G130">
        <v>31146359382</v>
      </c>
    </row>
    <row r="131" spans="1:7" x14ac:dyDescent="0.2">
      <c r="A131" s="5">
        <v>42315</v>
      </c>
      <c r="B131" t="s">
        <v>7</v>
      </c>
      <c r="C131" t="s">
        <v>8</v>
      </c>
      <c r="D131">
        <v>1374.5888</v>
      </c>
      <c r="E131">
        <v>1.0057739999999999</v>
      </c>
      <c r="F131">
        <v>1382.5256757312</v>
      </c>
      <c r="G131">
        <v>31151776992</v>
      </c>
    </row>
    <row r="132" spans="1:7" x14ac:dyDescent="0.2">
      <c r="A132" s="5">
        <v>42316</v>
      </c>
      <c r="B132" t="s">
        <v>7</v>
      </c>
      <c r="C132" t="s">
        <v>8</v>
      </c>
      <c r="D132">
        <v>1374.7665</v>
      </c>
      <c r="E132">
        <v>1.0057739999999999</v>
      </c>
      <c r="F132">
        <v>1382.704401771</v>
      </c>
      <c r="G132">
        <v>31155803812</v>
      </c>
    </row>
    <row r="133" spans="1:7" x14ac:dyDescent="0.2">
      <c r="A133" s="5">
        <v>42317</v>
      </c>
      <c r="B133" t="s">
        <v>7</v>
      </c>
      <c r="C133" t="s">
        <v>8</v>
      </c>
      <c r="D133">
        <v>1372.4101000000001</v>
      </c>
      <c r="E133">
        <v>1.0057739999999999</v>
      </c>
      <c r="F133">
        <v>1380.3343959173999</v>
      </c>
      <c r="G133">
        <v>31169650906</v>
      </c>
    </row>
    <row r="134" spans="1:7" x14ac:dyDescent="0.2">
      <c r="A134" s="5">
        <v>42318</v>
      </c>
      <c r="B134" t="s">
        <v>7</v>
      </c>
      <c r="C134" t="s">
        <v>8</v>
      </c>
      <c r="D134">
        <v>1371.4208000000001</v>
      </c>
      <c r="E134">
        <v>1.0057739999999999</v>
      </c>
      <c r="F134">
        <v>1379.3393836992</v>
      </c>
      <c r="G134">
        <v>31147181708</v>
      </c>
    </row>
    <row r="135" spans="1:7" x14ac:dyDescent="0.2">
      <c r="A135" s="5">
        <v>42319</v>
      </c>
      <c r="B135" t="s">
        <v>7</v>
      </c>
      <c r="C135" t="s">
        <v>8</v>
      </c>
      <c r="D135">
        <v>1372.8855000000001</v>
      </c>
      <c r="E135">
        <v>1.0057739999999999</v>
      </c>
      <c r="F135">
        <v>1380.8125408769999</v>
      </c>
      <c r="G135">
        <v>31291162954</v>
      </c>
    </row>
    <row r="136" spans="1:7" x14ac:dyDescent="0.2">
      <c r="A136" s="5">
        <v>42320</v>
      </c>
      <c r="B136" t="s">
        <v>7</v>
      </c>
      <c r="C136" t="s">
        <v>8</v>
      </c>
      <c r="D136">
        <v>1373.0823</v>
      </c>
      <c r="E136">
        <v>1.0057739999999999</v>
      </c>
      <c r="F136">
        <v>1381.0104772002001</v>
      </c>
      <c r="G136">
        <v>31261319640</v>
      </c>
    </row>
    <row r="137" spans="1:7" x14ac:dyDescent="0.2">
      <c r="A137" s="5">
        <v>42321</v>
      </c>
      <c r="B137" t="s">
        <v>7</v>
      </c>
      <c r="C137" t="s">
        <v>8</v>
      </c>
      <c r="D137">
        <v>1374.0064</v>
      </c>
      <c r="E137">
        <v>1.0057739999999999</v>
      </c>
      <c r="F137">
        <v>1381.9399129536</v>
      </c>
      <c r="G137">
        <v>31282359062</v>
      </c>
    </row>
    <row r="138" spans="1:7" x14ac:dyDescent="0.2">
      <c r="A138" s="5">
        <v>42322</v>
      </c>
      <c r="B138" t="s">
        <v>7</v>
      </c>
      <c r="C138" t="s">
        <v>8</v>
      </c>
      <c r="D138">
        <v>1374.2148999999999</v>
      </c>
      <c r="E138">
        <v>1.0057739999999999</v>
      </c>
      <c r="F138">
        <v>1382.1496168326</v>
      </c>
      <c r="G138">
        <v>31287107377</v>
      </c>
    </row>
    <row r="139" spans="1:7" x14ac:dyDescent="0.2">
      <c r="A139" s="5">
        <v>42323</v>
      </c>
      <c r="B139" t="s">
        <v>7</v>
      </c>
      <c r="C139" t="s">
        <v>8</v>
      </c>
      <c r="D139">
        <v>1374.3932</v>
      </c>
      <c r="E139">
        <v>1.0057739999999999</v>
      </c>
      <c r="F139">
        <v>1382.3289463368001</v>
      </c>
      <c r="G139">
        <v>31291166531</v>
      </c>
    </row>
    <row r="140" spans="1:7" x14ac:dyDescent="0.2">
      <c r="A140" s="5">
        <v>42324</v>
      </c>
      <c r="B140" t="s">
        <v>7</v>
      </c>
      <c r="C140" t="s">
        <v>8</v>
      </c>
      <c r="D140">
        <v>1375.8375000000001</v>
      </c>
      <c r="E140">
        <v>1.0057739999999999</v>
      </c>
      <c r="F140">
        <v>1383.781585725</v>
      </c>
      <c r="G140">
        <v>31324048099</v>
      </c>
    </row>
    <row r="141" spans="1:7" x14ac:dyDescent="0.2">
      <c r="A141" s="5">
        <v>42325</v>
      </c>
      <c r="B141" t="s">
        <v>7</v>
      </c>
      <c r="C141" t="s">
        <v>8</v>
      </c>
      <c r="D141">
        <v>1376.9806000000001</v>
      </c>
      <c r="E141">
        <v>1.0057739999999999</v>
      </c>
      <c r="F141">
        <v>1384.9312859843999</v>
      </c>
      <c r="G141">
        <v>31150412236</v>
      </c>
    </row>
    <row r="142" spans="1:7" x14ac:dyDescent="0.2">
      <c r="A142" s="5">
        <v>42326</v>
      </c>
      <c r="B142" t="s">
        <v>7</v>
      </c>
      <c r="C142" t="s">
        <v>8</v>
      </c>
      <c r="D142">
        <v>1376.2869000000001</v>
      </c>
      <c r="E142">
        <v>1.0057739999999999</v>
      </c>
      <c r="F142">
        <v>1384.2335805606001</v>
      </c>
      <c r="G142">
        <v>31134719154</v>
      </c>
    </row>
    <row r="143" spans="1:7" x14ac:dyDescent="0.2">
      <c r="A143" s="5">
        <v>42327</v>
      </c>
      <c r="B143" t="s">
        <v>7</v>
      </c>
      <c r="C143" t="s">
        <v>8</v>
      </c>
      <c r="D143">
        <v>1377.354</v>
      </c>
      <c r="E143">
        <v>1.0057739999999999</v>
      </c>
      <c r="F143">
        <v>1385.306841996</v>
      </c>
      <c r="G143">
        <v>31308026607</v>
      </c>
    </row>
    <row r="144" spans="1:7" x14ac:dyDescent="0.2">
      <c r="A144" s="5">
        <v>42328</v>
      </c>
      <c r="B144" t="s">
        <v>7</v>
      </c>
      <c r="C144" t="s">
        <v>8</v>
      </c>
      <c r="D144">
        <v>1376.9182000000001</v>
      </c>
      <c r="E144">
        <v>1.0057739999999999</v>
      </c>
      <c r="F144">
        <v>1384.8685256868</v>
      </c>
      <c r="G144">
        <v>31237536486</v>
      </c>
    </row>
    <row r="145" spans="1:7" x14ac:dyDescent="0.2">
      <c r="A145" s="5">
        <v>42329</v>
      </c>
      <c r="B145" t="s">
        <v>7</v>
      </c>
      <c r="C145" t="s">
        <v>8</v>
      </c>
      <c r="D145">
        <v>1377.1012000000001</v>
      </c>
      <c r="E145">
        <v>1.0057739999999999</v>
      </c>
      <c r="F145">
        <v>1385.0525823288001</v>
      </c>
      <c r="G145">
        <v>31241687836</v>
      </c>
    </row>
    <row r="146" spans="1:7" x14ac:dyDescent="0.2">
      <c r="A146" s="5">
        <v>42330</v>
      </c>
      <c r="B146" t="s">
        <v>7</v>
      </c>
      <c r="C146" t="s">
        <v>8</v>
      </c>
      <c r="D146">
        <v>1377.3086000000001</v>
      </c>
      <c r="E146">
        <v>1.0057739999999999</v>
      </c>
      <c r="F146">
        <v>1385.2611798564001</v>
      </c>
      <c r="G146">
        <v>31246393517</v>
      </c>
    </row>
    <row r="147" spans="1:7" x14ac:dyDescent="0.2">
      <c r="A147" s="5">
        <v>42331</v>
      </c>
      <c r="B147" t="s">
        <v>7</v>
      </c>
      <c r="C147" t="s">
        <v>8</v>
      </c>
      <c r="D147">
        <v>1378.4665</v>
      </c>
      <c r="E147">
        <v>1.0057739999999999</v>
      </c>
      <c r="F147">
        <v>1386.4257655710001</v>
      </c>
      <c r="G147">
        <v>31272662618</v>
      </c>
    </row>
    <row r="148" spans="1:7" x14ac:dyDescent="0.2">
      <c r="A148" s="5">
        <v>42332</v>
      </c>
      <c r="B148" t="s">
        <v>7</v>
      </c>
      <c r="C148" t="s">
        <v>8</v>
      </c>
      <c r="D148">
        <v>1378.0474999999999</v>
      </c>
      <c r="E148">
        <v>1.0057739999999999</v>
      </c>
      <c r="F148">
        <v>1386.0043462650001</v>
      </c>
      <c r="G148">
        <v>31289821497</v>
      </c>
    </row>
    <row r="149" spans="1:7" x14ac:dyDescent="0.2">
      <c r="A149" s="5">
        <v>42333</v>
      </c>
      <c r="B149" t="s">
        <v>7</v>
      </c>
      <c r="C149" t="s">
        <v>8</v>
      </c>
      <c r="D149">
        <v>1378.4836</v>
      </c>
      <c r="E149">
        <v>1.0057739999999999</v>
      </c>
      <c r="F149">
        <v>1386.4429643064</v>
      </c>
      <c r="G149">
        <v>31341077783</v>
      </c>
    </row>
    <row r="150" spans="1:7" x14ac:dyDescent="0.2">
      <c r="A150" s="5">
        <v>42334</v>
      </c>
      <c r="B150" t="s">
        <v>7</v>
      </c>
      <c r="C150" t="s">
        <v>8</v>
      </c>
      <c r="D150">
        <v>1378.8706999999999</v>
      </c>
      <c r="E150">
        <v>1.0057739999999999</v>
      </c>
      <c r="F150">
        <v>1386.8322994217999</v>
      </c>
      <c r="G150">
        <v>31349870137</v>
      </c>
    </row>
    <row r="151" spans="1:7" x14ac:dyDescent="0.2">
      <c r="A151" s="5">
        <v>42335</v>
      </c>
      <c r="B151" t="s">
        <v>7</v>
      </c>
      <c r="C151" t="s">
        <v>8</v>
      </c>
      <c r="D151">
        <v>1377.0414000000001</v>
      </c>
      <c r="E151">
        <v>1.0057739999999999</v>
      </c>
      <c r="F151">
        <v>1384.9924370435999</v>
      </c>
      <c r="G151">
        <v>31308287019</v>
      </c>
    </row>
    <row r="152" spans="1:7" x14ac:dyDescent="0.2">
      <c r="A152" s="5">
        <v>42336</v>
      </c>
      <c r="B152" t="s">
        <v>7</v>
      </c>
      <c r="C152" t="s">
        <v>8</v>
      </c>
      <c r="D152">
        <v>1377.2266</v>
      </c>
      <c r="E152">
        <v>1.0057739999999999</v>
      </c>
      <c r="F152">
        <v>1385.1787063884001</v>
      </c>
      <c r="G152">
        <v>31312498248</v>
      </c>
    </row>
    <row r="153" spans="1:7" x14ac:dyDescent="0.2">
      <c r="A153" s="5">
        <v>42337</v>
      </c>
      <c r="B153" t="s">
        <v>7</v>
      </c>
      <c r="C153" t="s">
        <v>8</v>
      </c>
      <c r="D153">
        <v>1377.38</v>
      </c>
      <c r="E153">
        <v>1.0057739999999999</v>
      </c>
      <c r="F153">
        <v>1385.33299212</v>
      </c>
      <c r="G153">
        <v>31315986180</v>
      </c>
    </row>
    <row r="154" spans="1:7" x14ac:dyDescent="0.2">
      <c r="A154" s="5">
        <v>42338</v>
      </c>
      <c r="B154" t="s">
        <v>7</v>
      </c>
      <c r="C154" t="s">
        <v>8</v>
      </c>
      <c r="D154">
        <v>1374.1029000000001</v>
      </c>
      <c r="E154">
        <v>1.0057739999999999</v>
      </c>
      <c r="F154">
        <v>1382.0369701446</v>
      </c>
      <c r="G154">
        <v>31241477947</v>
      </c>
    </row>
    <row r="155" spans="1:7" x14ac:dyDescent="0.2">
      <c r="A155" s="5">
        <v>42339</v>
      </c>
      <c r="B155" t="s">
        <v>7</v>
      </c>
      <c r="C155" t="s">
        <v>8</v>
      </c>
      <c r="D155">
        <v>1374.9301</v>
      </c>
      <c r="E155">
        <v>1.0057739999999999</v>
      </c>
      <c r="F155">
        <v>1382.8689463973999</v>
      </c>
      <c r="G155">
        <v>31246536772</v>
      </c>
    </row>
    <row r="156" spans="1:7" x14ac:dyDescent="0.2">
      <c r="A156" s="5">
        <v>42340</v>
      </c>
      <c r="B156" t="s">
        <v>7</v>
      </c>
      <c r="C156" t="s">
        <v>8</v>
      </c>
      <c r="D156">
        <v>1375.0833</v>
      </c>
      <c r="E156">
        <v>1.0057739999999999</v>
      </c>
      <c r="F156">
        <v>1383.0230309742001</v>
      </c>
      <c r="G156">
        <v>31279857094</v>
      </c>
    </row>
    <row r="157" spans="1:7" x14ac:dyDescent="0.2">
      <c r="A157" s="5">
        <v>42341</v>
      </c>
      <c r="B157" t="s">
        <v>7</v>
      </c>
      <c r="C157" t="s">
        <v>8</v>
      </c>
      <c r="D157">
        <v>1373.7194999999999</v>
      </c>
      <c r="E157">
        <v>1.0057739999999999</v>
      </c>
      <c r="F157">
        <v>1381.651356393</v>
      </c>
      <c r="G157">
        <v>31248834044</v>
      </c>
    </row>
    <row r="158" spans="1:7" x14ac:dyDescent="0.2">
      <c r="A158" s="5">
        <v>42342</v>
      </c>
      <c r="B158" t="s">
        <v>7</v>
      </c>
      <c r="C158" t="s">
        <v>8</v>
      </c>
      <c r="D158">
        <v>1374.0505000000001</v>
      </c>
      <c r="E158">
        <v>1.0057739999999999</v>
      </c>
      <c r="F158">
        <v>1381.984267587</v>
      </c>
      <c r="G158">
        <v>31713648009</v>
      </c>
    </row>
    <row r="159" spans="1:7" x14ac:dyDescent="0.2">
      <c r="A159" s="5">
        <v>42343</v>
      </c>
      <c r="B159" t="s">
        <v>7</v>
      </c>
      <c r="C159" t="s">
        <v>8</v>
      </c>
      <c r="D159">
        <v>1374.2127</v>
      </c>
      <c r="E159">
        <v>1.0057739999999999</v>
      </c>
      <c r="F159">
        <v>1382.1474041298</v>
      </c>
      <c r="G159">
        <v>31717390393</v>
      </c>
    </row>
    <row r="160" spans="1:7" x14ac:dyDescent="0.2">
      <c r="A160" s="5">
        <v>42344</v>
      </c>
      <c r="B160" t="s">
        <v>7</v>
      </c>
      <c r="C160" t="s">
        <v>8</v>
      </c>
      <c r="D160">
        <v>1374.3775000000001</v>
      </c>
      <c r="E160">
        <v>1.0057739999999999</v>
      </c>
      <c r="F160">
        <v>1382.3131556850001</v>
      </c>
      <c r="G160">
        <v>31721194691</v>
      </c>
    </row>
    <row r="161" spans="1:7" x14ac:dyDescent="0.2">
      <c r="A161" s="5">
        <v>42345</v>
      </c>
      <c r="B161" t="s">
        <v>7</v>
      </c>
      <c r="C161" t="s">
        <v>8</v>
      </c>
      <c r="D161">
        <v>1375.3398</v>
      </c>
      <c r="E161">
        <v>1.0057739999999999</v>
      </c>
      <c r="F161">
        <v>1383.2810120052</v>
      </c>
      <c r="G161">
        <v>31818910130</v>
      </c>
    </row>
    <row r="162" spans="1:7" x14ac:dyDescent="0.2">
      <c r="A162" s="5">
        <v>42346</v>
      </c>
      <c r="B162" t="s">
        <v>7</v>
      </c>
      <c r="C162" t="s">
        <v>8</v>
      </c>
      <c r="D162">
        <v>1375.5503000000001</v>
      </c>
      <c r="E162">
        <v>1.0057739999999999</v>
      </c>
      <c r="F162">
        <v>1383.4927274321999</v>
      </c>
      <c r="G162">
        <v>31823781921</v>
      </c>
    </row>
    <row r="163" spans="1:7" x14ac:dyDescent="0.2">
      <c r="A163" s="5">
        <v>42347</v>
      </c>
      <c r="B163" t="s">
        <v>7</v>
      </c>
      <c r="C163" t="s">
        <v>8</v>
      </c>
      <c r="D163">
        <v>1376.1239</v>
      </c>
      <c r="E163">
        <v>1.0057739999999999</v>
      </c>
      <c r="F163">
        <v>1384.0696393986</v>
      </c>
      <c r="G163">
        <v>32254017030</v>
      </c>
    </row>
    <row r="164" spans="1:7" x14ac:dyDescent="0.2">
      <c r="A164" s="5">
        <v>42348</v>
      </c>
      <c r="B164" t="s">
        <v>7</v>
      </c>
      <c r="C164" t="s">
        <v>8</v>
      </c>
      <c r="D164">
        <v>1375.0020999999999</v>
      </c>
      <c r="E164">
        <v>1.0057739999999999</v>
      </c>
      <c r="F164">
        <v>1382.9413621254</v>
      </c>
      <c r="G164">
        <v>32233499205</v>
      </c>
    </row>
    <row r="165" spans="1:7" x14ac:dyDescent="0.2">
      <c r="A165" s="5">
        <v>42349</v>
      </c>
      <c r="B165" t="s">
        <v>7</v>
      </c>
      <c r="C165" t="s">
        <v>8</v>
      </c>
      <c r="D165">
        <v>1374.5762</v>
      </c>
      <c r="E165">
        <v>1.0057739999999999</v>
      </c>
      <c r="F165">
        <v>1382.5130029787999</v>
      </c>
      <c r="G165">
        <v>32160283968</v>
      </c>
    </row>
    <row r="166" spans="1:7" x14ac:dyDescent="0.2">
      <c r="A166" s="5">
        <v>42350</v>
      </c>
      <c r="B166" t="s">
        <v>7</v>
      </c>
      <c r="C166" t="s">
        <v>8</v>
      </c>
      <c r="D166">
        <v>1374.6876</v>
      </c>
      <c r="E166">
        <v>1.0057739999999999</v>
      </c>
      <c r="F166">
        <v>1382.6250462024</v>
      </c>
      <c r="G166">
        <v>32162891676</v>
      </c>
    </row>
    <row r="167" spans="1:7" x14ac:dyDescent="0.2">
      <c r="A167" s="5">
        <v>42351</v>
      </c>
      <c r="B167" t="s">
        <v>7</v>
      </c>
      <c r="C167" t="s">
        <v>8</v>
      </c>
      <c r="D167">
        <v>1374.7260000000001</v>
      </c>
      <c r="E167">
        <v>1.0057739999999999</v>
      </c>
      <c r="F167">
        <v>1382.663667924</v>
      </c>
      <c r="G167">
        <v>32163788134</v>
      </c>
    </row>
    <row r="168" spans="1:7" x14ac:dyDescent="0.2">
      <c r="A168" s="5">
        <v>42352</v>
      </c>
      <c r="B168" t="s">
        <v>7</v>
      </c>
      <c r="C168" t="s">
        <v>8</v>
      </c>
      <c r="D168">
        <v>1374.1010000000001</v>
      </c>
      <c r="E168">
        <v>1.0057739999999999</v>
      </c>
      <c r="F168">
        <v>1382.035059174</v>
      </c>
      <c r="G168">
        <v>32149165674</v>
      </c>
    </row>
    <row r="169" spans="1:7" x14ac:dyDescent="0.2">
      <c r="A169" s="5">
        <v>42353</v>
      </c>
      <c r="B169" t="s">
        <v>7</v>
      </c>
      <c r="C169" t="s">
        <v>8</v>
      </c>
      <c r="D169">
        <v>1373.8485000000001</v>
      </c>
      <c r="E169">
        <v>1.0057739999999999</v>
      </c>
      <c r="F169">
        <v>1381.781101239</v>
      </c>
      <c r="G169">
        <v>32205083143</v>
      </c>
    </row>
    <row r="170" spans="1:7" x14ac:dyDescent="0.2">
      <c r="A170" s="5">
        <v>42354</v>
      </c>
      <c r="B170" t="s">
        <v>7</v>
      </c>
      <c r="C170" t="s">
        <v>8</v>
      </c>
      <c r="D170">
        <v>1372.4529</v>
      </c>
      <c r="E170">
        <v>1.0057739999999999</v>
      </c>
      <c r="F170">
        <v>1380.3774430446001</v>
      </c>
      <c r="G170">
        <v>32158642636</v>
      </c>
    </row>
    <row r="171" spans="1:7" x14ac:dyDescent="0.2">
      <c r="A171" s="5">
        <v>42355</v>
      </c>
      <c r="B171" t="s">
        <v>7</v>
      </c>
      <c r="C171" t="s">
        <v>8</v>
      </c>
      <c r="D171">
        <v>1374.2183</v>
      </c>
      <c r="E171">
        <v>1.0057739999999999</v>
      </c>
      <c r="F171">
        <v>1382.1530364642001</v>
      </c>
      <c r="G171">
        <v>32200007853</v>
      </c>
    </row>
    <row r="172" spans="1:7" x14ac:dyDescent="0.2">
      <c r="A172" s="5">
        <v>42356</v>
      </c>
      <c r="B172" t="s">
        <v>7</v>
      </c>
      <c r="C172" t="s">
        <v>8</v>
      </c>
      <c r="D172">
        <v>1372.9912999999999</v>
      </c>
      <c r="E172">
        <v>1.0057739999999999</v>
      </c>
      <c r="F172">
        <v>1380.9189517662001</v>
      </c>
      <c r="G172">
        <v>32157528203</v>
      </c>
    </row>
    <row r="173" spans="1:7" x14ac:dyDescent="0.2">
      <c r="A173" s="5">
        <v>42357</v>
      </c>
      <c r="B173" t="s">
        <v>7</v>
      </c>
      <c r="C173" t="s">
        <v>8</v>
      </c>
      <c r="D173">
        <v>1373.1051</v>
      </c>
      <c r="E173">
        <v>1.0057739999999999</v>
      </c>
      <c r="F173">
        <v>1381.0334088474001</v>
      </c>
      <c r="G173">
        <v>32160192937</v>
      </c>
    </row>
    <row r="174" spans="1:7" x14ac:dyDescent="0.2">
      <c r="A174" s="5">
        <v>42358</v>
      </c>
      <c r="B174" t="s">
        <v>7</v>
      </c>
      <c r="C174" t="s">
        <v>8</v>
      </c>
      <c r="D174">
        <v>1373.1360999999999</v>
      </c>
      <c r="E174">
        <v>1.0057739999999999</v>
      </c>
      <c r="F174">
        <v>1381.0645878414</v>
      </c>
      <c r="G174">
        <v>32160918646</v>
      </c>
    </row>
    <row r="175" spans="1:7" x14ac:dyDescent="0.2">
      <c r="A175" s="5">
        <v>42359</v>
      </c>
      <c r="B175" t="s">
        <v>7</v>
      </c>
      <c r="C175" t="s">
        <v>8</v>
      </c>
      <c r="D175">
        <v>1373.4928</v>
      </c>
      <c r="E175">
        <v>1.0057739999999999</v>
      </c>
      <c r="F175">
        <v>1381.4233474272</v>
      </c>
      <c r="G175">
        <v>32092289215</v>
      </c>
    </row>
    <row r="176" spans="1:7" x14ac:dyDescent="0.2">
      <c r="A176" s="5">
        <v>42360</v>
      </c>
      <c r="B176" t="s">
        <v>7</v>
      </c>
      <c r="C176" t="s">
        <v>8</v>
      </c>
      <c r="D176">
        <v>1373.5063</v>
      </c>
      <c r="E176">
        <v>1.0057739999999999</v>
      </c>
      <c r="F176">
        <v>1381.4369253762</v>
      </c>
      <c r="G176">
        <v>32015140087</v>
      </c>
    </row>
    <row r="177" spans="1:8" x14ac:dyDescent="0.2">
      <c r="A177" s="5">
        <v>42361</v>
      </c>
      <c r="B177" t="s">
        <v>7</v>
      </c>
      <c r="C177" t="s">
        <v>8</v>
      </c>
      <c r="D177">
        <v>1373.9276</v>
      </c>
      <c r="E177">
        <v>1.0057739999999999</v>
      </c>
      <c r="F177">
        <v>1381.8606579624</v>
      </c>
      <c r="G177">
        <v>32062056358</v>
      </c>
    </row>
    <row r="178" spans="1:8" x14ac:dyDescent="0.2">
      <c r="A178" s="5">
        <v>42362</v>
      </c>
      <c r="B178" t="s">
        <v>7</v>
      </c>
      <c r="C178" t="s">
        <v>8</v>
      </c>
      <c r="D178">
        <v>1373.6874</v>
      </c>
      <c r="E178">
        <v>1.0057739999999999</v>
      </c>
      <c r="F178">
        <v>1381.6190710476001</v>
      </c>
      <c r="G178">
        <v>32056450351</v>
      </c>
    </row>
    <row r="179" spans="1:8" x14ac:dyDescent="0.2">
      <c r="A179" s="5">
        <v>42363</v>
      </c>
      <c r="B179" t="s">
        <v>7</v>
      </c>
      <c r="C179" t="s">
        <v>8</v>
      </c>
      <c r="D179">
        <v>1373.7605000000001</v>
      </c>
      <c r="E179">
        <v>1.0057739999999999</v>
      </c>
      <c r="F179">
        <v>1381.692593127</v>
      </c>
      <c r="G179">
        <v>32058156846</v>
      </c>
    </row>
    <row r="180" spans="1:8" x14ac:dyDescent="0.2">
      <c r="A180" s="5">
        <v>42364</v>
      </c>
      <c r="B180" t="s">
        <v>7</v>
      </c>
      <c r="C180" t="s">
        <v>8</v>
      </c>
      <c r="D180">
        <v>1373.8702000000001</v>
      </c>
      <c r="E180">
        <v>1.0057739999999999</v>
      </c>
      <c r="F180">
        <v>1381.8029265348</v>
      </c>
      <c r="G180">
        <v>32060716614</v>
      </c>
    </row>
    <row r="181" spans="1:8" x14ac:dyDescent="0.2">
      <c r="A181" s="5">
        <v>42365</v>
      </c>
      <c r="B181" t="s">
        <v>7</v>
      </c>
      <c r="C181" t="s">
        <v>8</v>
      </c>
      <c r="D181">
        <v>1373.9085</v>
      </c>
      <c r="E181">
        <v>1.0057739999999999</v>
      </c>
      <c r="F181">
        <v>1381.8414476790001</v>
      </c>
      <c r="G181">
        <v>32061610849</v>
      </c>
    </row>
    <row r="182" spans="1:8" x14ac:dyDescent="0.2">
      <c r="A182" s="5">
        <v>42366</v>
      </c>
      <c r="B182" t="s">
        <v>7</v>
      </c>
      <c r="C182" t="s">
        <v>8</v>
      </c>
      <c r="D182">
        <v>1374.5877</v>
      </c>
      <c r="E182">
        <v>1.0057739999999999</v>
      </c>
      <c r="F182">
        <v>1382.5245693797999</v>
      </c>
      <c r="G182">
        <v>33578509009</v>
      </c>
    </row>
    <row r="183" spans="1:8" x14ac:dyDescent="0.2">
      <c r="A183" s="5">
        <v>42367</v>
      </c>
      <c r="B183" t="s">
        <v>7</v>
      </c>
      <c r="C183" t="s">
        <v>8</v>
      </c>
      <c r="D183">
        <v>1373.3179</v>
      </c>
      <c r="E183">
        <v>1.0057739999999999</v>
      </c>
      <c r="F183">
        <v>1381.2474375546001</v>
      </c>
      <c r="G183">
        <v>33576330809</v>
      </c>
    </row>
    <row r="184" spans="1:8" x14ac:dyDescent="0.2">
      <c r="A184" s="5">
        <v>42368</v>
      </c>
      <c r="B184" t="s">
        <v>7</v>
      </c>
      <c r="C184" t="s">
        <v>8</v>
      </c>
      <c r="D184">
        <v>1371.1468</v>
      </c>
      <c r="E184">
        <v>1.0057739999999999</v>
      </c>
      <c r="F184">
        <v>1379.0638016232001</v>
      </c>
      <c r="G184">
        <v>33523249383</v>
      </c>
    </row>
    <row r="185" spans="1:8" x14ac:dyDescent="0.2">
      <c r="A185" s="5">
        <v>42369</v>
      </c>
      <c r="B185" t="s">
        <v>7</v>
      </c>
      <c r="C185" t="s">
        <v>8</v>
      </c>
      <c r="D185">
        <v>1371.1845000000001</v>
      </c>
      <c r="E185">
        <v>1.0057739999999999</v>
      </c>
      <c r="F185">
        <v>1379.101719303</v>
      </c>
      <c r="G185">
        <v>33524170823</v>
      </c>
    </row>
    <row r="186" spans="1:8" x14ac:dyDescent="0.2">
      <c r="A186" s="5">
        <v>42370</v>
      </c>
      <c r="B186" t="s">
        <v>7</v>
      </c>
      <c r="C186" t="s">
        <v>8</v>
      </c>
      <c r="D186">
        <v>1371.2934</v>
      </c>
      <c r="E186">
        <v>1.0057739999999999</v>
      </c>
      <c r="F186">
        <v>1379.2112480916001</v>
      </c>
      <c r="G186">
        <v>33526834124</v>
      </c>
      <c r="H186" s="6">
        <f>+F186/F185-1</f>
        <v>7.9420384346606809E-5</v>
      </c>
    </row>
    <row r="187" spans="1:8" x14ac:dyDescent="0.2">
      <c r="A187" s="5">
        <v>42371</v>
      </c>
      <c r="B187" t="s">
        <v>7</v>
      </c>
      <c r="C187" t="s">
        <v>8</v>
      </c>
      <c r="D187">
        <v>1371.3356000000001</v>
      </c>
      <c r="E187">
        <v>1.0057739999999999</v>
      </c>
      <c r="F187">
        <v>1379.2536917544001</v>
      </c>
      <c r="G187">
        <v>33527864470</v>
      </c>
      <c r="H187" s="6">
        <f t="shared" ref="H187:H250" si="0">+F187/F186-1</f>
        <v>3.077386648264735E-5</v>
      </c>
    </row>
    <row r="188" spans="1:8" x14ac:dyDescent="0.2">
      <c r="A188" s="5">
        <v>42372</v>
      </c>
      <c r="B188" t="s">
        <v>7</v>
      </c>
      <c r="C188" t="s">
        <v>8</v>
      </c>
      <c r="D188">
        <v>1371.4359999999999</v>
      </c>
      <c r="E188">
        <v>1.0057739999999999</v>
      </c>
      <c r="F188">
        <v>1379.3546714639999</v>
      </c>
      <c r="G188">
        <v>33530320020</v>
      </c>
      <c r="H188" s="6">
        <f t="shared" si="0"/>
        <v>7.3213296584606624E-5</v>
      </c>
    </row>
    <row r="189" spans="1:8" x14ac:dyDescent="0.2">
      <c r="A189" s="5">
        <v>42373</v>
      </c>
      <c r="B189" t="s">
        <v>7</v>
      </c>
      <c r="C189" t="s">
        <v>8</v>
      </c>
      <c r="D189">
        <v>1373.3529000000001</v>
      </c>
      <c r="E189">
        <v>1.0057739999999999</v>
      </c>
      <c r="F189">
        <v>1381.2826396446001</v>
      </c>
      <c r="G189">
        <v>33557959757</v>
      </c>
      <c r="H189" s="6">
        <f t="shared" si="0"/>
        <v>1.3977320122851022E-3</v>
      </c>
    </row>
    <row r="190" spans="1:8" x14ac:dyDescent="0.2">
      <c r="A190" s="5">
        <v>42374</v>
      </c>
      <c r="B190" t="s">
        <v>7</v>
      </c>
      <c r="C190" t="s">
        <v>8</v>
      </c>
      <c r="D190">
        <v>1373.3824</v>
      </c>
      <c r="E190">
        <v>1.0057739999999999</v>
      </c>
      <c r="F190">
        <v>1381.3123099776001</v>
      </c>
      <c r="G190">
        <v>33763621614</v>
      </c>
      <c r="H190" s="6">
        <f t="shared" si="0"/>
        <v>2.1480276482410687E-5</v>
      </c>
    </row>
    <row r="191" spans="1:8" x14ac:dyDescent="0.2">
      <c r="A191" s="5">
        <v>42375</v>
      </c>
      <c r="B191" t="s">
        <v>7</v>
      </c>
      <c r="C191" t="s">
        <v>8</v>
      </c>
      <c r="D191">
        <v>1375.4421</v>
      </c>
      <c r="E191">
        <v>1.0057739999999999</v>
      </c>
      <c r="F191">
        <v>1383.3839026854</v>
      </c>
      <c r="G191">
        <v>33715832765</v>
      </c>
      <c r="H191" s="6">
        <f t="shared" si="0"/>
        <v>1.4997279708841571E-3</v>
      </c>
    </row>
    <row r="192" spans="1:8" x14ac:dyDescent="0.2">
      <c r="A192" s="5">
        <v>42376</v>
      </c>
      <c r="B192" t="s">
        <v>7</v>
      </c>
      <c r="C192" t="s">
        <v>8</v>
      </c>
      <c r="D192">
        <v>1376.2444</v>
      </c>
      <c r="E192">
        <v>1.0057739999999999</v>
      </c>
      <c r="F192">
        <v>1384.1908351656</v>
      </c>
      <c r="G192">
        <v>33735500246</v>
      </c>
      <c r="H192" s="6">
        <f t="shared" si="0"/>
        <v>5.8330336115197667E-4</v>
      </c>
    </row>
    <row r="193" spans="1:11" x14ac:dyDescent="0.2">
      <c r="A193" s="5">
        <v>42377</v>
      </c>
      <c r="B193" t="s">
        <v>7</v>
      </c>
      <c r="C193" t="s">
        <v>8</v>
      </c>
      <c r="D193">
        <v>1375.2456999999999</v>
      </c>
      <c r="E193">
        <v>1.0057739999999999</v>
      </c>
      <c r="F193">
        <v>1383.1863686718</v>
      </c>
      <c r="G193">
        <v>33716394577</v>
      </c>
      <c r="H193" s="6">
        <f t="shared" si="0"/>
        <v>-7.2567052770566853E-4</v>
      </c>
    </row>
    <row r="194" spans="1:11" x14ac:dyDescent="0.2">
      <c r="A194" s="5">
        <v>42378</v>
      </c>
      <c r="B194" t="s">
        <v>7</v>
      </c>
      <c r="C194" t="s">
        <v>8</v>
      </c>
      <c r="D194">
        <v>1375.289</v>
      </c>
      <c r="E194">
        <v>1.0057739999999999</v>
      </c>
      <c r="F194">
        <v>1383.229918686</v>
      </c>
      <c r="G194">
        <v>33717454700</v>
      </c>
      <c r="H194" s="6">
        <f t="shared" si="0"/>
        <v>3.1485282957044447E-5</v>
      </c>
    </row>
    <row r="195" spans="1:11" x14ac:dyDescent="0.2">
      <c r="A195" s="5">
        <v>42379</v>
      </c>
      <c r="B195" t="s">
        <v>7</v>
      </c>
      <c r="C195" t="s">
        <v>8</v>
      </c>
      <c r="D195">
        <v>1375.3807999999999</v>
      </c>
      <c r="E195">
        <v>1.0057739999999999</v>
      </c>
      <c r="F195">
        <v>1383.3222487391999</v>
      </c>
      <c r="G195">
        <v>33719705084</v>
      </c>
      <c r="H195" s="6">
        <f t="shared" si="0"/>
        <v>6.6749606809857198E-5</v>
      </c>
    </row>
    <row r="196" spans="1:11" x14ac:dyDescent="0.2">
      <c r="A196" s="5">
        <v>42380</v>
      </c>
      <c r="B196" t="s">
        <v>7</v>
      </c>
      <c r="C196" t="s">
        <v>8</v>
      </c>
      <c r="D196">
        <v>1376.2130999999999</v>
      </c>
      <c r="E196">
        <v>1.0057739999999999</v>
      </c>
      <c r="F196">
        <v>1384.1593544394</v>
      </c>
      <c r="G196">
        <v>33724570403</v>
      </c>
      <c r="H196" s="6">
        <f t="shared" si="0"/>
        <v>6.0514149972146214E-4</v>
      </c>
    </row>
    <row r="197" spans="1:11" x14ac:dyDescent="0.2">
      <c r="A197" s="5">
        <v>42381</v>
      </c>
      <c r="B197" t="s">
        <v>7</v>
      </c>
      <c r="C197" t="s">
        <v>8</v>
      </c>
      <c r="D197">
        <v>1376.4258</v>
      </c>
      <c r="E197">
        <v>1.0057739999999999</v>
      </c>
      <c r="F197">
        <v>1384.3732825692</v>
      </c>
      <c r="G197">
        <v>33734147922</v>
      </c>
      <c r="H197" s="6">
        <f t="shared" si="0"/>
        <v>1.5455455263424511E-4</v>
      </c>
    </row>
    <row r="198" spans="1:11" x14ac:dyDescent="0.2">
      <c r="A198" s="5">
        <v>42382</v>
      </c>
      <c r="B198" t="s">
        <v>7</v>
      </c>
      <c r="C198" t="s">
        <v>8</v>
      </c>
      <c r="D198">
        <v>1376.3226</v>
      </c>
      <c r="E198">
        <v>1.0057739999999999</v>
      </c>
      <c r="F198">
        <v>1384.2694866924001</v>
      </c>
      <c r="G198">
        <v>35729846531</v>
      </c>
      <c r="H198" s="6">
        <f t="shared" si="0"/>
        <v>-7.4976798604020622E-5</v>
      </c>
    </row>
    <row r="199" spans="1:11" x14ac:dyDescent="0.2">
      <c r="A199" s="5">
        <v>42383</v>
      </c>
      <c r="B199" t="s">
        <v>7</v>
      </c>
      <c r="C199" t="s">
        <v>8</v>
      </c>
      <c r="D199">
        <v>1377.1176</v>
      </c>
      <c r="E199">
        <v>1.0057739999999999</v>
      </c>
      <c r="F199">
        <v>1385.0690770224001</v>
      </c>
      <c r="G199">
        <v>35680496969</v>
      </c>
      <c r="H199" s="6">
        <f t="shared" si="0"/>
        <v>5.7762620478651883E-4</v>
      </c>
    </row>
    <row r="200" spans="1:11" x14ac:dyDescent="0.2">
      <c r="A200" s="5">
        <v>42384</v>
      </c>
      <c r="B200" t="s">
        <v>7</v>
      </c>
      <c r="C200" t="s">
        <v>8</v>
      </c>
      <c r="D200">
        <v>1378.682</v>
      </c>
      <c r="E200">
        <v>1.0057739999999999</v>
      </c>
      <c r="F200">
        <v>1386.6425098679999</v>
      </c>
      <c r="G200">
        <v>35691063497</v>
      </c>
      <c r="H200" s="6">
        <f t="shared" si="0"/>
        <v>1.1359959381826989E-3</v>
      </c>
    </row>
    <row r="201" spans="1:11" x14ac:dyDescent="0.2">
      <c r="A201" s="5">
        <v>42385</v>
      </c>
      <c r="B201" t="s">
        <v>7</v>
      </c>
      <c r="C201" t="s">
        <v>8</v>
      </c>
      <c r="D201">
        <v>1378.7194</v>
      </c>
      <c r="E201">
        <v>1.0057739999999999</v>
      </c>
      <c r="F201">
        <v>1386.6801258155999</v>
      </c>
      <c r="G201">
        <v>35692032659</v>
      </c>
      <c r="H201" s="6">
        <f t="shared" si="0"/>
        <v>2.7127357867806623E-5</v>
      </c>
    </row>
    <row r="202" spans="1:11" x14ac:dyDescent="0.2">
      <c r="A202" s="5">
        <v>42386</v>
      </c>
      <c r="B202" t="s">
        <v>7</v>
      </c>
      <c r="C202" t="s">
        <v>8</v>
      </c>
      <c r="D202">
        <v>1378.8018999999999</v>
      </c>
      <c r="E202">
        <v>1.0057739999999999</v>
      </c>
      <c r="F202">
        <v>1386.7631021706</v>
      </c>
      <c r="G202">
        <v>35694167576</v>
      </c>
      <c r="H202" s="6">
        <f t="shared" si="0"/>
        <v>5.9838136752032867E-5</v>
      </c>
    </row>
    <row r="203" spans="1:11" x14ac:dyDescent="0.2">
      <c r="A203" s="5">
        <v>42387</v>
      </c>
      <c r="B203" t="s">
        <v>7</v>
      </c>
      <c r="C203" t="s">
        <v>8</v>
      </c>
      <c r="D203">
        <v>1379.3796</v>
      </c>
      <c r="E203">
        <v>1.0057739999999999</v>
      </c>
      <c r="F203">
        <v>1387.3441378104001</v>
      </c>
      <c r="G203">
        <v>35709121628</v>
      </c>
      <c r="H203" s="6">
        <f t="shared" si="0"/>
        <v>4.1898694801623115E-4</v>
      </c>
    </row>
    <row r="204" spans="1:11" x14ac:dyDescent="0.2">
      <c r="A204" s="5">
        <v>42388</v>
      </c>
      <c r="B204" t="s">
        <v>7</v>
      </c>
      <c r="C204" t="s">
        <v>8</v>
      </c>
      <c r="D204">
        <v>1379.7633000000001</v>
      </c>
      <c r="E204">
        <v>1.0057739999999999</v>
      </c>
      <c r="F204">
        <v>1387.7300532941999</v>
      </c>
      <c r="G204">
        <v>35747880017</v>
      </c>
      <c r="H204" s="6">
        <f t="shared" si="0"/>
        <v>2.7816853315787426E-4</v>
      </c>
    </row>
    <row r="205" spans="1:11" x14ac:dyDescent="0.2">
      <c r="A205" s="5">
        <v>42389</v>
      </c>
      <c r="B205" t="s">
        <v>7</v>
      </c>
      <c r="C205" t="s">
        <v>8</v>
      </c>
      <c r="D205">
        <v>1380.7349999999999</v>
      </c>
      <c r="E205">
        <v>1.0057739999999999</v>
      </c>
      <c r="F205">
        <v>1388.7073638899999</v>
      </c>
      <c r="G205">
        <v>35833290036</v>
      </c>
      <c r="H205" s="6">
        <f t="shared" si="0"/>
        <v>7.0425122917816552E-4</v>
      </c>
    </row>
    <row r="206" spans="1:11" x14ac:dyDescent="0.2">
      <c r="A206" s="5">
        <v>42390</v>
      </c>
      <c r="B206" t="s">
        <v>7</v>
      </c>
      <c r="C206" t="s">
        <v>8</v>
      </c>
      <c r="D206">
        <v>1381.0708999999999</v>
      </c>
      <c r="E206">
        <v>1.0057739999999999</v>
      </c>
      <c r="F206">
        <v>1389.0452033766001</v>
      </c>
      <c r="G206">
        <v>35848206041</v>
      </c>
      <c r="H206" s="6">
        <f t="shared" si="0"/>
        <v>2.4327622606801214E-4</v>
      </c>
    </row>
    <row r="207" spans="1:11" x14ac:dyDescent="0.2">
      <c r="A207" s="5">
        <v>42391</v>
      </c>
      <c r="B207" t="s">
        <v>7</v>
      </c>
      <c r="C207" t="s">
        <v>8</v>
      </c>
      <c r="D207">
        <v>1380.2829999999999</v>
      </c>
      <c r="E207">
        <v>1.0057739999999999</v>
      </c>
      <c r="F207">
        <v>1388.2527540420001</v>
      </c>
      <c r="G207">
        <v>35888926987</v>
      </c>
      <c r="H207" s="6">
        <f t="shared" si="0"/>
        <v>-5.7049931325026115E-4</v>
      </c>
      <c r="K207" s="3"/>
    </row>
    <row r="208" spans="1:11" x14ac:dyDescent="0.2">
      <c r="A208" s="5">
        <v>42392</v>
      </c>
      <c r="B208" t="s">
        <v>7</v>
      </c>
      <c r="C208" t="s">
        <v>8</v>
      </c>
      <c r="D208">
        <v>1380.3471</v>
      </c>
      <c r="E208">
        <v>1.0057739999999999</v>
      </c>
      <c r="F208">
        <v>1388.3172241554</v>
      </c>
      <c r="G208">
        <v>35890594006</v>
      </c>
      <c r="H208" s="6">
        <f t="shared" si="0"/>
        <v>4.6439751848037503E-5</v>
      </c>
    </row>
    <row r="209" spans="1:14" x14ac:dyDescent="0.2">
      <c r="A209" s="5">
        <v>42393</v>
      </c>
      <c r="B209" t="s">
        <v>7</v>
      </c>
      <c r="C209" t="s">
        <v>8</v>
      </c>
      <c r="D209">
        <v>1380.4647</v>
      </c>
      <c r="E209">
        <v>1.0057739999999999</v>
      </c>
      <c r="F209">
        <v>1388.4355031778</v>
      </c>
      <c r="G209">
        <v>35893650724</v>
      </c>
      <c r="H209" s="6">
        <f t="shared" si="0"/>
        <v>8.5195962667539149E-5</v>
      </c>
    </row>
    <row r="210" spans="1:14" x14ac:dyDescent="0.2">
      <c r="A210" s="5">
        <v>42394</v>
      </c>
      <c r="B210" t="s">
        <v>7</v>
      </c>
      <c r="C210" t="s">
        <v>8</v>
      </c>
      <c r="D210">
        <v>1381.0175999999999</v>
      </c>
      <c r="E210">
        <v>1.0057739999999999</v>
      </c>
      <c r="F210">
        <v>1388.9915956223999</v>
      </c>
      <c r="G210">
        <v>35846982061</v>
      </c>
      <c r="H210" s="6">
        <f t="shared" si="0"/>
        <v>4.0051730406420738E-4</v>
      </c>
      <c r="N210" s="3"/>
    </row>
    <row r="211" spans="1:14" x14ac:dyDescent="0.2">
      <c r="A211" s="5">
        <v>42395</v>
      </c>
      <c r="B211" t="s">
        <v>7</v>
      </c>
      <c r="C211" t="s">
        <v>8</v>
      </c>
      <c r="D211">
        <v>1381.963</v>
      </c>
      <c r="E211">
        <v>1.0057739999999999</v>
      </c>
      <c r="F211">
        <v>1389.942454362</v>
      </c>
      <c r="G211">
        <v>35844143864</v>
      </c>
      <c r="H211" s="6">
        <f t="shared" si="0"/>
        <v>6.845676695215186E-4</v>
      </c>
    </row>
    <row r="212" spans="1:14" x14ac:dyDescent="0.2">
      <c r="A212" s="5">
        <v>42396</v>
      </c>
      <c r="B212" t="s">
        <v>7</v>
      </c>
      <c r="C212" t="s">
        <v>8</v>
      </c>
      <c r="D212">
        <v>1381.7179000000001</v>
      </c>
      <c r="E212">
        <v>1.0057739999999999</v>
      </c>
      <c r="F212">
        <v>1389.6959391546</v>
      </c>
      <c r="G212">
        <v>35828909369</v>
      </c>
      <c r="H212" s="6">
        <f t="shared" si="0"/>
        <v>-1.7735641258131984E-4</v>
      </c>
    </row>
    <row r="213" spans="1:14" x14ac:dyDescent="0.2">
      <c r="A213" s="5">
        <v>42397</v>
      </c>
      <c r="B213" t="s">
        <v>7</v>
      </c>
      <c r="C213" t="s">
        <v>8</v>
      </c>
      <c r="D213">
        <v>1382.3190999999999</v>
      </c>
      <c r="E213">
        <v>1.0057739999999999</v>
      </c>
      <c r="F213">
        <v>1390.3006104834001</v>
      </c>
      <c r="G213">
        <v>36185995443</v>
      </c>
      <c r="H213" s="6">
        <f t="shared" si="0"/>
        <v>4.3511052436984166E-4</v>
      </c>
    </row>
    <row r="214" spans="1:14" x14ac:dyDescent="0.2">
      <c r="A214" s="5">
        <v>42398</v>
      </c>
      <c r="B214" t="s">
        <v>7</v>
      </c>
      <c r="C214" t="s">
        <v>8</v>
      </c>
      <c r="D214">
        <v>1383.6617000000001</v>
      </c>
      <c r="E214">
        <v>1.0057739999999999</v>
      </c>
      <c r="F214">
        <v>1391.6509626558</v>
      </c>
      <c r="G214">
        <v>37219053173</v>
      </c>
      <c r="H214" s="6">
        <f t="shared" si="0"/>
        <v>9.7126633061783707E-4</v>
      </c>
    </row>
    <row r="215" spans="1:14" x14ac:dyDescent="0.2">
      <c r="A215" s="5">
        <v>42399</v>
      </c>
      <c r="B215" t="s">
        <v>7</v>
      </c>
      <c r="C215" t="s">
        <v>8</v>
      </c>
      <c r="D215">
        <v>1383.7734</v>
      </c>
      <c r="E215">
        <v>1.0057739999999999</v>
      </c>
      <c r="F215">
        <v>1391.7633076116001</v>
      </c>
      <c r="G215">
        <v>37222058290</v>
      </c>
      <c r="H215" s="6">
        <f t="shared" si="0"/>
        <v>8.0727825305881851E-5</v>
      </c>
    </row>
    <row r="216" spans="1:14" x14ac:dyDescent="0.2">
      <c r="A216" s="5">
        <v>42400</v>
      </c>
      <c r="B216" t="s">
        <v>7</v>
      </c>
      <c r="C216" t="s">
        <v>8</v>
      </c>
      <c r="D216">
        <v>1383.819</v>
      </c>
      <c r="E216">
        <v>1.0057739999999999</v>
      </c>
      <c r="F216">
        <v>1391.809170906</v>
      </c>
      <c r="G216">
        <v>37223283194</v>
      </c>
      <c r="H216" s="6">
        <f t="shared" si="0"/>
        <v>3.2953372278932136E-5</v>
      </c>
    </row>
    <row r="217" spans="1:14" x14ac:dyDescent="0.2">
      <c r="A217" s="5">
        <v>42401</v>
      </c>
      <c r="B217" t="s">
        <v>7</v>
      </c>
      <c r="C217" t="s">
        <v>8</v>
      </c>
      <c r="D217">
        <v>1385.8784000000001</v>
      </c>
      <c r="E217">
        <v>1.0057739999999999</v>
      </c>
      <c r="F217">
        <v>1393.8804618816</v>
      </c>
      <c r="G217">
        <v>37306940911</v>
      </c>
      <c r="H217" s="6">
        <f t="shared" si="0"/>
        <v>1.488200407712359E-3</v>
      </c>
    </row>
    <row r="218" spans="1:14" x14ac:dyDescent="0.2">
      <c r="A218" s="5">
        <v>42402</v>
      </c>
      <c r="B218" t="s">
        <v>7</v>
      </c>
      <c r="C218" t="s">
        <v>8</v>
      </c>
      <c r="D218">
        <v>1386.8632</v>
      </c>
      <c r="E218">
        <v>1.0057739999999999</v>
      </c>
      <c r="F218">
        <v>1394.8709481168</v>
      </c>
      <c r="G218">
        <v>35461736832</v>
      </c>
      <c r="H218" s="6">
        <f t="shared" si="0"/>
        <v>7.1059625433234075E-4</v>
      </c>
    </row>
    <row r="219" spans="1:14" x14ac:dyDescent="0.2">
      <c r="A219" s="5">
        <v>42403</v>
      </c>
      <c r="B219" t="s">
        <v>7</v>
      </c>
      <c r="C219" t="s">
        <v>8</v>
      </c>
      <c r="D219">
        <v>1387.6293000000001</v>
      </c>
      <c r="E219">
        <v>1.0057739999999999</v>
      </c>
      <c r="F219">
        <v>1395.6414715782</v>
      </c>
      <c r="G219">
        <v>35169836436</v>
      </c>
      <c r="H219" s="6">
        <f t="shared" si="0"/>
        <v>5.5239766979187088E-4</v>
      </c>
    </row>
    <row r="220" spans="1:14" x14ac:dyDescent="0.2">
      <c r="A220" s="5">
        <v>42404</v>
      </c>
      <c r="B220" t="s">
        <v>7</v>
      </c>
      <c r="C220" t="s">
        <v>8</v>
      </c>
      <c r="D220">
        <v>1388.3205</v>
      </c>
      <c r="E220">
        <v>1.0057739999999999</v>
      </c>
      <c r="F220">
        <v>1396.3366625670001</v>
      </c>
      <c r="G220">
        <v>34876791410</v>
      </c>
      <c r="H220" s="6">
        <f t="shared" si="0"/>
        <v>4.9811574316005469E-4</v>
      </c>
    </row>
    <row r="221" spans="1:14" x14ac:dyDescent="0.2">
      <c r="A221" s="5">
        <v>42405</v>
      </c>
      <c r="B221" t="s">
        <v>7</v>
      </c>
      <c r="C221" t="s">
        <v>8</v>
      </c>
      <c r="D221">
        <v>1387.5020999999999</v>
      </c>
      <c r="E221">
        <v>1.0057739999999999</v>
      </c>
      <c r="F221">
        <v>1395.5135371254</v>
      </c>
      <c r="G221">
        <v>34856231607</v>
      </c>
      <c r="H221" s="6">
        <f t="shared" si="0"/>
        <v>-5.8948924257762325E-4</v>
      </c>
    </row>
    <row r="222" spans="1:14" x14ac:dyDescent="0.2">
      <c r="A222" s="5">
        <v>42406</v>
      </c>
      <c r="B222" t="s">
        <v>7</v>
      </c>
      <c r="C222" t="s">
        <v>8</v>
      </c>
      <c r="D222">
        <v>1387.5988</v>
      </c>
      <c r="E222">
        <v>1.0057739999999999</v>
      </c>
      <c r="F222">
        <v>1395.6107954711999</v>
      </c>
      <c r="G222">
        <v>34858661381</v>
      </c>
      <c r="H222" s="6">
        <f t="shared" si="0"/>
        <v>6.969358821140581E-5</v>
      </c>
    </row>
    <row r="223" spans="1:14" x14ac:dyDescent="0.2">
      <c r="A223" s="5">
        <v>42407</v>
      </c>
      <c r="B223" t="s">
        <v>7</v>
      </c>
      <c r="C223" t="s">
        <v>8</v>
      </c>
      <c r="D223">
        <v>1387.6642999999999</v>
      </c>
      <c r="E223">
        <v>1.0057739999999999</v>
      </c>
      <c r="F223">
        <v>1395.6766736682</v>
      </c>
      <c r="G223">
        <v>34860306214</v>
      </c>
      <c r="H223" s="6">
        <f t="shared" si="0"/>
        <v>4.7203845953136536E-5</v>
      </c>
    </row>
    <row r="224" spans="1:14" x14ac:dyDescent="0.2">
      <c r="A224" s="5">
        <v>42408</v>
      </c>
      <c r="B224" t="s">
        <v>7</v>
      </c>
      <c r="C224" t="s">
        <v>8</v>
      </c>
      <c r="D224">
        <v>1388.7327</v>
      </c>
      <c r="E224">
        <v>1.0057739999999999</v>
      </c>
      <c r="F224">
        <v>1396.7512426098001</v>
      </c>
      <c r="G224">
        <v>34887145328</v>
      </c>
      <c r="H224" s="6">
        <f t="shared" si="0"/>
        <v>7.6992684758137031E-4</v>
      </c>
    </row>
    <row r="225" spans="1:8" x14ac:dyDescent="0.2">
      <c r="A225" s="5">
        <v>42409</v>
      </c>
      <c r="B225" t="s">
        <v>7</v>
      </c>
      <c r="C225" t="s">
        <v>8</v>
      </c>
      <c r="D225">
        <v>1390.0516</v>
      </c>
      <c r="E225">
        <v>1.0057739999999999</v>
      </c>
      <c r="F225">
        <v>1398.0777579384001</v>
      </c>
      <c r="G225">
        <v>34930766276</v>
      </c>
      <c r="H225" s="6">
        <f t="shared" si="0"/>
        <v>9.4971480112771012E-4</v>
      </c>
    </row>
    <row r="226" spans="1:8" x14ac:dyDescent="0.2">
      <c r="A226" s="5">
        <v>42410</v>
      </c>
      <c r="B226" t="s">
        <v>7</v>
      </c>
      <c r="C226" t="s">
        <v>8</v>
      </c>
      <c r="D226">
        <v>1390.1837</v>
      </c>
      <c r="E226">
        <v>1.0057739999999999</v>
      </c>
      <c r="F226">
        <v>1398.2106206838</v>
      </c>
      <c r="G226">
        <v>34933382110</v>
      </c>
      <c r="H226" s="6">
        <f t="shared" si="0"/>
        <v>9.5032443399922784E-5</v>
      </c>
    </row>
    <row r="227" spans="1:8" x14ac:dyDescent="0.2">
      <c r="A227" s="5">
        <v>42411</v>
      </c>
      <c r="B227" t="s">
        <v>7</v>
      </c>
      <c r="C227" t="s">
        <v>8</v>
      </c>
      <c r="D227">
        <v>1392.3630000000001</v>
      </c>
      <c r="E227">
        <v>1.0057739999999999</v>
      </c>
      <c r="F227">
        <v>1400.4025039620001</v>
      </c>
      <c r="G227">
        <v>34988145024</v>
      </c>
      <c r="H227" s="6">
        <f t="shared" si="0"/>
        <v>1.5676345507431577E-3</v>
      </c>
    </row>
    <row r="228" spans="1:8" x14ac:dyDescent="0.2">
      <c r="A228" s="5">
        <v>42412</v>
      </c>
      <c r="B228" t="s">
        <v>7</v>
      </c>
      <c r="C228" t="s">
        <v>8</v>
      </c>
      <c r="D228">
        <v>1392.6566</v>
      </c>
      <c r="E228">
        <v>1.0057739999999999</v>
      </c>
      <c r="F228">
        <v>1400.6977992084001</v>
      </c>
      <c r="G228">
        <v>34999950265</v>
      </c>
      <c r="H228" s="6">
        <f t="shared" si="0"/>
        <v>2.1086455184460284E-4</v>
      </c>
    </row>
    <row r="229" spans="1:8" x14ac:dyDescent="0.2">
      <c r="A229" s="5">
        <v>42413</v>
      </c>
      <c r="B229" t="s">
        <v>7</v>
      </c>
      <c r="C229" t="s">
        <v>8</v>
      </c>
      <c r="D229">
        <v>1392.8602000000001</v>
      </c>
      <c r="E229">
        <v>1.0057739999999999</v>
      </c>
      <c r="F229">
        <v>1400.9025747948001</v>
      </c>
      <c r="G229">
        <v>35005064865</v>
      </c>
      <c r="H229" s="6">
        <f t="shared" si="0"/>
        <v>1.4619540811433573E-4</v>
      </c>
    </row>
    <row r="230" spans="1:8" x14ac:dyDescent="0.2">
      <c r="A230" s="5">
        <v>42414</v>
      </c>
      <c r="B230" t="s">
        <v>7</v>
      </c>
      <c r="C230" t="s">
        <v>8</v>
      </c>
      <c r="D230">
        <v>1393.0766000000001</v>
      </c>
      <c r="E230">
        <v>1.0057739999999999</v>
      </c>
      <c r="F230">
        <v>1401.1202242884001</v>
      </c>
      <c r="G230">
        <v>35010503670</v>
      </c>
      <c r="H230" s="6">
        <f t="shared" si="0"/>
        <v>1.5536376156055631E-4</v>
      </c>
    </row>
    <row r="231" spans="1:8" x14ac:dyDescent="0.2">
      <c r="A231" s="5">
        <v>42415</v>
      </c>
      <c r="B231" t="s">
        <v>7</v>
      </c>
      <c r="C231" t="s">
        <v>8</v>
      </c>
      <c r="D231">
        <v>1393.4457</v>
      </c>
      <c r="E231">
        <v>1.0057739999999999</v>
      </c>
      <c r="F231">
        <v>1401.4914554718</v>
      </c>
      <c r="G231">
        <v>35019780377</v>
      </c>
      <c r="H231" s="6">
        <f t="shared" si="0"/>
        <v>2.649531260521254E-4</v>
      </c>
    </row>
    <row r="232" spans="1:8" x14ac:dyDescent="0.2">
      <c r="A232" s="5">
        <v>42416</v>
      </c>
      <c r="B232" t="s">
        <v>7</v>
      </c>
      <c r="C232" t="s">
        <v>8</v>
      </c>
      <c r="D232">
        <v>1392.8982000000001</v>
      </c>
      <c r="E232">
        <v>1.0057739999999999</v>
      </c>
      <c r="F232">
        <v>1400.9407942068001</v>
      </c>
      <c r="G232">
        <v>35000885084</v>
      </c>
      <c r="H232" s="6">
        <f t="shared" si="0"/>
        <v>-3.9291089706616766E-4</v>
      </c>
    </row>
    <row r="233" spans="1:8" x14ac:dyDescent="0.2">
      <c r="A233" s="5">
        <v>42417</v>
      </c>
      <c r="B233" t="s">
        <v>7</v>
      </c>
      <c r="C233" t="s">
        <v>8</v>
      </c>
      <c r="D233">
        <v>1392.4259999999999</v>
      </c>
      <c r="E233">
        <v>1.0057739999999999</v>
      </c>
      <c r="F233">
        <v>1400.465867724</v>
      </c>
      <c r="G233">
        <v>35018998502</v>
      </c>
      <c r="H233" s="6">
        <f t="shared" si="0"/>
        <v>-3.390053917796676E-4</v>
      </c>
    </row>
    <row r="234" spans="1:8" x14ac:dyDescent="0.2">
      <c r="A234" s="5">
        <v>42418</v>
      </c>
      <c r="B234" t="s">
        <v>7</v>
      </c>
      <c r="C234" t="s">
        <v>8</v>
      </c>
      <c r="D234">
        <v>1393.038</v>
      </c>
      <c r="E234">
        <v>1.0057739999999999</v>
      </c>
      <c r="F234">
        <v>1401.0814014120001</v>
      </c>
      <c r="G234">
        <v>35024312642</v>
      </c>
      <c r="H234" s="6">
        <f t="shared" si="0"/>
        <v>4.3952066393493361E-4</v>
      </c>
    </row>
    <row r="235" spans="1:8" x14ac:dyDescent="0.2">
      <c r="A235" s="5">
        <v>42419</v>
      </c>
      <c r="B235" t="s">
        <v>7</v>
      </c>
      <c r="C235" t="s">
        <v>8</v>
      </c>
      <c r="D235">
        <v>1393.7433000000001</v>
      </c>
      <c r="E235">
        <v>1.0057739999999999</v>
      </c>
      <c r="F235">
        <v>1401.7907738142001</v>
      </c>
      <c r="G235">
        <v>35897512234</v>
      </c>
      <c r="H235" s="6">
        <f t="shared" si="0"/>
        <v>5.0630348920854829E-4</v>
      </c>
    </row>
    <row r="236" spans="1:8" x14ac:dyDescent="0.2">
      <c r="A236" s="5">
        <v>42420</v>
      </c>
      <c r="B236" t="s">
        <v>7</v>
      </c>
      <c r="C236" t="s">
        <v>8</v>
      </c>
      <c r="D236">
        <v>1393.9566</v>
      </c>
      <c r="E236">
        <v>1.0057739999999999</v>
      </c>
      <c r="F236">
        <v>1402.0053054084001</v>
      </c>
      <c r="G236">
        <v>35903006980</v>
      </c>
      <c r="H236" s="6">
        <f t="shared" si="0"/>
        <v>1.5304109443969871E-4</v>
      </c>
    </row>
    <row r="237" spans="1:8" x14ac:dyDescent="0.2">
      <c r="A237" s="5">
        <v>42421</v>
      </c>
      <c r="B237" t="s">
        <v>7</v>
      </c>
      <c r="C237" t="s">
        <v>8</v>
      </c>
      <c r="D237">
        <v>1394.1919</v>
      </c>
      <c r="E237">
        <v>1.0057739999999999</v>
      </c>
      <c r="F237">
        <v>1402.2419640306</v>
      </c>
      <c r="G237">
        <v>35909068130</v>
      </c>
      <c r="H237" s="6">
        <f t="shared" si="0"/>
        <v>1.6880009033282128E-4</v>
      </c>
    </row>
    <row r="238" spans="1:8" x14ac:dyDescent="0.2">
      <c r="A238" s="5">
        <v>42422</v>
      </c>
      <c r="B238" t="s">
        <v>7</v>
      </c>
      <c r="C238" t="s">
        <v>8</v>
      </c>
      <c r="D238">
        <v>1393.3797</v>
      </c>
      <c r="E238">
        <v>1.0057739999999999</v>
      </c>
      <c r="F238">
        <v>1401.4250743877999</v>
      </c>
      <c r="G238">
        <v>35868113841</v>
      </c>
      <c r="H238" s="6">
        <f t="shared" si="0"/>
        <v>-5.8255968923659474E-4</v>
      </c>
    </row>
    <row r="239" spans="1:8" x14ac:dyDescent="0.2">
      <c r="A239" s="5">
        <v>42423</v>
      </c>
      <c r="B239" t="s">
        <v>7</v>
      </c>
      <c r="C239" t="s">
        <v>8</v>
      </c>
      <c r="D239">
        <v>1394.2054000000001</v>
      </c>
      <c r="E239">
        <v>1.0057739999999999</v>
      </c>
      <c r="F239">
        <v>1402.2555419795999</v>
      </c>
      <c r="G239">
        <v>35889368551</v>
      </c>
      <c r="H239" s="6">
        <f t="shared" si="0"/>
        <v>5.9258793565031276E-4</v>
      </c>
    </row>
    <row r="240" spans="1:8" x14ac:dyDescent="0.2">
      <c r="A240" s="5">
        <v>42424</v>
      </c>
      <c r="B240" t="s">
        <v>7</v>
      </c>
      <c r="C240" t="s">
        <v>8</v>
      </c>
      <c r="D240">
        <v>1395.3877</v>
      </c>
      <c r="E240">
        <v>1.0057739999999999</v>
      </c>
      <c r="F240">
        <v>1403.4446685798</v>
      </c>
      <c r="G240">
        <v>35919804637</v>
      </c>
      <c r="H240" s="6">
        <f t="shared" si="0"/>
        <v>8.480099130301344E-4</v>
      </c>
    </row>
    <row r="241" spans="1:8" x14ac:dyDescent="0.2">
      <c r="A241" s="5">
        <v>42425</v>
      </c>
      <c r="B241" t="s">
        <v>7</v>
      </c>
      <c r="C241" t="s">
        <v>8</v>
      </c>
      <c r="D241">
        <v>1395.7072000000001</v>
      </c>
      <c r="E241">
        <v>1.0057739999999999</v>
      </c>
      <c r="F241">
        <v>1403.7660133728</v>
      </c>
      <c r="G241">
        <v>35919654213</v>
      </c>
      <c r="H241" s="6">
        <f t="shared" si="0"/>
        <v>2.2896862284227382E-4</v>
      </c>
    </row>
    <row r="242" spans="1:8" x14ac:dyDescent="0.2">
      <c r="A242" s="5">
        <v>42426</v>
      </c>
      <c r="B242" t="s">
        <v>7</v>
      </c>
      <c r="C242" t="s">
        <v>8</v>
      </c>
      <c r="D242">
        <v>1395.3253999999999</v>
      </c>
      <c r="E242">
        <v>1.0057739999999999</v>
      </c>
      <c r="F242">
        <v>1403.3820088596001</v>
      </c>
      <c r="G242">
        <v>35909827533</v>
      </c>
      <c r="H242" s="6">
        <f t="shared" si="0"/>
        <v>-2.7355307760823511E-4</v>
      </c>
    </row>
    <row r="243" spans="1:8" x14ac:dyDescent="0.2">
      <c r="A243" s="5">
        <v>42427</v>
      </c>
      <c r="B243" t="s">
        <v>7</v>
      </c>
      <c r="C243" t="s">
        <v>8</v>
      </c>
      <c r="D243">
        <v>1395.5431000000001</v>
      </c>
      <c r="E243">
        <v>1.0057739999999999</v>
      </c>
      <c r="F243">
        <v>1403.6009658594</v>
      </c>
      <c r="G243">
        <v>35915429734</v>
      </c>
      <c r="H243" s="6">
        <f t="shared" si="0"/>
        <v>1.560209539652746E-4</v>
      </c>
    </row>
    <row r="244" spans="1:8" x14ac:dyDescent="0.2">
      <c r="A244" s="5">
        <v>42428</v>
      </c>
      <c r="B244" t="s">
        <v>7</v>
      </c>
      <c r="C244" t="s">
        <v>8</v>
      </c>
      <c r="D244">
        <v>1395.7714000000001</v>
      </c>
      <c r="E244">
        <v>1.0057739999999999</v>
      </c>
      <c r="F244">
        <v>1403.8305840636001</v>
      </c>
      <c r="G244">
        <v>35921305191</v>
      </c>
      <c r="H244" s="6">
        <f t="shared" si="0"/>
        <v>1.6359222441786336E-4</v>
      </c>
    </row>
    <row r="245" spans="1:8" x14ac:dyDescent="0.2">
      <c r="A245" s="5">
        <v>42429</v>
      </c>
      <c r="B245" t="s">
        <v>7</v>
      </c>
      <c r="C245" t="s">
        <v>8</v>
      </c>
      <c r="D245">
        <v>1396.2968000000001</v>
      </c>
      <c r="E245">
        <v>1.0057739999999999</v>
      </c>
      <c r="F245">
        <v>1404.3590177231999</v>
      </c>
      <c r="G245">
        <v>35930732684</v>
      </c>
      <c r="H245" s="6">
        <f t="shared" si="0"/>
        <v>3.7642267207926849E-4</v>
      </c>
    </row>
    <row r="246" spans="1:8" x14ac:dyDescent="0.2">
      <c r="A246" s="5">
        <v>42430</v>
      </c>
      <c r="B246" t="s">
        <v>7</v>
      </c>
      <c r="C246" t="s">
        <v>8</v>
      </c>
      <c r="D246">
        <v>1396.7344000000001</v>
      </c>
      <c r="E246">
        <v>1.0057739999999999</v>
      </c>
      <c r="F246">
        <v>1404.7991444255999</v>
      </c>
      <c r="G246">
        <v>36104696160</v>
      </c>
      <c r="H246" s="6">
        <f t="shared" si="0"/>
        <v>3.134004174469851E-4</v>
      </c>
    </row>
    <row r="247" spans="1:8" x14ac:dyDescent="0.2">
      <c r="A247" s="5">
        <v>42431</v>
      </c>
      <c r="B247" t="s">
        <v>7</v>
      </c>
      <c r="C247" t="s">
        <v>8</v>
      </c>
      <c r="D247">
        <v>1396.5555999999999</v>
      </c>
      <c r="E247">
        <v>1.0057739999999999</v>
      </c>
      <c r="F247">
        <v>1404.6193120344001</v>
      </c>
      <c r="G247">
        <v>36061066279</v>
      </c>
      <c r="H247" s="6">
        <f t="shared" si="0"/>
        <v>-1.2801288491204321E-4</v>
      </c>
    </row>
    <row r="248" spans="1:8" x14ac:dyDescent="0.2">
      <c r="A248" s="5">
        <v>42432</v>
      </c>
      <c r="B248" t="s">
        <v>7</v>
      </c>
      <c r="C248" t="s">
        <v>8</v>
      </c>
      <c r="D248">
        <v>1396.5517</v>
      </c>
      <c r="E248">
        <v>1.0057739999999999</v>
      </c>
      <c r="F248">
        <v>1404.6153895158</v>
      </c>
      <c r="G248">
        <v>36113949002</v>
      </c>
      <c r="H248" s="6">
        <f t="shared" si="0"/>
        <v>-2.792584842370438E-6</v>
      </c>
    </row>
    <row r="249" spans="1:8" x14ac:dyDescent="0.2">
      <c r="A249" s="5">
        <v>42433</v>
      </c>
      <c r="B249" t="s">
        <v>7</v>
      </c>
      <c r="C249" t="s">
        <v>8</v>
      </c>
      <c r="D249">
        <v>1396.7511</v>
      </c>
      <c r="E249">
        <v>1.0057739999999999</v>
      </c>
      <c r="F249">
        <v>1404.8159408514</v>
      </c>
      <c r="G249">
        <v>36089869021</v>
      </c>
      <c r="H249" s="6">
        <f t="shared" si="0"/>
        <v>1.4278024938141343E-4</v>
      </c>
    </row>
    <row r="250" spans="1:8" x14ac:dyDescent="0.2">
      <c r="A250" s="5">
        <v>42434</v>
      </c>
      <c r="B250" t="s">
        <v>7</v>
      </c>
      <c r="C250" t="s">
        <v>8</v>
      </c>
      <c r="D250">
        <v>1396.9788000000001</v>
      </c>
      <c r="E250">
        <v>1.0057739999999999</v>
      </c>
      <c r="F250">
        <v>1405.0449555912001</v>
      </c>
      <c r="G250">
        <v>36095751626</v>
      </c>
      <c r="H250" s="6">
        <f t="shared" si="0"/>
        <v>1.6302117105904124E-4</v>
      </c>
    </row>
    <row r="251" spans="1:8" x14ac:dyDescent="0.2">
      <c r="A251" s="5">
        <v>42435</v>
      </c>
      <c r="B251" t="s">
        <v>7</v>
      </c>
      <c r="C251" t="s">
        <v>8</v>
      </c>
      <c r="D251">
        <v>1397.1849</v>
      </c>
      <c r="E251">
        <v>1.0057739999999999</v>
      </c>
      <c r="F251">
        <v>1405.2522456126001</v>
      </c>
      <c r="G251">
        <v>36101076610</v>
      </c>
      <c r="H251" s="6">
        <f t="shared" ref="H251:H314" si="1">+F251/F250-1</f>
        <v>1.4753266119704733E-4</v>
      </c>
    </row>
    <row r="252" spans="1:8" x14ac:dyDescent="0.2">
      <c r="A252" s="5">
        <v>42436</v>
      </c>
      <c r="B252" t="s">
        <v>7</v>
      </c>
      <c r="C252" t="s">
        <v>8</v>
      </c>
      <c r="D252">
        <v>1396.76</v>
      </c>
      <c r="E252">
        <v>1.0057739999999999</v>
      </c>
      <c r="F252">
        <v>1404.8248922400001</v>
      </c>
      <c r="G252">
        <v>36093095664</v>
      </c>
      <c r="H252" s="6">
        <f t="shared" si="1"/>
        <v>-3.0411150306597357E-4</v>
      </c>
    </row>
    <row r="253" spans="1:8" x14ac:dyDescent="0.2">
      <c r="A253" s="5">
        <v>42437</v>
      </c>
      <c r="B253" t="s">
        <v>7</v>
      </c>
      <c r="C253" t="s">
        <v>8</v>
      </c>
      <c r="D253">
        <v>1397.5867000000001</v>
      </c>
      <c r="E253">
        <v>1.0057739999999999</v>
      </c>
      <c r="F253">
        <v>1405.6563656057999</v>
      </c>
      <c r="G253">
        <v>36114457702</v>
      </c>
      <c r="H253" s="6">
        <f t="shared" si="1"/>
        <v>5.9186975572034228E-4</v>
      </c>
    </row>
    <row r="254" spans="1:8" x14ac:dyDescent="0.2">
      <c r="A254" s="5">
        <v>42438</v>
      </c>
      <c r="B254" t="s">
        <v>7</v>
      </c>
      <c r="C254" t="s">
        <v>8</v>
      </c>
      <c r="D254">
        <v>1397.4203</v>
      </c>
      <c r="E254">
        <v>1.0057739999999999</v>
      </c>
      <c r="F254">
        <v>1405.4890048121999</v>
      </c>
      <c r="G254">
        <v>36110156961</v>
      </c>
      <c r="H254" s="6">
        <f t="shared" si="1"/>
        <v>-1.1906238088843502E-4</v>
      </c>
    </row>
    <row r="255" spans="1:8" x14ac:dyDescent="0.2">
      <c r="A255" s="5">
        <v>42439</v>
      </c>
      <c r="B255" t="s">
        <v>7</v>
      </c>
      <c r="C255" t="s">
        <v>8</v>
      </c>
      <c r="D255">
        <v>1397.402</v>
      </c>
      <c r="E255">
        <v>1.0057739999999999</v>
      </c>
      <c r="F255">
        <v>1405.470599148</v>
      </c>
      <c r="G255">
        <v>36111860997</v>
      </c>
      <c r="H255" s="6">
        <f t="shared" si="1"/>
        <v>-1.3095559009634883E-5</v>
      </c>
    </row>
    <row r="256" spans="1:8" x14ac:dyDescent="0.2">
      <c r="A256" s="5">
        <v>42440</v>
      </c>
      <c r="B256" t="s">
        <v>7</v>
      </c>
      <c r="C256" t="s">
        <v>8</v>
      </c>
      <c r="D256">
        <v>1397.7176999999999</v>
      </c>
      <c r="E256">
        <v>1.0057739999999999</v>
      </c>
      <c r="F256">
        <v>1405.7881219998001</v>
      </c>
      <c r="G256">
        <v>36113015433</v>
      </c>
      <c r="H256" s="6">
        <f t="shared" si="1"/>
        <v>2.2591924156412091E-4</v>
      </c>
    </row>
    <row r="257" spans="1:8" x14ac:dyDescent="0.2">
      <c r="A257" s="5">
        <v>42441</v>
      </c>
      <c r="B257" t="s">
        <v>7</v>
      </c>
      <c r="C257" t="s">
        <v>8</v>
      </c>
      <c r="D257">
        <v>1397.8589999999999</v>
      </c>
      <c r="E257">
        <v>1.0057739999999999</v>
      </c>
      <c r="F257">
        <v>1405.930237866</v>
      </c>
      <c r="G257">
        <v>36116797254</v>
      </c>
      <c r="H257" s="6">
        <f t="shared" si="1"/>
        <v>1.0109337529318196E-4</v>
      </c>
    </row>
    <row r="258" spans="1:8" x14ac:dyDescent="0.2">
      <c r="A258" s="5">
        <v>42442</v>
      </c>
      <c r="B258" t="s">
        <v>7</v>
      </c>
      <c r="C258" t="s">
        <v>8</v>
      </c>
      <c r="D258">
        <v>1398.0320999999999</v>
      </c>
      <c r="E258">
        <v>1.0057739999999999</v>
      </c>
      <c r="F258">
        <v>1406.1043373453999</v>
      </c>
      <c r="G258">
        <v>36121268940</v>
      </c>
      <c r="H258" s="6">
        <f t="shared" si="1"/>
        <v>1.2383223200629345E-4</v>
      </c>
    </row>
    <row r="259" spans="1:8" x14ac:dyDescent="0.2">
      <c r="A259" s="5">
        <v>42443</v>
      </c>
      <c r="B259" t="s">
        <v>7</v>
      </c>
      <c r="C259" t="s">
        <v>8</v>
      </c>
      <c r="D259">
        <v>1397.1817000000001</v>
      </c>
      <c r="E259">
        <v>1.0057739999999999</v>
      </c>
      <c r="F259">
        <v>1405.2490271357999</v>
      </c>
      <c r="G259">
        <v>36086165281</v>
      </c>
      <c r="H259" s="6">
        <f t="shared" si="1"/>
        <v>-6.0828360092735068E-4</v>
      </c>
    </row>
    <row r="260" spans="1:8" x14ac:dyDescent="0.2">
      <c r="A260" s="5">
        <v>42444</v>
      </c>
      <c r="B260" t="s">
        <v>7</v>
      </c>
      <c r="C260" t="s">
        <v>8</v>
      </c>
      <c r="D260">
        <v>1398.0854999999999</v>
      </c>
      <c r="E260">
        <v>1.0057739999999999</v>
      </c>
      <c r="F260">
        <v>1406.158045677</v>
      </c>
      <c r="G260">
        <v>36148138388</v>
      </c>
      <c r="H260" s="6">
        <f t="shared" si="1"/>
        <v>6.4687363139670495E-4</v>
      </c>
    </row>
    <row r="261" spans="1:8" x14ac:dyDescent="0.2">
      <c r="A261" s="5">
        <v>42445</v>
      </c>
      <c r="B261" t="s">
        <v>7</v>
      </c>
      <c r="C261" t="s">
        <v>8</v>
      </c>
      <c r="D261">
        <v>1398.7570000000001</v>
      </c>
      <c r="E261">
        <v>1.0057739999999999</v>
      </c>
      <c r="F261">
        <v>1406.833422918</v>
      </c>
      <c r="G261">
        <v>36272148758</v>
      </c>
      <c r="H261" s="6">
        <f t="shared" si="1"/>
        <v>4.8029966693730053E-4</v>
      </c>
    </row>
    <row r="262" spans="1:8" x14ac:dyDescent="0.2">
      <c r="A262" s="5">
        <v>42446</v>
      </c>
      <c r="B262" t="s">
        <v>7</v>
      </c>
      <c r="C262" t="s">
        <v>8</v>
      </c>
      <c r="D262">
        <v>1399.7556</v>
      </c>
      <c r="E262">
        <v>1.0057739999999999</v>
      </c>
      <c r="F262">
        <v>1407.8377888344</v>
      </c>
      <c r="G262">
        <v>36331676335</v>
      </c>
      <c r="H262" s="6">
        <f t="shared" si="1"/>
        <v>7.139195728780301E-4</v>
      </c>
    </row>
    <row r="263" spans="1:8" x14ac:dyDescent="0.2">
      <c r="A263" s="5">
        <v>42447</v>
      </c>
      <c r="B263" t="s">
        <v>7</v>
      </c>
      <c r="C263" t="s">
        <v>8</v>
      </c>
      <c r="D263">
        <v>1400.6809000000001</v>
      </c>
      <c r="E263">
        <v>1.0057739999999999</v>
      </c>
      <c r="F263">
        <v>1408.7684315166</v>
      </c>
      <c r="G263">
        <v>36357192239</v>
      </c>
      <c r="H263" s="6">
        <f t="shared" si="1"/>
        <v>6.6104397081878652E-4</v>
      </c>
    </row>
    <row r="264" spans="1:8" x14ac:dyDescent="0.2">
      <c r="A264" s="5">
        <v>42448</v>
      </c>
      <c r="B264" t="s">
        <v>7</v>
      </c>
      <c r="C264" t="s">
        <v>8</v>
      </c>
      <c r="D264">
        <v>1400.8529000000001</v>
      </c>
      <c r="E264">
        <v>1.0057739999999999</v>
      </c>
      <c r="F264">
        <v>1408.9414246445999</v>
      </c>
      <c r="G264">
        <v>36361657809</v>
      </c>
      <c r="H264" s="6">
        <f t="shared" si="1"/>
        <v>1.227974194550896E-4</v>
      </c>
    </row>
    <row r="265" spans="1:8" x14ac:dyDescent="0.2">
      <c r="A265" s="5">
        <v>42449</v>
      </c>
      <c r="B265" t="s">
        <v>7</v>
      </c>
      <c r="C265" t="s">
        <v>8</v>
      </c>
      <c r="D265">
        <v>1401.0110999999999</v>
      </c>
      <c r="E265">
        <v>1.0057739999999999</v>
      </c>
      <c r="F265">
        <v>1409.1005380914</v>
      </c>
      <c r="G265">
        <v>36365764398</v>
      </c>
      <c r="H265" s="6">
        <f t="shared" si="1"/>
        <v>1.1293120069932883E-4</v>
      </c>
    </row>
    <row r="266" spans="1:8" x14ac:dyDescent="0.2">
      <c r="A266" s="5">
        <v>42450</v>
      </c>
      <c r="B266" t="s">
        <v>7</v>
      </c>
      <c r="C266" t="s">
        <v>8</v>
      </c>
      <c r="D266">
        <v>1400.6663000000001</v>
      </c>
      <c r="E266">
        <v>1.0057739999999999</v>
      </c>
      <c r="F266">
        <v>1408.7537472162001</v>
      </c>
      <c r="G266">
        <v>36354306898</v>
      </c>
      <c r="H266" s="6">
        <f t="shared" si="1"/>
        <v>-2.4610797159274611E-4</v>
      </c>
    </row>
    <row r="267" spans="1:8" x14ac:dyDescent="0.2">
      <c r="A267" s="5">
        <v>42451</v>
      </c>
      <c r="B267" t="s">
        <v>7</v>
      </c>
      <c r="C267" t="s">
        <v>8</v>
      </c>
      <c r="D267">
        <v>1401.0663</v>
      </c>
      <c r="E267">
        <v>1.0057739999999999</v>
      </c>
      <c r="F267">
        <v>1409.1560568161999</v>
      </c>
      <c r="G267">
        <v>36205605116</v>
      </c>
      <c r="H267" s="6">
        <f t="shared" si="1"/>
        <v>2.8557837080822601E-4</v>
      </c>
    </row>
    <row r="268" spans="1:8" x14ac:dyDescent="0.2">
      <c r="A268" s="5">
        <v>42452</v>
      </c>
      <c r="B268" t="s">
        <v>7</v>
      </c>
      <c r="C268" t="s">
        <v>8</v>
      </c>
      <c r="D268">
        <v>1401.3880999999999</v>
      </c>
      <c r="E268">
        <v>1.0057739999999999</v>
      </c>
      <c r="F268">
        <v>1409.4797148893999</v>
      </c>
      <c r="G268">
        <v>36629432431</v>
      </c>
      <c r="H268" s="6">
        <f t="shared" si="1"/>
        <v>2.2968220704466802E-4</v>
      </c>
    </row>
    <row r="269" spans="1:8" x14ac:dyDescent="0.2">
      <c r="A269" s="5">
        <v>42453</v>
      </c>
      <c r="B269" t="s">
        <v>7</v>
      </c>
      <c r="C269" t="s">
        <v>8</v>
      </c>
      <c r="D269">
        <v>1401.6401000000001</v>
      </c>
      <c r="E269">
        <v>1.0057739999999999</v>
      </c>
      <c r="F269">
        <v>1409.7331699373999</v>
      </c>
      <c r="G269">
        <v>36181235283</v>
      </c>
      <c r="H269" s="6">
        <f t="shared" si="1"/>
        <v>1.7982170677766085E-4</v>
      </c>
    </row>
    <row r="270" spans="1:8" x14ac:dyDescent="0.2">
      <c r="A270" s="5">
        <v>42454</v>
      </c>
      <c r="B270" t="s">
        <v>7</v>
      </c>
      <c r="C270" t="s">
        <v>8</v>
      </c>
      <c r="D270">
        <v>1401.78</v>
      </c>
      <c r="E270">
        <v>1.0057739999999999</v>
      </c>
      <c r="F270">
        <v>1409.8738777200001</v>
      </c>
      <c r="G270">
        <v>36184847374</v>
      </c>
      <c r="H270" s="6">
        <f t="shared" si="1"/>
        <v>9.9811642090052999E-5</v>
      </c>
    </row>
    <row r="271" spans="1:8" x14ac:dyDescent="0.2">
      <c r="A271" s="5">
        <v>42455</v>
      </c>
      <c r="B271" t="s">
        <v>7</v>
      </c>
      <c r="C271" t="s">
        <v>8</v>
      </c>
      <c r="D271">
        <v>1401.9573</v>
      </c>
      <c r="E271">
        <v>1.0057739999999999</v>
      </c>
      <c r="F271">
        <v>1410.0522014502001</v>
      </c>
      <c r="G271">
        <v>36189423195</v>
      </c>
      <c r="H271" s="6">
        <f t="shared" si="1"/>
        <v>1.2648204425791398E-4</v>
      </c>
    </row>
    <row r="272" spans="1:8" x14ac:dyDescent="0.2">
      <c r="A272" s="5">
        <v>42456</v>
      </c>
      <c r="B272" t="s">
        <v>7</v>
      </c>
      <c r="C272" t="s">
        <v>8</v>
      </c>
      <c r="D272">
        <v>1402.0983000000001</v>
      </c>
      <c r="E272">
        <v>1.0057739999999999</v>
      </c>
      <c r="F272">
        <v>1410.1940155842001</v>
      </c>
      <c r="G272">
        <v>36193062711</v>
      </c>
      <c r="H272" s="6">
        <f t="shared" si="1"/>
        <v>1.0057367653071303E-4</v>
      </c>
    </row>
    <row r="273" spans="1:8" x14ac:dyDescent="0.2">
      <c r="A273" s="5">
        <v>42457</v>
      </c>
      <c r="B273" t="s">
        <v>7</v>
      </c>
      <c r="C273" t="s">
        <v>8</v>
      </c>
      <c r="D273">
        <v>1401.8196</v>
      </c>
      <c r="E273">
        <v>1.0057739999999999</v>
      </c>
      <c r="F273">
        <v>1409.9137063704</v>
      </c>
      <c r="G273">
        <v>36199887842</v>
      </c>
      <c r="H273" s="6">
        <f t="shared" si="1"/>
        <v>-1.9877350967489882E-4</v>
      </c>
    </row>
    <row r="274" spans="1:8" x14ac:dyDescent="0.2">
      <c r="A274" s="5">
        <v>42458</v>
      </c>
      <c r="B274" t="s">
        <v>7</v>
      </c>
      <c r="C274" t="s">
        <v>8</v>
      </c>
      <c r="D274">
        <v>1402.8289</v>
      </c>
      <c r="E274">
        <v>1.0057739999999999</v>
      </c>
      <c r="F274">
        <v>1410.9288340686001</v>
      </c>
      <c r="G274">
        <v>36229952270</v>
      </c>
      <c r="H274" s="6">
        <f t="shared" si="1"/>
        <v>7.199927865184641E-4</v>
      </c>
    </row>
    <row r="275" spans="1:8" x14ac:dyDescent="0.2">
      <c r="A275" s="5">
        <v>42459</v>
      </c>
      <c r="B275" t="s">
        <v>7</v>
      </c>
      <c r="C275" t="s">
        <v>8</v>
      </c>
      <c r="D275">
        <v>1402.0697</v>
      </c>
      <c r="E275">
        <v>1.0057739999999999</v>
      </c>
      <c r="F275">
        <v>1410.1652504478</v>
      </c>
      <c r="G275">
        <v>36224097438</v>
      </c>
      <c r="H275" s="6">
        <f t="shared" si="1"/>
        <v>-5.4119215821690769E-4</v>
      </c>
    </row>
    <row r="276" spans="1:8" x14ac:dyDescent="0.2">
      <c r="A276" s="5">
        <v>42460</v>
      </c>
      <c r="B276" t="s">
        <v>7</v>
      </c>
      <c r="C276" t="s">
        <v>8</v>
      </c>
      <c r="D276">
        <v>1403.338</v>
      </c>
      <c r="E276">
        <v>1.0057739999999999</v>
      </c>
      <c r="F276">
        <v>1411.4408736119999</v>
      </c>
      <c r="G276">
        <v>36285943970</v>
      </c>
      <c r="H276" s="6">
        <f t="shared" si="1"/>
        <v>9.0459126247433019E-4</v>
      </c>
    </row>
    <row r="277" spans="1:8" x14ac:dyDescent="0.2">
      <c r="A277" s="5">
        <v>42461</v>
      </c>
      <c r="B277" t="s">
        <v>7</v>
      </c>
      <c r="C277" t="s">
        <v>8</v>
      </c>
      <c r="D277">
        <v>1404.059</v>
      </c>
      <c r="E277">
        <v>1.0057739999999999</v>
      </c>
      <c r="F277">
        <v>1412.1660366660001</v>
      </c>
      <c r="G277">
        <v>36304585898</v>
      </c>
      <c r="H277" s="6">
        <f t="shared" si="1"/>
        <v>5.1377501357485755E-4</v>
      </c>
    </row>
    <row r="278" spans="1:8" x14ac:dyDescent="0.2">
      <c r="A278" s="5">
        <v>42462</v>
      </c>
      <c r="B278" t="s">
        <v>7</v>
      </c>
      <c r="C278" t="s">
        <v>8</v>
      </c>
      <c r="D278">
        <v>1404.2082</v>
      </c>
      <c r="E278">
        <v>1.0057739999999999</v>
      </c>
      <c r="F278">
        <v>1412.3160981468</v>
      </c>
      <c r="G278">
        <v>36308445335</v>
      </c>
      <c r="H278" s="6">
        <f t="shared" si="1"/>
        <v>1.0626334078533972E-4</v>
      </c>
    </row>
    <row r="279" spans="1:8" x14ac:dyDescent="0.2">
      <c r="A279" s="5">
        <v>42463</v>
      </c>
      <c r="B279" t="s">
        <v>7</v>
      </c>
      <c r="C279" t="s">
        <v>8</v>
      </c>
      <c r="D279">
        <v>1404.3723</v>
      </c>
      <c r="E279">
        <v>1.0057739999999999</v>
      </c>
      <c r="F279">
        <v>1412.4811456601999</v>
      </c>
      <c r="G279">
        <v>36312686169</v>
      </c>
      <c r="H279" s="6">
        <f t="shared" si="1"/>
        <v>1.1686301219437922E-4</v>
      </c>
    </row>
    <row r="280" spans="1:8" x14ac:dyDescent="0.2">
      <c r="A280" s="5">
        <v>42464</v>
      </c>
      <c r="B280" t="s">
        <v>7</v>
      </c>
      <c r="C280" t="s">
        <v>8</v>
      </c>
      <c r="D280">
        <v>1404.4659999999999</v>
      </c>
      <c r="E280">
        <v>1.0057739999999999</v>
      </c>
      <c r="F280">
        <v>1412.575386684</v>
      </c>
      <c r="G280">
        <v>36324688659</v>
      </c>
      <c r="H280" s="6">
        <f t="shared" si="1"/>
        <v>6.6720199479952669E-5</v>
      </c>
    </row>
    <row r="281" spans="1:8" x14ac:dyDescent="0.2">
      <c r="A281" s="5">
        <v>42465</v>
      </c>
      <c r="B281" t="s">
        <v>7</v>
      </c>
      <c r="C281" t="s">
        <v>8</v>
      </c>
      <c r="D281">
        <v>1404.9097999999999</v>
      </c>
      <c r="E281">
        <v>1.0057739999999999</v>
      </c>
      <c r="F281">
        <v>1413.0217491852</v>
      </c>
      <c r="G281">
        <v>36327554499</v>
      </c>
      <c r="H281" s="6">
        <f t="shared" si="1"/>
        <v>3.1599198556597763E-4</v>
      </c>
    </row>
    <row r="282" spans="1:8" x14ac:dyDescent="0.2">
      <c r="A282" s="5">
        <v>42466</v>
      </c>
      <c r="B282" t="s">
        <v>7</v>
      </c>
      <c r="C282" t="s">
        <v>8</v>
      </c>
      <c r="D282">
        <v>1405.8637000000001</v>
      </c>
      <c r="E282">
        <v>1.0057739999999999</v>
      </c>
      <c r="F282">
        <v>1413.9811570038</v>
      </c>
      <c r="G282">
        <v>36358545772</v>
      </c>
      <c r="H282" s="6">
        <f t="shared" si="1"/>
        <v>6.7897597411592514E-4</v>
      </c>
    </row>
    <row r="283" spans="1:8" x14ac:dyDescent="0.2">
      <c r="A283" s="5">
        <v>42467</v>
      </c>
      <c r="B283" t="s">
        <v>7</v>
      </c>
      <c r="C283" t="s">
        <v>8</v>
      </c>
      <c r="D283">
        <v>1405.4757999999999</v>
      </c>
      <c r="E283">
        <v>1.0057739999999999</v>
      </c>
      <c r="F283">
        <v>1413.5910172691999</v>
      </c>
      <c r="G283">
        <v>36348514273</v>
      </c>
      <c r="H283" s="6">
        <f t="shared" si="1"/>
        <v>-2.7591579468200234E-4</v>
      </c>
    </row>
    <row r="284" spans="1:8" x14ac:dyDescent="0.2">
      <c r="A284" s="5">
        <v>42468</v>
      </c>
      <c r="B284" t="s">
        <v>7</v>
      </c>
      <c r="C284" t="s">
        <v>8</v>
      </c>
      <c r="D284">
        <v>1405.8172999999999</v>
      </c>
      <c r="E284">
        <v>1.0057739999999999</v>
      </c>
      <c r="F284">
        <v>1413.9344890902</v>
      </c>
      <c r="G284">
        <v>36353127175</v>
      </c>
      <c r="H284" s="6">
        <f t="shared" si="1"/>
        <v>2.4297821421059851E-4</v>
      </c>
    </row>
    <row r="285" spans="1:8" x14ac:dyDescent="0.2">
      <c r="A285" s="5">
        <v>42469</v>
      </c>
      <c r="B285" t="s">
        <v>7</v>
      </c>
      <c r="C285" t="s">
        <v>8</v>
      </c>
      <c r="D285">
        <v>1405.9847</v>
      </c>
      <c r="E285">
        <v>1.0057739999999999</v>
      </c>
      <c r="F285">
        <v>1414.1028556578001</v>
      </c>
      <c r="G285">
        <v>36357457651</v>
      </c>
      <c r="H285" s="6">
        <f t="shared" si="1"/>
        <v>1.1907663961752135E-4</v>
      </c>
    </row>
    <row r="286" spans="1:8" x14ac:dyDescent="0.2">
      <c r="A286" s="5">
        <v>42470</v>
      </c>
      <c r="B286" t="s">
        <v>7</v>
      </c>
      <c r="C286" t="s">
        <v>8</v>
      </c>
      <c r="D286">
        <v>1406.1613</v>
      </c>
      <c r="E286">
        <v>1.0057739999999999</v>
      </c>
      <c r="F286">
        <v>1414.2804753462001</v>
      </c>
      <c r="G286">
        <v>36362023598</v>
      </c>
      <c r="H286" s="6">
        <f t="shared" si="1"/>
        <v>1.2560591875576677E-4</v>
      </c>
    </row>
    <row r="287" spans="1:8" x14ac:dyDescent="0.2">
      <c r="A287" s="5">
        <v>42471</v>
      </c>
      <c r="B287" t="s">
        <v>7</v>
      </c>
      <c r="C287" t="s">
        <v>8</v>
      </c>
      <c r="D287">
        <v>1406.6587999999999</v>
      </c>
      <c r="E287">
        <v>1.0057739999999999</v>
      </c>
      <c r="F287">
        <v>1414.7808479112</v>
      </c>
      <c r="G287">
        <v>36149823877</v>
      </c>
      <c r="H287" s="6">
        <f t="shared" si="1"/>
        <v>3.5380009391516865E-4</v>
      </c>
    </row>
    <row r="288" spans="1:8" x14ac:dyDescent="0.2">
      <c r="A288" s="5">
        <v>42472</v>
      </c>
      <c r="B288" t="s">
        <v>7</v>
      </c>
      <c r="C288" t="s">
        <v>8</v>
      </c>
      <c r="D288">
        <v>1405.6790000000001</v>
      </c>
      <c r="E288">
        <v>1.0057739999999999</v>
      </c>
      <c r="F288">
        <v>1413.7953905459999</v>
      </c>
      <c r="G288">
        <v>36124643406</v>
      </c>
      <c r="H288" s="6">
        <f t="shared" si="1"/>
        <v>-6.9654417972575544E-4</v>
      </c>
    </row>
    <row r="289" spans="1:8" x14ac:dyDescent="0.2">
      <c r="A289" s="5">
        <v>42473</v>
      </c>
      <c r="B289" t="s">
        <v>7</v>
      </c>
      <c r="C289" t="s">
        <v>8</v>
      </c>
      <c r="D289">
        <v>1405.9917</v>
      </c>
      <c r="E289">
        <v>1.0057739999999999</v>
      </c>
      <c r="F289">
        <v>1414.1098960758</v>
      </c>
      <c r="G289">
        <v>36130674503</v>
      </c>
      <c r="H289" s="6">
        <f t="shared" si="1"/>
        <v>2.2245477096838329E-4</v>
      </c>
    </row>
    <row r="290" spans="1:8" x14ac:dyDescent="0.2">
      <c r="A290" s="5">
        <v>42474</v>
      </c>
      <c r="B290" t="s">
        <v>7</v>
      </c>
      <c r="C290" t="s">
        <v>8</v>
      </c>
      <c r="D290">
        <v>1407.9521</v>
      </c>
      <c r="E290">
        <v>1.0057739999999999</v>
      </c>
      <c r="F290">
        <v>1416.0816154254001</v>
      </c>
      <c r="G290">
        <v>35871724598</v>
      </c>
      <c r="H290" s="6">
        <f t="shared" si="1"/>
        <v>1.39431833061332E-3</v>
      </c>
    </row>
    <row r="291" spans="1:8" x14ac:dyDescent="0.2">
      <c r="A291" s="5">
        <v>42475</v>
      </c>
      <c r="B291" t="s">
        <v>7</v>
      </c>
      <c r="C291" t="s">
        <v>8</v>
      </c>
      <c r="D291">
        <v>1408.4498000000001</v>
      </c>
      <c r="E291">
        <v>1.0057739999999999</v>
      </c>
      <c r="F291">
        <v>1416.5821891451999</v>
      </c>
      <c r="G291">
        <v>35959536229</v>
      </c>
      <c r="H291" s="6">
        <f t="shared" si="1"/>
        <v>3.5349213939861457E-4</v>
      </c>
    </row>
    <row r="292" spans="1:8" x14ac:dyDescent="0.2">
      <c r="A292" s="5">
        <v>42476</v>
      </c>
      <c r="B292" t="s">
        <v>7</v>
      </c>
      <c r="C292" t="s">
        <v>8</v>
      </c>
      <c r="D292">
        <v>1408.6204</v>
      </c>
      <c r="E292">
        <v>1.0057739999999999</v>
      </c>
      <c r="F292">
        <v>1416.7537741896001</v>
      </c>
      <c r="G292">
        <v>35963894183</v>
      </c>
      <c r="H292" s="6">
        <f t="shared" si="1"/>
        <v>1.211260777631562E-4</v>
      </c>
    </row>
    <row r="293" spans="1:8" x14ac:dyDescent="0.2">
      <c r="A293" s="5">
        <v>42477</v>
      </c>
      <c r="B293" t="s">
        <v>7</v>
      </c>
      <c r="C293" t="s">
        <v>8</v>
      </c>
      <c r="D293">
        <v>1408.8072999999999</v>
      </c>
      <c r="E293">
        <v>1.0057739999999999</v>
      </c>
      <c r="F293">
        <v>1416.9417533502001</v>
      </c>
      <c r="G293">
        <v>35968664706</v>
      </c>
      <c r="H293" s="6">
        <f t="shared" si="1"/>
        <v>1.3268301381974545E-4</v>
      </c>
    </row>
    <row r="294" spans="1:8" x14ac:dyDescent="0.2">
      <c r="A294" s="5">
        <v>42478</v>
      </c>
      <c r="B294" t="s">
        <v>7</v>
      </c>
      <c r="C294" t="s">
        <v>8</v>
      </c>
      <c r="D294">
        <v>1409.4244000000001</v>
      </c>
      <c r="E294">
        <v>1.0057739999999999</v>
      </c>
      <c r="F294">
        <v>1417.5624164855999</v>
      </c>
      <c r="G294">
        <v>35979400183</v>
      </c>
      <c r="H294" s="6">
        <f t="shared" si="1"/>
        <v>4.3803009822540595E-4</v>
      </c>
    </row>
    <row r="295" spans="1:8" x14ac:dyDescent="0.2">
      <c r="A295" s="5">
        <v>42479</v>
      </c>
      <c r="B295" t="s">
        <v>7</v>
      </c>
      <c r="C295" t="s">
        <v>8</v>
      </c>
      <c r="D295">
        <v>1409.6827000000001</v>
      </c>
      <c r="E295">
        <v>1.0057739999999999</v>
      </c>
      <c r="F295">
        <v>1417.8222079098</v>
      </c>
      <c r="G295">
        <v>35985996335</v>
      </c>
      <c r="H295" s="6">
        <f t="shared" si="1"/>
        <v>1.8326630360609997E-4</v>
      </c>
    </row>
    <row r="296" spans="1:8" x14ac:dyDescent="0.2">
      <c r="A296" s="5">
        <v>42480</v>
      </c>
      <c r="B296" t="s">
        <v>7</v>
      </c>
      <c r="C296" t="s">
        <v>8</v>
      </c>
      <c r="D296">
        <v>1410.279</v>
      </c>
      <c r="E296">
        <v>1.0057739999999999</v>
      </c>
      <c r="F296">
        <v>1418.4219509459999</v>
      </c>
      <c r="G296">
        <v>36091134628</v>
      </c>
      <c r="H296" s="6">
        <f t="shared" si="1"/>
        <v>4.2300299209174774E-4</v>
      </c>
    </row>
    <row r="297" spans="1:8" x14ac:dyDescent="0.2">
      <c r="A297" s="5">
        <v>42481</v>
      </c>
      <c r="B297" t="s">
        <v>7</v>
      </c>
      <c r="C297" t="s">
        <v>8</v>
      </c>
      <c r="D297">
        <v>1408.9863</v>
      </c>
      <c r="E297">
        <v>1.0057739999999999</v>
      </c>
      <c r="F297">
        <v>1417.1217868962001</v>
      </c>
      <c r="G297">
        <v>35929509779</v>
      </c>
      <c r="H297" s="6">
        <f t="shared" si="1"/>
        <v>-9.166271354815736E-4</v>
      </c>
    </row>
    <row r="298" spans="1:8" x14ac:dyDescent="0.2">
      <c r="A298" s="5">
        <v>42482</v>
      </c>
      <c r="B298" t="s">
        <v>7</v>
      </c>
      <c r="C298" t="s">
        <v>8</v>
      </c>
      <c r="D298">
        <v>1409.0569</v>
      </c>
      <c r="E298">
        <v>1.0057739999999999</v>
      </c>
      <c r="F298">
        <v>1417.1927945406001</v>
      </c>
      <c r="G298">
        <v>35931310462</v>
      </c>
      <c r="H298" s="6">
        <f t="shared" si="1"/>
        <v>5.0106945681527293E-5</v>
      </c>
    </row>
    <row r="299" spans="1:8" x14ac:dyDescent="0.2">
      <c r="A299" s="5">
        <v>42483</v>
      </c>
      <c r="B299" t="s">
        <v>7</v>
      </c>
      <c r="C299" t="s">
        <v>8</v>
      </c>
      <c r="D299">
        <v>1409.2482</v>
      </c>
      <c r="E299">
        <v>1.0057739999999999</v>
      </c>
      <c r="F299">
        <v>1417.3851991068</v>
      </c>
      <c r="G299">
        <v>35936187490</v>
      </c>
      <c r="H299" s="6">
        <f t="shared" si="1"/>
        <v>1.3576456706609896E-4</v>
      </c>
    </row>
    <row r="300" spans="1:8" x14ac:dyDescent="0.2">
      <c r="A300" s="5">
        <v>42484</v>
      </c>
      <c r="B300" t="s">
        <v>7</v>
      </c>
      <c r="C300" t="s">
        <v>8</v>
      </c>
      <c r="D300">
        <v>1409.4284</v>
      </c>
      <c r="E300">
        <v>1.0057739999999999</v>
      </c>
      <c r="F300">
        <v>1417.5664395816</v>
      </c>
      <c r="G300">
        <v>35940783616</v>
      </c>
      <c r="H300" s="6">
        <f t="shared" si="1"/>
        <v>1.2786959742072668E-4</v>
      </c>
    </row>
    <row r="301" spans="1:8" x14ac:dyDescent="0.2">
      <c r="A301" s="5">
        <v>42485</v>
      </c>
      <c r="B301" t="s">
        <v>7</v>
      </c>
      <c r="C301" t="s">
        <v>8</v>
      </c>
      <c r="D301">
        <v>1410.0767000000001</v>
      </c>
      <c r="E301">
        <v>1.0057739999999999</v>
      </c>
      <c r="F301">
        <v>1418.2184828658001</v>
      </c>
      <c r="G301">
        <v>35786006122</v>
      </c>
      <c r="H301" s="6">
        <f t="shared" si="1"/>
        <v>4.5997370281458672E-4</v>
      </c>
    </row>
    <row r="302" spans="1:8" x14ac:dyDescent="0.2">
      <c r="A302" s="5">
        <v>42486</v>
      </c>
      <c r="B302" t="s">
        <v>7</v>
      </c>
      <c r="C302" t="s">
        <v>8</v>
      </c>
      <c r="D302">
        <v>1410.1860999999999</v>
      </c>
      <c r="E302">
        <v>1.0057739999999999</v>
      </c>
      <c r="F302">
        <v>1418.3285145414</v>
      </c>
      <c r="G302">
        <v>35142533067</v>
      </c>
      <c r="H302" s="6">
        <f t="shared" si="1"/>
        <v>7.7584432109256696E-5</v>
      </c>
    </row>
    <row r="303" spans="1:8" x14ac:dyDescent="0.2">
      <c r="A303" s="5">
        <v>42487</v>
      </c>
      <c r="B303" t="s">
        <v>7</v>
      </c>
      <c r="C303" t="s">
        <v>8</v>
      </c>
      <c r="D303">
        <v>1411.5562</v>
      </c>
      <c r="E303">
        <v>1.0057739999999999</v>
      </c>
      <c r="F303">
        <v>1419.7065254987999</v>
      </c>
      <c r="G303">
        <v>35170159267</v>
      </c>
      <c r="H303" s="6">
        <f t="shared" si="1"/>
        <v>9.715738936868501E-4</v>
      </c>
    </row>
    <row r="304" spans="1:8" x14ac:dyDescent="0.2">
      <c r="A304" s="5">
        <v>42488</v>
      </c>
      <c r="B304" t="s">
        <v>7</v>
      </c>
      <c r="C304" t="s">
        <v>8</v>
      </c>
      <c r="D304">
        <v>1410.4450999999999</v>
      </c>
      <c r="E304">
        <v>1.0057739999999999</v>
      </c>
      <c r="F304">
        <v>1418.5890100074</v>
      </c>
      <c r="G304">
        <v>35400615022</v>
      </c>
      <c r="H304" s="6">
        <f t="shared" si="1"/>
        <v>-7.8714542148583533E-4</v>
      </c>
    </row>
    <row r="305" spans="1:8" x14ac:dyDescent="0.2">
      <c r="A305" s="5">
        <v>42489</v>
      </c>
      <c r="B305" t="s">
        <v>7</v>
      </c>
      <c r="C305" t="s">
        <v>8</v>
      </c>
      <c r="D305">
        <v>1410.1963000000001</v>
      </c>
      <c r="E305">
        <v>1.0057739999999999</v>
      </c>
      <c r="F305">
        <v>1418.3387734362</v>
      </c>
      <c r="G305">
        <v>35268540922</v>
      </c>
      <c r="H305" s="6">
        <f t="shared" si="1"/>
        <v>-1.7639821642123632E-4</v>
      </c>
    </row>
    <row r="306" spans="1:8" x14ac:dyDescent="0.2">
      <c r="A306" s="5">
        <v>42490</v>
      </c>
      <c r="B306" t="s">
        <v>7</v>
      </c>
      <c r="C306" t="s">
        <v>8</v>
      </c>
      <c r="D306">
        <v>1410.3679</v>
      </c>
      <c r="E306">
        <v>1.0057739999999999</v>
      </c>
      <c r="F306">
        <v>1418.5113642546</v>
      </c>
      <c r="G306">
        <v>35272830528</v>
      </c>
      <c r="H306" s="6">
        <f t="shared" si="1"/>
        <v>1.2168518666522132E-4</v>
      </c>
    </row>
    <row r="307" spans="1:8" x14ac:dyDescent="0.2">
      <c r="A307" s="5">
        <v>42491</v>
      </c>
      <c r="B307" t="s">
        <v>7</v>
      </c>
      <c r="C307" t="s">
        <v>8</v>
      </c>
      <c r="D307">
        <v>1410.5651</v>
      </c>
      <c r="E307">
        <v>1.0057739999999999</v>
      </c>
      <c r="F307">
        <v>1418.7097028874</v>
      </c>
      <c r="G307">
        <v>35277762996</v>
      </c>
      <c r="H307" s="6">
        <f t="shared" si="1"/>
        <v>1.3982167347958985E-4</v>
      </c>
    </row>
    <row r="308" spans="1:8" x14ac:dyDescent="0.2">
      <c r="A308" s="5">
        <v>42492</v>
      </c>
      <c r="B308" t="s">
        <v>7</v>
      </c>
      <c r="C308" t="s">
        <v>8</v>
      </c>
      <c r="D308">
        <v>1410.8474000000001</v>
      </c>
      <c r="E308">
        <v>1.0057739999999999</v>
      </c>
      <c r="F308">
        <v>1418.9936328875999</v>
      </c>
      <c r="G308">
        <v>35272350702</v>
      </c>
      <c r="H308" s="6">
        <f t="shared" si="1"/>
        <v>2.0013255680284558E-4</v>
      </c>
    </row>
    <row r="309" spans="1:8" x14ac:dyDescent="0.2">
      <c r="A309" s="5">
        <v>42493</v>
      </c>
      <c r="B309" t="s">
        <v>7</v>
      </c>
      <c r="C309" t="s">
        <v>8</v>
      </c>
      <c r="D309">
        <v>1411.7632000000001</v>
      </c>
      <c r="E309">
        <v>1.0057739999999999</v>
      </c>
      <c r="F309">
        <v>1419.9147207168</v>
      </c>
      <c r="G309">
        <v>35289338611</v>
      </c>
      <c r="H309" s="6">
        <f t="shared" si="1"/>
        <v>6.4911343352958006E-4</v>
      </c>
    </row>
    <row r="310" spans="1:8" x14ac:dyDescent="0.2">
      <c r="A310" s="5">
        <v>42494</v>
      </c>
      <c r="B310" t="s">
        <v>7</v>
      </c>
      <c r="C310" t="s">
        <v>8</v>
      </c>
      <c r="D310">
        <v>1412.2692999999999</v>
      </c>
      <c r="E310">
        <v>1.0057739999999999</v>
      </c>
      <c r="F310">
        <v>1420.4237429381999</v>
      </c>
      <c r="G310">
        <v>35318032394</v>
      </c>
      <c r="H310" s="6">
        <f t="shared" si="1"/>
        <v>3.5848788238701523E-4</v>
      </c>
    </row>
    <row r="311" spans="1:8" x14ac:dyDescent="0.2">
      <c r="A311" s="5">
        <v>42495</v>
      </c>
      <c r="B311" t="s">
        <v>7</v>
      </c>
      <c r="C311" t="s">
        <v>8</v>
      </c>
      <c r="D311">
        <v>1412.6907000000001</v>
      </c>
      <c r="E311">
        <v>1.0057739999999999</v>
      </c>
      <c r="F311">
        <v>1420.8475761018001</v>
      </c>
      <c r="G311">
        <v>35328570410</v>
      </c>
      <c r="H311" s="6">
        <f t="shared" si="1"/>
        <v>2.9838501764523073E-4</v>
      </c>
    </row>
    <row r="312" spans="1:8" x14ac:dyDescent="0.2">
      <c r="A312" s="5">
        <v>42496</v>
      </c>
      <c r="B312" t="s">
        <v>7</v>
      </c>
      <c r="C312" t="s">
        <v>8</v>
      </c>
      <c r="D312">
        <v>1412.7686000000001</v>
      </c>
      <c r="E312">
        <v>1.0057739999999999</v>
      </c>
      <c r="F312">
        <v>1420.9259258964</v>
      </c>
      <c r="G312">
        <v>35600446656</v>
      </c>
      <c r="H312" s="6">
        <f t="shared" si="1"/>
        <v>5.514299768516473E-5</v>
      </c>
    </row>
    <row r="313" spans="1:8" x14ac:dyDescent="0.2">
      <c r="A313" s="5">
        <v>42497</v>
      </c>
      <c r="B313" t="s">
        <v>7</v>
      </c>
      <c r="C313" t="s">
        <v>8</v>
      </c>
      <c r="D313">
        <v>1412.9884999999999</v>
      </c>
      <c r="E313">
        <v>1.0057739999999999</v>
      </c>
      <c r="F313">
        <v>1421.1470955990001</v>
      </c>
      <c r="G313">
        <v>35605988523</v>
      </c>
      <c r="H313" s="6">
        <f t="shared" si="1"/>
        <v>1.556518172898258E-4</v>
      </c>
    </row>
    <row r="314" spans="1:8" x14ac:dyDescent="0.2">
      <c r="A314" s="5">
        <v>42498</v>
      </c>
      <c r="B314" t="s">
        <v>7</v>
      </c>
      <c r="C314" t="s">
        <v>8</v>
      </c>
      <c r="D314">
        <v>1413.1723999999999</v>
      </c>
      <c r="E314">
        <v>1.0057739999999999</v>
      </c>
      <c r="F314">
        <v>1421.3320574376</v>
      </c>
      <c r="G314">
        <v>35610622189</v>
      </c>
      <c r="H314" s="6">
        <f t="shared" si="1"/>
        <v>1.3014967920832454E-4</v>
      </c>
    </row>
    <row r="315" spans="1:8" x14ac:dyDescent="0.2">
      <c r="A315" s="5">
        <v>42499</v>
      </c>
      <c r="B315" t="s">
        <v>7</v>
      </c>
      <c r="C315" t="s">
        <v>8</v>
      </c>
      <c r="D315">
        <v>1413.3452</v>
      </c>
      <c r="E315">
        <v>1.0057739999999999</v>
      </c>
      <c r="F315">
        <v>1421.5058551848001</v>
      </c>
      <c r="G315">
        <v>35563757796</v>
      </c>
      <c r="H315" s="6">
        <f t="shared" ref="H315:H365" si="2">+F315/F314-1</f>
        <v>1.2227807449405326E-4</v>
      </c>
    </row>
    <row r="316" spans="1:8" x14ac:dyDescent="0.2">
      <c r="A316" s="5">
        <v>42500</v>
      </c>
      <c r="B316" t="s">
        <v>7</v>
      </c>
      <c r="C316" t="s">
        <v>8</v>
      </c>
      <c r="D316">
        <v>1413.6863000000001</v>
      </c>
      <c r="E316">
        <v>1.0057739999999999</v>
      </c>
      <c r="F316">
        <v>1421.8489246961999</v>
      </c>
      <c r="G316">
        <v>35544386366</v>
      </c>
      <c r="H316" s="6">
        <f t="shared" si="2"/>
        <v>2.4134231325789735E-4</v>
      </c>
    </row>
    <row r="317" spans="1:8" x14ac:dyDescent="0.2">
      <c r="A317" s="5">
        <v>42501</v>
      </c>
      <c r="B317" t="s">
        <v>7</v>
      </c>
      <c r="C317" t="s">
        <v>8</v>
      </c>
      <c r="D317">
        <v>1414.3245999999999</v>
      </c>
      <c r="E317">
        <v>1.0057739999999999</v>
      </c>
      <c r="F317">
        <v>1422.4909102403999</v>
      </c>
      <c r="G317">
        <v>35810718923</v>
      </c>
      <c r="H317" s="6">
        <f t="shared" si="2"/>
        <v>4.5151459697945207E-4</v>
      </c>
    </row>
    <row r="318" spans="1:8" x14ac:dyDescent="0.2">
      <c r="A318" s="5">
        <v>42502</v>
      </c>
      <c r="B318" t="s">
        <v>7</v>
      </c>
      <c r="C318" t="s">
        <v>8</v>
      </c>
      <c r="D318">
        <v>1413.8279</v>
      </c>
      <c r="E318">
        <v>1.0057739999999999</v>
      </c>
      <c r="F318">
        <v>1421.9913422945999</v>
      </c>
      <c r="G318">
        <v>35854694415</v>
      </c>
      <c r="H318" s="6">
        <f t="shared" si="2"/>
        <v>-3.5119236418568178E-4</v>
      </c>
    </row>
    <row r="319" spans="1:8" x14ac:dyDescent="0.2">
      <c r="A319" s="5">
        <v>42503</v>
      </c>
      <c r="B319" t="s">
        <v>7</v>
      </c>
      <c r="C319" t="s">
        <v>8</v>
      </c>
      <c r="D319">
        <v>1414.1586</v>
      </c>
      <c r="E319">
        <v>1.0057739999999999</v>
      </c>
      <c r="F319">
        <v>1422.3239517564</v>
      </c>
      <c r="G319">
        <v>35863081844</v>
      </c>
      <c r="H319" s="6">
        <f t="shared" si="2"/>
        <v>2.3390399920675264E-4</v>
      </c>
    </row>
    <row r="320" spans="1:8" x14ac:dyDescent="0.2">
      <c r="A320" s="5">
        <v>42504</v>
      </c>
      <c r="B320" t="s">
        <v>7</v>
      </c>
      <c r="C320" t="s">
        <v>8</v>
      </c>
      <c r="D320">
        <v>1414.3219999999999</v>
      </c>
      <c r="E320">
        <v>1.0057739999999999</v>
      </c>
      <c r="F320">
        <v>1422.488295228</v>
      </c>
      <c r="G320">
        <v>35867224760</v>
      </c>
      <c r="H320" s="6">
        <f t="shared" si="2"/>
        <v>1.1554573864636097E-4</v>
      </c>
    </row>
    <row r="321" spans="1:8" x14ac:dyDescent="0.2">
      <c r="A321" s="5">
        <v>42505</v>
      </c>
      <c r="B321" t="s">
        <v>7</v>
      </c>
      <c r="C321" t="s">
        <v>8</v>
      </c>
      <c r="D321">
        <v>1414.4576</v>
      </c>
      <c r="E321">
        <v>1.0057739999999999</v>
      </c>
      <c r="F321">
        <v>1422.6246781824</v>
      </c>
      <c r="G321">
        <v>35870663611</v>
      </c>
      <c r="H321" s="6">
        <f t="shared" si="2"/>
        <v>9.5876328021438084E-5</v>
      </c>
    </row>
    <row r="322" spans="1:8" x14ac:dyDescent="0.2">
      <c r="A322" s="5">
        <v>42506</v>
      </c>
      <c r="B322" t="s">
        <v>7</v>
      </c>
      <c r="C322" t="s">
        <v>8</v>
      </c>
      <c r="D322">
        <v>1414.8628000000001</v>
      </c>
      <c r="E322">
        <v>1.0057739999999999</v>
      </c>
      <c r="F322">
        <v>1423.0322178071999</v>
      </c>
      <c r="G322">
        <v>35880939386</v>
      </c>
      <c r="H322" s="6">
        <f t="shared" si="2"/>
        <v>2.8647023424377416E-4</v>
      </c>
    </row>
    <row r="323" spans="1:8" x14ac:dyDescent="0.2">
      <c r="A323" s="5">
        <v>42507</v>
      </c>
      <c r="B323" t="s">
        <v>7</v>
      </c>
      <c r="C323" t="s">
        <v>8</v>
      </c>
      <c r="D323">
        <v>1414.9504999999999</v>
      </c>
      <c r="E323">
        <v>1.0057739999999999</v>
      </c>
      <c r="F323">
        <v>1423.120424187</v>
      </c>
      <c r="G323">
        <v>35883165045</v>
      </c>
      <c r="H323" s="6">
        <f t="shared" si="2"/>
        <v>6.1984808703785532E-5</v>
      </c>
    </row>
    <row r="324" spans="1:8" x14ac:dyDescent="0.2">
      <c r="A324" s="5">
        <v>42508</v>
      </c>
      <c r="B324" t="s">
        <v>7</v>
      </c>
      <c r="C324" t="s">
        <v>8</v>
      </c>
      <c r="D324">
        <v>1415.3681999999999</v>
      </c>
      <c r="E324">
        <v>1.0057739999999999</v>
      </c>
      <c r="F324">
        <v>1423.5405359868</v>
      </c>
      <c r="G324">
        <v>35913573204</v>
      </c>
      <c r="H324" s="6">
        <f t="shared" si="2"/>
        <v>2.9520467323762567E-4</v>
      </c>
    </row>
    <row r="325" spans="1:8" x14ac:dyDescent="0.2">
      <c r="A325" s="5">
        <v>42509</v>
      </c>
      <c r="B325" t="s">
        <v>7</v>
      </c>
      <c r="C325" t="s">
        <v>8</v>
      </c>
      <c r="D325">
        <v>1415.3705</v>
      </c>
      <c r="E325">
        <v>1.0057739999999999</v>
      </c>
      <c r="F325">
        <v>1423.5428492670001</v>
      </c>
      <c r="G325">
        <v>35913631345</v>
      </c>
      <c r="H325" s="6">
        <f t="shared" si="2"/>
        <v>1.6250188468180937E-6</v>
      </c>
    </row>
    <row r="326" spans="1:8" x14ac:dyDescent="0.2">
      <c r="A326" s="5">
        <v>42510</v>
      </c>
      <c r="B326" t="s">
        <v>7</v>
      </c>
      <c r="C326" t="s">
        <v>8</v>
      </c>
      <c r="D326">
        <v>1415.3421000000001</v>
      </c>
      <c r="E326">
        <v>1.0057739999999999</v>
      </c>
      <c r="F326">
        <v>1423.5142852854001</v>
      </c>
      <c r="G326">
        <v>36111346522</v>
      </c>
      <c r="H326" s="6">
        <f t="shared" si="2"/>
        <v>-2.0065417500214622E-5</v>
      </c>
    </row>
    <row r="327" spans="1:8" x14ac:dyDescent="0.2">
      <c r="A327" s="5">
        <v>42511</v>
      </c>
      <c r="B327" t="s">
        <v>7</v>
      </c>
      <c r="C327" t="s">
        <v>8</v>
      </c>
      <c r="D327">
        <v>1415.5138999999999</v>
      </c>
      <c r="E327">
        <v>1.0057739999999999</v>
      </c>
      <c r="F327">
        <v>1423.6870772586001</v>
      </c>
      <c r="G327">
        <v>36115728348</v>
      </c>
      <c r="H327" s="6">
        <f t="shared" si="2"/>
        <v>1.2138408092288167E-4</v>
      </c>
    </row>
    <row r="328" spans="1:8" x14ac:dyDescent="0.2">
      <c r="A328" s="5">
        <v>42512</v>
      </c>
      <c r="B328" t="s">
        <v>7</v>
      </c>
      <c r="C328" t="s">
        <v>8</v>
      </c>
      <c r="D328">
        <v>1415.6507999999999</v>
      </c>
      <c r="E328">
        <v>1.0057739999999999</v>
      </c>
      <c r="F328">
        <v>1423.8247677192001</v>
      </c>
      <c r="G328">
        <v>36119222399</v>
      </c>
      <c r="H328" s="6">
        <f t="shared" si="2"/>
        <v>9.6713991999619608E-5</v>
      </c>
    </row>
    <row r="329" spans="1:8" x14ac:dyDescent="0.2">
      <c r="A329" s="5">
        <v>42513</v>
      </c>
      <c r="B329" t="s">
        <v>7</v>
      </c>
      <c r="C329" t="s">
        <v>8</v>
      </c>
      <c r="D329">
        <v>1416.2764</v>
      </c>
      <c r="E329">
        <v>1.0057739999999999</v>
      </c>
      <c r="F329">
        <v>1424.4539799336001</v>
      </c>
      <c r="G329">
        <v>36176190841</v>
      </c>
      <c r="H329" s="6">
        <f t="shared" si="2"/>
        <v>4.4191689080386176E-4</v>
      </c>
    </row>
    <row r="330" spans="1:8" x14ac:dyDescent="0.2">
      <c r="A330" s="5">
        <v>42514</v>
      </c>
      <c r="B330" t="s">
        <v>7</v>
      </c>
      <c r="C330" t="s">
        <v>8</v>
      </c>
      <c r="D330">
        <v>1416.2014999999999</v>
      </c>
      <c r="E330">
        <v>1.0057739999999999</v>
      </c>
      <c r="F330">
        <v>1424.3786474609999</v>
      </c>
      <c r="G330">
        <v>36663207234</v>
      </c>
      <c r="H330" s="6">
        <f t="shared" si="2"/>
        <v>-5.2885157162951835E-5</v>
      </c>
    </row>
    <row r="331" spans="1:8" x14ac:dyDescent="0.2">
      <c r="A331" s="5">
        <v>42515</v>
      </c>
      <c r="B331" t="s">
        <v>7</v>
      </c>
      <c r="C331" t="s">
        <v>8</v>
      </c>
      <c r="D331">
        <v>1416.7467999999999</v>
      </c>
      <c r="E331">
        <v>1.0057739999999999</v>
      </c>
      <c r="F331">
        <v>1424.9270960232</v>
      </c>
      <c r="G331">
        <v>36726909569</v>
      </c>
      <c r="H331" s="6">
        <f t="shared" si="2"/>
        <v>3.8504407741424274E-4</v>
      </c>
    </row>
    <row r="332" spans="1:8" x14ac:dyDescent="0.2">
      <c r="A332" s="5">
        <v>42516</v>
      </c>
      <c r="B332" t="s">
        <v>7</v>
      </c>
      <c r="C332" t="s">
        <v>8</v>
      </c>
      <c r="D332">
        <v>1416.9363000000001</v>
      </c>
      <c r="E332">
        <v>1.0057739999999999</v>
      </c>
      <c r="F332">
        <v>1425.1176901962001</v>
      </c>
      <c r="G332">
        <v>36739332784</v>
      </c>
      <c r="H332" s="6">
        <f t="shared" si="2"/>
        <v>1.3375713994911997E-4</v>
      </c>
    </row>
    <row r="333" spans="1:8" x14ac:dyDescent="0.2">
      <c r="A333" s="5">
        <v>42517</v>
      </c>
      <c r="B333" t="s">
        <v>7</v>
      </c>
      <c r="C333" t="s">
        <v>8</v>
      </c>
      <c r="D333">
        <v>1417.1614999999999</v>
      </c>
      <c r="E333">
        <v>1.0057739999999999</v>
      </c>
      <c r="F333">
        <v>1425.344190501</v>
      </c>
      <c r="G333">
        <v>36835869731</v>
      </c>
      <c r="H333" s="6">
        <f t="shared" si="2"/>
        <v>1.5893445598069711E-4</v>
      </c>
    </row>
    <row r="334" spans="1:8" x14ac:dyDescent="0.2">
      <c r="A334" s="5">
        <v>42518</v>
      </c>
      <c r="B334" t="s">
        <v>7</v>
      </c>
      <c r="C334" t="s">
        <v>8</v>
      </c>
      <c r="D334">
        <v>1417.3173999999999</v>
      </c>
      <c r="E334">
        <v>1.0057739999999999</v>
      </c>
      <c r="F334">
        <v>1425.5009906676</v>
      </c>
      <c r="G334">
        <v>36839922700</v>
      </c>
      <c r="H334" s="6">
        <f t="shared" si="2"/>
        <v>1.1000863345511647E-4</v>
      </c>
    </row>
    <row r="335" spans="1:8" x14ac:dyDescent="0.2">
      <c r="A335" s="5">
        <v>42519</v>
      </c>
      <c r="B335" t="s">
        <v>7</v>
      </c>
      <c r="C335" t="s">
        <v>8</v>
      </c>
      <c r="D335">
        <v>1417.4843000000001</v>
      </c>
      <c r="E335">
        <v>1.0057739999999999</v>
      </c>
      <c r="F335">
        <v>1425.6688543482001</v>
      </c>
      <c r="G335">
        <v>36844259415</v>
      </c>
      <c r="H335" s="6">
        <f t="shared" si="2"/>
        <v>1.1775767375743484E-4</v>
      </c>
    </row>
    <row r="336" spans="1:8" x14ac:dyDescent="0.2">
      <c r="A336" s="5">
        <v>42520</v>
      </c>
      <c r="B336" t="s">
        <v>7</v>
      </c>
      <c r="C336" t="s">
        <v>8</v>
      </c>
      <c r="D336">
        <v>1418.1314</v>
      </c>
      <c r="E336">
        <v>1.0057739999999999</v>
      </c>
      <c r="F336">
        <v>1426.3196907035999</v>
      </c>
      <c r="G336">
        <v>37115068003</v>
      </c>
      <c r="H336" s="6">
        <f t="shared" si="2"/>
        <v>4.5651299277160717E-4</v>
      </c>
    </row>
    <row r="337" spans="1:8" x14ac:dyDescent="0.2">
      <c r="A337" s="5">
        <v>42521</v>
      </c>
      <c r="B337" t="s">
        <v>7</v>
      </c>
      <c r="C337" t="s">
        <v>8</v>
      </c>
      <c r="D337">
        <v>1417.7067999999999</v>
      </c>
      <c r="E337">
        <v>1.0057739999999999</v>
      </c>
      <c r="F337">
        <v>1425.8926390632</v>
      </c>
      <c r="G337">
        <v>37103955112</v>
      </c>
      <c r="H337" s="6">
        <f t="shared" si="2"/>
        <v>-2.9940808023842802E-4</v>
      </c>
    </row>
    <row r="338" spans="1:8" x14ac:dyDescent="0.2">
      <c r="A338" s="5">
        <v>42522</v>
      </c>
      <c r="B338" t="s">
        <v>7</v>
      </c>
      <c r="C338" t="s">
        <v>8</v>
      </c>
      <c r="D338">
        <v>1418.3616999999999</v>
      </c>
      <c r="E338">
        <v>1.0057739999999999</v>
      </c>
      <c r="F338">
        <v>1426.5513204557999</v>
      </c>
      <c r="G338">
        <v>37121093116</v>
      </c>
      <c r="H338" s="6">
        <f t="shared" si="2"/>
        <v>4.6194318881731533E-4</v>
      </c>
    </row>
    <row r="339" spans="1:8" x14ac:dyDescent="0.2">
      <c r="A339" s="5">
        <v>42523</v>
      </c>
      <c r="B339" t="s">
        <v>7</v>
      </c>
      <c r="C339" t="s">
        <v>8</v>
      </c>
      <c r="D339">
        <v>1419.0967000000001</v>
      </c>
      <c r="E339">
        <v>1.0057739999999999</v>
      </c>
      <c r="F339">
        <v>1427.2905643458</v>
      </c>
      <c r="G339">
        <v>37377745717</v>
      </c>
      <c r="H339" s="6">
        <f t="shared" si="2"/>
        <v>5.1820350196996046E-4</v>
      </c>
    </row>
    <row r="340" spans="1:8" x14ac:dyDescent="0.2">
      <c r="A340" s="5">
        <v>42524</v>
      </c>
      <c r="B340" t="s">
        <v>7</v>
      </c>
      <c r="C340" t="s">
        <v>8</v>
      </c>
      <c r="D340">
        <v>1420.3325</v>
      </c>
      <c r="E340">
        <v>1.0057739999999999</v>
      </c>
      <c r="F340">
        <v>1428.5334998549999</v>
      </c>
      <c r="G340">
        <v>37410294235</v>
      </c>
      <c r="H340" s="6">
        <f t="shared" si="2"/>
        <v>8.7083565200307689E-4</v>
      </c>
    </row>
    <row r="341" spans="1:8" x14ac:dyDescent="0.2">
      <c r="A341" s="5">
        <v>42525</v>
      </c>
      <c r="B341" t="s">
        <v>7</v>
      </c>
      <c r="C341" t="s">
        <v>8</v>
      </c>
      <c r="D341">
        <v>1420.4851000000001</v>
      </c>
      <c r="E341">
        <v>1.0057739999999999</v>
      </c>
      <c r="F341">
        <v>1428.6869809673999</v>
      </c>
      <c r="G341">
        <v>37414313585</v>
      </c>
      <c r="H341" s="6">
        <f t="shared" si="2"/>
        <v>1.0743963121306876E-4</v>
      </c>
    </row>
    <row r="342" spans="1:8" x14ac:dyDescent="0.2">
      <c r="A342" s="5">
        <v>42526</v>
      </c>
      <c r="B342" t="s">
        <v>7</v>
      </c>
      <c r="C342" t="s">
        <v>8</v>
      </c>
      <c r="D342">
        <v>1420.6523999999999</v>
      </c>
      <c r="E342">
        <v>1.0057739999999999</v>
      </c>
      <c r="F342">
        <v>1428.8552469576</v>
      </c>
      <c r="G342">
        <v>37418720325</v>
      </c>
      <c r="H342" s="6">
        <f t="shared" si="2"/>
        <v>1.1777666657675212E-4</v>
      </c>
    </row>
    <row r="343" spans="1:8" x14ac:dyDescent="0.2">
      <c r="A343" s="5">
        <v>42527</v>
      </c>
      <c r="B343" t="s">
        <v>7</v>
      </c>
      <c r="C343" t="s">
        <v>8</v>
      </c>
      <c r="D343">
        <v>1421.4635000000001</v>
      </c>
      <c r="E343">
        <v>1.0057739999999999</v>
      </c>
      <c r="F343">
        <v>1429.6710302490001</v>
      </c>
      <c r="G343">
        <v>37447023327</v>
      </c>
      <c r="H343" s="6">
        <f t="shared" si="2"/>
        <v>5.7093487470982751E-4</v>
      </c>
    </row>
    <row r="344" spans="1:8" x14ac:dyDescent="0.2">
      <c r="A344" s="5">
        <v>42528</v>
      </c>
      <c r="B344" t="s">
        <v>7</v>
      </c>
      <c r="C344" t="s">
        <v>8</v>
      </c>
      <c r="D344">
        <v>1422.2639999999999</v>
      </c>
      <c r="E344">
        <v>1.0057739999999999</v>
      </c>
      <c r="F344">
        <v>1430.476152336</v>
      </c>
      <c r="G344">
        <v>37468112052</v>
      </c>
      <c r="H344" s="6">
        <f t="shared" si="2"/>
        <v>5.6315199088818879E-4</v>
      </c>
    </row>
    <row r="345" spans="1:8" x14ac:dyDescent="0.2">
      <c r="A345" s="5">
        <v>42529</v>
      </c>
      <c r="B345" t="s">
        <v>7</v>
      </c>
      <c r="C345" t="s">
        <v>8</v>
      </c>
      <c r="D345">
        <v>1422.5676000000001</v>
      </c>
      <c r="E345">
        <v>1.0057739999999999</v>
      </c>
      <c r="F345">
        <v>1430.7815053224001</v>
      </c>
      <c r="G345">
        <v>37478811198</v>
      </c>
      <c r="H345" s="6">
        <f t="shared" si="2"/>
        <v>2.1346247953979436E-4</v>
      </c>
    </row>
    <row r="346" spans="1:8" x14ac:dyDescent="0.2">
      <c r="A346" s="5">
        <v>42530</v>
      </c>
      <c r="B346" t="s">
        <v>7</v>
      </c>
      <c r="C346" t="s">
        <v>8</v>
      </c>
      <c r="D346">
        <v>1422.846</v>
      </c>
      <c r="E346">
        <v>1.0057739999999999</v>
      </c>
      <c r="F346">
        <v>1431.0615128039999</v>
      </c>
      <c r="G346">
        <v>37487647101</v>
      </c>
      <c r="H346" s="6">
        <f t="shared" si="2"/>
        <v>1.9570247487687986E-4</v>
      </c>
    </row>
    <row r="347" spans="1:8" x14ac:dyDescent="0.2">
      <c r="A347" s="5">
        <v>42531</v>
      </c>
      <c r="B347" t="s">
        <v>7</v>
      </c>
      <c r="C347" t="s">
        <v>8</v>
      </c>
      <c r="D347">
        <v>1423.4937</v>
      </c>
      <c r="E347">
        <v>1.0057739999999999</v>
      </c>
      <c r="F347">
        <v>1431.7129526238</v>
      </c>
      <c r="G347">
        <v>37506212185</v>
      </c>
      <c r="H347" s="6">
        <f t="shared" si="2"/>
        <v>4.5521440830564863E-4</v>
      </c>
    </row>
    <row r="348" spans="1:8" x14ac:dyDescent="0.2">
      <c r="A348" s="5">
        <v>42532</v>
      </c>
      <c r="B348" t="s">
        <v>7</v>
      </c>
      <c r="C348" t="s">
        <v>8</v>
      </c>
      <c r="D348">
        <v>1423.6179</v>
      </c>
      <c r="E348">
        <v>1.0057739999999999</v>
      </c>
      <c r="F348">
        <v>1431.8378697546</v>
      </c>
      <c r="G348">
        <v>37509484069</v>
      </c>
      <c r="H348" s="6">
        <f t="shared" si="2"/>
        <v>8.7250122708715239E-5</v>
      </c>
    </row>
    <row r="349" spans="1:8" x14ac:dyDescent="0.2">
      <c r="A349" s="5">
        <v>42533</v>
      </c>
      <c r="B349" t="s">
        <v>7</v>
      </c>
      <c r="C349" t="s">
        <v>8</v>
      </c>
      <c r="D349">
        <v>1423.7537</v>
      </c>
      <c r="E349">
        <v>1.0057739999999999</v>
      </c>
      <c r="F349">
        <v>1431.9744538637999</v>
      </c>
      <c r="G349">
        <v>37513063063</v>
      </c>
      <c r="H349" s="6">
        <f t="shared" si="2"/>
        <v>9.539076461462237E-5</v>
      </c>
    </row>
    <row r="350" spans="1:8" x14ac:dyDescent="0.2">
      <c r="A350" s="5">
        <v>42534</v>
      </c>
      <c r="B350" t="s">
        <v>7</v>
      </c>
      <c r="C350" t="s">
        <v>8</v>
      </c>
      <c r="D350">
        <v>1424.0655999999999</v>
      </c>
      <c r="E350">
        <v>1.0057739999999999</v>
      </c>
      <c r="F350">
        <v>1432.2881547744</v>
      </c>
      <c r="G350">
        <v>37521279665</v>
      </c>
      <c r="H350" s="6">
        <f t="shared" si="2"/>
        <v>2.1906878977739908E-4</v>
      </c>
    </row>
    <row r="351" spans="1:8" x14ac:dyDescent="0.2">
      <c r="A351" s="5">
        <v>42535</v>
      </c>
      <c r="B351" t="s">
        <v>7</v>
      </c>
      <c r="C351" t="s">
        <v>8</v>
      </c>
      <c r="D351">
        <v>1424.1747</v>
      </c>
      <c r="E351">
        <v>1.0057739999999999</v>
      </c>
      <c r="F351">
        <v>1432.3978847178</v>
      </c>
      <c r="G351">
        <v>37796171134</v>
      </c>
      <c r="H351" s="6">
        <f t="shared" si="2"/>
        <v>7.6611639238999274E-5</v>
      </c>
    </row>
    <row r="352" spans="1:8" x14ac:dyDescent="0.2">
      <c r="A352" s="5">
        <v>42536</v>
      </c>
      <c r="B352" t="s">
        <v>7</v>
      </c>
      <c r="C352" t="s">
        <v>8</v>
      </c>
      <c r="D352">
        <v>1424.4281000000001</v>
      </c>
      <c r="E352">
        <v>1.0057739999999999</v>
      </c>
      <c r="F352">
        <v>1432.6527478493999</v>
      </c>
      <c r="G352">
        <v>37801891880</v>
      </c>
      <c r="H352" s="6">
        <f t="shared" si="2"/>
        <v>1.7792760958323939E-4</v>
      </c>
    </row>
    <row r="353" spans="1:8" x14ac:dyDescent="0.2">
      <c r="A353" s="5">
        <v>42537</v>
      </c>
      <c r="B353" t="s">
        <v>7</v>
      </c>
      <c r="C353" t="s">
        <v>8</v>
      </c>
      <c r="D353">
        <v>1425.3347000000001</v>
      </c>
      <c r="E353">
        <v>1.0057739999999999</v>
      </c>
      <c r="F353">
        <v>1433.5645825577999</v>
      </c>
      <c r="G353">
        <v>37826919375</v>
      </c>
      <c r="H353" s="6">
        <f t="shared" si="2"/>
        <v>6.3646596132160838E-4</v>
      </c>
    </row>
    <row r="354" spans="1:8" x14ac:dyDescent="0.2">
      <c r="A354" s="5">
        <v>42538</v>
      </c>
      <c r="B354" t="s">
        <v>7</v>
      </c>
      <c r="C354" t="s">
        <v>8</v>
      </c>
      <c r="D354">
        <v>1425.0628999999999</v>
      </c>
      <c r="E354">
        <v>1.0057739999999999</v>
      </c>
      <c r="F354">
        <v>1433.2912131846001</v>
      </c>
      <c r="G354">
        <v>37882266283</v>
      </c>
      <c r="H354" s="6">
        <f t="shared" si="2"/>
        <v>-1.9069205289101721E-4</v>
      </c>
    </row>
    <row r="355" spans="1:8" x14ac:dyDescent="0.2">
      <c r="A355" s="5">
        <v>42539</v>
      </c>
      <c r="B355" t="s">
        <v>7</v>
      </c>
      <c r="C355" t="s">
        <v>8</v>
      </c>
      <c r="D355">
        <v>1425.2050999999999</v>
      </c>
      <c r="E355">
        <v>1.0057739999999999</v>
      </c>
      <c r="F355">
        <v>1433.4342342473999</v>
      </c>
      <c r="G355">
        <v>37886047898</v>
      </c>
      <c r="H355" s="6">
        <f t="shared" si="2"/>
        <v>9.9785069135993609E-5</v>
      </c>
    </row>
    <row r="356" spans="1:8" x14ac:dyDescent="0.2">
      <c r="A356" s="5">
        <v>42540</v>
      </c>
      <c r="B356" t="s">
        <v>7</v>
      </c>
      <c r="C356" t="s">
        <v>8</v>
      </c>
      <c r="D356">
        <v>1425.3385000000001</v>
      </c>
      <c r="E356">
        <v>1.0057739999999999</v>
      </c>
      <c r="F356">
        <v>1433.5684044990001</v>
      </c>
      <c r="G356">
        <v>37889594688</v>
      </c>
      <c r="H356" s="6">
        <f t="shared" si="2"/>
        <v>9.3600563175089135E-5</v>
      </c>
    </row>
    <row r="357" spans="1:8" x14ac:dyDescent="0.2">
      <c r="A357" s="5">
        <v>42541</v>
      </c>
      <c r="B357" t="s">
        <v>7</v>
      </c>
      <c r="C357" t="s">
        <v>8</v>
      </c>
      <c r="D357">
        <v>1424.3131000000001</v>
      </c>
      <c r="E357">
        <v>1.0057739999999999</v>
      </c>
      <c r="F357">
        <v>1432.5370838394001</v>
      </c>
      <c r="G357">
        <v>37901932574</v>
      </c>
      <c r="H357" s="6">
        <f t="shared" si="2"/>
        <v>-7.1940805640202665E-4</v>
      </c>
    </row>
    <row r="358" spans="1:8" x14ac:dyDescent="0.2">
      <c r="A358" s="5">
        <v>42542</v>
      </c>
      <c r="B358" t="s">
        <v>7</v>
      </c>
      <c r="C358" t="s">
        <v>8</v>
      </c>
      <c r="D358">
        <v>1424.0808999999999</v>
      </c>
      <c r="E358">
        <v>1.0057739999999999</v>
      </c>
      <c r="F358">
        <v>1432.3035431165999</v>
      </c>
      <c r="G358">
        <v>37950821122</v>
      </c>
      <c r="H358" s="6">
        <f t="shared" si="2"/>
        <v>-1.6302595265060837E-4</v>
      </c>
    </row>
    <row r="359" spans="1:8" x14ac:dyDescent="0.2">
      <c r="A359" s="5">
        <v>42543</v>
      </c>
      <c r="B359" t="s">
        <v>7</v>
      </c>
      <c r="C359" t="s">
        <v>8</v>
      </c>
      <c r="D359">
        <v>1421.0407</v>
      </c>
      <c r="E359">
        <v>1.0079323910039999</v>
      </c>
      <c r="F359">
        <v>1432.31295012082</v>
      </c>
      <c r="G359">
        <v>37869803377</v>
      </c>
      <c r="H359" s="6">
        <f t="shared" si="2"/>
        <v>6.5677448508605352E-6</v>
      </c>
    </row>
    <row r="360" spans="1:8" x14ac:dyDescent="0.2">
      <c r="A360" s="5">
        <v>42544</v>
      </c>
      <c r="B360" t="s">
        <v>7</v>
      </c>
      <c r="C360" t="s">
        <v>8</v>
      </c>
      <c r="D360">
        <v>1421.4226000000001</v>
      </c>
      <c r="E360">
        <v>1.0079323910039999</v>
      </c>
      <c r="F360">
        <v>1432.69787984512</v>
      </c>
      <c r="G360">
        <v>37879978615</v>
      </c>
      <c r="H360" s="6">
        <f t="shared" si="2"/>
        <v>2.6874694127942966E-4</v>
      </c>
    </row>
    <row r="361" spans="1:8" x14ac:dyDescent="0.2">
      <c r="A361" s="5">
        <v>42545</v>
      </c>
      <c r="B361" t="s">
        <v>7</v>
      </c>
      <c r="C361" t="s">
        <v>8</v>
      </c>
      <c r="D361">
        <v>1422.5295000000001</v>
      </c>
      <c r="E361">
        <v>1.0079323910039999</v>
      </c>
      <c r="F361">
        <v>1433.81356020872</v>
      </c>
      <c r="G361">
        <v>37909478174</v>
      </c>
      <c r="H361" s="6">
        <f t="shared" si="2"/>
        <v>7.7872688952429492E-4</v>
      </c>
    </row>
    <row r="362" spans="1:8" x14ac:dyDescent="0.2">
      <c r="A362" s="5">
        <v>42546</v>
      </c>
      <c r="B362" t="s">
        <v>7</v>
      </c>
      <c r="C362" t="s">
        <v>8</v>
      </c>
      <c r="D362">
        <v>1422.6572000000001</v>
      </c>
      <c r="E362">
        <v>1.0079323910039999</v>
      </c>
      <c r="F362">
        <v>1433.9422731750601</v>
      </c>
      <c r="G362">
        <v>37912879815</v>
      </c>
      <c r="H362" s="6">
        <f t="shared" si="2"/>
        <v>8.9769667348749138E-5</v>
      </c>
    </row>
    <row r="363" spans="1:8" x14ac:dyDescent="0.2">
      <c r="A363" s="5">
        <v>42547</v>
      </c>
      <c r="B363" t="s">
        <v>7</v>
      </c>
      <c r="C363" t="s">
        <v>8</v>
      </c>
      <c r="D363">
        <v>1422.8044</v>
      </c>
      <c r="E363">
        <v>1.0079323910039999</v>
      </c>
      <c r="F363">
        <v>1434.0906408230101</v>
      </c>
      <c r="G363">
        <v>37916802647</v>
      </c>
      <c r="H363" s="6">
        <f t="shared" si="2"/>
        <v>1.0346835484620343E-4</v>
      </c>
    </row>
    <row r="364" spans="1:8" x14ac:dyDescent="0.2">
      <c r="A364" s="5">
        <v>42548</v>
      </c>
      <c r="B364" t="s">
        <v>7</v>
      </c>
      <c r="C364" t="s">
        <v>8</v>
      </c>
      <c r="D364">
        <v>1422.9392</v>
      </c>
      <c r="E364">
        <v>1.0079323910039999</v>
      </c>
      <c r="F364">
        <v>1434.2265101093201</v>
      </c>
      <c r="G364">
        <v>37920395564</v>
      </c>
      <c r="H364" s="6">
        <f t="shared" si="2"/>
        <v>9.4742467764863392E-5</v>
      </c>
    </row>
    <row r="365" spans="1:8" x14ac:dyDescent="0.2">
      <c r="A365" s="5">
        <v>42549</v>
      </c>
      <c r="B365" t="s">
        <v>7</v>
      </c>
      <c r="C365" t="s">
        <v>8</v>
      </c>
      <c r="D365">
        <v>1423.2945999999999</v>
      </c>
      <c r="E365">
        <v>1.0079323910039999</v>
      </c>
      <c r="F365">
        <v>1434.5847292810799</v>
      </c>
      <c r="G365">
        <v>37929867442</v>
      </c>
      <c r="H365" s="6">
        <f t="shared" si="2"/>
        <v>2.4976471236226594E-4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/>
  <dimension ref="A1:I13"/>
  <sheetViews>
    <sheetView workbookViewId="0"/>
  </sheetViews>
  <sheetFormatPr baseColWidth="10" defaultRowHeight="14.25" x14ac:dyDescent="0.2"/>
  <cols>
    <col min="1" max="1" width="11" customWidth="1"/>
    <col min="2" max="2" width="17.625" bestFit="1" customWidth="1"/>
    <col min="3" max="3" width="17.125" bestFit="1" customWidth="1"/>
    <col min="4" max="4" width="17.375" bestFit="1" customWidth="1"/>
    <col min="5" max="5" width="17.25" bestFit="1" customWidth="1"/>
    <col min="6" max="6" width="16.875" bestFit="1" customWidth="1"/>
    <col min="7" max="8" width="17.75" bestFit="1" customWidth="1"/>
  </cols>
  <sheetData>
    <row r="1" spans="1:9" x14ac:dyDescent="0.2">
      <c r="B1" t="s">
        <v>0</v>
      </c>
      <c r="C1" t="s">
        <v>3</v>
      </c>
      <c r="D1" t="s">
        <v>4</v>
      </c>
      <c r="E1" t="s">
        <v>5</v>
      </c>
      <c r="F1" t="s">
        <v>26</v>
      </c>
      <c r="G1" t="s">
        <v>25</v>
      </c>
      <c r="H1" t="s">
        <v>6</v>
      </c>
    </row>
    <row r="2" spans="1:9" x14ac:dyDescent="0.2">
      <c r="A2" s="2">
        <f>+YTD!B6</f>
        <v>42738</v>
      </c>
      <c r="B2" s="8">
        <f>+YTD!D6</f>
        <v>1.5155271952778104E-3</v>
      </c>
      <c r="C2" s="8">
        <f>+YTD!I6</f>
        <v>1.5510123418431832E-3</v>
      </c>
      <c r="D2" s="8">
        <f>+YTD!N6</f>
        <v>1.7150763562270299E-3</v>
      </c>
      <c r="E2" s="8">
        <f>+YTD!S6</f>
        <v>1.6919440120344298E-3</v>
      </c>
      <c r="F2" s="8">
        <f>+YTD!AG6</f>
        <v>1.2853906563055073E-3</v>
      </c>
      <c r="G2" s="8">
        <f>+YTD!AM6</f>
        <v>1.0532295488516752E-3</v>
      </c>
      <c r="H2" s="8">
        <f>+YTD!X5</f>
        <v>7.8175452907802701E-4</v>
      </c>
      <c r="I2" s="8">
        <f>+H2-AVERAGE(B2:G2)</f>
        <v>-6.8694215601191222E-4</v>
      </c>
    </row>
    <row r="3" spans="1:9" x14ac:dyDescent="0.2">
      <c r="A3" s="2">
        <f>+YTD!B7</f>
        <v>42739</v>
      </c>
      <c r="B3" s="8">
        <f>+YTD!D7</f>
        <v>3.2479511363858737E-3</v>
      </c>
      <c r="C3" s="8">
        <f>+YTD!I7</f>
        <v>3.023083733602494E-3</v>
      </c>
      <c r="D3" s="8">
        <f>+YTD!N7</f>
        <v>2.5375580652691188E-3</v>
      </c>
      <c r="E3" s="8">
        <f>+YTD!S7</f>
        <v>2.6719361218319193E-3</v>
      </c>
      <c r="F3" s="8">
        <f>+YTD!AG7</f>
        <v>3.0435527908132531E-3</v>
      </c>
      <c r="G3" s="8">
        <f>+YTD!AM7</f>
        <v>1.9614128121361318E-3</v>
      </c>
      <c r="H3" s="8">
        <f>+YTD!X6</f>
        <v>2.384186931123411E-3</v>
      </c>
      <c r="I3" s="8">
        <f t="shared" ref="I3:I12" si="0">+H3-AVERAGE(B3:G3)</f>
        <v>-3.6339551221638766E-4</v>
      </c>
    </row>
    <row r="4" spans="1:9" x14ac:dyDescent="0.2">
      <c r="A4" s="2">
        <f>+YTD!B8</f>
        <v>42740</v>
      </c>
      <c r="B4" s="8">
        <f>+YTD!D8</f>
        <v>2.3306260946451829E-3</v>
      </c>
      <c r="C4" s="8">
        <f>+YTD!I8</f>
        <v>2.9119145148548409E-3</v>
      </c>
      <c r="D4" s="8">
        <f>+YTD!N8</f>
        <v>3.1577145637877724E-3</v>
      </c>
      <c r="E4" s="8">
        <f>+YTD!S8</f>
        <v>3.2502390840030149E-3</v>
      </c>
      <c r="F4" s="8">
        <f>+YTD!AG8</f>
        <v>2.7360277103147812E-3</v>
      </c>
      <c r="G4" s="8">
        <f>+YTD!AM8</f>
        <v>2.4842676273082454E-3</v>
      </c>
      <c r="H4" s="8">
        <f>+YTD!X7</f>
        <v>1.9244973605925253E-3</v>
      </c>
      <c r="I4" s="8">
        <f t="shared" si="0"/>
        <v>-8.8730090522644777E-4</v>
      </c>
    </row>
    <row r="5" spans="1:9" x14ac:dyDescent="0.2">
      <c r="A5" s="2">
        <f>+YTD!B9</f>
        <v>42741</v>
      </c>
      <c r="B5" s="8">
        <f>+YTD!D9</f>
        <v>6.7006568956284873E-4</v>
      </c>
      <c r="C5" s="8">
        <f>+YTD!I9</f>
        <v>7.585335018964745E-4</v>
      </c>
      <c r="D5" s="8">
        <f>+YTD!N9</f>
        <v>8.592491707823946E-4</v>
      </c>
      <c r="E5" s="8">
        <f>+YTD!S9</f>
        <v>9.1399316223772509E-4</v>
      </c>
      <c r="F5" s="8">
        <f>+YTD!AG9</f>
        <v>1.2475916353671401E-3</v>
      </c>
      <c r="G5" s="8">
        <f>+YTD!AM9</f>
        <v>4.7764976911457424E-4</v>
      </c>
      <c r="H5" s="8">
        <f>+YTD!X8</f>
        <v>2.7729870481230101E-4</v>
      </c>
      <c r="I5" s="8">
        <f t="shared" si="0"/>
        <v>-5.4388178334789183E-4</v>
      </c>
    </row>
    <row r="6" spans="1:9" x14ac:dyDescent="0.2">
      <c r="A6" s="2">
        <f>+YTD!B10</f>
        <v>42742</v>
      </c>
      <c r="B6" s="8">
        <f>+YTD!D10</f>
        <v>0</v>
      </c>
      <c r="C6" s="8">
        <f>+YTD!I10</f>
        <v>0</v>
      </c>
      <c r="D6" s="8">
        <f>+YTD!N10</f>
        <v>0</v>
      </c>
      <c r="E6" s="8">
        <f>+YTD!S10</f>
        <v>0</v>
      </c>
      <c r="F6" s="8">
        <f>+YTD!AG10</f>
        <v>0</v>
      </c>
      <c r="G6" s="8">
        <f>+YTD!AM10</f>
        <v>0</v>
      </c>
      <c r="H6" s="8">
        <f>+YTD!X9</f>
        <v>-5.4768215502787321E-4</v>
      </c>
      <c r="I6" s="8">
        <f t="shared" si="0"/>
        <v>-5.4768215502787321E-4</v>
      </c>
    </row>
    <row r="7" spans="1:9" x14ac:dyDescent="0.2">
      <c r="A7" s="2">
        <f>+YTD!B11</f>
        <v>42743</v>
      </c>
      <c r="B7" s="8">
        <f>+YTD!D11</f>
        <v>0</v>
      </c>
      <c r="C7" s="8">
        <f>+YTD!I11</f>
        <v>0</v>
      </c>
      <c r="D7" s="8">
        <f>+YTD!N11</f>
        <v>0</v>
      </c>
      <c r="E7" s="8">
        <f>+YTD!S11</f>
        <v>0</v>
      </c>
      <c r="F7" s="8">
        <f>+YTD!AG11</f>
        <v>0</v>
      </c>
      <c r="G7" s="8">
        <f>+YTD!AM11</f>
        <v>0</v>
      </c>
      <c r="H7" s="8">
        <f>+YTD!X10</f>
        <v>6.7652132733408976E-5</v>
      </c>
      <c r="I7" s="8">
        <f t="shared" si="0"/>
        <v>6.7652132733408976E-5</v>
      </c>
    </row>
    <row r="8" spans="1:9" x14ac:dyDescent="0.2">
      <c r="A8" s="2">
        <f>+YTD!B12</f>
        <v>42744</v>
      </c>
      <c r="B8" s="8">
        <f>+YTD!D12</f>
        <v>-1.1092645288711678E-3</v>
      </c>
      <c r="C8" s="8">
        <f>+YTD!I12</f>
        <v>-5.7356729969615383E-4</v>
      </c>
      <c r="D8" s="8">
        <f>+YTD!N12</f>
        <v>-1.6428683916400733E-3</v>
      </c>
      <c r="E8" s="8">
        <f>+YTD!S12</f>
        <v>-9.4668879302728381E-4</v>
      </c>
      <c r="F8" s="8">
        <f>+YTD!AG12</f>
        <v>-1.0917392550434668E-3</v>
      </c>
      <c r="G8" s="8">
        <f>+YTD!AM12</f>
        <v>-1.0262908567487683E-3</v>
      </c>
      <c r="H8" s="8">
        <f>+YTD!X11</f>
        <v>5.4118044985562719E-5</v>
      </c>
      <c r="I8" s="8">
        <f t="shared" si="0"/>
        <v>1.119187899156715E-3</v>
      </c>
    </row>
    <row r="9" spans="1:9" x14ac:dyDescent="0.2">
      <c r="A9" s="2">
        <f>+YTD!B13</f>
        <v>42745</v>
      </c>
      <c r="B9" s="8">
        <f>+YTD!D13</f>
        <v>3.5690495409479439E-4</v>
      </c>
      <c r="C9" s="8">
        <f>+YTD!I13</f>
        <v>2.7972138956067205E-4</v>
      </c>
      <c r="D9" s="8">
        <f>+YTD!N13</f>
        <v>4.8522290772812227E-4</v>
      </c>
      <c r="E9" s="8">
        <f>+YTD!S13</f>
        <v>4.1221744294195339E-4</v>
      </c>
      <c r="F9" s="8">
        <f>+YTD!AG13</f>
        <v>1.3113217515248188E-4</v>
      </c>
      <c r="G9" s="8">
        <f>+YTD!AM13</f>
        <v>2.1175265552897393E-4</v>
      </c>
      <c r="H9" s="8">
        <f>+YTD!X12</f>
        <v>3.5851264602615451E-4</v>
      </c>
      <c r="I9" s="8">
        <f t="shared" si="0"/>
        <v>4.5687391858321546E-5</v>
      </c>
    </row>
    <row r="10" spans="1:9" x14ac:dyDescent="0.2">
      <c r="A10" s="2">
        <f>+YTD!B14</f>
        <v>42746</v>
      </c>
      <c r="B10" s="8">
        <f>+YTD!D14</f>
        <v>-8.0831988483853756E-4</v>
      </c>
      <c r="C10" s="8">
        <f>+YTD!I14</f>
        <v>-8.5961233013887028E-4</v>
      </c>
      <c r="D10" s="8">
        <f>+YTD!N14</f>
        <v>-8.1256467351475958E-4</v>
      </c>
      <c r="E10" s="8">
        <f>+YTD!S14</f>
        <v>-8.968731188323531E-4</v>
      </c>
      <c r="F10" s="8">
        <f>+YTD!AG14</f>
        <v>-3.8973024653399246E-4</v>
      </c>
      <c r="G10" s="8">
        <f>+YTD!AM14</f>
        <v>-8.2921026596527447E-4</v>
      </c>
      <c r="H10" s="8">
        <f>+YTD!X13</f>
        <v>-4.8686150142662754E-4</v>
      </c>
      <c r="I10" s="8">
        <f t="shared" si="0"/>
        <v>2.7919025187733704E-4</v>
      </c>
    </row>
    <row r="11" spans="1:9" x14ac:dyDescent="0.2">
      <c r="A11" s="2">
        <f>+YTD!B15</f>
        <v>42747</v>
      </c>
      <c r="B11" s="8">
        <f>+YTD!D15</f>
        <v>4.3073761699918833E-4</v>
      </c>
      <c r="C11" s="8">
        <f>+YTD!I15</f>
        <v>6.6979274423339952E-4</v>
      </c>
      <c r="D11" s="8">
        <f>+YTD!N15</f>
        <v>9.1944267628552012E-4</v>
      </c>
      <c r="E11" s="8">
        <f>+YTD!S15</f>
        <v>5.5431291735952293E-4</v>
      </c>
      <c r="F11" s="8">
        <f>+YTD!AG15</f>
        <v>4.9409185473292538E-4</v>
      </c>
      <c r="G11" s="8">
        <f>+YTD!AM15</f>
        <v>3.7622743561893657E-4</v>
      </c>
      <c r="H11" s="8">
        <f>+YTD!X14</f>
        <v>-1.6236621700249643E-4</v>
      </c>
      <c r="I11" s="8">
        <f t="shared" si="0"/>
        <v>-7.3646709120741194E-4</v>
      </c>
    </row>
    <row r="12" spans="1:9" x14ac:dyDescent="0.2">
      <c r="A12" s="2">
        <f>+YTD!B16</f>
        <v>42748</v>
      </c>
      <c r="B12" s="8">
        <f>+YTD!D16</f>
        <v>8.4699711027824698E-4</v>
      </c>
      <c r="C12" s="8">
        <f>+YTD!I16</f>
        <v>5.0413366938473203E-4</v>
      </c>
      <c r="D12" s="8">
        <f>+YTD!N16</f>
        <v>5.4284274090687923E-4</v>
      </c>
      <c r="E12" s="8">
        <f>+YTD!S16</f>
        <v>5.1070297574473678E-4</v>
      </c>
      <c r="F12" s="8">
        <f>+YTD!AG16</f>
        <v>6.9312843411961644E-4</v>
      </c>
      <c r="G12" s="8">
        <f>+YTD!AM16</f>
        <v>5.4215650029543205E-4</v>
      </c>
      <c r="H12" s="8">
        <f>+YTD!X15</f>
        <v>3.924487448405678E-4</v>
      </c>
      <c r="I12" s="8">
        <f t="shared" si="0"/>
        <v>-2.1421149361437275E-4</v>
      </c>
    </row>
    <row r="13" spans="1:9" x14ac:dyDescent="0.2">
      <c r="A1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799"/>
  <sheetViews>
    <sheetView workbookViewId="0">
      <selection activeCell="B40" sqref="B40"/>
    </sheetView>
  </sheetViews>
  <sheetFormatPr baseColWidth="10" defaultRowHeight="14.25" x14ac:dyDescent="0.2"/>
  <cols>
    <col min="1" max="1" width="11" customWidth="1"/>
    <col min="4" max="4" width="11.25" bestFit="1" customWidth="1"/>
  </cols>
  <sheetData>
    <row r="1" spans="1:14" x14ac:dyDescent="0.2">
      <c r="A1" t="s">
        <v>6</v>
      </c>
      <c r="B1">
        <f ca="1">+_xll.BDH(A1,"PX_LAST",A3-2,A3-2)</f>
        <v>1373.32</v>
      </c>
      <c r="E1" t="s">
        <v>34</v>
      </c>
    </row>
    <row r="2" spans="1:14" x14ac:dyDescent="0.2">
      <c r="A2" t="s">
        <v>1</v>
      </c>
      <c r="B2" t="s">
        <v>2</v>
      </c>
      <c r="E2" t="s">
        <v>31</v>
      </c>
      <c r="F2" t="s">
        <v>32</v>
      </c>
      <c r="M2">
        <v>1</v>
      </c>
      <c r="N2">
        <v>1.41</v>
      </c>
    </row>
    <row r="3" spans="1:14" x14ac:dyDescent="0.2">
      <c r="A3" s="1">
        <f ca="1">_xll.BDH($A$1,$B$2,"12-31-2015",TODAY(),"Dir=V","Dts=S","Sort=A","Quote=C","QtTyp=Y","Days=A","Per=cd","DtFmt=D","Fill=P","UseDPDF=Y","cols=2;rows=797")</f>
        <v>42369</v>
      </c>
      <c r="B3">
        <v>1371.18</v>
      </c>
      <c r="D3">
        <f ca="1">+(1+VLOOKUP(MONTH(A3),$M$2:$N$13,2,0)/100)^(1/365)-1</f>
        <v>3.5657997587534851E-5</v>
      </c>
      <c r="E3">
        <v>100</v>
      </c>
      <c r="F3">
        <v>100</v>
      </c>
      <c r="H3" s="2">
        <v>42370</v>
      </c>
      <c r="I3">
        <f t="shared" ref="I3:I17" ca="1" si="0">+VLOOKUP($H3,$A$3:$F$436,6,0)</f>
        <v>100.01185839372653</v>
      </c>
      <c r="J3" s="3">
        <f ca="1">+I4/I3-1</f>
        <v>1.1840651470406582E-2</v>
      </c>
      <c r="M3">
        <v>2</v>
      </c>
      <c r="N3">
        <v>1.37</v>
      </c>
    </row>
    <row r="4" spans="1:14" x14ac:dyDescent="0.2">
      <c r="A4" s="2">
        <v>42370</v>
      </c>
      <c r="B4">
        <v>1371.29</v>
      </c>
      <c r="C4" s="3">
        <f>+B4/B3-1</f>
        <v>8.0222873729107746E-5</v>
      </c>
      <c r="D4">
        <f t="shared" ref="D4:D67" si="1">+(1+VLOOKUP(MONTH(A4),$M$2:$N$13,2,0)/100)^(1/365)-1</f>
        <v>3.8361063536163087E-5</v>
      </c>
      <c r="E4" s="4">
        <f>+(1+C4)*E3</f>
        <v>100.00802228737291</v>
      </c>
      <c r="F4" s="4">
        <f t="shared" ref="F4:F67" si="2">+(1+C4+D4)*F3</f>
        <v>100.01185839372653</v>
      </c>
      <c r="H4" s="2">
        <v>42401</v>
      </c>
      <c r="I4">
        <f t="shared" ca="1" si="0"/>
        <v>101.19606395187431</v>
      </c>
      <c r="J4" s="3">
        <f t="shared" ref="J4:J20" ca="1" si="3">+I5/I4-1</f>
        <v>8.9193701267251679E-3</v>
      </c>
      <c r="M4">
        <v>3</v>
      </c>
      <c r="N4">
        <v>1.39</v>
      </c>
    </row>
    <row r="5" spans="1:14" x14ac:dyDescent="0.2">
      <c r="A5" s="2">
        <v>42371</v>
      </c>
      <c r="B5">
        <v>1371.34</v>
      </c>
      <c r="C5" s="3">
        <f t="shared" ref="C5:C68" si="4">+B5/B4-1</f>
        <v>3.6462017516392109E-5</v>
      </c>
      <c r="D5">
        <f t="shared" si="1"/>
        <v>3.8361063536163087E-5</v>
      </c>
      <c r="E5" s="4">
        <f t="shared" ref="E5:E68" si="5">+(1+C5)*E4</f>
        <v>100.01166878163333</v>
      </c>
      <c r="F5" s="4">
        <f t="shared" si="2"/>
        <v>100.01934158911334</v>
      </c>
      <c r="H5" s="2">
        <v>42430</v>
      </c>
      <c r="I5">
        <f t="shared" ca="1" si="0"/>
        <v>102.09866910162883</v>
      </c>
      <c r="J5" s="3">
        <f t="shared" ca="1" si="3"/>
        <v>6.425675872008263E-3</v>
      </c>
      <c r="M5">
        <v>4</v>
      </c>
      <c r="N5">
        <v>1.34</v>
      </c>
    </row>
    <row r="6" spans="1:14" x14ac:dyDescent="0.2">
      <c r="A6" s="2">
        <v>42372</v>
      </c>
      <c r="B6">
        <v>1371.44</v>
      </c>
      <c r="C6" s="3">
        <f t="shared" si="4"/>
        <v>7.2921376172319086E-5</v>
      </c>
      <c r="D6">
        <f t="shared" si="1"/>
        <v>3.8361063536163087E-5</v>
      </c>
      <c r="E6" s="4">
        <f t="shared" si="5"/>
        <v>100.01896177015418</v>
      </c>
      <c r="F6" s="4">
        <f t="shared" si="2"/>
        <v>100.03047198546341</v>
      </c>
      <c r="H6" s="2">
        <v>42461</v>
      </c>
      <c r="I6">
        <f t="shared" ca="1" si="0"/>
        <v>102.75472205623932</v>
      </c>
      <c r="J6" s="3">
        <f t="shared" ca="1" si="3"/>
        <v>5.7377452172187038E-3</v>
      </c>
      <c r="M6">
        <v>5</v>
      </c>
      <c r="N6">
        <v>1.4</v>
      </c>
    </row>
    <row r="7" spans="1:14" x14ac:dyDescent="0.2">
      <c r="A7" s="2">
        <v>42373</v>
      </c>
      <c r="B7">
        <v>1373.35</v>
      </c>
      <c r="C7" s="3">
        <f t="shared" si="4"/>
        <v>1.3926967275270652E-3</v>
      </c>
      <c r="D7">
        <f t="shared" si="1"/>
        <v>3.8361063536163087E-5</v>
      </c>
      <c r="E7" s="4">
        <f t="shared" si="5"/>
        <v>100.15825785090213</v>
      </c>
      <c r="F7" s="4">
        <f t="shared" si="2"/>
        <v>100.17362137174193</v>
      </c>
      <c r="H7" s="2">
        <v>42491</v>
      </c>
      <c r="I7">
        <f t="shared" ca="1" si="0"/>
        <v>103.34430247126414</v>
      </c>
      <c r="J7" s="3">
        <f t="shared" ca="1" si="3"/>
        <v>6.707403735348505E-3</v>
      </c>
      <c r="M7">
        <v>6</v>
      </c>
      <c r="N7">
        <v>1.29</v>
      </c>
    </row>
    <row r="8" spans="1:14" x14ac:dyDescent="0.2">
      <c r="A8" s="2">
        <v>42374</v>
      </c>
      <c r="B8">
        <v>1373.38</v>
      </c>
      <c r="C8" s="3">
        <f t="shared" si="4"/>
        <v>2.1844395092340818E-5</v>
      </c>
      <c r="D8">
        <f t="shared" si="1"/>
        <v>3.8361063536163087E-5</v>
      </c>
      <c r="E8" s="4">
        <f t="shared" si="5"/>
        <v>100.16044574745838</v>
      </c>
      <c r="F8" s="4">
        <f t="shared" si="2"/>
        <v>100.1796523705591</v>
      </c>
      <c r="H8" s="2">
        <v>42522</v>
      </c>
      <c r="I8">
        <f t="shared" ca="1" si="0"/>
        <v>104.03747443168689</v>
      </c>
      <c r="J8" s="3">
        <f t="shared" ca="1" si="3"/>
        <v>1.0985154162026278E-2</v>
      </c>
      <c r="M8">
        <v>7</v>
      </c>
      <c r="N8">
        <v>1.33</v>
      </c>
    </row>
    <row r="9" spans="1:14" x14ac:dyDescent="0.2">
      <c r="A9" s="2">
        <v>42375</v>
      </c>
      <c r="B9">
        <v>1375.44</v>
      </c>
      <c r="C9" s="3">
        <f t="shared" si="4"/>
        <v>1.4999490308580388E-3</v>
      </c>
      <c r="D9">
        <f t="shared" si="1"/>
        <v>3.8361063536163087E-5</v>
      </c>
      <c r="E9" s="4">
        <f t="shared" si="5"/>
        <v>100.31068131098759</v>
      </c>
      <c r="F9" s="4">
        <f t="shared" si="2"/>
        <v>100.33375974105363</v>
      </c>
      <c r="H9" s="2">
        <v>42552</v>
      </c>
      <c r="I9">
        <f t="shared" ca="1" si="0"/>
        <v>105.18034212694683</v>
      </c>
      <c r="J9" s="3">
        <f t="shared" ca="1" si="3"/>
        <v>9.5299404393929255E-3</v>
      </c>
      <c r="M9">
        <v>8</v>
      </c>
      <c r="N9">
        <v>1.32</v>
      </c>
    </row>
    <row r="10" spans="1:14" x14ac:dyDescent="0.2">
      <c r="A10" s="2">
        <v>42376</v>
      </c>
      <c r="B10">
        <v>1376.24</v>
      </c>
      <c r="C10" s="3">
        <f t="shared" si="4"/>
        <v>5.8163205955907848E-4</v>
      </c>
      <c r="D10">
        <f t="shared" si="1"/>
        <v>3.8361063536163087E-5</v>
      </c>
      <c r="E10" s="4">
        <f t="shared" si="5"/>
        <v>100.36902521915428</v>
      </c>
      <c r="F10" s="4">
        <f t="shared" si="2"/>
        <v>100.39596598210737</v>
      </c>
      <c r="H10" s="2">
        <v>42583</v>
      </c>
      <c r="I10">
        <f t="shared" ca="1" si="0"/>
        <v>106.1827045228116</v>
      </c>
      <c r="J10" s="3">
        <f t="shared" ca="1" si="3"/>
        <v>1.5169367993280947E-2</v>
      </c>
      <c r="M10">
        <v>9</v>
      </c>
      <c r="N10">
        <v>1.32</v>
      </c>
    </row>
    <row r="11" spans="1:14" x14ac:dyDescent="0.2">
      <c r="A11" s="2">
        <v>42377</v>
      </c>
      <c r="B11">
        <v>1375.25</v>
      </c>
      <c r="C11" s="3">
        <f t="shared" si="4"/>
        <v>-7.1935127594024983E-4</v>
      </c>
      <c r="D11">
        <f t="shared" si="1"/>
        <v>3.8361063536163087E-5</v>
      </c>
      <c r="E11" s="4">
        <f t="shared" si="5"/>
        <v>100.29682463279801</v>
      </c>
      <c r="F11" s="4">
        <f t="shared" si="2"/>
        <v>100.3275973119087</v>
      </c>
      <c r="H11" s="2">
        <v>42614</v>
      </c>
      <c r="I11">
        <f t="shared" ca="1" si="0"/>
        <v>107.79342904223995</v>
      </c>
      <c r="J11" s="3">
        <f t="shared" ca="1" si="3"/>
        <v>1.0604288329881806E-2</v>
      </c>
      <c r="M11">
        <v>10</v>
      </c>
      <c r="N11">
        <v>1.28</v>
      </c>
    </row>
    <row r="12" spans="1:14" x14ac:dyDescent="0.2">
      <c r="A12" s="2">
        <v>42378</v>
      </c>
      <c r="B12">
        <v>1375.29</v>
      </c>
      <c r="C12" s="3">
        <f t="shared" si="4"/>
        <v>2.9085620796287515E-5</v>
      </c>
      <c r="D12">
        <f t="shared" si="1"/>
        <v>3.8361063536163087E-5</v>
      </c>
      <c r="E12" s="4">
        <f t="shared" si="5"/>
        <v>100.29974182820635</v>
      </c>
      <c r="F12" s="4">
        <f t="shared" si="2"/>
        <v>100.33436407569444</v>
      </c>
      <c r="H12" s="2">
        <v>42644</v>
      </c>
      <c r="I12">
        <f t="shared" ca="1" si="0"/>
        <v>108.93650164387051</v>
      </c>
      <c r="J12" s="3">
        <f t="shared" ca="1" si="3"/>
        <v>-3.6640567225578735E-3</v>
      </c>
      <c r="M12">
        <v>11</v>
      </c>
      <c r="N12">
        <v>1.31</v>
      </c>
    </row>
    <row r="13" spans="1:14" x14ac:dyDescent="0.2">
      <c r="A13" s="2">
        <v>42379</v>
      </c>
      <c r="B13">
        <v>1375.38</v>
      </c>
      <c r="C13" s="3">
        <f t="shared" si="4"/>
        <v>6.5440743406863788E-5</v>
      </c>
      <c r="D13">
        <f t="shared" si="1"/>
        <v>3.8361063536163087E-5</v>
      </c>
      <c r="E13" s="4">
        <f t="shared" si="5"/>
        <v>100.3063055178751</v>
      </c>
      <c r="F13" s="4">
        <f t="shared" si="2"/>
        <v>100.34477896398397</v>
      </c>
      <c r="H13" s="2">
        <v>42675</v>
      </c>
      <c r="I13">
        <f t="shared" ca="1" si="0"/>
        <v>108.53735212269035</v>
      </c>
      <c r="J13" s="3">
        <f t="shared" ca="1" si="3"/>
        <v>-1.4431537696473651E-2</v>
      </c>
      <c r="M13">
        <v>12</v>
      </c>
      <c r="N13">
        <v>1.31</v>
      </c>
    </row>
    <row r="14" spans="1:14" x14ac:dyDescent="0.2">
      <c r="A14" s="2">
        <v>42380</v>
      </c>
      <c r="B14">
        <v>1376.21</v>
      </c>
      <c r="C14" s="3">
        <f t="shared" si="4"/>
        <v>6.0346958658685779E-4</v>
      </c>
      <c r="D14">
        <f t="shared" si="1"/>
        <v>3.8361063536163087E-5</v>
      </c>
      <c r="E14" s="4">
        <f t="shared" si="5"/>
        <v>100.36683732259803</v>
      </c>
      <c r="F14" s="4">
        <f t="shared" si="2"/>
        <v>100.40918331870287</v>
      </c>
      <c r="H14" s="2">
        <v>42705</v>
      </c>
      <c r="I14">
        <f t="shared" ca="1" si="0"/>
        <v>106.97099123405631</v>
      </c>
      <c r="J14" s="3">
        <f t="shared" ca="1" si="3"/>
        <v>1.9342302304375947E-2</v>
      </c>
    </row>
    <row r="15" spans="1:14" x14ac:dyDescent="0.2">
      <c r="A15" s="2">
        <v>42381</v>
      </c>
      <c r="B15">
        <v>1376.43</v>
      </c>
      <c r="C15" s="3">
        <f t="shared" si="4"/>
        <v>1.5985932379503076E-4</v>
      </c>
      <c r="D15">
        <f t="shared" si="1"/>
        <v>3.8361063536163087E-5</v>
      </c>
      <c r="E15" s="4">
        <f t="shared" si="5"/>
        <v>100.38288189734386</v>
      </c>
      <c r="F15" s="4">
        <f t="shared" si="2"/>
        <v>100.42908646591191</v>
      </c>
      <c r="H15" s="2">
        <v>42736</v>
      </c>
      <c r="I15">
        <f t="shared" ca="1" si="0"/>
        <v>109.04005648430419</v>
      </c>
      <c r="J15" s="3">
        <f t="shared" ca="1" si="3"/>
        <v>5.9120043417781876E-3</v>
      </c>
    </row>
    <row r="16" spans="1:14" x14ac:dyDescent="0.2">
      <c r="A16" s="2">
        <v>42382</v>
      </c>
      <c r="B16">
        <v>1376.32</v>
      </c>
      <c r="C16" s="3">
        <f t="shared" si="4"/>
        <v>-7.9916886438158308E-5</v>
      </c>
      <c r="D16">
        <f t="shared" si="1"/>
        <v>3.8361063536163087E-5</v>
      </c>
      <c r="E16" s="4">
        <f t="shared" si="5"/>
        <v>100.37485960997094</v>
      </c>
      <c r="F16" s="4">
        <f t="shared" si="2"/>
        <v>100.42491305258052</v>
      </c>
      <c r="H16" s="2">
        <v>42767</v>
      </c>
      <c r="I16">
        <f t="shared" ca="1" si="0"/>
        <v>109.68470177166714</v>
      </c>
      <c r="J16" s="3">
        <f t="shared" ca="1" si="3"/>
        <v>1.1093952021555387E-2</v>
      </c>
    </row>
    <row r="17" spans="1:11" x14ac:dyDescent="0.2">
      <c r="A17" s="2">
        <v>42383</v>
      </c>
      <c r="B17">
        <v>1377.12</v>
      </c>
      <c r="C17" s="3">
        <f t="shared" si="4"/>
        <v>5.8126017205295533E-4</v>
      </c>
      <c r="D17">
        <f t="shared" si="1"/>
        <v>3.8361063536163087E-5</v>
      </c>
      <c r="E17" s="4">
        <f t="shared" si="5"/>
        <v>100.43320351813762</v>
      </c>
      <c r="F17" s="4">
        <f t="shared" si="2"/>
        <v>100.48713846129009</v>
      </c>
      <c r="H17" s="2">
        <v>42795</v>
      </c>
      <c r="I17">
        <f t="shared" ca="1" si="0"/>
        <v>110.90153859062062</v>
      </c>
      <c r="J17" s="3">
        <f t="shared" ca="1" si="3"/>
        <v>1.1302723363067368E-2</v>
      </c>
    </row>
    <row r="18" spans="1:11" x14ac:dyDescent="0.2">
      <c r="A18" s="2">
        <v>42384</v>
      </c>
      <c r="B18">
        <v>1378.68</v>
      </c>
      <c r="C18" s="3">
        <f t="shared" si="4"/>
        <v>1.1327988846288051E-3</v>
      </c>
      <c r="D18">
        <f t="shared" si="1"/>
        <v>3.8361063536163087E-5</v>
      </c>
      <c r="E18" s="4">
        <f t="shared" si="5"/>
        <v>100.54697413906266</v>
      </c>
      <c r="F18" s="4">
        <f t="shared" si="2"/>
        <v>100.60482497316166</v>
      </c>
      <c r="H18" s="2">
        <v>42826</v>
      </c>
      <c r="I18">
        <f ca="1">+VLOOKUP($H18,$A$3:$F$1500,6,0)</f>
        <v>112.15502800184895</v>
      </c>
      <c r="J18" s="3">
        <f t="shared" ca="1" si="3"/>
        <v>8.7022290832914351E-3</v>
      </c>
    </row>
    <row r="19" spans="1:11" x14ac:dyDescent="0.2">
      <c r="A19" s="2">
        <v>42385</v>
      </c>
      <c r="B19">
        <v>1378.72</v>
      </c>
      <c r="C19" s="3">
        <f t="shared" si="4"/>
        <v>2.9013259059462726E-5</v>
      </c>
      <c r="D19">
        <f t="shared" si="1"/>
        <v>3.8361063536163087E-5</v>
      </c>
      <c r="E19" s="4">
        <f t="shared" si="5"/>
        <v>100.549891334471</v>
      </c>
      <c r="F19" s="4">
        <f t="shared" si="2"/>
        <v>100.61160315509407</v>
      </c>
      <c r="H19" s="2">
        <v>42856</v>
      </c>
      <c r="I19">
        <f ca="1">+VLOOKUP($H19,$A$3:$F$1500,6,0)</f>
        <v>113.13102674836399</v>
      </c>
      <c r="J19" s="3">
        <f t="shared" ca="1" si="3"/>
        <v>2.584549243973111E-3</v>
      </c>
    </row>
    <row r="20" spans="1:11" x14ac:dyDescent="0.2">
      <c r="A20" s="2">
        <v>42386</v>
      </c>
      <c r="B20">
        <v>1378.8</v>
      </c>
      <c r="C20" s="3">
        <f t="shared" si="4"/>
        <v>5.8024834629133437E-5</v>
      </c>
      <c r="D20">
        <f t="shared" si="1"/>
        <v>3.8361063536163087E-5</v>
      </c>
      <c r="E20" s="4">
        <f t="shared" si="5"/>
        <v>100.55572572528766</v>
      </c>
      <c r="F20" s="4">
        <f t="shared" si="2"/>
        <v>100.62130069483003</v>
      </c>
      <c r="H20" s="2">
        <v>42887</v>
      </c>
      <c r="I20">
        <f ca="1">+VLOOKUP($H20,$A$3:$F$1500,6,0)</f>
        <v>113.42341945801638</v>
      </c>
      <c r="J20" s="3">
        <f t="shared" ca="1" si="3"/>
        <v>2.1133027211193145E-3</v>
      </c>
      <c r="K20" s="7"/>
    </row>
    <row r="21" spans="1:11" x14ac:dyDescent="0.2">
      <c r="A21" s="2">
        <v>42387</v>
      </c>
      <c r="B21">
        <v>1379.38</v>
      </c>
      <c r="C21" s="3">
        <f t="shared" si="4"/>
        <v>4.2065564258786381E-4</v>
      </c>
      <c r="D21">
        <f t="shared" si="1"/>
        <v>3.8361063536163087E-5</v>
      </c>
      <c r="E21" s="4">
        <f t="shared" si="5"/>
        <v>100.59802505870852</v>
      </c>
      <c r="F21" s="4">
        <f t="shared" si="2"/>
        <v>100.66748755284088</v>
      </c>
      <c r="H21" s="2">
        <v>42891</v>
      </c>
      <c r="I21">
        <f ca="1">+VLOOKUP($H21,$A$3:$F$1500,6,0)</f>
        <v>113.66311747899567</v>
      </c>
    </row>
    <row r="22" spans="1:11" x14ac:dyDescent="0.2">
      <c r="A22" s="2">
        <v>42388</v>
      </c>
      <c r="B22">
        <v>1379.76</v>
      </c>
      <c r="C22" s="3">
        <f t="shared" si="4"/>
        <v>2.7548608795258112E-4</v>
      </c>
      <c r="D22">
        <f t="shared" si="1"/>
        <v>3.8361063536163087E-5</v>
      </c>
      <c r="E22" s="4">
        <f t="shared" si="5"/>
        <v>100.6257384150877</v>
      </c>
      <c r="F22" s="4">
        <f t="shared" si="2"/>
        <v>100.69908175705687</v>
      </c>
    </row>
    <row r="23" spans="1:11" x14ac:dyDescent="0.2">
      <c r="A23" s="2">
        <v>42389</v>
      </c>
      <c r="B23">
        <v>1380.73</v>
      </c>
      <c r="C23" s="3">
        <f t="shared" si="4"/>
        <v>7.0302081521433912E-4</v>
      </c>
      <c r="D23">
        <f t="shared" si="1"/>
        <v>3.8361063536163087E-5</v>
      </c>
      <c r="E23" s="4">
        <f t="shared" si="5"/>
        <v>100.69648040373981</v>
      </c>
      <c r="F23" s="4">
        <f t="shared" si="2"/>
        <v>100.77373823147838</v>
      </c>
    </row>
    <row r="24" spans="1:11" x14ac:dyDescent="0.2">
      <c r="A24" s="2">
        <v>42390</v>
      </c>
      <c r="B24">
        <v>1381.07</v>
      </c>
      <c r="C24" s="3">
        <f t="shared" si="4"/>
        <v>2.4624655073757218E-4</v>
      </c>
      <c r="D24">
        <f t="shared" si="1"/>
        <v>3.8361063536163087E-5</v>
      </c>
      <c r="E24" s="4">
        <f t="shared" si="5"/>
        <v>100.72127656471065</v>
      </c>
      <c r="F24" s="4">
        <f t="shared" si="2"/>
        <v>100.80241920469788</v>
      </c>
    </row>
    <row r="25" spans="1:11" x14ac:dyDescent="0.2">
      <c r="A25" s="2">
        <v>42391</v>
      </c>
      <c r="B25">
        <v>1380.28</v>
      </c>
      <c r="C25" s="3">
        <f t="shared" si="4"/>
        <v>-5.7202024517222227E-4</v>
      </c>
      <c r="D25">
        <f t="shared" si="1"/>
        <v>3.8361063536163087E-5</v>
      </c>
      <c r="E25" s="4">
        <f t="shared" si="5"/>
        <v>100.66366195539605</v>
      </c>
      <c r="F25" s="4">
        <f t="shared" si="2"/>
        <v>100.74862506815818</v>
      </c>
    </row>
    <row r="26" spans="1:11" x14ac:dyDescent="0.2">
      <c r="A26" s="2">
        <v>42392</v>
      </c>
      <c r="B26">
        <v>1380.35</v>
      </c>
      <c r="C26" s="3">
        <f t="shared" si="4"/>
        <v>5.0714347813451965E-5</v>
      </c>
      <c r="D26">
        <f t="shared" si="1"/>
        <v>3.8361063536163087E-5</v>
      </c>
      <c r="E26" s="4">
        <f t="shared" si="5"/>
        <v>100.66876704736063</v>
      </c>
      <c r="F26" s="4">
        <f t="shared" si="2"/>
        <v>100.75759929337903</v>
      </c>
    </row>
    <row r="27" spans="1:11" x14ac:dyDescent="0.2">
      <c r="A27" s="2">
        <v>42393</v>
      </c>
      <c r="B27">
        <v>1380.46</v>
      </c>
      <c r="C27" s="3">
        <f t="shared" si="4"/>
        <v>7.9689933712545624E-5</v>
      </c>
      <c r="D27">
        <f t="shared" si="1"/>
        <v>3.8361063536163087E-5</v>
      </c>
      <c r="E27" s="4">
        <f t="shared" si="5"/>
        <v>100.67678933473356</v>
      </c>
      <c r="F27" s="4">
        <f t="shared" si="2"/>
        <v>100.76949382845599</v>
      </c>
    </row>
    <row r="28" spans="1:11" x14ac:dyDescent="0.2">
      <c r="A28" s="2">
        <v>42394</v>
      </c>
      <c r="B28">
        <v>1381.02</v>
      </c>
      <c r="C28" s="3">
        <f t="shared" si="4"/>
        <v>4.056618808223611E-4</v>
      </c>
      <c r="D28">
        <f t="shared" si="1"/>
        <v>3.8361063536163087E-5</v>
      </c>
      <c r="E28" s="4">
        <f t="shared" si="5"/>
        <v>100.71763007045024</v>
      </c>
      <c r="F28" s="4">
        <f t="shared" si="2"/>
        <v>100.81423779580722</v>
      </c>
    </row>
    <row r="29" spans="1:11" x14ac:dyDescent="0.2">
      <c r="A29" s="2">
        <v>42395</v>
      </c>
      <c r="B29">
        <v>1381.96</v>
      </c>
      <c r="C29" s="3">
        <f t="shared" si="4"/>
        <v>6.8065632648339758E-4</v>
      </c>
      <c r="D29">
        <f t="shared" si="1"/>
        <v>3.8361063536163087E-5</v>
      </c>
      <c r="E29" s="4">
        <f t="shared" si="5"/>
        <v>100.78618416254611</v>
      </c>
      <c r="F29" s="4">
        <f t="shared" si="2"/>
        <v>100.88672498594397</v>
      </c>
    </row>
    <row r="30" spans="1:11" x14ac:dyDescent="0.2">
      <c r="A30" s="2">
        <v>42396</v>
      </c>
      <c r="B30">
        <v>1381.72</v>
      </c>
      <c r="C30" s="3">
        <f t="shared" si="4"/>
        <v>-1.736663868707744E-4</v>
      </c>
      <c r="D30">
        <f t="shared" si="1"/>
        <v>3.8361063536163087E-5</v>
      </c>
      <c r="E30" s="4">
        <f t="shared" si="5"/>
        <v>100.7686809900961</v>
      </c>
      <c r="F30" s="4">
        <f t="shared" si="2"/>
        <v>100.87307447499958</v>
      </c>
    </row>
    <row r="31" spans="1:11" x14ac:dyDescent="0.2">
      <c r="A31" s="2">
        <v>42397</v>
      </c>
      <c r="B31">
        <v>1382.32</v>
      </c>
      <c r="C31" s="3">
        <f t="shared" si="4"/>
        <v>4.3424138030845327E-4</v>
      </c>
      <c r="D31">
        <f t="shared" si="1"/>
        <v>3.8361063536163087E-5</v>
      </c>
      <c r="E31" s="4">
        <f t="shared" si="5"/>
        <v>100.8124389212211</v>
      </c>
      <c r="F31" s="4">
        <f t="shared" si="2"/>
        <v>100.92074733651459</v>
      </c>
    </row>
    <row r="32" spans="1:11" x14ac:dyDescent="0.2">
      <c r="A32" s="2">
        <v>42398</v>
      </c>
      <c r="B32">
        <v>1383.66</v>
      </c>
      <c r="C32" s="3">
        <f t="shared" si="4"/>
        <v>9.6938480236130609E-4</v>
      </c>
      <c r="D32">
        <f t="shared" si="1"/>
        <v>3.8361063536163087E-5</v>
      </c>
      <c r="E32" s="4">
        <f t="shared" si="5"/>
        <v>100.91016496740031</v>
      </c>
      <c r="F32" s="4">
        <f t="shared" si="2"/>
        <v>101.02244980242625</v>
      </c>
    </row>
    <row r="33" spans="1:6" x14ac:dyDescent="0.2">
      <c r="A33" s="2">
        <v>42399</v>
      </c>
      <c r="B33">
        <v>1383.77</v>
      </c>
      <c r="C33" s="3">
        <f t="shared" si="4"/>
        <v>7.9499298960561404E-5</v>
      </c>
      <c r="D33">
        <f t="shared" si="1"/>
        <v>3.8361063536163087E-5</v>
      </c>
      <c r="E33" s="4">
        <f t="shared" si="5"/>
        <v>100.91818725477322</v>
      </c>
      <c r="F33" s="4">
        <f t="shared" si="2"/>
        <v>101.03435634498027</v>
      </c>
    </row>
    <row r="34" spans="1:6" x14ac:dyDescent="0.2">
      <c r="A34" s="2">
        <v>42400</v>
      </c>
      <c r="B34">
        <v>1383.82</v>
      </c>
      <c r="C34" s="3">
        <f t="shared" si="4"/>
        <v>3.6133172420349524E-5</v>
      </c>
      <c r="D34">
        <f t="shared" si="1"/>
        <v>3.8361063536163087E-5</v>
      </c>
      <c r="E34" s="4">
        <f t="shared" si="5"/>
        <v>100.92183374903364</v>
      </c>
      <c r="F34" s="4">
        <f t="shared" si="2"/>
        <v>101.04188282216154</v>
      </c>
    </row>
    <row r="35" spans="1:6" x14ac:dyDescent="0.2">
      <c r="A35" s="2">
        <v>42401</v>
      </c>
      <c r="B35">
        <v>1385.88</v>
      </c>
      <c r="C35" s="3">
        <f t="shared" si="4"/>
        <v>1.4886329146854838E-3</v>
      </c>
      <c r="D35">
        <f t="shared" si="1"/>
        <v>3.7280156274688281E-5</v>
      </c>
      <c r="E35" s="4">
        <f t="shared" si="5"/>
        <v>101.07206931256286</v>
      </c>
      <c r="F35" s="4">
        <f t="shared" si="2"/>
        <v>101.19606395187431</v>
      </c>
    </row>
    <row r="36" spans="1:6" x14ac:dyDescent="0.2">
      <c r="A36" s="2">
        <v>42402</v>
      </c>
      <c r="B36">
        <v>1386.86</v>
      </c>
      <c r="C36" s="3">
        <f t="shared" si="4"/>
        <v>7.071319306142243E-4</v>
      </c>
      <c r="D36">
        <f t="shared" si="1"/>
        <v>3.7280156274688281E-5</v>
      </c>
      <c r="E36" s="4">
        <f t="shared" si="5"/>
        <v>101.14354060006703</v>
      </c>
      <c r="F36" s="4">
        <f t="shared" si="2"/>
        <v>101.27139552502567</v>
      </c>
    </row>
    <row r="37" spans="1:6" x14ac:dyDescent="0.2">
      <c r="A37" s="2">
        <v>42403</v>
      </c>
      <c r="B37">
        <v>1387.63</v>
      </c>
      <c r="C37" s="3">
        <f t="shared" si="4"/>
        <v>5.5521105230527112E-4</v>
      </c>
      <c r="D37">
        <f t="shared" si="1"/>
        <v>3.7280156274688281E-5</v>
      </c>
      <c r="E37" s="4">
        <f t="shared" si="5"/>
        <v>101.19969661167747</v>
      </c>
      <c r="F37" s="4">
        <f t="shared" si="2"/>
        <v>101.33139793655486</v>
      </c>
    </row>
    <row r="38" spans="1:6" x14ac:dyDescent="0.2">
      <c r="A38" s="2">
        <v>42404</v>
      </c>
      <c r="B38">
        <v>1388.32</v>
      </c>
      <c r="C38" s="3">
        <f t="shared" si="4"/>
        <v>4.9725070804162996E-4</v>
      </c>
      <c r="D38">
        <f t="shared" si="1"/>
        <v>3.7280156274688281E-5</v>
      </c>
      <c r="E38" s="4">
        <f t="shared" si="5"/>
        <v>101.25001823247122</v>
      </c>
      <c r="F38" s="4">
        <f t="shared" si="2"/>
        <v>101.38556269627627</v>
      </c>
    </row>
    <row r="39" spans="1:6" x14ac:dyDescent="0.2">
      <c r="A39" s="2">
        <v>42405</v>
      </c>
      <c r="B39">
        <v>1387.5</v>
      </c>
      <c r="C39" s="3">
        <f t="shared" si="4"/>
        <v>-5.9064192693325523E-4</v>
      </c>
      <c r="D39">
        <f t="shared" si="1"/>
        <v>3.7280156274688281E-5</v>
      </c>
      <c r="E39" s="4">
        <f t="shared" si="5"/>
        <v>101.19021572660037</v>
      </c>
      <c r="F39" s="4">
        <f t="shared" si="2"/>
        <v>101.32945980178344</v>
      </c>
    </row>
    <row r="40" spans="1:6" x14ac:dyDescent="0.2">
      <c r="A40" s="2">
        <v>42406</v>
      </c>
      <c r="B40">
        <v>1387.6</v>
      </c>
      <c r="C40" s="3">
        <f t="shared" si="4"/>
        <v>7.2072072071938109E-5</v>
      </c>
      <c r="D40">
        <f t="shared" si="1"/>
        <v>3.7280156274688281E-5</v>
      </c>
      <c r="E40" s="4">
        <f t="shared" si="5"/>
        <v>101.19750871512119</v>
      </c>
      <c r="F40" s="4">
        <f t="shared" si="2"/>
        <v>101.34054040400993</v>
      </c>
    </row>
    <row r="41" spans="1:6" x14ac:dyDescent="0.2">
      <c r="A41" s="2">
        <v>42407</v>
      </c>
      <c r="B41">
        <v>1387.66</v>
      </c>
      <c r="C41" s="3">
        <f t="shared" si="4"/>
        <v>4.324012683776246E-5</v>
      </c>
      <c r="D41">
        <f t="shared" si="1"/>
        <v>3.7280156274688281E-5</v>
      </c>
      <c r="E41" s="4">
        <f t="shared" si="5"/>
        <v>101.20188450823369</v>
      </c>
      <c r="F41" s="4">
        <f t="shared" si="2"/>
        <v>101.34870037301403</v>
      </c>
    </row>
    <row r="42" spans="1:6" x14ac:dyDescent="0.2">
      <c r="A42" s="2">
        <v>42408</v>
      </c>
      <c r="B42">
        <v>1388.73</v>
      </c>
      <c r="C42" s="3">
        <f t="shared" si="4"/>
        <v>7.7108225357802596E-4</v>
      </c>
      <c r="D42">
        <f t="shared" si="1"/>
        <v>3.7280156274688281E-5</v>
      </c>
      <c r="E42" s="4">
        <f t="shared" si="5"/>
        <v>101.27991948540664</v>
      </c>
      <c r="F42" s="4">
        <f t="shared" si="2"/>
        <v>101.43062685268299</v>
      </c>
    </row>
    <row r="43" spans="1:6" x14ac:dyDescent="0.2">
      <c r="A43" s="2">
        <v>42409</v>
      </c>
      <c r="B43">
        <v>1390.05</v>
      </c>
      <c r="C43" s="3">
        <f t="shared" si="4"/>
        <v>9.505087381995736E-4</v>
      </c>
      <c r="D43">
        <f t="shared" si="1"/>
        <v>3.7280156274688281E-5</v>
      </c>
      <c r="E43" s="4">
        <f t="shared" si="5"/>
        <v>101.37618693388167</v>
      </c>
      <c r="F43" s="4">
        <f t="shared" si="2"/>
        <v>101.53081889944764</v>
      </c>
    </row>
    <row r="44" spans="1:6" x14ac:dyDescent="0.2">
      <c r="A44" s="2">
        <v>42410</v>
      </c>
      <c r="B44">
        <v>1390.18</v>
      </c>
      <c r="C44" s="3">
        <f t="shared" si="4"/>
        <v>9.3521815762054317E-5</v>
      </c>
      <c r="D44">
        <f t="shared" si="1"/>
        <v>3.7280156274688281E-5</v>
      </c>
      <c r="E44" s="4">
        <f t="shared" si="5"/>
        <v>101.38566781895877</v>
      </c>
      <c r="F44" s="4">
        <f t="shared" si="2"/>
        <v>101.54409933078219</v>
      </c>
    </row>
    <row r="45" spans="1:6" x14ac:dyDescent="0.2">
      <c r="A45" s="2">
        <v>42411</v>
      </c>
      <c r="B45">
        <v>1392.36</v>
      </c>
      <c r="C45" s="3">
        <f t="shared" si="4"/>
        <v>1.5681422549596036E-3</v>
      </c>
      <c r="D45">
        <f t="shared" si="1"/>
        <v>3.7280156274688281E-5</v>
      </c>
      <c r="E45" s="4">
        <f t="shared" si="5"/>
        <v>101.54465496871298</v>
      </c>
      <c r="F45" s="4">
        <f t="shared" si="2"/>
        <v>101.70712050357643</v>
      </c>
    </row>
    <row r="46" spans="1:6" x14ac:dyDescent="0.2">
      <c r="A46" s="2">
        <v>42412</v>
      </c>
      <c r="B46">
        <v>1392.66</v>
      </c>
      <c r="C46" s="3">
        <f t="shared" si="4"/>
        <v>2.1546151857299023E-4</v>
      </c>
      <c r="D46">
        <f t="shared" si="1"/>
        <v>3.7280156274688281E-5</v>
      </c>
      <c r="E46" s="4">
        <f t="shared" si="5"/>
        <v>101.56653393427551</v>
      </c>
      <c r="F46" s="4">
        <f t="shared" si="2"/>
        <v>101.73282613155644</v>
      </c>
    </row>
    <row r="47" spans="1:6" x14ac:dyDescent="0.2">
      <c r="A47" s="2">
        <v>42413</v>
      </c>
      <c r="B47">
        <v>1392.86</v>
      </c>
      <c r="C47" s="3">
        <f t="shared" si="4"/>
        <v>1.4361006993790504E-4</v>
      </c>
      <c r="D47">
        <f t="shared" si="1"/>
        <v>3.7280156274688281E-5</v>
      </c>
      <c r="E47" s="4">
        <f t="shared" si="5"/>
        <v>101.58111991131716</v>
      </c>
      <c r="F47" s="4">
        <f t="shared" si="2"/>
        <v>101.75122860548862</v>
      </c>
    </row>
    <row r="48" spans="1:6" x14ac:dyDescent="0.2">
      <c r="A48" s="2">
        <v>42414</v>
      </c>
      <c r="B48">
        <v>1393.08</v>
      </c>
      <c r="C48" s="3">
        <f t="shared" si="4"/>
        <v>1.57948393952001E-4</v>
      </c>
      <c r="D48">
        <f t="shared" si="1"/>
        <v>3.7280156274688281E-5</v>
      </c>
      <c r="E48" s="4">
        <f t="shared" si="5"/>
        <v>101.59716448606299</v>
      </c>
      <c r="F48" s="4">
        <f t="shared" si="2"/>
        <v>101.77109335033306</v>
      </c>
    </row>
    <row r="49" spans="1:6" x14ac:dyDescent="0.2">
      <c r="A49" s="2">
        <v>42415</v>
      </c>
      <c r="B49">
        <v>1393.45</v>
      </c>
      <c r="C49" s="3">
        <f t="shared" si="4"/>
        <v>2.6559852987628751E-4</v>
      </c>
      <c r="D49">
        <f t="shared" si="1"/>
        <v>3.7280156274688281E-5</v>
      </c>
      <c r="E49" s="4">
        <f t="shared" si="5"/>
        <v>101.6241485435901</v>
      </c>
      <c r="F49" s="4">
        <f t="shared" si="2"/>
        <v>101.80191764537516</v>
      </c>
    </row>
    <row r="50" spans="1:6" x14ac:dyDescent="0.2">
      <c r="A50" s="2">
        <v>42416</v>
      </c>
      <c r="B50">
        <v>1392.9</v>
      </c>
      <c r="C50" s="3">
        <f t="shared" si="4"/>
        <v>-3.9470379274464396E-4</v>
      </c>
      <c r="D50">
        <f t="shared" si="1"/>
        <v>3.7280156274688281E-5</v>
      </c>
      <c r="E50" s="4">
        <f t="shared" si="5"/>
        <v>101.58403710672549</v>
      </c>
      <c r="F50" s="4">
        <f t="shared" si="2"/>
        <v>101.76553123377073</v>
      </c>
    </row>
    <row r="51" spans="1:6" x14ac:dyDescent="0.2">
      <c r="A51" s="2">
        <v>42417</v>
      </c>
      <c r="B51">
        <v>1392.43</v>
      </c>
      <c r="C51" s="3">
        <f t="shared" si="4"/>
        <v>-3.3742551511239949E-4</v>
      </c>
      <c r="D51">
        <f t="shared" si="1"/>
        <v>3.7280156274688281E-5</v>
      </c>
      <c r="E51" s="4">
        <f t="shared" si="5"/>
        <v>101.54976006067756</v>
      </c>
      <c r="F51" s="4">
        <f t="shared" si="2"/>
        <v>101.73498678188126</v>
      </c>
    </row>
    <row r="52" spans="1:6" x14ac:dyDescent="0.2">
      <c r="A52" s="2">
        <v>42418</v>
      </c>
      <c r="B52">
        <v>1393.04</v>
      </c>
      <c r="C52" s="3">
        <f t="shared" si="4"/>
        <v>4.3808306342141279E-4</v>
      </c>
      <c r="D52">
        <f t="shared" si="1"/>
        <v>3.7280156274688281E-5</v>
      </c>
      <c r="E52" s="4">
        <f t="shared" si="5"/>
        <v>101.59424729065465</v>
      </c>
      <c r="F52" s="4">
        <f t="shared" si="2"/>
        <v>101.78334785275364</v>
      </c>
    </row>
    <row r="53" spans="1:6" x14ac:dyDescent="0.2">
      <c r="A53" s="2">
        <v>42419</v>
      </c>
      <c r="B53">
        <v>1393.74</v>
      </c>
      <c r="C53" s="3">
        <f t="shared" si="4"/>
        <v>5.0249813357838846E-4</v>
      </c>
      <c r="D53">
        <f t="shared" si="1"/>
        <v>3.7280156274688281E-5</v>
      </c>
      <c r="E53" s="4">
        <f t="shared" si="5"/>
        <v>101.64529821030051</v>
      </c>
      <c r="F53" s="4">
        <f t="shared" si="2"/>
        <v>101.83828829419312</v>
      </c>
    </row>
    <row r="54" spans="1:6" x14ac:dyDescent="0.2">
      <c r="A54" s="2">
        <v>42420</v>
      </c>
      <c r="B54">
        <v>1393.96</v>
      </c>
      <c r="C54" s="3">
        <f t="shared" si="4"/>
        <v>1.5784866617885029E-4</v>
      </c>
      <c r="D54">
        <f t="shared" si="1"/>
        <v>3.7280156274688281E-5</v>
      </c>
      <c r="E54" s="4">
        <f t="shared" si="5"/>
        <v>101.66134278504636</v>
      </c>
      <c r="F54" s="4">
        <f t="shared" si="2"/>
        <v>101.85815987946864</v>
      </c>
    </row>
    <row r="55" spans="1:6" x14ac:dyDescent="0.2">
      <c r="A55" s="2">
        <v>42421</v>
      </c>
      <c r="B55">
        <v>1394.19</v>
      </c>
      <c r="C55" s="3">
        <f t="shared" si="4"/>
        <v>1.6499756090571083E-4</v>
      </c>
      <c r="D55">
        <f t="shared" si="1"/>
        <v>3.7280156274688281E-5</v>
      </c>
      <c r="E55" s="4">
        <f t="shared" si="5"/>
        <v>101.67811665864429</v>
      </c>
      <c r="F55" s="4">
        <f t="shared" si="2"/>
        <v>101.87876351552526</v>
      </c>
    </row>
    <row r="56" spans="1:6" x14ac:dyDescent="0.2">
      <c r="A56" s="2">
        <v>42422</v>
      </c>
      <c r="B56">
        <v>1393.38</v>
      </c>
      <c r="C56" s="3">
        <f t="shared" si="4"/>
        <v>-5.8098250597116152E-4</v>
      </c>
      <c r="D56">
        <f t="shared" si="1"/>
        <v>3.7280156274688281E-5</v>
      </c>
      <c r="E56" s="4">
        <f t="shared" si="5"/>
        <v>101.61904345162552</v>
      </c>
      <c r="F56" s="4">
        <f t="shared" si="2"/>
        <v>101.8233717924177</v>
      </c>
    </row>
    <row r="57" spans="1:6" x14ac:dyDescent="0.2">
      <c r="A57" s="2">
        <v>42423</v>
      </c>
      <c r="B57">
        <v>1394.21</v>
      </c>
      <c r="C57" s="3">
        <f t="shared" si="4"/>
        <v>5.9567382910619138E-4</v>
      </c>
      <c r="D57">
        <f t="shared" si="1"/>
        <v>3.7280156274688281E-5</v>
      </c>
      <c r="E57" s="4">
        <f t="shared" si="5"/>
        <v>101.67957525634846</v>
      </c>
      <c r="F57" s="4">
        <f t="shared" si="2"/>
        <v>101.88782130139863</v>
      </c>
    </row>
    <row r="58" spans="1:6" x14ac:dyDescent="0.2">
      <c r="A58" s="2">
        <v>42424</v>
      </c>
      <c r="B58">
        <v>1395.39</v>
      </c>
      <c r="C58" s="3">
        <f t="shared" si="4"/>
        <v>8.4635743539362984E-4</v>
      </c>
      <c r="D58">
        <f t="shared" si="1"/>
        <v>3.7280156274688281E-5</v>
      </c>
      <c r="E58" s="4">
        <f t="shared" si="5"/>
        <v>101.76563252089433</v>
      </c>
      <c r="F58" s="4">
        <f t="shared" si="2"/>
        <v>101.97785321043374</v>
      </c>
    </row>
    <row r="59" spans="1:6" x14ac:dyDescent="0.2">
      <c r="A59" s="2">
        <v>42425</v>
      </c>
      <c r="B59">
        <v>1395.71</v>
      </c>
      <c r="C59" s="3">
        <f t="shared" si="4"/>
        <v>2.2932656819962816E-4</v>
      </c>
      <c r="D59">
        <f t="shared" si="1"/>
        <v>3.7280156274688281E-5</v>
      </c>
      <c r="E59" s="4">
        <f t="shared" si="5"/>
        <v>101.78897008416101</v>
      </c>
      <c r="F59" s="4">
        <f t="shared" si="2"/>
        <v>102.0050411918471</v>
      </c>
    </row>
    <row r="60" spans="1:6" x14ac:dyDescent="0.2">
      <c r="A60" s="2">
        <v>42426</v>
      </c>
      <c r="B60">
        <v>1395.33</v>
      </c>
      <c r="C60" s="3">
        <f t="shared" si="4"/>
        <v>-2.7226286262915789E-4</v>
      </c>
      <c r="D60">
        <f t="shared" si="1"/>
        <v>3.7280156274688281E-5</v>
      </c>
      <c r="E60" s="4">
        <f t="shared" si="5"/>
        <v>101.76125672778183</v>
      </c>
      <c r="F60" s="4">
        <f t="shared" si="2"/>
        <v>101.98107177120603</v>
      </c>
    </row>
    <row r="61" spans="1:6" x14ac:dyDescent="0.2">
      <c r="A61" s="2">
        <v>42427</v>
      </c>
      <c r="B61">
        <v>1395.54</v>
      </c>
      <c r="C61" s="3">
        <f t="shared" si="4"/>
        <v>1.5050203177735533E-4</v>
      </c>
      <c r="D61">
        <f t="shared" si="1"/>
        <v>3.7280156274688281E-5</v>
      </c>
      <c r="E61" s="4">
        <f t="shared" si="5"/>
        <v>101.77657200367558</v>
      </c>
      <c r="F61" s="4">
        <f t="shared" si="2"/>
        <v>102.00022200000312</v>
      </c>
    </row>
    <row r="62" spans="1:6" x14ac:dyDescent="0.2">
      <c r="A62" s="2">
        <v>42428</v>
      </c>
      <c r="B62">
        <v>1395.77</v>
      </c>
      <c r="C62" s="3">
        <f t="shared" si="4"/>
        <v>1.6481075426000302E-4</v>
      </c>
      <c r="D62">
        <f t="shared" si="1"/>
        <v>3.7280156274688281E-5</v>
      </c>
      <c r="E62" s="4">
        <f t="shared" si="5"/>
        <v>101.79334587727351</v>
      </c>
      <c r="F62" s="4">
        <f t="shared" si="2"/>
        <v>102.02083531774184</v>
      </c>
    </row>
    <row r="63" spans="1:6" x14ac:dyDescent="0.2">
      <c r="A63" s="2">
        <v>42429</v>
      </c>
      <c r="B63">
        <v>1396.3</v>
      </c>
      <c r="C63" s="3">
        <f t="shared" si="4"/>
        <v>3.7971872156594699E-4</v>
      </c>
      <c r="D63">
        <f t="shared" si="1"/>
        <v>3.7280156274688281E-5</v>
      </c>
      <c r="E63" s="4">
        <f t="shared" si="5"/>
        <v>101.83199871643394</v>
      </c>
      <c r="F63" s="4">
        <f t="shared" si="2"/>
        <v>102.0633778915857</v>
      </c>
    </row>
    <row r="64" spans="1:6" x14ac:dyDescent="0.2">
      <c r="A64" s="2">
        <v>42430</v>
      </c>
      <c r="B64">
        <v>1396.73</v>
      </c>
      <c r="C64" s="3">
        <f t="shared" si="4"/>
        <v>3.079567428203589E-4</v>
      </c>
      <c r="D64">
        <f t="shared" si="1"/>
        <v>3.7820663063792281E-5</v>
      </c>
      <c r="E64" s="4">
        <f t="shared" si="5"/>
        <v>101.86335856707355</v>
      </c>
      <c r="F64" s="4">
        <f t="shared" si="2"/>
        <v>102.09866910162883</v>
      </c>
    </row>
    <row r="65" spans="1:6" x14ac:dyDescent="0.2">
      <c r="A65" s="2">
        <v>42431</v>
      </c>
      <c r="B65">
        <v>1396.56</v>
      </c>
      <c r="C65" s="3">
        <f t="shared" si="4"/>
        <v>-1.2171285788953323E-4</v>
      </c>
      <c r="D65">
        <f t="shared" si="1"/>
        <v>3.7820663063792281E-5</v>
      </c>
      <c r="E65" s="4">
        <f t="shared" si="5"/>
        <v>101.85096048658812</v>
      </c>
      <c r="F65" s="4">
        <f t="shared" si="2"/>
        <v>102.0901038201891</v>
      </c>
    </row>
    <row r="66" spans="1:6" x14ac:dyDescent="0.2">
      <c r="A66" s="2">
        <v>42432</v>
      </c>
      <c r="B66">
        <v>1396.55</v>
      </c>
      <c r="C66" s="3">
        <f t="shared" si="4"/>
        <v>-7.1604513948164694E-6</v>
      </c>
      <c r="D66">
        <f t="shared" si="1"/>
        <v>3.7820663063792281E-5</v>
      </c>
      <c r="E66" s="4">
        <f t="shared" si="5"/>
        <v>101.85023118773604</v>
      </c>
      <c r="F66" s="4">
        <f t="shared" si="2"/>
        <v>102.09323392438155</v>
      </c>
    </row>
    <row r="67" spans="1:6" x14ac:dyDescent="0.2">
      <c r="A67" s="2">
        <v>42433</v>
      </c>
      <c r="B67">
        <v>1396.75</v>
      </c>
      <c r="C67" s="3">
        <f t="shared" si="4"/>
        <v>1.4321005334583248E-4</v>
      </c>
      <c r="D67">
        <f t="shared" si="1"/>
        <v>3.7820663063792281E-5</v>
      </c>
      <c r="E67" s="4">
        <f t="shared" si="5"/>
        <v>101.86481716477772</v>
      </c>
      <c r="F67" s="4">
        <f t="shared" si="2"/>
        <v>102.11171593565946</v>
      </c>
    </row>
    <row r="68" spans="1:6" x14ac:dyDescent="0.2">
      <c r="A68" s="2">
        <v>42434</v>
      </c>
      <c r="B68">
        <v>1396.98</v>
      </c>
      <c r="C68" s="3">
        <f t="shared" si="4"/>
        <v>1.6466797923753163E-4</v>
      </c>
      <c r="D68">
        <f t="shared" ref="D68:D131" si="6">+(1+VLOOKUP(MONTH(A68),$M$2:$N$13,2,0)/100)^(1/365)-1</f>
        <v>3.7820663063792281E-5</v>
      </c>
      <c r="E68" s="4">
        <f t="shared" si="5"/>
        <v>101.88159103837565</v>
      </c>
      <c r="F68" s="4">
        <f t="shared" ref="F68:F131" si="7">+(1+C68+D68)*F67</f>
        <v>102.13239239838234</v>
      </c>
    </row>
    <row r="69" spans="1:6" x14ac:dyDescent="0.2">
      <c r="A69" s="2">
        <v>42435</v>
      </c>
      <c r="B69">
        <v>1397.18</v>
      </c>
      <c r="C69" s="3">
        <f t="shared" ref="C69:C132" si="8">+B69/B68-1</f>
        <v>1.4316597231167627E-4</v>
      </c>
      <c r="D69">
        <f t="shared" si="6"/>
        <v>3.7820663063792281E-5</v>
      </c>
      <c r="E69" s="4">
        <f t="shared" ref="E69:E132" si="9">+(1+C69)*E68</f>
        <v>101.89617701541732</v>
      </c>
      <c r="F69" s="4">
        <f t="shared" si="7"/>
        <v>102.15087699644536</v>
      </c>
    </row>
    <row r="70" spans="1:6" x14ac:dyDescent="0.2">
      <c r="A70" s="2">
        <v>42436</v>
      </c>
      <c r="B70">
        <v>1396.76</v>
      </c>
      <c r="C70" s="3">
        <f t="shared" si="8"/>
        <v>-3.0060550537513997E-4</v>
      </c>
      <c r="D70">
        <f t="shared" si="6"/>
        <v>3.7820663063792281E-5</v>
      </c>
      <c r="E70" s="4">
        <f t="shared" si="9"/>
        <v>101.86554646362981</v>
      </c>
      <c r="F70" s="4">
        <f t="shared" si="7"/>
        <v>102.12403329434188</v>
      </c>
    </row>
    <row r="71" spans="1:6" x14ac:dyDescent="0.2">
      <c r="A71" s="2">
        <v>42437</v>
      </c>
      <c r="B71">
        <v>1397.59</v>
      </c>
      <c r="C71" s="3">
        <f t="shared" si="8"/>
        <v>5.9423236633349141E-4</v>
      </c>
      <c r="D71">
        <f t="shared" si="6"/>
        <v>3.7820663063792281E-5</v>
      </c>
      <c r="E71" s="4">
        <f t="shared" si="9"/>
        <v>101.92607826835275</v>
      </c>
      <c r="F71" s="4">
        <f t="shared" si="7"/>
        <v>102.18858109895984</v>
      </c>
    </row>
    <row r="72" spans="1:6" x14ac:dyDescent="0.2">
      <c r="A72" s="2">
        <v>42438</v>
      </c>
      <c r="B72">
        <v>1397.42</v>
      </c>
      <c r="C72" s="3">
        <f t="shared" si="8"/>
        <v>-1.2163796249242687E-4</v>
      </c>
      <c r="D72">
        <f t="shared" si="6"/>
        <v>3.7820663063792281E-5</v>
      </c>
      <c r="E72" s="4">
        <f t="shared" si="9"/>
        <v>101.91368018786734</v>
      </c>
      <c r="F72" s="4">
        <f t="shared" si="7"/>
        <v>102.18001592805969</v>
      </c>
    </row>
    <row r="73" spans="1:6" x14ac:dyDescent="0.2">
      <c r="A73" s="2">
        <v>42439</v>
      </c>
      <c r="B73">
        <v>1397.4</v>
      </c>
      <c r="C73" s="3">
        <f t="shared" si="8"/>
        <v>-1.4312089421930629E-5</v>
      </c>
      <c r="D73">
        <f t="shared" si="6"/>
        <v>3.7820663063792281E-5</v>
      </c>
      <c r="E73" s="4">
        <f t="shared" si="9"/>
        <v>101.91222159016317</v>
      </c>
      <c r="F73" s="4">
        <f t="shared" si="7"/>
        <v>102.18241803448888</v>
      </c>
    </row>
    <row r="74" spans="1:6" x14ac:dyDescent="0.2">
      <c r="A74" s="2">
        <v>42440</v>
      </c>
      <c r="B74">
        <v>1397.72</v>
      </c>
      <c r="C74" s="3">
        <f t="shared" si="8"/>
        <v>2.2899670817233542E-4</v>
      </c>
      <c r="D74">
        <f t="shared" si="6"/>
        <v>3.7820663063792281E-5</v>
      </c>
      <c r="E74" s="4">
        <f t="shared" si="9"/>
        <v>101.93555915342985</v>
      </c>
      <c r="F74" s="4">
        <f t="shared" si="7"/>
        <v>102.20968207865539</v>
      </c>
    </row>
    <row r="75" spans="1:6" x14ac:dyDescent="0.2">
      <c r="A75" s="2">
        <v>42441</v>
      </c>
      <c r="B75">
        <v>1397.86</v>
      </c>
      <c r="C75" s="3">
        <f t="shared" si="8"/>
        <v>1.0016312279992334E-4</v>
      </c>
      <c r="D75">
        <f t="shared" si="6"/>
        <v>3.7820663063792281E-5</v>
      </c>
      <c r="E75" s="4">
        <f t="shared" si="9"/>
        <v>101.94576933735901</v>
      </c>
      <c r="F75" s="4">
        <f t="shared" si="7"/>
        <v>102.22378535754054</v>
      </c>
    </row>
    <row r="76" spans="1:6" x14ac:dyDescent="0.2">
      <c r="A76" s="2">
        <v>42442</v>
      </c>
      <c r="B76">
        <v>1398.03</v>
      </c>
      <c r="C76" s="3">
        <f t="shared" si="8"/>
        <v>1.2161446782954499E-4</v>
      </c>
      <c r="D76">
        <f t="shared" si="6"/>
        <v>3.7820663063792281E-5</v>
      </c>
      <c r="E76" s="4">
        <f t="shared" si="9"/>
        <v>101.95816741784445</v>
      </c>
      <c r="F76" s="4">
        <f t="shared" si="7"/>
        <v>102.24008342013943</v>
      </c>
    </row>
    <row r="77" spans="1:6" x14ac:dyDescent="0.2">
      <c r="A77" s="2">
        <v>42443</v>
      </c>
      <c r="B77">
        <v>1397.18</v>
      </c>
      <c r="C77" s="3">
        <f t="shared" si="8"/>
        <v>-6.0799839774527964E-4</v>
      </c>
      <c r="D77">
        <f t="shared" si="6"/>
        <v>3.7820663063792281E-5</v>
      </c>
      <c r="E77" s="4">
        <f t="shared" si="9"/>
        <v>101.89617701541735</v>
      </c>
      <c r="F77" s="4">
        <f t="shared" si="7"/>
        <v>102.18178840098129</v>
      </c>
    </row>
    <row r="78" spans="1:6" x14ac:dyDescent="0.2">
      <c r="A78" s="2">
        <v>42444</v>
      </c>
      <c r="B78">
        <v>1398.09</v>
      </c>
      <c r="C78" s="3">
        <f t="shared" si="8"/>
        <v>6.5131192831269225E-4</v>
      </c>
      <c r="D78">
        <f t="shared" si="6"/>
        <v>3.7820663063792281E-5</v>
      </c>
      <c r="E78" s="4">
        <f t="shared" si="9"/>
        <v>101.96254321095695</v>
      </c>
      <c r="F78" s="4">
        <f t="shared" si="7"/>
        <v>102.25220520161353</v>
      </c>
    </row>
    <row r="79" spans="1:6" x14ac:dyDescent="0.2">
      <c r="A79" s="2">
        <v>42445</v>
      </c>
      <c r="B79">
        <v>1398.76</v>
      </c>
      <c r="C79" s="3">
        <f t="shared" si="8"/>
        <v>4.7922522870491591E-4</v>
      </c>
      <c r="D79">
        <f t="shared" si="6"/>
        <v>3.7820663063792281E-5</v>
      </c>
      <c r="E79" s="4">
        <f t="shared" si="9"/>
        <v>102.01140623404656</v>
      </c>
      <c r="F79" s="4">
        <f t="shared" si="7"/>
        <v>102.30507428423732</v>
      </c>
    </row>
    <row r="80" spans="1:6" x14ac:dyDescent="0.2">
      <c r="A80" s="2">
        <v>42446</v>
      </c>
      <c r="B80">
        <v>1399.76</v>
      </c>
      <c r="C80" s="3">
        <f t="shared" si="8"/>
        <v>7.1491892819364189E-4</v>
      </c>
      <c r="D80">
        <f t="shared" si="6"/>
        <v>3.7820663063792281E-5</v>
      </c>
      <c r="E80" s="4">
        <f t="shared" si="9"/>
        <v>102.08433611925493</v>
      </c>
      <c r="F80" s="4">
        <f t="shared" si="7"/>
        <v>102.3820833640376</v>
      </c>
    </row>
    <row r="81" spans="1:6" x14ac:dyDescent="0.2">
      <c r="A81" s="2">
        <v>42447</v>
      </c>
      <c r="B81">
        <v>1400.68</v>
      </c>
      <c r="C81" s="3">
        <f t="shared" si="8"/>
        <v>6.5725552951945154E-4</v>
      </c>
      <c r="D81">
        <f t="shared" si="6"/>
        <v>3.7820663063792281E-5</v>
      </c>
      <c r="E81" s="4">
        <f t="shared" si="9"/>
        <v>102.15143161364664</v>
      </c>
      <c r="F81" s="4">
        <f t="shared" si="7"/>
        <v>102.45324671273102</v>
      </c>
    </row>
    <row r="82" spans="1:6" x14ac:dyDescent="0.2">
      <c r="A82" s="2">
        <v>42448</v>
      </c>
      <c r="B82">
        <v>1400.85</v>
      </c>
      <c r="C82" s="3">
        <f t="shared" si="8"/>
        <v>1.2136962047004651E-4</v>
      </c>
      <c r="D82">
        <f t="shared" si="6"/>
        <v>3.7820663063792281E-5</v>
      </c>
      <c r="E82" s="4">
        <f t="shared" si="9"/>
        <v>102.16382969413206</v>
      </c>
      <c r="F82" s="4">
        <f t="shared" si="7"/>
        <v>102.46955627412417</v>
      </c>
    </row>
    <row r="83" spans="1:6" x14ac:dyDescent="0.2">
      <c r="A83" s="2">
        <v>42449</v>
      </c>
      <c r="B83">
        <v>1401.01</v>
      </c>
      <c r="C83" s="3">
        <f t="shared" si="8"/>
        <v>1.142163686334019E-4</v>
      </c>
      <c r="D83">
        <f t="shared" si="6"/>
        <v>3.7820663063792281E-5</v>
      </c>
      <c r="E83" s="4">
        <f t="shared" si="9"/>
        <v>102.17549847576541</v>
      </c>
      <c r="F83" s="4">
        <f t="shared" si="7"/>
        <v>102.48513544129942</v>
      </c>
    </row>
    <row r="84" spans="1:6" x14ac:dyDescent="0.2">
      <c r="A84" s="2">
        <v>42450</v>
      </c>
      <c r="B84">
        <v>1400.67</v>
      </c>
      <c r="C84" s="3">
        <f t="shared" si="8"/>
        <v>-2.4268206508160084E-4</v>
      </c>
      <c r="D84">
        <f t="shared" si="6"/>
        <v>3.7820663063792281E-5</v>
      </c>
      <c r="E84" s="4">
        <f t="shared" si="9"/>
        <v>102.15070231479457</v>
      </c>
      <c r="F84" s="4">
        <f t="shared" si="7"/>
        <v>102.46414019276693</v>
      </c>
    </row>
    <row r="85" spans="1:6" x14ac:dyDescent="0.2">
      <c r="A85" s="2">
        <v>42451</v>
      </c>
      <c r="B85">
        <v>1401.07</v>
      </c>
      <c r="C85" s="3">
        <f t="shared" si="8"/>
        <v>2.8557761642633572E-4</v>
      </c>
      <c r="D85">
        <f t="shared" si="6"/>
        <v>3.7820663063792281E-5</v>
      </c>
      <c r="E85" s="4">
        <f t="shared" si="9"/>
        <v>102.17987426887791</v>
      </c>
      <c r="F85" s="4">
        <f t="shared" si="7"/>
        <v>102.49727691941472</v>
      </c>
    </row>
    <row r="86" spans="1:6" x14ac:dyDescent="0.2">
      <c r="A86" s="2">
        <v>42452</v>
      </c>
      <c r="B86">
        <v>1401.39</v>
      </c>
      <c r="C86" s="3">
        <f t="shared" si="8"/>
        <v>2.2839686810804949E-4</v>
      </c>
      <c r="D86">
        <f t="shared" si="6"/>
        <v>3.7820663063792281E-5</v>
      </c>
      <c r="E86" s="4">
        <f t="shared" si="9"/>
        <v>102.20321183214459</v>
      </c>
      <c r="F86" s="4">
        <f t="shared" si="7"/>
        <v>102.52456349142804</v>
      </c>
    </row>
    <row r="87" spans="1:6" x14ac:dyDescent="0.2">
      <c r="A87" s="2">
        <v>42453</v>
      </c>
      <c r="B87">
        <v>1401.64</v>
      </c>
      <c r="C87" s="3">
        <f t="shared" si="8"/>
        <v>1.7839430850807858E-4</v>
      </c>
      <c r="D87">
        <f t="shared" si="6"/>
        <v>3.7820663063792281E-5</v>
      </c>
      <c r="E87" s="4">
        <f t="shared" si="9"/>
        <v>102.22144430344669</v>
      </c>
      <c r="F87" s="4">
        <f t="shared" si="7"/>
        <v>102.54673083700875</v>
      </c>
    </row>
    <row r="88" spans="1:6" x14ac:dyDescent="0.2">
      <c r="A88" s="2">
        <v>42454</v>
      </c>
      <c r="B88">
        <v>1401.78</v>
      </c>
      <c r="C88" s="3">
        <f t="shared" si="8"/>
        <v>9.9882994206712539E-5</v>
      </c>
      <c r="D88">
        <f t="shared" si="6"/>
        <v>3.7820663063792281E-5</v>
      </c>
      <c r="E88" s="4">
        <f t="shared" si="9"/>
        <v>102.23165448737585</v>
      </c>
      <c r="F88" s="4">
        <f t="shared" si="7"/>
        <v>102.56085189688615</v>
      </c>
    </row>
    <row r="89" spans="1:6" x14ac:dyDescent="0.2">
      <c r="A89" s="2">
        <v>42455</v>
      </c>
      <c r="B89">
        <v>1401.96</v>
      </c>
      <c r="C89" s="3">
        <f t="shared" si="8"/>
        <v>1.2840816675940836E-4</v>
      </c>
      <c r="D89">
        <f t="shared" si="6"/>
        <v>3.7820663063792281E-5</v>
      </c>
      <c r="E89" s="4">
        <f t="shared" si="9"/>
        <v>102.24478186671335</v>
      </c>
      <c r="F89" s="4">
        <f t="shared" si="7"/>
        <v>102.57790046728263</v>
      </c>
    </row>
    <row r="90" spans="1:6" x14ac:dyDescent="0.2">
      <c r="A90" s="2">
        <v>42456</v>
      </c>
      <c r="B90">
        <v>1402.1</v>
      </c>
      <c r="C90" s="3">
        <f t="shared" si="8"/>
        <v>9.9860195725831602E-5</v>
      </c>
      <c r="D90">
        <f t="shared" si="6"/>
        <v>3.7820663063792281E-5</v>
      </c>
      <c r="E90" s="4">
        <f t="shared" si="9"/>
        <v>102.25499205064251</v>
      </c>
      <c r="F90" s="4">
        <f t="shared" si="7"/>
        <v>102.5920234807118</v>
      </c>
    </row>
    <row r="91" spans="1:6" x14ac:dyDescent="0.2">
      <c r="A91" s="2">
        <v>42457</v>
      </c>
      <c r="B91">
        <v>1401.82</v>
      </c>
      <c r="C91" s="3">
        <f t="shared" si="8"/>
        <v>-1.9970044932604569E-4</v>
      </c>
      <c r="D91">
        <f t="shared" si="6"/>
        <v>3.7820663063792281E-5</v>
      </c>
      <c r="E91" s="4">
        <f t="shared" si="9"/>
        <v>102.23457168278416</v>
      </c>
      <c r="F91" s="4">
        <f t="shared" si="7"/>
        <v>102.57541590587853</v>
      </c>
    </row>
    <row r="92" spans="1:6" x14ac:dyDescent="0.2">
      <c r="A92" s="2">
        <v>42458</v>
      </c>
      <c r="B92">
        <v>1402.83</v>
      </c>
      <c r="C92" s="3">
        <f t="shared" si="8"/>
        <v>7.2049193191703331E-4</v>
      </c>
      <c r="D92">
        <f t="shared" si="6"/>
        <v>3.7820663063792281E-5</v>
      </c>
      <c r="E92" s="4">
        <f t="shared" si="9"/>
        <v>102.30823086684461</v>
      </c>
      <c r="F92" s="4">
        <f t="shared" si="7"/>
        <v>102.65320013569536</v>
      </c>
    </row>
    <row r="93" spans="1:6" x14ac:dyDescent="0.2">
      <c r="A93" s="2">
        <v>42459</v>
      </c>
      <c r="B93">
        <v>1402.07</v>
      </c>
      <c r="C93" s="3">
        <f t="shared" si="8"/>
        <v>-5.417620096519471E-4</v>
      </c>
      <c r="D93">
        <f t="shared" si="6"/>
        <v>3.7820663063792281E-5</v>
      </c>
      <c r="E93" s="4">
        <f t="shared" si="9"/>
        <v>102.25280415408625</v>
      </c>
      <c r="F93" s="4">
        <f t="shared" si="7"/>
        <v>102.6014689437874</v>
      </c>
    </row>
    <row r="94" spans="1:6" x14ac:dyDescent="0.2">
      <c r="A94" s="2">
        <v>42460</v>
      </c>
      <c r="B94">
        <v>1403.34</v>
      </c>
      <c r="C94" s="3">
        <f t="shared" si="8"/>
        <v>9.0580356187630606E-4</v>
      </c>
      <c r="D94">
        <f t="shared" si="6"/>
        <v>3.7820663063792281E-5</v>
      </c>
      <c r="E94" s="4">
        <f t="shared" si="9"/>
        <v>102.34542510830086</v>
      </c>
      <c r="F94" s="4">
        <f t="shared" si="7"/>
        <v>102.69828617539719</v>
      </c>
    </row>
    <row r="95" spans="1:6" x14ac:dyDescent="0.2">
      <c r="A95" s="2">
        <v>42461</v>
      </c>
      <c r="B95">
        <v>1404.06</v>
      </c>
      <c r="C95" s="3">
        <f t="shared" si="8"/>
        <v>5.1306169566900373E-4</v>
      </c>
      <c r="D95">
        <f t="shared" si="6"/>
        <v>3.6469196655231073E-5</v>
      </c>
      <c r="E95" s="4">
        <f t="shared" si="9"/>
        <v>102.39793462565089</v>
      </c>
      <c r="F95" s="4">
        <f t="shared" si="7"/>
        <v>102.75472205623932</v>
      </c>
    </row>
    <row r="96" spans="1:6" x14ac:dyDescent="0.2">
      <c r="A96" s="2">
        <v>42462</v>
      </c>
      <c r="B96">
        <v>1404.21</v>
      </c>
      <c r="C96" s="3">
        <f t="shared" si="8"/>
        <v>1.0683304132319549E-4</v>
      </c>
      <c r="D96">
        <f t="shared" si="6"/>
        <v>3.6469196655231073E-5</v>
      </c>
      <c r="E96" s="4">
        <f t="shared" si="9"/>
        <v>102.40887410843216</v>
      </c>
      <c r="F96" s="4">
        <f t="shared" si="7"/>
        <v>102.76944703787282</v>
      </c>
    </row>
    <row r="97" spans="1:6" x14ac:dyDescent="0.2">
      <c r="A97" s="2">
        <v>42463</v>
      </c>
      <c r="B97">
        <v>1404.37</v>
      </c>
      <c r="C97" s="3">
        <f t="shared" si="8"/>
        <v>1.1394307119294567E-4</v>
      </c>
      <c r="D97">
        <f t="shared" si="6"/>
        <v>3.6469196655231073E-5</v>
      </c>
      <c r="E97" s="4">
        <f t="shared" si="9"/>
        <v>102.42054289006549</v>
      </c>
      <c r="F97" s="4">
        <f t="shared" si="7"/>
        <v>102.78490482346729</v>
      </c>
    </row>
    <row r="98" spans="1:6" x14ac:dyDescent="0.2">
      <c r="A98" s="2">
        <v>42464</v>
      </c>
      <c r="B98">
        <v>1404.47</v>
      </c>
      <c r="C98" s="3">
        <f t="shared" si="8"/>
        <v>7.1206306030635602E-5</v>
      </c>
      <c r="D98">
        <f t="shared" si="6"/>
        <v>3.6469196655231073E-5</v>
      </c>
      <c r="E98" s="4">
        <f t="shared" si="9"/>
        <v>102.42783587858635</v>
      </c>
      <c r="F98" s="4">
        <f t="shared" si="7"/>
        <v>102.79597223976268</v>
      </c>
    </row>
    <row r="99" spans="1:6" x14ac:dyDescent="0.2">
      <c r="A99" s="2">
        <v>42465</v>
      </c>
      <c r="B99">
        <v>1404.91</v>
      </c>
      <c r="C99" s="3">
        <f t="shared" si="8"/>
        <v>3.1328543863518021E-4</v>
      </c>
      <c r="D99">
        <f t="shared" si="6"/>
        <v>3.6469196655231073E-5</v>
      </c>
      <c r="E99" s="4">
        <f t="shared" si="9"/>
        <v>102.45992502807803</v>
      </c>
      <c r="F99" s="4">
        <f t="shared" si="7"/>
        <v>102.83192560754271</v>
      </c>
    </row>
    <row r="100" spans="1:6" x14ac:dyDescent="0.2">
      <c r="A100" s="2">
        <v>42466</v>
      </c>
      <c r="B100">
        <v>1405.86</v>
      </c>
      <c r="C100" s="3">
        <f t="shared" si="8"/>
        <v>6.761998989257556E-4</v>
      </c>
      <c r="D100">
        <f t="shared" si="6"/>
        <v>3.6469196655231073E-5</v>
      </c>
      <c r="E100" s="4">
        <f t="shared" si="9"/>
        <v>102.52920841902596</v>
      </c>
      <c r="F100" s="4">
        <f t="shared" si="7"/>
        <v>102.9052107429623</v>
      </c>
    </row>
    <row r="101" spans="1:6" x14ac:dyDescent="0.2">
      <c r="A101" s="2">
        <v>42467</v>
      </c>
      <c r="B101">
        <v>1405.48</v>
      </c>
      <c r="C101" s="3">
        <f t="shared" si="8"/>
        <v>-2.7029718464133268E-4</v>
      </c>
      <c r="D101">
        <f t="shared" si="6"/>
        <v>3.6469196655231073E-5</v>
      </c>
      <c r="E101" s="4">
        <f t="shared" si="9"/>
        <v>102.5014950626468</v>
      </c>
      <c r="F101" s="4">
        <f t="shared" si="7"/>
        <v>102.88114862458099</v>
      </c>
    </row>
    <row r="102" spans="1:6" x14ac:dyDescent="0.2">
      <c r="A102" s="2">
        <v>42468</v>
      </c>
      <c r="B102">
        <v>1405.82</v>
      </c>
      <c r="C102" s="3">
        <f t="shared" si="8"/>
        <v>2.4191023707187398E-4</v>
      </c>
      <c r="D102">
        <f t="shared" si="6"/>
        <v>3.6469196655231073E-5</v>
      </c>
      <c r="E102" s="4">
        <f t="shared" si="9"/>
        <v>102.52629122361762</v>
      </c>
      <c r="F102" s="4">
        <f t="shared" si="7"/>
        <v>102.90978862047629</v>
      </c>
    </row>
    <row r="103" spans="1:6" x14ac:dyDescent="0.2">
      <c r="A103" s="2">
        <v>42469</v>
      </c>
      <c r="B103">
        <v>1405.98</v>
      </c>
      <c r="C103" s="3">
        <f t="shared" si="8"/>
        <v>1.1381257913534171E-4</v>
      </c>
      <c r="D103">
        <f t="shared" si="6"/>
        <v>3.6469196655231073E-5</v>
      </c>
      <c r="E103" s="4">
        <f t="shared" si="9"/>
        <v>102.53796000525097</v>
      </c>
      <c r="F103" s="4">
        <f t="shared" si="7"/>
        <v>102.92525408625642</v>
      </c>
    </row>
    <row r="104" spans="1:6" x14ac:dyDescent="0.2">
      <c r="A104" s="2">
        <v>42470</v>
      </c>
      <c r="B104">
        <v>1406.16</v>
      </c>
      <c r="C104" s="3">
        <f t="shared" si="8"/>
        <v>1.2802458071958789E-4</v>
      </c>
      <c r="D104">
        <f t="shared" si="6"/>
        <v>3.6469196655231073E-5</v>
      </c>
      <c r="E104" s="4">
        <f t="shared" si="9"/>
        <v>102.55108738458848</v>
      </c>
      <c r="F104" s="4">
        <f t="shared" si="7"/>
        <v>102.94218465008832</v>
      </c>
    </row>
    <row r="105" spans="1:6" x14ac:dyDescent="0.2">
      <c r="A105" s="2">
        <v>42471</v>
      </c>
      <c r="B105">
        <v>1406.66</v>
      </c>
      <c r="C105" s="3">
        <f t="shared" si="8"/>
        <v>3.5557831256749495E-4</v>
      </c>
      <c r="D105">
        <f t="shared" si="6"/>
        <v>3.6469196655231073E-5</v>
      </c>
      <c r="E105" s="4">
        <f t="shared" si="9"/>
        <v>102.58755232719265</v>
      </c>
      <c r="F105" s="4">
        <f t="shared" si="7"/>
        <v>102.98254287717434</v>
      </c>
    </row>
    <row r="106" spans="1:6" x14ac:dyDescent="0.2">
      <c r="A106" s="2">
        <v>42472</v>
      </c>
      <c r="B106">
        <v>1405.68</v>
      </c>
      <c r="C106" s="3">
        <f t="shared" si="8"/>
        <v>-6.9668576628323375E-4</v>
      </c>
      <c r="D106">
        <f t="shared" si="6"/>
        <v>3.6469196655231073E-5</v>
      </c>
      <c r="E106" s="4">
        <f t="shared" si="9"/>
        <v>102.51608103968846</v>
      </c>
      <c r="F106" s="4">
        <f t="shared" si="7"/>
        <v>102.9145520959844</v>
      </c>
    </row>
    <row r="107" spans="1:6" x14ac:dyDescent="0.2">
      <c r="A107" s="2">
        <v>42473</v>
      </c>
      <c r="B107">
        <v>1405.99</v>
      </c>
      <c r="C107" s="3">
        <f t="shared" si="8"/>
        <v>2.2053383415854277E-4</v>
      </c>
      <c r="D107">
        <f t="shared" si="6"/>
        <v>3.6469196655231073E-5</v>
      </c>
      <c r="E107" s="4">
        <f t="shared" si="9"/>
        <v>102.53868930410304</v>
      </c>
      <c r="F107" s="4">
        <f t="shared" si="7"/>
        <v>102.94100144778791</v>
      </c>
    </row>
    <row r="108" spans="1:6" x14ac:dyDescent="0.2">
      <c r="A108" s="2">
        <v>42474</v>
      </c>
      <c r="B108">
        <v>1407.95</v>
      </c>
      <c r="C108" s="3">
        <f t="shared" si="8"/>
        <v>1.3940355194561604E-3</v>
      </c>
      <c r="D108">
        <f t="shared" si="6"/>
        <v>3.6469196655231073E-5</v>
      </c>
      <c r="E108" s="4">
        <f t="shared" si="9"/>
        <v>102.68163187911145</v>
      </c>
      <c r="F108" s="4">
        <f t="shared" si="7"/>
        <v>103.0882590358402</v>
      </c>
    </row>
    <row r="109" spans="1:6" x14ac:dyDescent="0.2">
      <c r="A109" s="2">
        <v>42475</v>
      </c>
      <c r="B109">
        <v>1408.45</v>
      </c>
      <c r="C109" s="3">
        <f t="shared" si="8"/>
        <v>3.5512624738087695E-4</v>
      </c>
      <c r="D109">
        <f t="shared" si="6"/>
        <v>3.6469196655231073E-5</v>
      </c>
      <c r="E109" s="4">
        <f t="shared" si="9"/>
        <v>102.71809682171562</v>
      </c>
      <c r="F109" s="4">
        <f t="shared" si="7"/>
        <v>103.12862792841224</v>
      </c>
    </row>
    <row r="110" spans="1:6" x14ac:dyDescent="0.2">
      <c r="A110" s="2">
        <v>42476</v>
      </c>
      <c r="B110">
        <v>1408.62</v>
      </c>
      <c r="C110" s="3">
        <f t="shared" si="8"/>
        <v>1.2070006034980985E-4</v>
      </c>
      <c r="D110">
        <f t="shared" si="6"/>
        <v>3.6469196655231073E-5</v>
      </c>
      <c r="E110" s="4">
        <f t="shared" si="9"/>
        <v>102.73049490220102</v>
      </c>
      <c r="F110" s="4">
        <f t="shared" si="7"/>
        <v>103.1448365782397</v>
      </c>
    </row>
    <row r="111" spans="1:6" x14ac:dyDescent="0.2">
      <c r="A111" s="2">
        <v>42477</v>
      </c>
      <c r="B111">
        <v>1408.81</v>
      </c>
      <c r="C111" s="3">
        <f t="shared" si="8"/>
        <v>1.3488378696879799E-4</v>
      </c>
      <c r="D111">
        <f t="shared" si="6"/>
        <v>3.6469196655231073E-5</v>
      </c>
      <c r="E111" s="4">
        <f t="shared" si="9"/>
        <v>102.7443515803906</v>
      </c>
      <c r="F111" s="4">
        <f t="shared" si="7"/>
        <v>103.1625107537328</v>
      </c>
    </row>
    <row r="112" spans="1:6" x14ac:dyDescent="0.2">
      <c r="A112" s="2">
        <v>42478</v>
      </c>
      <c r="B112">
        <v>1409.42</v>
      </c>
      <c r="C112" s="3">
        <f t="shared" si="8"/>
        <v>4.3298954436732373E-4</v>
      </c>
      <c r="D112">
        <f t="shared" si="6"/>
        <v>3.6469196655231073E-5</v>
      </c>
      <c r="E112" s="4">
        <f t="shared" si="9"/>
        <v>102.78883881036771</v>
      </c>
      <c r="F112" s="4">
        <f t="shared" si="7"/>
        <v>103.21094129615197</v>
      </c>
    </row>
    <row r="113" spans="1:6" x14ac:dyDescent="0.2">
      <c r="A113" s="2">
        <v>42479</v>
      </c>
      <c r="B113">
        <v>1409.68</v>
      </c>
      <c r="C113" s="3">
        <f t="shared" si="8"/>
        <v>1.844730456499466E-4</v>
      </c>
      <c r="D113">
        <f t="shared" si="6"/>
        <v>3.6469196655231073E-5</v>
      </c>
      <c r="E113" s="4">
        <f t="shared" si="9"/>
        <v>102.80780058052187</v>
      </c>
      <c r="F113" s="4">
        <f t="shared" si="7"/>
        <v>103.23374495295238</v>
      </c>
    </row>
    <row r="114" spans="1:6" x14ac:dyDescent="0.2">
      <c r="A114" s="2">
        <v>42480</v>
      </c>
      <c r="B114">
        <v>1410.28</v>
      </c>
      <c r="C114" s="3">
        <f t="shared" si="8"/>
        <v>4.2562851143523872E-4</v>
      </c>
      <c r="D114">
        <f t="shared" si="6"/>
        <v>3.6469196655231073E-5</v>
      </c>
      <c r="E114" s="4">
        <f t="shared" si="9"/>
        <v>102.85155851164689</v>
      </c>
      <c r="F114" s="4">
        <f t="shared" si="7"/>
        <v>103.28144902989273</v>
      </c>
    </row>
    <row r="115" spans="1:6" x14ac:dyDescent="0.2">
      <c r="A115" s="2">
        <v>42481</v>
      </c>
      <c r="B115">
        <v>1408.99</v>
      </c>
      <c r="C115" s="3">
        <f t="shared" si="8"/>
        <v>-9.1471197209058719E-4</v>
      </c>
      <c r="D115">
        <f t="shared" si="6"/>
        <v>3.6469196655231073E-5</v>
      </c>
      <c r="E115" s="4">
        <f t="shared" si="9"/>
        <v>102.7574789597281</v>
      </c>
      <c r="F115" s="4">
        <f t="shared" si="7"/>
        <v>103.19074284344573</v>
      </c>
    </row>
    <row r="116" spans="1:6" x14ac:dyDescent="0.2">
      <c r="A116" s="2">
        <v>42482</v>
      </c>
      <c r="B116">
        <v>1409.06</v>
      </c>
      <c r="C116" s="3">
        <f t="shared" si="8"/>
        <v>4.96809771537432E-5</v>
      </c>
      <c r="D116">
        <f t="shared" si="6"/>
        <v>3.6469196655231073E-5</v>
      </c>
      <c r="E116" s="4">
        <f t="shared" si="9"/>
        <v>102.76258405169268</v>
      </c>
      <c r="F116" s="4">
        <f t="shared" si="7"/>
        <v>103.19963274387717</v>
      </c>
    </row>
    <row r="117" spans="1:6" x14ac:dyDescent="0.2">
      <c r="A117" s="2">
        <v>42483</v>
      </c>
      <c r="B117">
        <v>1409.25</v>
      </c>
      <c r="C117" s="3">
        <f t="shared" si="8"/>
        <v>1.3484166749466731E-4</v>
      </c>
      <c r="D117">
        <f t="shared" si="6"/>
        <v>3.6469196655231073E-5</v>
      </c>
      <c r="E117" s="4">
        <f t="shared" si="9"/>
        <v>102.77644072988228</v>
      </c>
      <c r="F117" s="4">
        <f t="shared" si="7"/>
        <v>103.21731196214247</v>
      </c>
    </row>
    <row r="118" spans="1:6" x14ac:dyDescent="0.2">
      <c r="A118" s="2">
        <v>42484</v>
      </c>
      <c r="B118">
        <v>1409.43</v>
      </c>
      <c r="C118" s="3">
        <f t="shared" si="8"/>
        <v>1.2772751463541177E-4</v>
      </c>
      <c r="D118">
        <f t="shared" si="6"/>
        <v>3.6469196655231073E-5</v>
      </c>
      <c r="E118" s="4">
        <f t="shared" si="9"/>
        <v>102.78956810921979</v>
      </c>
      <c r="F118" s="4">
        <f t="shared" si="7"/>
        <v>103.23425990531491</v>
      </c>
    </row>
    <row r="119" spans="1:6" x14ac:dyDescent="0.2">
      <c r="A119" s="2">
        <v>42485</v>
      </c>
      <c r="B119">
        <v>1410.08</v>
      </c>
      <c r="C119" s="3">
        <f t="shared" si="8"/>
        <v>4.6117934200351485E-4</v>
      </c>
      <c r="D119">
        <f t="shared" si="6"/>
        <v>3.6469196655231073E-5</v>
      </c>
      <c r="E119" s="4">
        <f t="shared" si="9"/>
        <v>102.83697253460522</v>
      </c>
      <c r="F119" s="4">
        <f t="shared" si="7"/>
        <v>103.28563428389631</v>
      </c>
    </row>
    <row r="120" spans="1:6" x14ac:dyDescent="0.2">
      <c r="A120" s="2">
        <v>42486</v>
      </c>
      <c r="B120">
        <v>1410.19</v>
      </c>
      <c r="C120" s="3">
        <f t="shared" si="8"/>
        <v>7.8009758311736732E-5</v>
      </c>
      <c r="D120">
        <f t="shared" si="6"/>
        <v>3.6469196655231073E-5</v>
      </c>
      <c r="E120" s="4">
        <f t="shared" si="9"/>
        <v>102.84499482197816</v>
      </c>
      <c r="F120" s="4">
        <f t="shared" si="7"/>
        <v>103.29745831537224</v>
      </c>
    </row>
    <row r="121" spans="1:6" x14ac:dyDescent="0.2">
      <c r="A121" s="2">
        <v>42487</v>
      </c>
      <c r="B121">
        <v>1411.56</v>
      </c>
      <c r="C121" s="3">
        <f t="shared" si="8"/>
        <v>9.7150029428649809E-4</v>
      </c>
      <c r="D121">
        <f t="shared" si="6"/>
        <v>3.6469196655231073E-5</v>
      </c>
      <c r="E121" s="4">
        <f t="shared" si="9"/>
        <v>102.9449087647136</v>
      </c>
      <c r="F121" s="4">
        <f t="shared" si="7"/>
        <v>103.40157900184596</v>
      </c>
    </row>
    <row r="122" spans="1:6" x14ac:dyDescent="0.2">
      <c r="A122" s="2">
        <v>42488</v>
      </c>
      <c r="B122">
        <v>1410.45</v>
      </c>
      <c r="C122" s="3">
        <f t="shared" si="8"/>
        <v>-7.8636402278320361E-4</v>
      </c>
      <c r="D122">
        <f t="shared" si="6"/>
        <v>3.6469196655231073E-5</v>
      </c>
      <c r="E122" s="4">
        <f t="shared" si="9"/>
        <v>102.86395659213234</v>
      </c>
      <c r="F122" s="4">
        <f t="shared" si="7"/>
        <v>103.32403869273901</v>
      </c>
    </row>
    <row r="123" spans="1:6" x14ac:dyDescent="0.2">
      <c r="A123" s="2">
        <v>42489</v>
      </c>
      <c r="B123">
        <v>1410.2</v>
      </c>
      <c r="C123" s="3">
        <f t="shared" si="8"/>
        <v>-1.772483959020521E-4</v>
      </c>
      <c r="D123">
        <f t="shared" si="6"/>
        <v>3.6469196655231073E-5</v>
      </c>
      <c r="E123" s="4">
        <f t="shared" si="9"/>
        <v>102.84572412083024</v>
      </c>
      <c r="F123" s="4">
        <f t="shared" si="7"/>
        <v>103.30949281730889</v>
      </c>
    </row>
    <row r="124" spans="1:6" x14ac:dyDescent="0.2">
      <c r="A124" s="2">
        <v>42490</v>
      </c>
      <c r="B124">
        <v>1410.37</v>
      </c>
      <c r="C124" s="3">
        <f t="shared" si="8"/>
        <v>1.2055027655644146E-4</v>
      </c>
      <c r="D124">
        <f t="shared" si="6"/>
        <v>3.6469196655231073E-5</v>
      </c>
      <c r="E124" s="4">
        <f t="shared" si="9"/>
        <v>102.85812220131565</v>
      </c>
      <c r="F124" s="4">
        <f t="shared" si="7"/>
        <v>103.32571441944883</v>
      </c>
    </row>
    <row r="125" spans="1:6" x14ac:dyDescent="0.2">
      <c r="A125" s="2">
        <v>42491</v>
      </c>
      <c r="B125">
        <v>1410.57</v>
      </c>
      <c r="C125" s="3">
        <f t="shared" si="8"/>
        <v>1.4180675992836456E-4</v>
      </c>
      <c r="D125">
        <f t="shared" si="6"/>
        <v>3.8090876586904798E-5</v>
      </c>
      <c r="E125" s="4">
        <f t="shared" si="9"/>
        <v>102.87270817835734</v>
      </c>
      <c r="F125" s="4">
        <f t="shared" si="7"/>
        <v>103.34430247126414</v>
      </c>
    </row>
    <row r="126" spans="1:6" x14ac:dyDescent="0.2">
      <c r="A126" s="2">
        <v>42492</v>
      </c>
      <c r="B126">
        <v>1410.85</v>
      </c>
      <c r="C126" s="3">
        <f t="shared" si="8"/>
        <v>1.9850131507115343E-4</v>
      </c>
      <c r="D126">
        <f t="shared" si="6"/>
        <v>3.8090876586904798E-5</v>
      </c>
      <c r="E126" s="4">
        <f t="shared" si="9"/>
        <v>102.89312854621568</v>
      </c>
      <c r="F126" s="4">
        <f t="shared" si="7"/>
        <v>103.36875292628119</v>
      </c>
    </row>
    <row r="127" spans="1:6" x14ac:dyDescent="0.2">
      <c r="A127" s="2">
        <v>42493</v>
      </c>
      <c r="B127">
        <v>1411.76</v>
      </c>
      <c r="C127" s="3">
        <f t="shared" si="8"/>
        <v>6.4500124038713302E-4</v>
      </c>
      <c r="D127">
        <f t="shared" si="6"/>
        <v>3.8090876586904798E-5</v>
      </c>
      <c r="E127" s="4">
        <f t="shared" si="9"/>
        <v>102.95949474175529</v>
      </c>
      <c r="F127" s="4">
        <f t="shared" si="7"/>
        <v>103.43936330654657</v>
      </c>
    </row>
    <row r="128" spans="1:6" x14ac:dyDescent="0.2">
      <c r="A128" s="2">
        <v>42494</v>
      </c>
      <c r="B128">
        <v>1412.27</v>
      </c>
      <c r="C128" s="3">
        <f t="shared" si="8"/>
        <v>3.6125120417063172E-4</v>
      </c>
      <c r="D128">
        <f t="shared" si="6"/>
        <v>3.8090876586904798E-5</v>
      </c>
      <c r="E128" s="4">
        <f t="shared" si="9"/>
        <v>102.99668898321156</v>
      </c>
      <c r="F128" s="4">
        <f t="shared" si="7"/>
        <v>103.48067099712163</v>
      </c>
    </row>
    <row r="129" spans="1:6" x14ac:dyDescent="0.2">
      <c r="A129" s="2">
        <v>42495</v>
      </c>
      <c r="B129">
        <v>1412.69</v>
      </c>
      <c r="C129" s="3">
        <f t="shared" si="8"/>
        <v>2.9739355788915844E-4</v>
      </c>
      <c r="D129">
        <f t="shared" si="6"/>
        <v>3.8090876586904798E-5</v>
      </c>
      <c r="E129" s="4">
        <f t="shared" si="9"/>
        <v>103.02731953499908</v>
      </c>
      <c r="F129" s="4">
        <f t="shared" si="7"/>
        <v>103.51538715151031</v>
      </c>
    </row>
    <row r="130" spans="1:6" x14ac:dyDescent="0.2">
      <c r="A130" s="2">
        <v>42496</v>
      </c>
      <c r="B130">
        <v>1412.77</v>
      </c>
      <c r="C130" s="3">
        <f t="shared" si="8"/>
        <v>5.6629550715170396E-5</v>
      </c>
      <c r="D130">
        <f t="shared" si="6"/>
        <v>3.8090876586904798E-5</v>
      </c>
      <c r="E130" s="4">
        <f t="shared" si="9"/>
        <v>103.03315392581574</v>
      </c>
      <c r="F130" s="4">
        <f t="shared" si="7"/>
        <v>103.52519217321364</v>
      </c>
    </row>
    <row r="131" spans="1:6" x14ac:dyDescent="0.2">
      <c r="A131" s="2">
        <v>42497</v>
      </c>
      <c r="B131">
        <v>1412.99</v>
      </c>
      <c r="C131" s="3">
        <f t="shared" si="8"/>
        <v>1.5572244597494844E-4</v>
      </c>
      <c r="D131">
        <f t="shared" si="6"/>
        <v>3.8090876586904798E-5</v>
      </c>
      <c r="E131" s="4">
        <f t="shared" si="9"/>
        <v>103.04919850056159</v>
      </c>
      <c r="F131" s="4">
        <f t="shared" si="7"/>
        <v>103.54525673467758</v>
      </c>
    </row>
    <row r="132" spans="1:6" x14ac:dyDescent="0.2">
      <c r="A132" s="2">
        <v>42498</v>
      </c>
      <c r="B132">
        <v>1413.17</v>
      </c>
      <c r="C132" s="3">
        <f t="shared" si="8"/>
        <v>1.2738943658496815E-4</v>
      </c>
      <c r="D132">
        <f t="shared" ref="D132:D195" si="10">+(1+VLOOKUP(MONTH(A132),$M$2:$N$13,2,0)/100)^(1/365)-1</f>
        <v>3.8090876586904798E-5</v>
      </c>
      <c r="E132" s="4">
        <f t="shared" si="9"/>
        <v>103.06232587989911</v>
      </c>
      <c r="F132" s="4">
        <f t="shared" ref="F132:F195" si="11">+(1+C132+D132)*F131</f>
        <v>103.5623914361895</v>
      </c>
    </row>
    <row r="133" spans="1:6" x14ac:dyDescent="0.2">
      <c r="A133" s="2">
        <v>42499</v>
      </c>
      <c r="B133">
        <v>1413.35</v>
      </c>
      <c r="C133" s="3">
        <f t="shared" ref="C133:C196" si="12">+B133/B132-1</f>
        <v>1.273732105830927E-4</v>
      </c>
      <c r="D133">
        <f t="shared" si="10"/>
        <v>3.8090876586904798E-5</v>
      </c>
      <c r="E133" s="4">
        <f t="shared" ref="E133:E196" si="13">+(1+C133)*E132</f>
        <v>103.0754532592366</v>
      </c>
      <c r="F133" s="4">
        <f t="shared" si="11"/>
        <v>103.57952729275362</v>
      </c>
    </row>
    <row r="134" spans="1:6" x14ac:dyDescent="0.2">
      <c r="A134" s="2">
        <v>42500</v>
      </c>
      <c r="B134">
        <v>1413.69</v>
      </c>
      <c r="C134" s="3">
        <f t="shared" si="12"/>
        <v>2.4056320090570793E-4</v>
      </c>
      <c r="D134">
        <f t="shared" si="10"/>
        <v>3.8090876586904798E-5</v>
      </c>
      <c r="E134" s="4">
        <f t="shared" si="13"/>
        <v>103.10024942020745</v>
      </c>
      <c r="F134" s="4">
        <f t="shared" si="11"/>
        <v>103.60839015037851</v>
      </c>
    </row>
    <row r="135" spans="1:6" x14ac:dyDescent="0.2">
      <c r="A135" s="2">
        <v>42501</v>
      </c>
      <c r="B135">
        <v>1414.32</v>
      </c>
      <c r="C135" s="3">
        <f t="shared" si="12"/>
        <v>4.4564225537424562E-4</v>
      </c>
      <c r="D135">
        <f t="shared" si="10"/>
        <v>3.8090876586904798E-5</v>
      </c>
      <c r="E135" s="4">
        <f t="shared" si="13"/>
        <v>103.14619524788871</v>
      </c>
      <c r="F135" s="4">
        <f t="shared" si="11"/>
        <v>103.6585089614434</v>
      </c>
    </row>
    <row r="136" spans="1:6" x14ac:dyDescent="0.2">
      <c r="A136" s="2">
        <v>42502</v>
      </c>
      <c r="B136">
        <v>1413.83</v>
      </c>
      <c r="C136" s="3">
        <f t="shared" si="12"/>
        <v>-3.4645624752527304E-4</v>
      </c>
      <c r="D136">
        <f t="shared" si="10"/>
        <v>3.8090876586904798E-5</v>
      </c>
      <c r="E136" s="4">
        <f t="shared" si="13"/>
        <v>103.11045960413662</v>
      </c>
      <c r="F136" s="4">
        <f t="shared" si="11"/>
        <v>103.62654426687659</v>
      </c>
    </row>
    <row r="137" spans="1:6" x14ac:dyDescent="0.2">
      <c r="A137" s="2">
        <v>42503</v>
      </c>
      <c r="B137">
        <v>1414.16</v>
      </c>
      <c r="C137" s="3">
        <f t="shared" si="12"/>
        <v>2.3340854275266665E-4</v>
      </c>
      <c r="D137">
        <f t="shared" si="10"/>
        <v>3.8090876586904798E-5</v>
      </c>
      <c r="E137" s="4">
        <f t="shared" si="13"/>
        <v>103.13452646625538</v>
      </c>
      <c r="F137" s="4">
        <f t="shared" si="11"/>
        <v>103.65467881347321</v>
      </c>
    </row>
    <row r="138" spans="1:6" x14ac:dyDescent="0.2">
      <c r="A138" s="2">
        <v>42504</v>
      </c>
      <c r="B138">
        <v>1414.32</v>
      </c>
      <c r="C138" s="3">
        <f t="shared" si="12"/>
        <v>1.1314137014184489E-4</v>
      </c>
      <c r="D138">
        <f t="shared" si="10"/>
        <v>3.8090876586904798E-5</v>
      </c>
      <c r="E138" s="4">
        <f t="shared" si="13"/>
        <v>103.1461952478887</v>
      </c>
      <c r="F138" s="4">
        <f t="shared" si="11"/>
        <v>103.67035474343412</v>
      </c>
    </row>
    <row r="139" spans="1:6" x14ac:dyDescent="0.2">
      <c r="A139" s="2">
        <v>42505</v>
      </c>
      <c r="B139">
        <v>1414.46</v>
      </c>
      <c r="C139" s="3">
        <f t="shared" si="12"/>
        <v>9.8987499292935155E-5</v>
      </c>
      <c r="D139">
        <f t="shared" si="10"/>
        <v>3.8090876586904798E-5</v>
      </c>
      <c r="E139" s="4">
        <f t="shared" si="13"/>
        <v>103.15640543181787</v>
      </c>
      <c r="F139" s="4">
        <f t="shared" si="11"/>
        <v>103.68456570728924</v>
      </c>
    </row>
    <row r="140" spans="1:6" x14ac:dyDescent="0.2">
      <c r="A140" s="2">
        <v>42506</v>
      </c>
      <c r="B140">
        <v>1414.86</v>
      </c>
      <c r="C140" s="3">
        <f t="shared" si="12"/>
        <v>2.8279343353632136E-4</v>
      </c>
      <c r="D140">
        <f t="shared" si="10"/>
        <v>3.8090876586904798E-5</v>
      </c>
      <c r="E140" s="4">
        <f t="shared" si="13"/>
        <v>103.1855773859012</v>
      </c>
      <c r="F140" s="4">
        <f t="shared" si="11"/>
        <v>103.71783645762665</v>
      </c>
    </row>
    <row r="141" spans="1:6" x14ac:dyDescent="0.2">
      <c r="A141" s="2">
        <v>42507</v>
      </c>
      <c r="B141">
        <v>1414.95</v>
      </c>
      <c r="C141" s="3">
        <f t="shared" si="12"/>
        <v>6.3610533904467914E-5</v>
      </c>
      <c r="D141">
        <f t="shared" si="10"/>
        <v>3.8090876586904798E-5</v>
      </c>
      <c r="E141" s="4">
        <f t="shared" si="13"/>
        <v>103.19214107556995</v>
      </c>
      <c r="F141" s="4">
        <f t="shared" si="11"/>
        <v>103.7283847078875</v>
      </c>
    </row>
    <row r="142" spans="1:6" x14ac:dyDescent="0.2">
      <c r="A142" s="2">
        <v>42508</v>
      </c>
      <c r="B142">
        <v>1415.37</v>
      </c>
      <c r="C142" s="3">
        <f t="shared" si="12"/>
        <v>2.9683027668814255E-4</v>
      </c>
      <c r="D142">
        <f t="shared" si="10"/>
        <v>3.8090876586904798E-5</v>
      </c>
      <c r="E142" s="4">
        <f t="shared" si="13"/>
        <v>103.22277162735746</v>
      </c>
      <c r="F142" s="4">
        <f t="shared" si="11"/>
        <v>103.76312553812123</v>
      </c>
    </row>
    <row r="143" spans="1:6" x14ac:dyDescent="0.2">
      <c r="A143" s="2">
        <v>42509</v>
      </c>
      <c r="B143">
        <v>1415.37</v>
      </c>
      <c r="C143" s="3">
        <f t="shared" si="12"/>
        <v>0</v>
      </c>
      <c r="D143">
        <f t="shared" si="10"/>
        <v>3.8090876586904798E-5</v>
      </c>
      <c r="E143" s="4">
        <f t="shared" si="13"/>
        <v>103.22277162735746</v>
      </c>
      <c r="F143" s="4">
        <f t="shared" si="11"/>
        <v>103.76707796653038</v>
      </c>
    </row>
    <row r="144" spans="1:6" x14ac:dyDescent="0.2">
      <c r="A144" s="2">
        <v>42510</v>
      </c>
      <c r="B144">
        <v>1415.34</v>
      </c>
      <c r="C144" s="3">
        <f t="shared" si="12"/>
        <v>-2.1195871044321635E-5</v>
      </c>
      <c r="D144">
        <f t="shared" si="10"/>
        <v>3.8090876586904798E-5</v>
      </c>
      <c r="E144" s="4">
        <f t="shared" si="13"/>
        <v>103.22058373080121</v>
      </c>
      <c r="F144" s="4">
        <f t="shared" si="11"/>
        <v>103.76883111188776</v>
      </c>
    </row>
    <row r="145" spans="1:6" x14ac:dyDescent="0.2">
      <c r="A145" s="2">
        <v>42511</v>
      </c>
      <c r="B145">
        <v>1415.51</v>
      </c>
      <c r="C145" s="3">
        <f t="shared" si="12"/>
        <v>1.2011248180643364E-4</v>
      </c>
      <c r="D145">
        <f t="shared" si="10"/>
        <v>3.8090876586904798E-5</v>
      </c>
      <c r="E145" s="4">
        <f t="shared" si="13"/>
        <v>103.23298181128662</v>
      </c>
      <c r="F145" s="4">
        <f t="shared" si="11"/>
        <v>103.78524768946622</v>
      </c>
    </row>
    <row r="146" spans="1:6" x14ac:dyDescent="0.2">
      <c r="A146" s="2">
        <v>42512</v>
      </c>
      <c r="B146">
        <v>1415.65</v>
      </c>
      <c r="C146" s="3">
        <f t="shared" si="12"/>
        <v>9.8904281849110376E-5</v>
      </c>
      <c r="D146">
        <f t="shared" si="10"/>
        <v>3.8090876586904798E-5</v>
      </c>
      <c r="E146" s="4">
        <f t="shared" si="13"/>
        <v>103.24319199521581</v>
      </c>
      <c r="F146" s="4">
        <f t="shared" si="11"/>
        <v>103.79946576591675</v>
      </c>
    </row>
    <row r="147" spans="1:6" x14ac:dyDescent="0.2">
      <c r="A147" s="2">
        <v>42513</v>
      </c>
      <c r="B147">
        <v>1416.28</v>
      </c>
      <c r="C147" s="3">
        <f t="shared" si="12"/>
        <v>4.4502525341716392E-4</v>
      </c>
      <c r="D147">
        <f t="shared" si="10"/>
        <v>3.8090876586904798E-5</v>
      </c>
      <c r="E147" s="4">
        <f t="shared" si="13"/>
        <v>103.28913782289708</v>
      </c>
      <c r="F147" s="4">
        <f t="shared" si="11"/>
        <v>103.84961296211407</v>
      </c>
    </row>
    <row r="148" spans="1:6" x14ac:dyDescent="0.2">
      <c r="A148" s="2">
        <v>42514</v>
      </c>
      <c r="B148">
        <v>1416.2</v>
      </c>
      <c r="C148" s="3">
        <f t="shared" si="12"/>
        <v>-5.6486005592049082E-5</v>
      </c>
      <c r="D148">
        <f t="shared" si="10"/>
        <v>3.8090876586904798E-5</v>
      </c>
      <c r="E148" s="4">
        <f t="shared" si="13"/>
        <v>103.28330343208042</v>
      </c>
      <c r="F148" s="4">
        <f t="shared" si="11"/>
        <v>103.84770263508649</v>
      </c>
    </row>
    <row r="149" spans="1:6" x14ac:dyDescent="0.2">
      <c r="A149" s="2">
        <v>42515</v>
      </c>
      <c r="B149">
        <v>1416.75</v>
      </c>
      <c r="C149" s="3">
        <f t="shared" si="12"/>
        <v>3.8836322553303937E-4</v>
      </c>
      <c r="D149">
        <f t="shared" si="10"/>
        <v>3.8090876586904798E-5</v>
      </c>
      <c r="E149" s="4">
        <f t="shared" si="13"/>
        <v>103.32341486894501</v>
      </c>
      <c r="F149" s="4">
        <f t="shared" si="11"/>
        <v>103.89198891387096</v>
      </c>
    </row>
    <row r="150" spans="1:6" x14ac:dyDescent="0.2">
      <c r="A150" s="2">
        <v>42516</v>
      </c>
      <c r="B150">
        <v>1416.94</v>
      </c>
      <c r="C150" s="3">
        <f t="shared" si="12"/>
        <v>1.3410975824945659E-4</v>
      </c>
      <c r="D150">
        <f t="shared" si="10"/>
        <v>3.8090876586904798E-5</v>
      </c>
      <c r="E150" s="4">
        <f t="shared" si="13"/>
        <v>103.33727154713459</v>
      </c>
      <c r="F150" s="4">
        <f t="shared" si="11"/>
        <v>103.90987918031634</v>
      </c>
    </row>
    <row r="151" spans="1:6" x14ac:dyDescent="0.2">
      <c r="A151" s="2">
        <v>42517</v>
      </c>
      <c r="B151">
        <v>1417.16</v>
      </c>
      <c r="C151" s="3">
        <f t="shared" si="12"/>
        <v>1.5526416079714167E-4</v>
      </c>
      <c r="D151">
        <f t="shared" si="10"/>
        <v>3.8090876586904798E-5</v>
      </c>
      <c r="E151" s="4">
        <f t="shared" si="13"/>
        <v>103.35331612188043</v>
      </c>
      <c r="F151" s="4">
        <f t="shared" si="11"/>
        <v>103.92997067888982</v>
      </c>
    </row>
    <row r="152" spans="1:6" x14ac:dyDescent="0.2">
      <c r="A152" s="2">
        <v>42518</v>
      </c>
      <c r="B152">
        <v>1417.32</v>
      </c>
      <c r="C152" s="3">
        <f t="shared" si="12"/>
        <v>1.129018600580789E-4</v>
      </c>
      <c r="D152">
        <f t="shared" si="10"/>
        <v>3.8090876586904798E-5</v>
      </c>
      <c r="E152" s="4">
        <f t="shared" si="13"/>
        <v>103.36498490351376</v>
      </c>
      <c r="F152" s="4">
        <f t="shared" si="11"/>
        <v>103.94566334958205</v>
      </c>
    </row>
    <row r="153" spans="1:6" x14ac:dyDescent="0.2">
      <c r="A153" s="2">
        <v>42519</v>
      </c>
      <c r="B153">
        <v>1417.48</v>
      </c>
      <c r="C153" s="3">
        <f t="shared" si="12"/>
        <v>1.1288911466711404E-4</v>
      </c>
      <c r="D153">
        <f t="shared" si="10"/>
        <v>3.8090876586904798E-5</v>
      </c>
      <c r="E153" s="4">
        <f t="shared" si="13"/>
        <v>103.37665368514709</v>
      </c>
      <c r="F153" s="4">
        <f t="shared" si="11"/>
        <v>103.96135706492547</v>
      </c>
    </row>
    <row r="154" spans="1:6" x14ac:dyDescent="0.2">
      <c r="A154" s="2">
        <v>42520</v>
      </c>
      <c r="B154">
        <v>1418.13</v>
      </c>
      <c r="C154" s="3">
        <f t="shared" si="12"/>
        <v>4.5856026187318655E-4</v>
      </c>
      <c r="D154">
        <f t="shared" si="10"/>
        <v>3.8090876586904798E-5</v>
      </c>
      <c r="E154" s="4">
        <f t="shared" si="13"/>
        <v>103.42405811053253</v>
      </c>
      <c r="F154" s="4">
        <f t="shared" si="11"/>
        <v>104.01298959126761</v>
      </c>
    </row>
    <row r="155" spans="1:6" x14ac:dyDescent="0.2">
      <c r="A155" s="2">
        <v>42521</v>
      </c>
      <c r="B155">
        <v>1417.71</v>
      </c>
      <c r="C155" s="3">
        <f t="shared" si="12"/>
        <v>-2.9616466755522097E-4</v>
      </c>
      <c r="D155">
        <f t="shared" si="10"/>
        <v>3.8090876586904798E-5</v>
      </c>
      <c r="E155" s="4">
        <f t="shared" si="13"/>
        <v>103.393427558745</v>
      </c>
      <c r="F155" s="4">
        <f t="shared" si="11"/>
        <v>103.98614656473384</v>
      </c>
    </row>
    <row r="156" spans="1:6" x14ac:dyDescent="0.2">
      <c r="A156" s="2">
        <v>42522</v>
      </c>
      <c r="B156">
        <v>1418.36</v>
      </c>
      <c r="C156" s="3">
        <f t="shared" si="12"/>
        <v>4.5848586805474767E-4</v>
      </c>
      <c r="D156">
        <f t="shared" si="10"/>
        <v>3.5117065111833767E-5</v>
      </c>
      <c r="E156" s="4">
        <f t="shared" si="13"/>
        <v>103.44083198413043</v>
      </c>
      <c r="F156" s="4">
        <f t="shared" si="11"/>
        <v>104.03747443168689</v>
      </c>
    </row>
    <row r="157" spans="1:6" x14ac:dyDescent="0.2">
      <c r="A157" s="2">
        <v>42523</v>
      </c>
      <c r="B157">
        <v>1419.1</v>
      </c>
      <c r="C157" s="3">
        <f t="shared" si="12"/>
        <v>5.217293211878804E-4</v>
      </c>
      <c r="D157">
        <f t="shared" si="10"/>
        <v>3.5117065111833767E-5</v>
      </c>
      <c r="E157" s="4">
        <f t="shared" si="13"/>
        <v>103.49480009918462</v>
      </c>
      <c r="F157" s="4">
        <f t="shared" si="11"/>
        <v>104.09540732336393</v>
      </c>
    </row>
    <row r="158" spans="1:6" x14ac:dyDescent="0.2">
      <c r="A158" s="2">
        <v>42524</v>
      </c>
      <c r="B158">
        <v>1420.33</v>
      </c>
      <c r="C158" s="3">
        <f t="shared" si="12"/>
        <v>8.6674652949048081E-4</v>
      </c>
      <c r="D158">
        <f t="shared" si="10"/>
        <v>3.5117065111833767E-5</v>
      </c>
      <c r="E158" s="4">
        <f t="shared" si="13"/>
        <v>103.5845038579909</v>
      </c>
      <c r="F158" s="4">
        <f t="shared" si="11"/>
        <v>104.18928718159417</v>
      </c>
    </row>
    <row r="159" spans="1:6" x14ac:dyDescent="0.2">
      <c r="A159" s="2">
        <v>42525</v>
      </c>
      <c r="B159">
        <v>1420.49</v>
      </c>
      <c r="C159" s="3">
        <f t="shared" si="12"/>
        <v>1.1264987714132424E-4</v>
      </c>
      <c r="D159">
        <f t="shared" si="10"/>
        <v>3.5117065111833767E-5</v>
      </c>
      <c r="E159" s="4">
        <f t="shared" si="13"/>
        <v>103.59617263962424</v>
      </c>
      <c r="F159" s="4">
        <f t="shared" si="11"/>
        <v>104.20468291397653</v>
      </c>
    </row>
    <row r="160" spans="1:6" x14ac:dyDescent="0.2">
      <c r="A160" s="2">
        <v>42526</v>
      </c>
      <c r="B160">
        <v>1420.65</v>
      </c>
      <c r="C160" s="3">
        <f t="shared" si="12"/>
        <v>1.1263718857579263E-4</v>
      </c>
      <c r="D160">
        <f t="shared" si="10"/>
        <v>3.5117065111833767E-5</v>
      </c>
      <c r="E160" s="4">
        <f t="shared" si="13"/>
        <v>103.60784142125759</v>
      </c>
      <c r="F160" s="4">
        <f t="shared" si="11"/>
        <v>104.22007959913124</v>
      </c>
    </row>
    <row r="161" spans="1:6" x14ac:dyDescent="0.2">
      <c r="A161" s="2">
        <v>42527</v>
      </c>
      <c r="B161">
        <v>1421.46</v>
      </c>
      <c r="C161" s="3">
        <f t="shared" si="12"/>
        <v>5.7016154577116396E-4</v>
      </c>
      <c r="D161">
        <f t="shared" si="10"/>
        <v>3.5117065111833767E-5</v>
      </c>
      <c r="E161" s="4">
        <f t="shared" si="13"/>
        <v>103.66691462827634</v>
      </c>
      <c r="F161" s="4">
        <f t="shared" si="11"/>
        <v>104.28316178413712</v>
      </c>
    </row>
    <row r="162" spans="1:6" x14ac:dyDescent="0.2">
      <c r="A162" s="2">
        <v>42528</v>
      </c>
      <c r="B162">
        <v>1422.26</v>
      </c>
      <c r="C162" s="3">
        <f t="shared" si="12"/>
        <v>5.6280162649668952E-4</v>
      </c>
      <c r="D162">
        <f t="shared" si="10"/>
        <v>3.5117065111833767E-5</v>
      </c>
      <c r="E162" s="4">
        <f t="shared" si="13"/>
        <v>103.72525853644304</v>
      </c>
      <c r="F162" s="4">
        <f t="shared" si="11"/>
        <v>104.34551463578789</v>
      </c>
    </row>
    <row r="163" spans="1:6" x14ac:dyDescent="0.2">
      <c r="A163" s="2">
        <v>42529</v>
      </c>
      <c r="B163">
        <v>1422.57</v>
      </c>
      <c r="C163" s="3">
        <f t="shared" si="12"/>
        <v>2.1796296035891949E-4</v>
      </c>
      <c r="D163">
        <f t="shared" si="10"/>
        <v>3.5117065111833767E-5</v>
      </c>
      <c r="E163" s="4">
        <f t="shared" si="13"/>
        <v>103.74786680085764</v>
      </c>
      <c r="F163" s="4">
        <f t="shared" si="11"/>
        <v>104.37192240128968</v>
      </c>
    </row>
    <row r="164" spans="1:6" x14ac:dyDescent="0.2">
      <c r="A164" s="2">
        <v>42530</v>
      </c>
      <c r="B164">
        <v>1422.85</v>
      </c>
      <c r="C164" s="3">
        <f t="shared" si="12"/>
        <v>1.9682686967947838E-4</v>
      </c>
      <c r="D164">
        <f t="shared" si="10"/>
        <v>3.5117065111833767E-5</v>
      </c>
      <c r="E164" s="4">
        <f t="shared" si="13"/>
        <v>103.76828716871597</v>
      </c>
      <c r="F164" s="4">
        <f t="shared" si="11"/>
        <v>104.39613083565317</v>
      </c>
    </row>
    <row r="165" spans="1:6" x14ac:dyDescent="0.2">
      <c r="A165" s="2">
        <v>42531</v>
      </c>
      <c r="B165">
        <v>1423.49</v>
      </c>
      <c r="C165" s="3">
        <f t="shared" si="12"/>
        <v>4.4980145482664824E-4</v>
      </c>
      <c r="D165">
        <f t="shared" si="10"/>
        <v>3.5117065111833767E-5</v>
      </c>
      <c r="E165" s="4">
        <f t="shared" si="13"/>
        <v>103.81496229524933</v>
      </c>
      <c r="F165" s="4">
        <f t="shared" si="11"/>
        <v>104.4467544529053</v>
      </c>
    </row>
    <row r="166" spans="1:6" x14ac:dyDescent="0.2">
      <c r="A166" s="2">
        <v>42532</v>
      </c>
      <c r="B166">
        <v>1423.62</v>
      </c>
      <c r="C166" s="3">
        <f t="shared" si="12"/>
        <v>9.1324842464546307E-5</v>
      </c>
      <c r="D166">
        <f t="shared" si="10"/>
        <v>3.5117065111833767E-5</v>
      </c>
      <c r="E166" s="4">
        <f t="shared" si="13"/>
        <v>103.82444318032641</v>
      </c>
      <c r="F166" s="4">
        <f t="shared" si="11"/>
        <v>104.45996089977848</v>
      </c>
    </row>
    <row r="167" spans="1:6" x14ac:dyDescent="0.2">
      <c r="A167" s="2">
        <v>42533</v>
      </c>
      <c r="B167">
        <v>1423.75</v>
      </c>
      <c r="C167" s="3">
        <f t="shared" si="12"/>
        <v>9.131650299942784E-5</v>
      </c>
      <c r="D167">
        <f t="shared" si="10"/>
        <v>3.5117065111833767E-5</v>
      </c>
      <c r="E167" s="4">
        <f t="shared" si="13"/>
        <v>103.83392406540351</v>
      </c>
      <c r="F167" s="4">
        <f t="shared" si="11"/>
        <v>104.47316814535981</v>
      </c>
    </row>
    <row r="168" spans="1:6" x14ac:dyDescent="0.2">
      <c r="A168" s="2">
        <v>42534</v>
      </c>
      <c r="B168">
        <v>1424.07</v>
      </c>
      <c r="C168" s="3">
        <f t="shared" si="12"/>
        <v>2.2475856014048112E-4</v>
      </c>
      <c r="D168">
        <f t="shared" si="10"/>
        <v>3.5117065111833767E-5</v>
      </c>
      <c r="E168" s="4">
        <f t="shared" si="13"/>
        <v>103.85726162867019</v>
      </c>
      <c r="F168" s="4">
        <f t="shared" si="11"/>
        <v>104.50031817525367</v>
      </c>
    </row>
    <row r="169" spans="1:6" x14ac:dyDescent="0.2">
      <c r="A169" s="2">
        <v>42535</v>
      </c>
      <c r="B169">
        <v>1424.17</v>
      </c>
      <c r="C169" s="3">
        <f t="shared" si="12"/>
        <v>7.0221267213010918E-5</v>
      </c>
      <c r="D169">
        <f t="shared" si="10"/>
        <v>3.5117065111833767E-5</v>
      </c>
      <c r="E169" s="4">
        <f t="shared" si="13"/>
        <v>103.86455461719103</v>
      </c>
      <c r="F169" s="4">
        <f t="shared" si="11"/>
        <v>104.51132606449767</v>
      </c>
    </row>
    <row r="170" spans="1:6" x14ac:dyDescent="0.2">
      <c r="A170" s="2">
        <v>42536</v>
      </c>
      <c r="B170">
        <v>1424.43</v>
      </c>
      <c r="C170" s="3">
        <f t="shared" si="12"/>
        <v>1.8256247498538158E-4</v>
      </c>
      <c r="D170">
        <f t="shared" si="10"/>
        <v>3.5117065111833767E-5</v>
      </c>
      <c r="E170" s="4">
        <f t="shared" si="13"/>
        <v>103.8835163873452</v>
      </c>
      <c r="F170" s="4">
        <f t="shared" si="11"/>
        <v>104.53407604189033</v>
      </c>
    </row>
    <row r="171" spans="1:6" x14ac:dyDescent="0.2">
      <c r="A171" s="2">
        <v>42537</v>
      </c>
      <c r="B171">
        <v>1425.33</v>
      </c>
      <c r="C171" s="3">
        <f t="shared" si="12"/>
        <v>6.3183168004043999E-4</v>
      </c>
      <c r="D171">
        <f t="shared" si="10"/>
        <v>3.5117065111833767E-5</v>
      </c>
      <c r="E171" s="4">
        <f t="shared" si="13"/>
        <v>103.94915328403272</v>
      </c>
      <c r="F171" s="4">
        <f t="shared" si="11"/>
        <v>104.60379491273213</v>
      </c>
    </row>
    <row r="172" spans="1:6" x14ac:dyDescent="0.2">
      <c r="A172" s="2">
        <v>42538</v>
      </c>
      <c r="B172">
        <v>1425.06</v>
      </c>
      <c r="C172" s="3">
        <f t="shared" si="12"/>
        <v>-1.8942981625302835E-4</v>
      </c>
      <c r="D172">
        <f t="shared" si="10"/>
        <v>3.5117065111833767E-5</v>
      </c>
      <c r="E172" s="4">
        <f t="shared" si="13"/>
        <v>103.92946221502646</v>
      </c>
      <c r="F172" s="4">
        <f t="shared" si="11"/>
        <v>104.58765321335933</v>
      </c>
    </row>
    <row r="173" spans="1:6" x14ac:dyDescent="0.2">
      <c r="A173" s="2">
        <v>42539</v>
      </c>
      <c r="B173">
        <v>1425.21</v>
      </c>
      <c r="C173" s="3">
        <f t="shared" si="12"/>
        <v>1.0525872594846497E-4</v>
      </c>
      <c r="D173">
        <f t="shared" si="10"/>
        <v>3.5117065111833767E-5</v>
      </c>
      <c r="E173" s="4">
        <f t="shared" si="13"/>
        <v>103.94040169780773</v>
      </c>
      <c r="F173" s="4">
        <f t="shared" si="11"/>
        <v>104.6023347879143</v>
      </c>
    </row>
    <row r="174" spans="1:6" x14ac:dyDescent="0.2">
      <c r="A174" s="2">
        <v>42540</v>
      </c>
      <c r="B174">
        <v>1425.34</v>
      </c>
      <c r="C174" s="3">
        <f t="shared" si="12"/>
        <v>9.1214628019642419E-5</v>
      </c>
      <c r="D174">
        <f t="shared" si="10"/>
        <v>3.5117065111833767E-5</v>
      </c>
      <c r="E174" s="4">
        <f t="shared" si="13"/>
        <v>103.94988258288481</v>
      </c>
      <c r="F174" s="4">
        <f t="shared" si="11"/>
        <v>104.61554937797357</v>
      </c>
    </row>
    <row r="175" spans="1:6" x14ac:dyDescent="0.2">
      <c r="A175" s="2">
        <v>42541</v>
      </c>
      <c r="B175">
        <v>1424.31</v>
      </c>
      <c r="C175" s="3">
        <f t="shared" si="12"/>
        <v>-7.2263459946397823E-4</v>
      </c>
      <c r="D175">
        <f t="shared" si="10"/>
        <v>3.5117065111833767E-5</v>
      </c>
      <c r="E175" s="4">
        <f t="shared" si="13"/>
        <v>103.87476480112021</v>
      </c>
      <c r="F175" s="4">
        <f t="shared" si="11"/>
        <v>104.54362435341032</v>
      </c>
    </row>
    <row r="176" spans="1:6" x14ac:dyDescent="0.2">
      <c r="A176" s="2">
        <v>42542</v>
      </c>
      <c r="B176">
        <v>1424.08</v>
      </c>
      <c r="C176" s="3">
        <f t="shared" si="12"/>
        <v>-1.6148169991081485E-4</v>
      </c>
      <c r="D176">
        <f t="shared" si="10"/>
        <v>3.5117065111833767E-5</v>
      </c>
      <c r="E176" s="4">
        <f t="shared" si="13"/>
        <v>103.85799092752228</v>
      </c>
      <c r="F176" s="4">
        <f t="shared" si="11"/>
        <v>104.53041373649835</v>
      </c>
    </row>
    <row r="177" spans="1:6" x14ac:dyDescent="0.2">
      <c r="A177" s="2">
        <v>42543</v>
      </c>
      <c r="B177">
        <v>1424.1</v>
      </c>
      <c r="C177" s="3">
        <f t="shared" si="12"/>
        <v>1.4044154822645538E-5</v>
      </c>
      <c r="D177">
        <f t="shared" si="10"/>
        <v>3.5117065111833767E-5</v>
      </c>
      <c r="E177" s="4">
        <f t="shared" si="13"/>
        <v>103.85944952522644</v>
      </c>
      <c r="F177" s="4">
        <f t="shared" si="11"/>
        <v>104.53555257915789</v>
      </c>
    </row>
    <row r="178" spans="1:6" x14ac:dyDescent="0.2">
      <c r="A178" s="2">
        <v>42544</v>
      </c>
      <c r="B178">
        <v>1424.48</v>
      </c>
      <c r="C178" s="3">
        <f t="shared" si="12"/>
        <v>2.6683519415771073E-4</v>
      </c>
      <c r="D178">
        <f t="shared" si="10"/>
        <v>3.5117065111833767E-5</v>
      </c>
      <c r="E178" s="4">
        <f t="shared" si="13"/>
        <v>103.88716288160562</v>
      </c>
      <c r="F178" s="4">
        <f t="shared" si="11"/>
        <v>104.56711732543316</v>
      </c>
    </row>
    <row r="179" spans="1:6" x14ac:dyDescent="0.2">
      <c r="A179" s="2">
        <v>42545</v>
      </c>
      <c r="B179">
        <v>1425.59</v>
      </c>
      <c r="C179" s="3">
        <f t="shared" si="12"/>
        <v>7.7923171964489057E-4</v>
      </c>
      <c r="D179">
        <f t="shared" si="10"/>
        <v>3.5117065111833767E-5</v>
      </c>
      <c r="E179" s="4">
        <f t="shared" si="13"/>
        <v>103.96811505418688</v>
      </c>
      <c r="F179" s="4">
        <f t="shared" si="11"/>
        <v>104.65227143035264</v>
      </c>
    </row>
    <row r="180" spans="1:6" x14ac:dyDescent="0.2">
      <c r="A180" s="2">
        <v>42546</v>
      </c>
      <c r="B180">
        <v>1425.72</v>
      </c>
      <c r="C180" s="3">
        <f t="shared" si="12"/>
        <v>9.1190314185807253E-5</v>
      </c>
      <c r="D180">
        <f t="shared" si="10"/>
        <v>3.5117065111833767E-5</v>
      </c>
      <c r="E180" s="4">
        <f t="shared" si="13"/>
        <v>103.97759593926398</v>
      </c>
      <c r="F180" s="4">
        <f t="shared" si="11"/>
        <v>104.66548978449455</v>
      </c>
    </row>
    <row r="181" spans="1:6" x14ac:dyDescent="0.2">
      <c r="A181" s="2">
        <v>42547</v>
      </c>
      <c r="B181">
        <v>1425.87</v>
      </c>
      <c r="C181" s="3">
        <f t="shared" si="12"/>
        <v>1.0520999915830664E-4</v>
      </c>
      <c r="D181">
        <f t="shared" si="10"/>
        <v>3.5117065111833767E-5</v>
      </c>
      <c r="E181" s="4">
        <f t="shared" si="13"/>
        <v>103.98853542204523</v>
      </c>
      <c r="F181" s="4">
        <f t="shared" si="11"/>
        <v>104.68017718540641</v>
      </c>
    </row>
    <row r="182" spans="1:6" x14ac:dyDescent="0.2">
      <c r="A182" s="2">
        <v>42548</v>
      </c>
      <c r="B182">
        <v>1426</v>
      </c>
      <c r="C182" s="3">
        <f t="shared" si="12"/>
        <v>9.1172407021833379E-5</v>
      </c>
      <c r="D182">
        <f t="shared" si="10"/>
        <v>3.5117065111833767E-5</v>
      </c>
      <c r="E182" s="4">
        <f t="shared" si="13"/>
        <v>103.99801630712233</v>
      </c>
      <c r="F182" s="4">
        <f t="shared" si="11"/>
        <v>104.69339718972601</v>
      </c>
    </row>
    <row r="183" spans="1:6" x14ac:dyDescent="0.2">
      <c r="A183" s="2">
        <v>42549</v>
      </c>
      <c r="B183">
        <v>1426.36</v>
      </c>
      <c r="C183" s="3">
        <f t="shared" si="12"/>
        <v>2.5245441795229695E-4</v>
      </c>
      <c r="D183">
        <f t="shared" si="10"/>
        <v>3.5117065111833767E-5</v>
      </c>
      <c r="E183" s="4">
        <f t="shared" si="13"/>
        <v>104.02427106579734</v>
      </c>
      <c r="F183" s="4">
        <f t="shared" si="11"/>
        <v>104.72350402522288</v>
      </c>
    </row>
    <row r="184" spans="1:6" x14ac:dyDescent="0.2">
      <c r="A184" s="2">
        <v>42550</v>
      </c>
      <c r="B184">
        <v>1427.73</v>
      </c>
      <c r="C184" s="3">
        <f t="shared" si="12"/>
        <v>9.6048683361860121E-4</v>
      </c>
      <c r="D184">
        <f t="shared" si="10"/>
        <v>3.5117065111833767E-5</v>
      </c>
      <c r="E184" s="4">
        <f t="shared" si="13"/>
        <v>104.12418500853281</v>
      </c>
      <c r="F184" s="4">
        <f t="shared" si="11"/>
        <v>104.8277671541191</v>
      </c>
    </row>
    <row r="185" spans="1:6" x14ac:dyDescent="0.2">
      <c r="A185" s="2">
        <v>42551</v>
      </c>
      <c r="B185">
        <v>1430.69</v>
      </c>
      <c r="C185" s="3">
        <f t="shared" si="12"/>
        <v>2.0732211272440626E-3</v>
      </c>
      <c r="D185">
        <f t="shared" si="10"/>
        <v>3.5117065111833767E-5</v>
      </c>
      <c r="E185" s="4">
        <f t="shared" si="13"/>
        <v>104.34005746874956</v>
      </c>
      <c r="F185" s="4">
        <f t="shared" si="11"/>
        <v>105.04877953922953</v>
      </c>
    </row>
    <row r="186" spans="1:6" x14ac:dyDescent="0.2">
      <c r="A186" s="2">
        <v>42552</v>
      </c>
      <c r="B186">
        <v>1432.43</v>
      </c>
      <c r="C186" s="3">
        <f t="shared" si="12"/>
        <v>1.2161963807673093E-3</v>
      </c>
      <c r="D186">
        <f t="shared" si="10"/>
        <v>3.6198823578414974E-5</v>
      </c>
      <c r="E186" s="4">
        <f t="shared" si="13"/>
        <v>104.46695546901211</v>
      </c>
      <c r="F186" s="4">
        <f t="shared" si="11"/>
        <v>105.18034212694683</v>
      </c>
    </row>
    <row r="187" spans="1:6" x14ac:dyDescent="0.2">
      <c r="A187" s="2">
        <v>42553</v>
      </c>
      <c r="B187">
        <v>1432.54</v>
      </c>
      <c r="C187" s="3">
        <f t="shared" si="12"/>
        <v>7.6792583232565548E-5</v>
      </c>
      <c r="D187">
        <f t="shared" si="10"/>
        <v>3.6198823578414974E-5</v>
      </c>
      <c r="E187" s="4">
        <f t="shared" si="13"/>
        <v>104.47497775638502</v>
      </c>
      <c r="F187" s="4">
        <f t="shared" si="11"/>
        <v>105.1922266017726</v>
      </c>
    </row>
    <row r="188" spans="1:6" x14ac:dyDescent="0.2">
      <c r="A188" s="2">
        <v>42554</v>
      </c>
      <c r="B188">
        <v>1432.67</v>
      </c>
      <c r="C188" s="3">
        <f t="shared" si="12"/>
        <v>9.0747902327326102E-5</v>
      </c>
      <c r="D188">
        <f t="shared" si="10"/>
        <v>3.6198823578414974E-5</v>
      </c>
      <c r="E188" s="4">
        <f t="shared" si="13"/>
        <v>104.4844586414621</v>
      </c>
      <c r="F188" s="4">
        <f t="shared" si="11"/>
        <v>105.20558041053043</v>
      </c>
    </row>
    <row r="189" spans="1:6" x14ac:dyDescent="0.2">
      <c r="A189" s="2">
        <v>42555</v>
      </c>
      <c r="B189">
        <v>1433.21</v>
      </c>
      <c r="C189" s="3">
        <f t="shared" si="12"/>
        <v>3.7691862047783964E-4</v>
      </c>
      <c r="D189">
        <f t="shared" si="10"/>
        <v>3.6198823578414974E-5</v>
      </c>
      <c r="E189" s="4">
        <f t="shared" si="13"/>
        <v>104.52384077947461</v>
      </c>
      <c r="F189" s="4">
        <f t="shared" si="11"/>
        <v>105.24904267101009</v>
      </c>
    </row>
    <row r="190" spans="1:6" x14ac:dyDescent="0.2">
      <c r="A190" s="2">
        <v>42556</v>
      </c>
      <c r="B190">
        <v>1434.93</v>
      </c>
      <c r="C190" s="3">
        <f t="shared" si="12"/>
        <v>1.200103264699548E-3</v>
      </c>
      <c r="D190">
        <f t="shared" si="10"/>
        <v>3.6198823578414974E-5</v>
      </c>
      <c r="E190" s="4">
        <f t="shared" si="13"/>
        <v>104.649280182033</v>
      </c>
      <c r="F190" s="4">
        <f t="shared" si="11"/>
        <v>105.37916228225352</v>
      </c>
    </row>
    <row r="191" spans="1:6" x14ac:dyDescent="0.2">
      <c r="A191" s="2">
        <v>42557</v>
      </c>
      <c r="B191">
        <v>1435.22</v>
      </c>
      <c r="C191" s="3">
        <f t="shared" si="12"/>
        <v>2.0210045089297246E-4</v>
      </c>
      <c r="D191">
        <f t="shared" si="10"/>
        <v>3.6198823578414974E-5</v>
      </c>
      <c r="E191" s="4">
        <f t="shared" si="13"/>
        <v>104.67042984874341</v>
      </c>
      <c r="F191" s="4">
        <f t="shared" si="11"/>
        <v>105.40427406016978</v>
      </c>
    </row>
    <row r="192" spans="1:6" x14ac:dyDescent="0.2">
      <c r="A192" s="2">
        <v>42558</v>
      </c>
      <c r="B192">
        <v>1435.24</v>
      </c>
      <c r="C192" s="3">
        <f t="shared" si="12"/>
        <v>1.3935145831256435E-5</v>
      </c>
      <c r="D192">
        <f t="shared" si="10"/>
        <v>3.6198823578414974E-5</v>
      </c>
      <c r="E192" s="4">
        <f t="shared" si="13"/>
        <v>104.67188844644757</v>
      </c>
      <c r="F192" s="4">
        <f t="shared" si="11"/>
        <v>105.40955839482116</v>
      </c>
    </row>
    <row r="193" spans="1:6" x14ac:dyDescent="0.2">
      <c r="A193" s="2">
        <v>42559</v>
      </c>
      <c r="B193">
        <v>1437.25</v>
      </c>
      <c r="C193" s="3">
        <f t="shared" si="12"/>
        <v>1.4004626403947285E-3</v>
      </c>
      <c r="D193">
        <f t="shared" si="10"/>
        <v>3.6198823578414974E-5</v>
      </c>
      <c r="E193" s="4">
        <f t="shared" si="13"/>
        <v>104.81847751571638</v>
      </c>
      <c r="F193" s="4">
        <f t="shared" si="11"/>
        <v>105.56099624530142</v>
      </c>
    </row>
    <row r="194" spans="1:6" x14ac:dyDescent="0.2">
      <c r="A194" s="2">
        <v>42560</v>
      </c>
      <c r="B194">
        <v>1437.37</v>
      </c>
      <c r="C194" s="3">
        <f t="shared" si="12"/>
        <v>8.3492781353111667E-5</v>
      </c>
      <c r="D194">
        <f t="shared" si="10"/>
        <v>3.6198823578414974E-5</v>
      </c>
      <c r="E194" s="4">
        <f t="shared" si="13"/>
        <v>104.82722910194137</v>
      </c>
      <c r="F194" s="4">
        <f t="shared" si="11"/>
        <v>105.5736310103602</v>
      </c>
    </row>
    <row r="195" spans="1:6" x14ac:dyDescent="0.2">
      <c r="A195" s="2">
        <v>42561</v>
      </c>
      <c r="B195">
        <v>1437.56</v>
      </c>
      <c r="C195" s="3">
        <f t="shared" si="12"/>
        <v>1.3218586724361714E-4</v>
      </c>
      <c r="D195">
        <f t="shared" si="10"/>
        <v>3.6198823578414974E-5</v>
      </c>
      <c r="E195" s="4">
        <f t="shared" si="13"/>
        <v>104.84108578013095</v>
      </c>
      <c r="F195" s="4">
        <f t="shared" si="11"/>
        <v>105.59140799357684</v>
      </c>
    </row>
    <row r="196" spans="1:6" x14ac:dyDescent="0.2">
      <c r="A196" s="2">
        <v>42562</v>
      </c>
      <c r="B196">
        <v>1438.98</v>
      </c>
      <c r="C196" s="3">
        <f t="shared" si="12"/>
        <v>9.8778485767558877E-4</v>
      </c>
      <c r="D196">
        <f t="shared" ref="D196:D259" si="14">+(1+VLOOKUP(MONTH(A196),$M$2:$N$13,2,0)/100)^(1/365)-1</f>
        <v>3.6198823578414974E-5</v>
      </c>
      <c r="E196" s="4">
        <f t="shared" si="13"/>
        <v>104.94464621712683</v>
      </c>
      <c r="F196" s="4">
        <f t="shared" ref="F196:F259" si="15">+(1+C196+D196)*F195</f>
        <v>105.69953187224289</v>
      </c>
    </row>
    <row r="197" spans="1:6" x14ac:dyDescent="0.2">
      <c r="A197" s="2">
        <v>42563</v>
      </c>
      <c r="B197">
        <v>1439.04</v>
      </c>
      <c r="C197" s="3">
        <f t="shared" ref="C197:C260" si="16">+B197/B196-1</f>
        <v>4.1696201475982519E-5</v>
      </c>
      <c r="D197">
        <f t="shared" si="14"/>
        <v>3.6198823578414974E-5</v>
      </c>
      <c r="E197" s="4">
        <f t="shared" ref="E197:E260" si="17">+(1+C197)*E196</f>
        <v>104.94902201023933</v>
      </c>
      <c r="F197" s="4">
        <f t="shared" si="15"/>
        <v>105.70776533992631</v>
      </c>
    </row>
    <row r="198" spans="1:6" x14ac:dyDescent="0.2">
      <c r="A198" s="2">
        <v>42564</v>
      </c>
      <c r="B198">
        <v>1439.42</v>
      </c>
      <c r="C198" s="3">
        <f t="shared" si="16"/>
        <v>2.6406493217701055E-4</v>
      </c>
      <c r="D198">
        <f t="shared" si="14"/>
        <v>3.6198823578414974E-5</v>
      </c>
      <c r="E198" s="4">
        <f t="shared" si="17"/>
        <v>104.97673536661851</v>
      </c>
      <c r="F198" s="4">
        <f t="shared" si="15"/>
        <v>105.73950555055978</v>
      </c>
    </row>
    <row r="199" spans="1:6" x14ac:dyDescent="0.2">
      <c r="A199" s="2">
        <v>42565</v>
      </c>
      <c r="B199">
        <v>1440.18</v>
      </c>
      <c r="C199" s="3">
        <f t="shared" si="16"/>
        <v>5.2799044059415046E-4</v>
      </c>
      <c r="D199">
        <f t="shared" si="14"/>
        <v>3.6198823578414974E-5</v>
      </c>
      <c r="E199" s="4">
        <f t="shared" si="17"/>
        <v>105.03216207937687</v>
      </c>
      <c r="F199" s="4">
        <f t="shared" si="15"/>
        <v>105.79916264439032</v>
      </c>
    </row>
    <row r="200" spans="1:6" x14ac:dyDescent="0.2">
      <c r="A200" s="2">
        <v>42566</v>
      </c>
      <c r="B200">
        <v>1441.15</v>
      </c>
      <c r="C200" s="3">
        <f t="shared" si="16"/>
        <v>6.735269202460259E-4</v>
      </c>
      <c r="D200">
        <f t="shared" si="14"/>
        <v>3.6198823578414974E-5</v>
      </c>
      <c r="E200" s="4">
        <f t="shared" si="17"/>
        <v>105.10290406802898</v>
      </c>
      <c r="F200" s="4">
        <f t="shared" si="15"/>
        <v>105.87425103379411</v>
      </c>
    </row>
    <row r="201" spans="1:6" x14ac:dyDescent="0.2">
      <c r="A201" s="2">
        <v>42567</v>
      </c>
      <c r="B201">
        <v>1441.33</v>
      </c>
      <c r="C201" s="3">
        <f t="shared" si="16"/>
        <v>1.2490025326994392E-4</v>
      </c>
      <c r="D201">
        <f t="shared" si="14"/>
        <v>3.6198823578414974E-5</v>
      </c>
      <c r="E201" s="4">
        <f t="shared" si="17"/>
        <v>105.11603144736648</v>
      </c>
      <c r="F201" s="4">
        <f t="shared" si="15"/>
        <v>105.89130727789767</v>
      </c>
    </row>
    <row r="202" spans="1:6" x14ac:dyDescent="0.2">
      <c r="A202" s="2">
        <v>42568</v>
      </c>
      <c r="B202">
        <v>1441.5</v>
      </c>
      <c r="C202" s="3">
        <f t="shared" si="16"/>
        <v>1.1794661874797718E-4</v>
      </c>
      <c r="D202">
        <f t="shared" si="14"/>
        <v>3.6198823578414974E-5</v>
      </c>
      <c r="E202" s="4">
        <f t="shared" si="17"/>
        <v>105.12842952785191</v>
      </c>
      <c r="F202" s="4">
        <f t="shared" si="15"/>
        <v>105.90762994029654</v>
      </c>
    </row>
    <row r="203" spans="1:6" x14ac:dyDescent="0.2">
      <c r="A203" s="2">
        <v>42569</v>
      </c>
      <c r="B203">
        <v>1441.81</v>
      </c>
      <c r="C203" s="3">
        <f t="shared" si="16"/>
        <v>2.1505376344088667E-4</v>
      </c>
      <c r="D203">
        <f t="shared" si="14"/>
        <v>3.6198823578414974E-5</v>
      </c>
      <c r="E203" s="4">
        <f t="shared" si="17"/>
        <v>105.15103779226651</v>
      </c>
      <c r="F203" s="4">
        <f t="shared" si="15"/>
        <v>105.93423950630412</v>
      </c>
    </row>
    <row r="204" spans="1:6" x14ac:dyDescent="0.2">
      <c r="A204" s="2">
        <v>42570</v>
      </c>
      <c r="B204">
        <v>1441.83</v>
      </c>
      <c r="C204" s="3">
        <f t="shared" si="16"/>
        <v>1.3871453242719767E-5</v>
      </c>
      <c r="D204">
        <f t="shared" si="14"/>
        <v>3.6198823578414974E-5</v>
      </c>
      <c r="E204" s="4">
        <f t="shared" si="17"/>
        <v>105.15249638997066</v>
      </c>
      <c r="F204" s="4">
        <f t="shared" si="15"/>
        <v>105.93954366300105</v>
      </c>
    </row>
    <row r="205" spans="1:6" x14ac:dyDescent="0.2">
      <c r="A205" s="2">
        <v>42571</v>
      </c>
      <c r="B205">
        <v>1442.54</v>
      </c>
      <c r="C205" s="3">
        <f t="shared" si="16"/>
        <v>4.924297594031124E-4</v>
      </c>
      <c r="D205">
        <f t="shared" si="14"/>
        <v>3.6198823578414974E-5</v>
      </c>
      <c r="E205" s="4">
        <f t="shared" si="17"/>
        <v>105.20427660846862</v>
      </c>
      <c r="F205" s="4">
        <f t="shared" si="15"/>
        <v>105.99554633384933</v>
      </c>
    </row>
    <row r="206" spans="1:6" x14ac:dyDescent="0.2">
      <c r="A206" s="2">
        <v>42572</v>
      </c>
      <c r="B206">
        <v>1442.54</v>
      </c>
      <c r="C206" s="3">
        <f t="shared" si="16"/>
        <v>0</v>
      </c>
      <c r="D206">
        <f t="shared" si="14"/>
        <v>3.6198823578414974E-5</v>
      </c>
      <c r="E206" s="4">
        <f t="shared" si="17"/>
        <v>105.20427660846862</v>
      </c>
      <c r="F206" s="4">
        <f t="shared" si="15"/>
        <v>105.99938324793116</v>
      </c>
    </row>
    <row r="207" spans="1:6" x14ac:dyDescent="0.2">
      <c r="A207" s="2">
        <v>42573</v>
      </c>
      <c r="B207">
        <v>1442.35</v>
      </c>
      <c r="C207" s="3">
        <f t="shared" si="16"/>
        <v>-1.3171211890139478E-4</v>
      </c>
      <c r="D207">
        <f t="shared" si="14"/>
        <v>3.6198823578414974E-5</v>
      </c>
      <c r="E207" s="4">
        <f t="shared" si="17"/>
        <v>105.19041993027903</v>
      </c>
      <c r="F207" s="4">
        <f t="shared" si="15"/>
        <v>105.98925889753495</v>
      </c>
    </row>
    <row r="208" spans="1:6" x14ac:dyDescent="0.2">
      <c r="A208" s="2">
        <v>42574</v>
      </c>
      <c r="B208">
        <v>1442.53</v>
      </c>
      <c r="C208" s="3">
        <f t="shared" si="16"/>
        <v>1.2479633930739809E-4</v>
      </c>
      <c r="D208">
        <f t="shared" si="14"/>
        <v>3.6198823578414974E-5</v>
      </c>
      <c r="E208" s="4">
        <f t="shared" si="17"/>
        <v>105.20354730961654</v>
      </c>
      <c r="F208" s="4">
        <f t="shared" si="15"/>
        <v>106.00632265553531</v>
      </c>
    </row>
    <row r="209" spans="1:6" x14ac:dyDescent="0.2">
      <c r="A209" s="2">
        <v>42575</v>
      </c>
      <c r="B209">
        <v>1442.71</v>
      </c>
      <c r="C209" s="3">
        <f t="shared" si="16"/>
        <v>1.2478076712452157E-4</v>
      </c>
      <c r="D209">
        <f t="shared" si="14"/>
        <v>3.6198823578414974E-5</v>
      </c>
      <c r="E209" s="4">
        <f t="shared" si="17"/>
        <v>105.21667468895406</v>
      </c>
      <c r="F209" s="4">
        <f t="shared" si="15"/>
        <v>106.02338750996833</v>
      </c>
    </row>
    <row r="210" spans="1:6" x14ac:dyDescent="0.2">
      <c r="A210" s="2">
        <v>42576</v>
      </c>
      <c r="B210">
        <v>1440.75</v>
      </c>
      <c r="C210" s="3">
        <f t="shared" si="16"/>
        <v>-1.3585543872296491E-3</v>
      </c>
      <c r="D210">
        <f t="shared" si="14"/>
        <v>3.6198823578414974E-5</v>
      </c>
      <c r="E210" s="4">
        <f t="shared" si="17"/>
        <v>105.07373211394567</v>
      </c>
      <c r="F210" s="4">
        <f t="shared" si="15"/>
        <v>105.88318689361738</v>
      </c>
    </row>
    <row r="211" spans="1:6" x14ac:dyDescent="0.2">
      <c r="A211" s="2">
        <v>42577</v>
      </c>
      <c r="B211">
        <v>1440.12</v>
      </c>
      <c r="C211" s="3">
        <f t="shared" si="16"/>
        <v>-4.3727225403444869E-4</v>
      </c>
      <c r="D211">
        <f t="shared" si="14"/>
        <v>3.6198823578414974E-5</v>
      </c>
      <c r="E211" s="4">
        <f t="shared" si="17"/>
        <v>105.02778628626439</v>
      </c>
      <c r="F211" s="4">
        <f t="shared" si="15"/>
        <v>105.84071996062234</v>
      </c>
    </row>
    <row r="212" spans="1:6" x14ac:dyDescent="0.2">
      <c r="A212" s="2">
        <v>42578</v>
      </c>
      <c r="B212">
        <v>1440.37</v>
      </c>
      <c r="C212" s="3">
        <f t="shared" si="16"/>
        <v>1.7359664472405001E-4</v>
      </c>
      <c r="D212">
        <f t="shared" si="14"/>
        <v>3.6198823578414974E-5</v>
      </c>
      <c r="E212" s="4">
        <f t="shared" si="17"/>
        <v>105.04601875756647</v>
      </c>
      <c r="F212" s="4">
        <f t="shared" si="15"/>
        <v>105.86292486403195</v>
      </c>
    </row>
    <row r="213" spans="1:6" x14ac:dyDescent="0.2">
      <c r="A213" s="2">
        <v>42579</v>
      </c>
      <c r="B213">
        <v>1440.98</v>
      </c>
      <c r="C213" s="3">
        <f t="shared" si="16"/>
        <v>4.235022945493494E-4</v>
      </c>
      <c r="D213">
        <f t="shared" si="14"/>
        <v>3.6198823578414974E-5</v>
      </c>
      <c r="E213" s="4">
        <f t="shared" si="17"/>
        <v>105.09050598754358</v>
      </c>
      <c r="F213" s="4">
        <f t="shared" si="15"/>
        <v>105.91159016896023</v>
      </c>
    </row>
    <row r="214" spans="1:6" x14ac:dyDescent="0.2">
      <c r="A214" s="2">
        <v>42580</v>
      </c>
      <c r="B214">
        <v>1442.94</v>
      </c>
      <c r="C214" s="3">
        <f t="shared" si="16"/>
        <v>1.3601854293605609E-3</v>
      </c>
      <c r="D214">
        <f t="shared" si="14"/>
        <v>3.6198823578414974E-5</v>
      </c>
      <c r="E214" s="4">
        <f t="shared" si="17"/>
        <v>105.23344856255197</v>
      </c>
      <c r="F214" s="4">
        <f t="shared" si="15"/>
        <v>106.05948344567589</v>
      </c>
    </row>
    <row r="215" spans="1:6" x14ac:dyDescent="0.2">
      <c r="A215" s="2">
        <v>42581</v>
      </c>
      <c r="B215">
        <v>1443.11</v>
      </c>
      <c r="C215" s="3">
        <f t="shared" si="16"/>
        <v>1.1781501656327187E-4</v>
      </c>
      <c r="D215">
        <f t="shared" si="14"/>
        <v>3.6198823578414974E-5</v>
      </c>
      <c r="E215" s="4">
        <f t="shared" si="17"/>
        <v>105.24584664303738</v>
      </c>
      <c r="F215" s="4">
        <f t="shared" si="15"/>
        <v>106.0758180740048</v>
      </c>
    </row>
    <row r="216" spans="1:6" x14ac:dyDescent="0.2">
      <c r="A216" s="2">
        <v>42582</v>
      </c>
      <c r="B216">
        <v>1443.31</v>
      </c>
      <c r="C216" s="3">
        <f t="shared" si="16"/>
        <v>1.3858957390633364E-4</v>
      </c>
      <c r="D216">
        <f t="shared" si="14"/>
        <v>3.6198823578414974E-5</v>
      </c>
      <c r="E216" s="4">
        <f t="shared" si="17"/>
        <v>105.26043262007906</v>
      </c>
      <c r="F216" s="4">
        <f t="shared" si="15"/>
        <v>106.09435889625784</v>
      </c>
    </row>
    <row r="217" spans="1:6" x14ac:dyDescent="0.2">
      <c r="A217" s="2">
        <v>42583</v>
      </c>
      <c r="B217">
        <v>1444.46</v>
      </c>
      <c r="C217" s="3">
        <f t="shared" si="16"/>
        <v>7.9677962461288665E-4</v>
      </c>
      <c r="D217">
        <f t="shared" si="14"/>
        <v>3.5928423890885242E-5</v>
      </c>
      <c r="E217" s="4">
        <f t="shared" si="17"/>
        <v>105.34430198806868</v>
      </c>
      <c r="F217" s="4">
        <f t="shared" si="15"/>
        <v>106.1827045228116</v>
      </c>
    </row>
    <row r="218" spans="1:6" x14ac:dyDescent="0.2">
      <c r="A218" s="2">
        <v>42584</v>
      </c>
      <c r="B218">
        <v>1444.79</v>
      </c>
      <c r="C218" s="3">
        <f t="shared" si="16"/>
        <v>2.2845907813295874E-4</v>
      </c>
      <c r="D218">
        <f t="shared" si="14"/>
        <v>3.5928423890885242E-5</v>
      </c>
      <c r="E218" s="4">
        <f t="shared" si="17"/>
        <v>105.36836885018744</v>
      </c>
      <c r="F218" s="4">
        <f t="shared" si="15"/>
        <v>106.21077790281852</v>
      </c>
    </row>
    <row r="219" spans="1:6" x14ac:dyDescent="0.2">
      <c r="A219" s="2">
        <v>42585</v>
      </c>
      <c r="B219">
        <v>1445.22</v>
      </c>
      <c r="C219" s="3">
        <f t="shared" si="16"/>
        <v>2.9762110756581528E-4</v>
      </c>
      <c r="D219">
        <f t="shared" si="14"/>
        <v>3.5928423890885242E-5</v>
      </c>
      <c r="E219" s="4">
        <f t="shared" si="17"/>
        <v>105.39972870082703</v>
      </c>
      <c r="F219" s="4">
        <f t="shared" si="15"/>
        <v>106.24620445802366</v>
      </c>
    </row>
    <row r="220" spans="1:6" x14ac:dyDescent="0.2">
      <c r="A220" s="2">
        <v>42586</v>
      </c>
      <c r="B220">
        <v>1446.8</v>
      </c>
      <c r="C220" s="3">
        <f t="shared" si="16"/>
        <v>1.0932591577752504E-3</v>
      </c>
      <c r="D220">
        <f t="shared" si="14"/>
        <v>3.5928423890885242E-5</v>
      </c>
      <c r="E220" s="4">
        <f t="shared" si="17"/>
        <v>105.51495791945624</v>
      </c>
      <c r="F220" s="4">
        <f t="shared" si="15"/>
        <v>106.36617635269681</v>
      </c>
    </row>
    <row r="221" spans="1:6" x14ac:dyDescent="0.2">
      <c r="A221" s="2">
        <v>42587</v>
      </c>
      <c r="B221">
        <v>1447.1</v>
      </c>
      <c r="C221" s="3">
        <f t="shared" si="16"/>
        <v>2.0735416090689185E-4</v>
      </c>
      <c r="D221">
        <f t="shared" si="14"/>
        <v>3.5928423890885242E-5</v>
      </c>
      <c r="E221" s="4">
        <f t="shared" si="17"/>
        <v>105.53683688501876</v>
      </c>
      <c r="F221" s="4">
        <f t="shared" si="15"/>
        <v>106.39205339101495</v>
      </c>
    </row>
    <row r="222" spans="1:6" x14ac:dyDescent="0.2">
      <c r="A222" s="2">
        <v>42588</v>
      </c>
      <c r="B222">
        <v>1447.28</v>
      </c>
      <c r="C222" s="3">
        <f t="shared" si="16"/>
        <v>1.2438670444336886E-4</v>
      </c>
      <c r="D222">
        <f t="shared" si="14"/>
        <v>3.5928423890885242E-5</v>
      </c>
      <c r="E222" s="4">
        <f t="shared" si="17"/>
        <v>105.54996426435626</v>
      </c>
      <c r="F222" s="4">
        <f t="shared" si="15"/>
        <v>106.40910964670807</v>
      </c>
    </row>
    <row r="223" spans="1:6" x14ac:dyDescent="0.2">
      <c r="A223" s="2">
        <v>42589</v>
      </c>
      <c r="B223">
        <v>1447.47</v>
      </c>
      <c r="C223" s="3">
        <f t="shared" si="16"/>
        <v>1.3128074733304018E-4</v>
      </c>
      <c r="D223">
        <f t="shared" si="14"/>
        <v>3.5928423890885242E-5</v>
      </c>
      <c r="E223" s="4">
        <f t="shared" si="17"/>
        <v>105.56382094254586</v>
      </c>
      <c r="F223" s="4">
        <f t="shared" si="15"/>
        <v>106.42690222574278</v>
      </c>
    </row>
    <row r="224" spans="1:6" x14ac:dyDescent="0.2">
      <c r="A224" s="2">
        <v>42590</v>
      </c>
      <c r="B224">
        <v>1447.98</v>
      </c>
      <c r="C224" s="3">
        <f t="shared" si="16"/>
        <v>3.523389085784423E-4</v>
      </c>
      <c r="D224">
        <f t="shared" si="14"/>
        <v>3.5928423890885242E-5</v>
      </c>
      <c r="E224" s="4">
        <f t="shared" si="17"/>
        <v>105.60101518400212</v>
      </c>
      <c r="F224" s="4">
        <f t="shared" si="15"/>
        <v>106.46822431517295</v>
      </c>
    </row>
    <row r="225" spans="1:6" x14ac:dyDescent="0.2">
      <c r="A225" s="2">
        <v>42591</v>
      </c>
      <c r="B225">
        <v>1448.88</v>
      </c>
      <c r="C225" s="3">
        <f t="shared" si="16"/>
        <v>6.2155554634735211E-4</v>
      </c>
      <c r="D225">
        <f t="shared" si="14"/>
        <v>3.5928423890885242E-5</v>
      </c>
      <c r="E225" s="4">
        <f t="shared" si="17"/>
        <v>105.66665208068964</v>
      </c>
      <c r="F225" s="4">
        <f t="shared" si="15"/>
        <v>106.5382254659999</v>
      </c>
    </row>
    <row r="226" spans="1:6" x14ac:dyDescent="0.2">
      <c r="A226" s="2">
        <v>42592</v>
      </c>
      <c r="B226">
        <v>1450.87</v>
      </c>
      <c r="C226" s="3">
        <f t="shared" si="16"/>
        <v>1.3734746838935941E-3</v>
      </c>
      <c r="D226">
        <f t="shared" si="14"/>
        <v>3.5928423890885242E-5</v>
      </c>
      <c r="E226" s="4">
        <f t="shared" si="17"/>
        <v>105.81178255225426</v>
      </c>
      <c r="F226" s="4">
        <f t="shared" si="15"/>
        <v>106.68838077206952</v>
      </c>
    </row>
    <row r="227" spans="1:6" x14ac:dyDescent="0.2">
      <c r="A227" s="2">
        <v>42593</v>
      </c>
      <c r="B227">
        <v>1452.97</v>
      </c>
      <c r="C227" s="3">
        <f t="shared" si="16"/>
        <v>1.447407417618507E-3</v>
      </c>
      <c r="D227">
        <f t="shared" si="14"/>
        <v>3.5928423890885242E-5</v>
      </c>
      <c r="E227" s="4">
        <f t="shared" si="17"/>
        <v>105.96493531119182</v>
      </c>
      <c r="F227" s="4">
        <f t="shared" si="15"/>
        <v>106.84663547114134</v>
      </c>
    </row>
    <row r="228" spans="1:6" x14ac:dyDescent="0.2">
      <c r="A228" s="2">
        <v>42594</v>
      </c>
      <c r="B228">
        <v>1457.14</v>
      </c>
      <c r="C228" s="3">
        <f t="shared" si="16"/>
        <v>2.8699835509335969E-3</v>
      </c>
      <c r="D228">
        <f t="shared" si="14"/>
        <v>3.5928423890885242E-5</v>
      </c>
      <c r="E228" s="4">
        <f t="shared" si="17"/>
        <v>106.26905293251069</v>
      </c>
      <c r="F228" s="4">
        <f t="shared" si="15"/>
        <v>107.15712238862663</v>
      </c>
    </row>
    <row r="229" spans="1:6" x14ac:dyDescent="0.2">
      <c r="A229" s="2">
        <v>42595</v>
      </c>
      <c r="B229">
        <v>1457.27</v>
      </c>
      <c r="C229" s="3">
        <f t="shared" si="16"/>
        <v>8.9215861207581071E-5</v>
      </c>
      <c r="D229">
        <f t="shared" si="14"/>
        <v>3.5928423890885242E-5</v>
      </c>
      <c r="E229" s="4">
        <f t="shared" si="17"/>
        <v>106.27853381758777</v>
      </c>
      <c r="F229" s="4">
        <f t="shared" si="15"/>
        <v>107.17053249010117</v>
      </c>
    </row>
    <row r="230" spans="1:6" x14ac:dyDescent="0.2">
      <c r="A230" s="2">
        <v>42596</v>
      </c>
      <c r="B230">
        <v>1457.4</v>
      </c>
      <c r="C230" s="3">
        <f t="shared" si="16"/>
        <v>8.920790244770771E-5</v>
      </c>
      <c r="D230">
        <f t="shared" si="14"/>
        <v>3.5928423890885242E-5</v>
      </c>
      <c r="E230" s="4">
        <f t="shared" si="17"/>
        <v>106.28801470266485</v>
      </c>
      <c r="F230" s="4">
        <f t="shared" si="15"/>
        <v>107.18394341682873</v>
      </c>
    </row>
    <row r="231" spans="1:6" x14ac:dyDescent="0.2">
      <c r="A231" s="2">
        <v>42597</v>
      </c>
      <c r="B231">
        <v>1457.54</v>
      </c>
      <c r="C231" s="3">
        <f t="shared" si="16"/>
        <v>9.6061479346598588E-5</v>
      </c>
      <c r="D231">
        <f t="shared" si="14"/>
        <v>3.5928423890885242E-5</v>
      </c>
      <c r="E231" s="4">
        <f t="shared" si="17"/>
        <v>106.298224886594</v>
      </c>
      <c r="F231" s="4">
        <f t="shared" si="15"/>
        <v>107.19809061514893</v>
      </c>
    </row>
    <row r="232" spans="1:6" x14ac:dyDescent="0.2">
      <c r="A232" s="2">
        <v>42598</v>
      </c>
      <c r="B232">
        <v>1459.06</v>
      </c>
      <c r="C232" s="3">
        <f t="shared" si="16"/>
        <v>1.0428530263320024E-3</v>
      </c>
      <c r="D232">
        <f t="shared" si="14"/>
        <v>3.5928423890885242E-5</v>
      </c>
      <c r="E232" s="4">
        <f t="shared" si="17"/>
        <v>106.40907831211071</v>
      </c>
      <c r="F232" s="4">
        <f t="shared" si="15"/>
        <v>107.31373392680386</v>
      </c>
    </row>
    <row r="233" spans="1:6" x14ac:dyDescent="0.2">
      <c r="A233" s="2">
        <v>42599</v>
      </c>
      <c r="B233">
        <v>1458.66</v>
      </c>
      <c r="C233" s="3">
        <f t="shared" si="16"/>
        <v>-2.7414910970069428E-4</v>
      </c>
      <c r="D233">
        <f t="shared" si="14"/>
        <v>3.5928423890885242E-5</v>
      </c>
      <c r="E233" s="4">
        <f t="shared" si="17"/>
        <v>106.37990635802737</v>
      </c>
      <c r="F233" s="4">
        <f t="shared" si="15"/>
        <v>107.28816957551101</v>
      </c>
    </row>
    <row r="234" spans="1:6" x14ac:dyDescent="0.2">
      <c r="A234" s="2">
        <v>42600</v>
      </c>
      <c r="B234">
        <v>1458.99</v>
      </c>
      <c r="C234" s="3">
        <f t="shared" si="16"/>
        <v>2.2623503763719022E-4</v>
      </c>
      <c r="D234">
        <f t="shared" si="14"/>
        <v>3.5928423890885242E-5</v>
      </c>
      <c r="E234" s="4">
        <f t="shared" si="17"/>
        <v>106.40397322014611</v>
      </c>
      <c r="F234" s="4">
        <f t="shared" si="15"/>
        <v>107.31629661342794</v>
      </c>
    </row>
    <row r="235" spans="1:6" x14ac:dyDescent="0.2">
      <c r="A235" s="2">
        <v>42601</v>
      </c>
      <c r="B235">
        <v>1458.43</v>
      </c>
      <c r="C235" s="3">
        <f t="shared" si="16"/>
        <v>-3.8382716810936301E-4</v>
      </c>
      <c r="D235">
        <f t="shared" si="14"/>
        <v>3.5928423890885242E-5</v>
      </c>
      <c r="E235" s="4">
        <f t="shared" si="17"/>
        <v>106.36313248442944</v>
      </c>
      <c r="F235" s="4">
        <f t="shared" si="15"/>
        <v>107.27896140860194</v>
      </c>
    </row>
    <row r="236" spans="1:6" x14ac:dyDescent="0.2">
      <c r="A236" s="2">
        <v>42602</v>
      </c>
      <c r="B236">
        <v>1458.57</v>
      </c>
      <c r="C236" s="3">
        <f t="shared" si="16"/>
        <v>9.5993636993085829E-5</v>
      </c>
      <c r="D236">
        <f t="shared" si="14"/>
        <v>3.5928423890885242E-5</v>
      </c>
      <c r="E236" s="4">
        <f t="shared" si="17"/>
        <v>106.3733426683586</v>
      </c>
      <c r="F236" s="4">
        <f t="shared" si="15"/>
        <v>107.29311387028046</v>
      </c>
    </row>
    <row r="237" spans="1:6" x14ac:dyDescent="0.2">
      <c r="A237" s="2">
        <v>42603</v>
      </c>
      <c r="B237">
        <v>1458.7</v>
      </c>
      <c r="C237" s="3">
        <f t="shared" si="16"/>
        <v>8.9128392878112805E-5</v>
      </c>
      <c r="D237">
        <f t="shared" si="14"/>
        <v>3.5928423890885242E-5</v>
      </c>
      <c r="E237" s="4">
        <f t="shared" si="17"/>
        <v>106.38282355343571</v>
      </c>
      <c r="F237" s="4">
        <f t="shared" si="15"/>
        <v>107.30653160556231</v>
      </c>
    </row>
    <row r="238" spans="1:6" x14ac:dyDescent="0.2">
      <c r="A238" s="2">
        <v>42604</v>
      </c>
      <c r="B238">
        <v>1458.93</v>
      </c>
      <c r="C238" s="3">
        <f t="shared" si="16"/>
        <v>1.5767464180438395E-4</v>
      </c>
      <c r="D238">
        <f t="shared" si="14"/>
        <v>3.5928423890885242E-5</v>
      </c>
      <c r="E238" s="4">
        <f t="shared" si="17"/>
        <v>106.39959742703364</v>
      </c>
      <c r="F238" s="4">
        <f t="shared" si="15"/>
        <v>107.32730647905028</v>
      </c>
    </row>
    <row r="239" spans="1:6" x14ac:dyDescent="0.2">
      <c r="A239" s="2">
        <v>42605</v>
      </c>
      <c r="B239">
        <v>1460.23</v>
      </c>
      <c r="C239" s="3">
        <f t="shared" si="16"/>
        <v>8.9106399895810817E-4</v>
      </c>
      <c r="D239">
        <f t="shared" si="14"/>
        <v>3.5928423890885242E-5</v>
      </c>
      <c r="E239" s="4">
        <f t="shared" si="17"/>
        <v>106.4944062778045</v>
      </c>
      <c r="F239" s="4">
        <f t="shared" si="15"/>
        <v>107.42679807892115</v>
      </c>
    </row>
    <row r="240" spans="1:6" x14ac:dyDescent="0.2">
      <c r="A240" s="2">
        <v>42606</v>
      </c>
      <c r="B240">
        <v>1460.76</v>
      </c>
      <c r="C240" s="3">
        <f t="shared" si="16"/>
        <v>3.6295652054807448E-4</v>
      </c>
      <c r="D240">
        <f t="shared" si="14"/>
        <v>3.5928423890885242E-5</v>
      </c>
      <c r="E240" s="4">
        <f t="shared" si="17"/>
        <v>106.53305911696492</v>
      </c>
      <c r="F240" s="4">
        <f t="shared" si="15"/>
        <v>107.46964901130411</v>
      </c>
    </row>
    <row r="241" spans="1:6" x14ac:dyDescent="0.2">
      <c r="A241" s="2">
        <v>42607</v>
      </c>
      <c r="B241">
        <v>1462.3</v>
      </c>
      <c r="C241" s="3">
        <f t="shared" si="16"/>
        <v>1.054245735096826E-3</v>
      </c>
      <c r="D241">
        <f t="shared" si="14"/>
        <v>3.5928423890885242E-5</v>
      </c>
      <c r="E241" s="4">
        <f t="shared" si="17"/>
        <v>106.6453711401858</v>
      </c>
      <c r="F241" s="4">
        <f t="shared" si="15"/>
        <v>107.58680964553172</v>
      </c>
    </row>
    <row r="242" spans="1:6" x14ac:dyDescent="0.2">
      <c r="A242" s="2">
        <v>42608</v>
      </c>
      <c r="B242">
        <v>1463.63</v>
      </c>
      <c r="C242" s="3">
        <f t="shared" si="16"/>
        <v>9.0952608903793752E-4</v>
      </c>
      <c r="D242">
        <f t="shared" si="14"/>
        <v>3.5928423890885242E-5</v>
      </c>
      <c r="E242" s="4">
        <f t="shared" si="17"/>
        <v>106.74236788751294</v>
      </c>
      <c r="F242" s="4">
        <f t="shared" si="15"/>
        <v>107.6885280802427</v>
      </c>
    </row>
    <row r="243" spans="1:6" x14ac:dyDescent="0.2">
      <c r="A243" s="2">
        <v>42609</v>
      </c>
      <c r="B243">
        <v>1463.76</v>
      </c>
      <c r="C243" s="3">
        <f t="shared" si="16"/>
        <v>8.8820261951338964E-5</v>
      </c>
      <c r="D243">
        <f t="shared" si="14"/>
        <v>3.5928423890885242E-5</v>
      </c>
      <c r="E243" s="4">
        <f t="shared" si="17"/>
        <v>106.75184877259002</v>
      </c>
      <c r="F243" s="4">
        <f t="shared" si="15"/>
        <v>107.701962082601</v>
      </c>
    </row>
    <row r="244" spans="1:6" x14ac:dyDescent="0.2">
      <c r="A244" s="2">
        <v>42610</v>
      </c>
      <c r="B244">
        <v>1463.88</v>
      </c>
      <c r="C244" s="3">
        <f t="shared" si="16"/>
        <v>8.1980652566038259E-5</v>
      </c>
      <c r="D244">
        <f t="shared" si="14"/>
        <v>3.5928423890885242E-5</v>
      </c>
      <c r="E244" s="4">
        <f t="shared" si="17"/>
        <v>106.76060035881503</v>
      </c>
      <c r="F244" s="4">
        <f t="shared" si="15"/>
        <v>107.71466112148276</v>
      </c>
    </row>
    <row r="245" spans="1:6" x14ac:dyDescent="0.2">
      <c r="A245" s="2">
        <v>42611</v>
      </c>
      <c r="B245">
        <v>1463.96</v>
      </c>
      <c r="C245" s="3">
        <f t="shared" si="16"/>
        <v>5.46492881929872E-5</v>
      </c>
      <c r="D245">
        <f t="shared" si="14"/>
        <v>3.5928423890885242E-5</v>
      </c>
      <c r="E245" s="4">
        <f t="shared" si="17"/>
        <v>106.76643474963169</v>
      </c>
      <c r="F245" s="4">
        <f t="shared" si="15"/>
        <v>107.72441766904504</v>
      </c>
    </row>
    <row r="246" spans="1:6" x14ac:dyDescent="0.2">
      <c r="A246" s="2">
        <v>42612</v>
      </c>
      <c r="B246">
        <v>1464.13</v>
      </c>
      <c r="C246" s="3">
        <f t="shared" si="16"/>
        <v>1.1612339134958738E-4</v>
      </c>
      <c r="D246">
        <f t="shared" si="14"/>
        <v>3.5928423890885242E-5</v>
      </c>
      <c r="E246" s="4">
        <f t="shared" si="17"/>
        <v>106.77883283011711</v>
      </c>
      <c r="F246" s="4">
        <f t="shared" si="15"/>
        <v>107.74079736229734</v>
      </c>
    </row>
    <row r="247" spans="1:6" x14ac:dyDescent="0.2">
      <c r="A247" s="2">
        <v>42613</v>
      </c>
      <c r="B247">
        <v>1465.27</v>
      </c>
      <c r="C247" s="3">
        <f t="shared" si="16"/>
        <v>7.786193848906553E-4</v>
      </c>
      <c r="D247">
        <f t="shared" si="14"/>
        <v>3.5928423890885242E-5</v>
      </c>
      <c r="E247" s="4">
        <f t="shared" si="17"/>
        <v>106.86197289925464</v>
      </c>
      <c r="F247" s="4">
        <f t="shared" si="15"/>
        <v>107.82855739270518</v>
      </c>
    </row>
    <row r="248" spans="1:6" x14ac:dyDescent="0.2">
      <c r="A248" s="2">
        <v>42614</v>
      </c>
      <c r="B248">
        <v>1464.74</v>
      </c>
      <c r="C248" s="3">
        <f t="shared" si="16"/>
        <v>-3.6170808110447261E-4</v>
      </c>
      <c r="D248">
        <f t="shared" si="14"/>
        <v>3.5928423890885242E-5</v>
      </c>
      <c r="E248" s="4">
        <f t="shared" si="17"/>
        <v>106.8233200600942</v>
      </c>
      <c r="F248" s="4">
        <f t="shared" si="15"/>
        <v>107.79342904223995</v>
      </c>
    </row>
    <row r="249" spans="1:6" x14ac:dyDescent="0.2">
      <c r="A249" s="2">
        <v>42615</v>
      </c>
      <c r="B249">
        <v>1466.4</v>
      </c>
      <c r="C249" s="3">
        <f t="shared" si="16"/>
        <v>1.1333069350192293E-3</v>
      </c>
      <c r="D249">
        <f t="shared" si="14"/>
        <v>3.5928423890885242E-5</v>
      </c>
      <c r="E249" s="4">
        <f t="shared" si="17"/>
        <v>106.94438366954009</v>
      </c>
      <c r="F249" s="4">
        <f t="shared" si="15"/>
        <v>107.91946493093431</v>
      </c>
    </row>
    <row r="250" spans="1:6" x14ac:dyDescent="0.2">
      <c r="A250" s="2">
        <v>42616</v>
      </c>
      <c r="B250">
        <v>1466.53</v>
      </c>
      <c r="C250" s="3">
        <f t="shared" si="16"/>
        <v>8.8652482269413468E-5</v>
      </c>
      <c r="D250">
        <f t="shared" si="14"/>
        <v>3.5928423890885242E-5</v>
      </c>
      <c r="E250" s="4">
        <f t="shared" si="17"/>
        <v>106.95386455461717</v>
      </c>
      <c r="F250" s="4">
        <f t="shared" si="15"/>
        <v>107.93290963566774</v>
      </c>
    </row>
    <row r="251" spans="1:6" x14ac:dyDescent="0.2">
      <c r="A251" s="2">
        <v>42617</v>
      </c>
      <c r="B251">
        <v>1466.66</v>
      </c>
      <c r="C251" s="3">
        <f t="shared" si="16"/>
        <v>8.8644623703615366E-5</v>
      </c>
      <c r="D251">
        <f t="shared" si="14"/>
        <v>3.5928423890885242E-5</v>
      </c>
      <c r="E251" s="4">
        <f t="shared" si="17"/>
        <v>106.96334543969427</v>
      </c>
      <c r="F251" s="4">
        <f t="shared" si="15"/>
        <v>107.9463551671568</v>
      </c>
    </row>
    <row r="252" spans="1:6" x14ac:dyDescent="0.2">
      <c r="A252" s="2">
        <v>42618</v>
      </c>
      <c r="B252">
        <v>1468.1</v>
      </c>
      <c r="C252" s="3">
        <f t="shared" si="16"/>
        <v>9.8182264464830027E-4</v>
      </c>
      <c r="D252">
        <f t="shared" si="14"/>
        <v>3.5928423890885242E-5</v>
      </c>
      <c r="E252" s="4">
        <f t="shared" si="17"/>
        <v>107.0683644743943</v>
      </c>
      <c r="F252" s="4">
        <f t="shared" si="15"/>
        <v>108.05621768547309</v>
      </c>
    </row>
    <row r="253" spans="1:6" x14ac:dyDescent="0.2">
      <c r="A253" s="2">
        <v>42619</v>
      </c>
      <c r="B253">
        <v>1469.74</v>
      </c>
      <c r="C253" s="3">
        <f t="shared" si="16"/>
        <v>1.117090116477204E-3</v>
      </c>
      <c r="D253">
        <f t="shared" si="14"/>
        <v>3.5928423890885242E-5</v>
      </c>
      <c r="E253" s="4">
        <f t="shared" si="17"/>
        <v>107.18796948613603</v>
      </c>
      <c r="F253" s="4">
        <f t="shared" si="15"/>
        <v>108.18080850786649</v>
      </c>
    </row>
    <row r="254" spans="1:6" x14ac:dyDescent="0.2">
      <c r="A254" s="2">
        <v>42620</v>
      </c>
      <c r="B254">
        <v>1471.8</v>
      </c>
      <c r="C254" s="3">
        <f t="shared" si="16"/>
        <v>1.4016084477526114E-3</v>
      </c>
      <c r="D254">
        <f t="shared" si="14"/>
        <v>3.5928423890885242E-5</v>
      </c>
      <c r="E254" s="4">
        <f t="shared" si="17"/>
        <v>107.33820504966525</v>
      </c>
      <c r="F254" s="4">
        <f t="shared" si="15"/>
        <v>108.33632240890076</v>
      </c>
    </row>
    <row r="255" spans="1:6" x14ac:dyDescent="0.2">
      <c r="A255" s="2">
        <v>42621</v>
      </c>
      <c r="B255">
        <v>1472.69</v>
      </c>
      <c r="C255" s="3">
        <f t="shared" si="16"/>
        <v>6.0470172577797854E-4</v>
      </c>
      <c r="D255">
        <f t="shared" si="14"/>
        <v>3.5928423890885242E-5</v>
      </c>
      <c r="E255" s="4">
        <f t="shared" si="17"/>
        <v>107.40311264750069</v>
      </c>
      <c r="F255" s="4">
        <f t="shared" si="15"/>
        <v>108.40572592334014</v>
      </c>
    </row>
    <row r="256" spans="1:6" x14ac:dyDescent="0.2">
      <c r="A256" s="2">
        <v>42622</v>
      </c>
      <c r="B256">
        <v>1471.03</v>
      </c>
      <c r="C256" s="3">
        <f t="shared" si="16"/>
        <v>-1.127189021450592E-3</v>
      </c>
      <c r="D256">
        <f t="shared" si="14"/>
        <v>3.5928423890885242E-5</v>
      </c>
      <c r="E256" s="4">
        <f t="shared" si="17"/>
        <v>107.28204903805481</v>
      </c>
      <c r="F256" s="4">
        <f t="shared" si="15"/>
        <v>108.28742702609014</v>
      </c>
    </row>
    <row r="257" spans="1:6" x14ac:dyDescent="0.2">
      <c r="A257" s="2">
        <v>42623</v>
      </c>
      <c r="B257">
        <v>1471.1</v>
      </c>
      <c r="C257" s="3">
        <f t="shared" si="16"/>
        <v>4.7585705254205024E-5</v>
      </c>
      <c r="D257">
        <f t="shared" si="14"/>
        <v>3.5928423890885242E-5</v>
      </c>
      <c r="E257" s="4">
        <f t="shared" si="17"/>
        <v>107.2871541300194</v>
      </c>
      <c r="F257" s="4">
        <f t="shared" si="15"/>
        <v>108.29647055625558</v>
      </c>
    </row>
    <row r="258" spans="1:6" x14ac:dyDescent="0.2">
      <c r="A258" s="2">
        <v>42624</v>
      </c>
      <c r="B258">
        <v>1471.18</v>
      </c>
      <c r="C258" s="3">
        <f t="shared" si="16"/>
        <v>5.438107538591197E-5</v>
      </c>
      <c r="D258">
        <f t="shared" si="14"/>
        <v>3.5928423890885242E-5</v>
      </c>
      <c r="E258" s="4">
        <f t="shared" si="17"/>
        <v>107.29298852083609</v>
      </c>
      <c r="F258" s="4">
        <f t="shared" si="15"/>
        <v>108.30625075628497</v>
      </c>
    </row>
    <row r="259" spans="1:6" x14ac:dyDescent="0.2">
      <c r="A259" s="2">
        <v>42625</v>
      </c>
      <c r="B259">
        <v>1469.87</v>
      </c>
      <c r="C259" s="3">
        <f t="shared" si="16"/>
        <v>-8.9044168626561948E-4</v>
      </c>
      <c r="D259">
        <f t="shared" si="14"/>
        <v>3.5928423890885242E-5</v>
      </c>
      <c r="E259" s="4">
        <f t="shared" si="17"/>
        <v>107.19745037121312</v>
      </c>
      <c r="F259" s="4">
        <f t="shared" si="15"/>
        <v>108.21370162861564</v>
      </c>
    </row>
    <row r="260" spans="1:6" x14ac:dyDescent="0.2">
      <c r="A260" s="2">
        <v>42626</v>
      </c>
      <c r="B260">
        <v>1470.23</v>
      </c>
      <c r="C260" s="3">
        <f t="shared" si="16"/>
        <v>2.4491961874195667E-4</v>
      </c>
      <c r="D260">
        <f t="shared" ref="D260:D323" si="18">+(1+VLOOKUP(MONTH(A260),$M$2:$N$13,2,0)/100)^(1/365)-1</f>
        <v>3.5928423890885242E-5</v>
      </c>
      <c r="E260" s="4">
        <f t="shared" si="17"/>
        <v>107.22370512988815</v>
      </c>
      <c r="F260" s="4">
        <f t="shared" ref="F260:F323" si="19">+(1+C260+D260)*F259</f>
        <v>108.24409323490408</v>
      </c>
    </row>
    <row r="261" spans="1:6" x14ac:dyDescent="0.2">
      <c r="A261" s="2">
        <v>42627</v>
      </c>
      <c r="B261">
        <v>1468.58</v>
      </c>
      <c r="C261" s="3">
        <f t="shared" ref="C261:C324" si="20">+B261/B260-1</f>
        <v>-1.1222733857968459E-3</v>
      </c>
      <c r="D261">
        <f t="shared" si="18"/>
        <v>3.5928423890885242E-5</v>
      </c>
      <c r="E261" s="4">
        <f t="shared" ref="E261:E324" si="21">+(1+C261)*E260</f>
        <v>107.10337081929434</v>
      </c>
      <c r="F261" s="4">
        <f t="shared" si="19"/>
        <v>108.12650280956227</v>
      </c>
    </row>
    <row r="262" spans="1:6" x14ac:dyDescent="0.2">
      <c r="A262" s="2">
        <v>42628</v>
      </c>
      <c r="B262">
        <v>1469.74</v>
      </c>
      <c r="C262" s="3">
        <f t="shared" si="20"/>
        <v>7.8987865829582837E-4</v>
      </c>
      <c r="D262">
        <f t="shared" si="18"/>
        <v>3.5928423890885242E-5</v>
      </c>
      <c r="E262" s="4">
        <f t="shared" si="21"/>
        <v>107.18796948613604</v>
      </c>
      <c r="F262" s="4">
        <f t="shared" si="19"/>
        <v>108.21579444135449</v>
      </c>
    </row>
    <row r="263" spans="1:6" x14ac:dyDescent="0.2">
      <c r="A263" s="2">
        <v>42629</v>
      </c>
      <c r="B263">
        <v>1469.76</v>
      </c>
      <c r="C263" s="3">
        <f t="shared" si="20"/>
        <v>1.3607849007390982E-5</v>
      </c>
      <c r="D263">
        <f t="shared" si="18"/>
        <v>3.5928423890885242E-5</v>
      </c>
      <c r="E263" s="4">
        <f t="shared" si="21"/>
        <v>107.18942808384021</v>
      </c>
      <c r="F263" s="4">
        <f t="shared" si="19"/>
        <v>108.22115504847984</v>
      </c>
    </row>
    <row r="264" spans="1:6" x14ac:dyDescent="0.2">
      <c r="A264" s="2">
        <v>42630</v>
      </c>
      <c r="B264">
        <v>1469.83</v>
      </c>
      <c r="C264" s="3">
        <f t="shared" si="20"/>
        <v>4.7626823426849541E-5</v>
      </c>
      <c r="D264">
        <f t="shared" si="18"/>
        <v>3.5928423890885242E-5</v>
      </c>
      <c r="E264" s="4">
        <f t="shared" si="21"/>
        <v>107.19453317580479</v>
      </c>
      <c r="F264" s="4">
        <f t="shared" si="19"/>
        <v>108.23019749385493</v>
      </c>
    </row>
    <row r="265" spans="1:6" x14ac:dyDescent="0.2">
      <c r="A265" s="2">
        <v>42631</v>
      </c>
      <c r="B265">
        <v>1469.9</v>
      </c>
      <c r="C265" s="3">
        <f t="shared" si="20"/>
        <v>4.7624555220782128E-5</v>
      </c>
      <c r="D265">
        <f t="shared" si="18"/>
        <v>3.5928423890885242E-5</v>
      </c>
      <c r="E265" s="4">
        <f t="shared" si="21"/>
        <v>107.19963826776939</v>
      </c>
      <c r="F265" s="4">
        <f t="shared" si="19"/>
        <v>108.23924044928539</v>
      </c>
    </row>
    <row r="266" spans="1:6" x14ac:dyDescent="0.2">
      <c r="A266" s="2">
        <v>42632</v>
      </c>
      <c r="B266">
        <v>1469.97</v>
      </c>
      <c r="C266" s="3">
        <f t="shared" si="20"/>
        <v>4.7622287230320026E-5</v>
      </c>
      <c r="D266">
        <f t="shared" si="18"/>
        <v>3.5928423890885242E-5</v>
      </c>
      <c r="E266" s="4">
        <f t="shared" si="21"/>
        <v>107.20474335973397</v>
      </c>
      <c r="F266" s="4">
        <f t="shared" si="19"/>
        <v>108.24828391479615</v>
      </c>
    </row>
    <row r="267" spans="1:6" x14ac:dyDescent="0.2">
      <c r="A267" s="2">
        <v>42633</v>
      </c>
      <c r="B267">
        <v>1470.4</v>
      </c>
      <c r="C267" s="3">
        <f t="shared" si="20"/>
        <v>2.9252297665949278E-4</v>
      </c>
      <c r="D267">
        <f t="shared" si="18"/>
        <v>3.5928423890885242E-5</v>
      </c>
      <c r="E267" s="4">
        <f t="shared" si="21"/>
        <v>107.23610321037357</v>
      </c>
      <c r="F267" s="4">
        <f t="shared" si="19"/>
        <v>108.28383821525513</v>
      </c>
    </row>
    <row r="268" spans="1:6" x14ac:dyDescent="0.2">
      <c r="A268" s="2">
        <v>42634</v>
      </c>
      <c r="B268">
        <v>1470.66</v>
      </c>
      <c r="C268" s="3">
        <f t="shared" si="20"/>
        <v>1.7682263329699133E-4</v>
      </c>
      <c r="D268">
        <f t="shared" si="18"/>
        <v>3.5928423890885242E-5</v>
      </c>
      <c r="E268" s="4">
        <f t="shared" si="21"/>
        <v>107.25506498052773</v>
      </c>
      <c r="F268" s="4">
        <f t="shared" si="19"/>
        <v>108.30687571631179</v>
      </c>
    </row>
    <row r="269" spans="1:6" x14ac:dyDescent="0.2">
      <c r="A269" s="2">
        <v>42635</v>
      </c>
      <c r="B269">
        <v>1473.86</v>
      </c>
      <c r="C269" s="3">
        <f t="shared" si="20"/>
        <v>2.1758938163816133E-3</v>
      </c>
      <c r="D269">
        <f t="shared" si="18"/>
        <v>3.5928423890885242E-5</v>
      </c>
      <c r="E269" s="4">
        <f t="shared" si="21"/>
        <v>107.48844061319447</v>
      </c>
      <c r="F269" s="4">
        <f t="shared" si="19"/>
        <v>108.54643127279556</v>
      </c>
    </row>
    <row r="270" spans="1:6" x14ac:dyDescent="0.2">
      <c r="A270" s="2">
        <v>42636</v>
      </c>
      <c r="B270">
        <v>1474.25</v>
      </c>
      <c r="C270" s="3">
        <f t="shared" si="20"/>
        <v>2.6461129279575779E-4</v>
      </c>
      <c r="D270">
        <f t="shared" si="18"/>
        <v>3.5928423890885242E-5</v>
      </c>
      <c r="E270" s="4">
        <f t="shared" si="21"/>
        <v>107.51688326842573</v>
      </c>
      <c r="F270" s="4">
        <f t="shared" si="19"/>
        <v>108.57905378649762</v>
      </c>
    </row>
    <row r="271" spans="1:6" x14ac:dyDescent="0.2">
      <c r="A271" s="2">
        <v>42637</v>
      </c>
      <c r="B271">
        <v>1474.31</v>
      </c>
      <c r="C271" s="3">
        <f t="shared" si="20"/>
        <v>4.0698660335625192E-5</v>
      </c>
      <c r="D271">
        <f t="shared" si="18"/>
        <v>3.5928423890885242E-5</v>
      </c>
      <c r="E271" s="4">
        <f t="shared" si="21"/>
        <v>107.52125906153822</v>
      </c>
      <c r="F271" s="4">
        <f t="shared" si="19"/>
        <v>108.58737388279735</v>
      </c>
    </row>
    <row r="272" spans="1:6" x14ac:dyDescent="0.2">
      <c r="A272" s="2">
        <v>42638</v>
      </c>
      <c r="B272">
        <v>1474.39</v>
      </c>
      <c r="C272" s="3">
        <f t="shared" si="20"/>
        <v>5.4262672029681269E-5</v>
      </c>
      <c r="D272">
        <f t="shared" si="18"/>
        <v>3.5928423890885242E-5</v>
      </c>
      <c r="E272" s="4">
        <f t="shared" si="21"/>
        <v>107.52709345235489</v>
      </c>
      <c r="F272" s="4">
        <f t="shared" si="19"/>
        <v>108.59716749705098</v>
      </c>
    </row>
    <row r="273" spans="1:6" x14ac:dyDescent="0.2">
      <c r="A273" s="2">
        <v>42639</v>
      </c>
      <c r="B273">
        <v>1475.01</v>
      </c>
      <c r="C273" s="3">
        <f t="shared" si="20"/>
        <v>4.205128900764965E-4</v>
      </c>
      <c r="D273">
        <f t="shared" si="18"/>
        <v>3.5928423890885242E-5</v>
      </c>
      <c r="E273" s="4">
        <f t="shared" si="21"/>
        <v>107.57230998118406</v>
      </c>
      <c r="F273" s="4">
        <f t="shared" si="19"/>
        <v>108.64673573087647</v>
      </c>
    </row>
    <row r="274" spans="1:6" x14ac:dyDescent="0.2">
      <c r="A274" s="2">
        <v>42640</v>
      </c>
      <c r="B274">
        <v>1476.71</v>
      </c>
      <c r="C274" s="3">
        <f t="shared" si="20"/>
        <v>1.1525345590877034E-3</v>
      </c>
      <c r="D274">
        <f t="shared" si="18"/>
        <v>3.5928423890885242E-5</v>
      </c>
      <c r="E274" s="4">
        <f t="shared" si="21"/>
        <v>107.69629078603828</v>
      </c>
      <c r="F274" s="4">
        <f t="shared" si="19"/>
        <v>108.77585835451407</v>
      </c>
    </row>
    <row r="275" spans="1:6" x14ac:dyDescent="0.2">
      <c r="A275" s="2">
        <v>42641</v>
      </c>
      <c r="B275">
        <v>1478.17</v>
      </c>
      <c r="C275" s="3">
        <f t="shared" si="20"/>
        <v>9.8868430497534021E-4</v>
      </c>
      <c r="D275">
        <f t="shared" si="18"/>
        <v>3.5928423890885242E-5</v>
      </c>
      <c r="E275" s="4">
        <f t="shared" si="21"/>
        <v>107.8027684184425</v>
      </c>
      <c r="F275" s="4">
        <f t="shared" si="19"/>
        <v>108.88731148357745</v>
      </c>
    </row>
    <row r="276" spans="1:6" x14ac:dyDescent="0.2">
      <c r="A276" s="2">
        <v>42642</v>
      </c>
      <c r="B276">
        <v>1479.49</v>
      </c>
      <c r="C276" s="3">
        <f t="shared" si="20"/>
        <v>8.929960694641359E-4</v>
      </c>
      <c r="D276">
        <f t="shared" si="18"/>
        <v>3.5928423890885242E-5</v>
      </c>
      <c r="E276" s="4">
        <f t="shared" si="21"/>
        <v>107.89903586691752</v>
      </c>
      <c r="F276" s="4">
        <f t="shared" si="19"/>
        <v>108.98845957423012</v>
      </c>
    </row>
    <row r="277" spans="1:6" x14ac:dyDescent="0.2">
      <c r="A277" s="2">
        <v>42643</v>
      </c>
      <c r="B277">
        <v>1478.59</v>
      </c>
      <c r="C277" s="3">
        <f t="shared" si="20"/>
        <v>-6.0831773111014176E-4</v>
      </c>
      <c r="D277">
        <f t="shared" si="18"/>
        <v>3.5928423890885242E-5</v>
      </c>
      <c r="E277" s="4">
        <f t="shared" si="21"/>
        <v>107.83339897022998</v>
      </c>
      <c r="F277" s="4">
        <f t="shared" si="19"/>
        <v>108.92607574535953</v>
      </c>
    </row>
    <row r="278" spans="1:6" x14ac:dyDescent="0.2">
      <c r="A278" s="2">
        <v>42644</v>
      </c>
      <c r="B278">
        <v>1478.68</v>
      </c>
      <c r="C278" s="3">
        <f t="shared" si="20"/>
        <v>6.0868800681790347E-5</v>
      </c>
      <c r="D278">
        <f t="shared" si="18"/>
        <v>3.4846558929269023E-5</v>
      </c>
      <c r="E278" s="4">
        <f t="shared" si="21"/>
        <v>107.83996265989873</v>
      </c>
      <c r="F278" s="4">
        <f t="shared" si="19"/>
        <v>108.93650164387051</v>
      </c>
    </row>
    <row r="279" spans="1:6" x14ac:dyDescent="0.2">
      <c r="A279" s="2">
        <v>42645</v>
      </c>
      <c r="B279">
        <v>1478.75</v>
      </c>
      <c r="C279" s="3">
        <f t="shared" si="20"/>
        <v>4.7339519030353827E-5</v>
      </c>
      <c r="D279">
        <f t="shared" si="18"/>
        <v>3.4846558929269023E-5</v>
      </c>
      <c r="E279" s="4">
        <f t="shared" si="21"/>
        <v>107.8450677518633</v>
      </c>
      <c r="F279" s="4">
        <f t="shared" si="19"/>
        <v>108.94545470768726</v>
      </c>
    </row>
    <row r="280" spans="1:6" x14ac:dyDescent="0.2">
      <c r="A280" s="2">
        <v>42646</v>
      </c>
      <c r="B280">
        <v>1479.13</v>
      </c>
      <c r="C280" s="3">
        <f t="shared" si="20"/>
        <v>2.5697379543543342E-4</v>
      </c>
      <c r="D280">
        <f t="shared" si="18"/>
        <v>3.4846558929269023E-5</v>
      </c>
      <c r="E280" s="4">
        <f t="shared" si="21"/>
        <v>107.87278110824248</v>
      </c>
      <c r="F280" s="4">
        <f t="shared" si="19"/>
        <v>108.97724720888648</v>
      </c>
    </row>
    <row r="281" spans="1:6" x14ac:dyDescent="0.2">
      <c r="A281" s="2">
        <v>42647</v>
      </c>
      <c r="B281">
        <v>1477.78</v>
      </c>
      <c r="C281" s="3">
        <f t="shared" si="20"/>
        <v>-9.1269868098142748E-4</v>
      </c>
      <c r="D281">
        <f t="shared" si="18"/>
        <v>3.4846558929269023E-5</v>
      </c>
      <c r="E281" s="4">
        <f t="shared" si="21"/>
        <v>107.77432576321118</v>
      </c>
      <c r="F281" s="4">
        <f t="shared" si="19"/>
        <v>108.88158130116875</v>
      </c>
    </row>
    <row r="282" spans="1:6" x14ac:dyDescent="0.2">
      <c r="A282" s="2">
        <v>42648</v>
      </c>
      <c r="B282">
        <v>1477.97</v>
      </c>
      <c r="C282" s="3">
        <f t="shared" si="20"/>
        <v>1.2857123523124514E-4</v>
      </c>
      <c r="D282">
        <f t="shared" si="18"/>
        <v>3.4846558929269023E-5</v>
      </c>
      <c r="E282" s="4">
        <f t="shared" si="21"/>
        <v>107.78818244140078</v>
      </c>
      <c r="F282" s="4">
        <f t="shared" si="19"/>
        <v>108.8993744890097</v>
      </c>
    </row>
    <row r="283" spans="1:6" x14ac:dyDescent="0.2">
      <c r="A283" s="2">
        <v>42649</v>
      </c>
      <c r="B283">
        <v>1477.64</v>
      </c>
      <c r="C283" s="3">
        <f t="shared" si="20"/>
        <v>-2.2327922758913488E-4</v>
      </c>
      <c r="D283">
        <f t="shared" si="18"/>
        <v>3.4846558929269023E-5</v>
      </c>
      <c r="E283" s="4">
        <f t="shared" si="21"/>
        <v>107.76411557928202</v>
      </c>
      <c r="F283" s="4">
        <f t="shared" si="19"/>
        <v>108.87885428925935</v>
      </c>
    </row>
    <row r="284" spans="1:6" x14ac:dyDescent="0.2">
      <c r="A284" s="2">
        <v>42650</v>
      </c>
      <c r="B284">
        <v>1479.66</v>
      </c>
      <c r="C284" s="3">
        <f t="shared" si="20"/>
        <v>1.3670447470290892E-3</v>
      </c>
      <c r="D284">
        <f t="shared" si="18"/>
        <v>3.4846558929269023E-5</v>
      </c>
      <c r="E284" s="4">
        <f t="shared" si="21"/>
        <v>107.91143394740291</v>
      </c>
      <c r="F284" s="4">
        <f t="shared" si="19"/>
        <v>109.03149060849017</v>
      </c>
    </row>
    <row r="285" spans="1:6" x14ac:dyDescent="0.2">
      <c r="A285" s="2">
        <v>42651</v>
      </c>
      <c r="B285">
        <v>1479.73</v>
      </c>
      <c r="C285" s="3">
        <f t="shared" si="20"/>
        <v>4.730816538933702E-5</v>
      </c>
      <c r="D285">
        <f t="shared" si="18"/>
        <v>3.4846558929269023E-5</v>
      </c>
      <c r="E285" s="4">
        <f t="shared" si="21"/>
        <v>107.91653903936749</v>
      </c>
      <c r="F285" s="4">
        <f t="shared" si="19"/>
        <v>109.04044806054316</v>
      </c>
    </row>
    <row r="286" spans="1:6" x14ac:dyDescent="0.2">
      <c r="A286" s="2">
        <v>42652</v>
      </c>
      <c r="B286">
        <v>1479.81</v>
      </c>
      <c r="C286" s="3">
        <f t="shared" si="20"/>
        <v>5.4063917065860778E-5</v>
      </c>
      <c r="D286">
        <f t="shared" si="18"/>
        <v>3.4846558929269023E-5</v>
      </c>
      <c r="E286" s="4">
        <f t="shared" si="21"/>
        <v>107.92237343018415</v>
      </c>
      <c r="F286" s="4">
        <f t="shared" si="19"/>
        <v>109.05014289868294</v>
      </c>
    </row>
    <row r="287" spans="1:6" x14ac:dyDescent="0.2">
      <c r="A287" s="2">
        <v>42653</v>
      </c>
      <c r="B287">
        <v>1479.93</v>
      </c>
      <c r="C287" s="3">
        <f t="shared" si="20"/>
        <v>8.1091491475282496E-5</v>
      </c>
      <c r="D287">
        <f t="shared" si="18"/>
        <v>3.4846558929269023E-5</v>
      </c>
      <c r="E287" s="4">
        <f t="shared" si="21"/>
        <v>107.93112501640915</v>
      </c>
      <c r="F287" s="4">
        <f t="shared" si="19"/>
        <v>109.06278595964694</v>
      </c>
    </row>
    <row r="288" spans="1:6" x14ac:dyDescent="0.2">
      <c r="A288" s="2">
        <v>42654</v>
      </c>
      <c r="B288">
        <v>1480.44</v>
      </c>
      <c r="C288" s="3">
        <f t="shared" si="20"/>
        <v>3.4461089375859011E-4</v>
      </c>
      <c r="D288">
        <f t="shared" si="18"/>
        <v>3.4846558929269023E-5</v>
      </c>
      <c r="E288" s="4">
        <f t="shared" si="21"/>
        <v>107.96831925786543</v>
      </c>
      <c r="F288" s="4">
        <f t="shared" si="19"/>
        <v>109.10417064659023</v>
      </c>
    </row>
    <row r="289" spans="1:6" x14ac:dyDescent="0.2">
      <c r="A289" s="2">
        <v>42655</v>
      </c>
      <c r="B289">
        <v>1480.02</v>
      </c>
      <c r="C289" s="3">
        <f t="shared" si="20"/>
        <v>-2.8369944070683051E-4</v>
      </c>
      <c r="D289">
        <f t="shared" si="18"/>
        <v>3.4846558929269023E-5</v>
      </c>
      <c r="E289" s="4">
        <f t="shared" si="21"/>
        <v>107.93768870607792</v>
      </c>
      <c r="F289" s="4">
        <f t="shared" si="19"/>
        <v>109.07701975931087</v>
      </c>
    </row>
    <row r="290" spans="1:6" x14ac:dyDescent="0.2">
      <c r="A290" s="2">
        <v>42656</v>
      </c>
      <c r="B290">
        <v>1479.68</v>
      </c>
      <c r="C290" s="3">
        <f t="shared" si="20"/>
        <v>-2.2972662531584032E-4</v>
      </c>
      <c r="D290">
        <f t="shared" si="18"/>
        <v>3.4846558929269023E-5</v>
      </c>
      <c r="E290" s="4">
        <f t="shared" si="21"/>
        <v>107.91289254510708</v>
      </c>
      <c r="F290" s="4">
        <f t="shared" si="19"/>
        <v>109.05576282245893</v>
      </c>
    </row>
    <row r="291" spans="1:6" x14ac:dyDescent="0.2">
      <c r="A291" s="2">
        <v>42657</v>
      </c>
      <c r="B291">
        <v>1478.1</v>
      </c>
      <c r="C291" s="3">
        <f t="shared" si="20"/>
        <v>-1.06779844290672E-3</v>
      </c>
      <c r="D291">
        <f t="shared" si="18"/>
        <v>3.4846558929269023E-5</v>
      </c>
      <c r="E291" s="4">
        <f t="shared" si="21"/>
        <v>107.79766332647786</v>
      </c>
      <c r="F291" s="4">
        <f t="shared" si="19"/>
        <v>108.94311346679288</v>
      </c>
    </row>
    <row r="292" spans="1:6" x14ac:dyDescent="0.2">
      <c r="A292" s="2">
        <v>42658</v>
      </c>
      <c r="B292">
        <v>1478.22</v>
      </c>
      <c r="C292" s="3">
        <f t="shared" si="20"/>
        <v>8.1185305459863244E-5</v>
      </c>
      <c r="D292">
        <f t="shared" si="18"/>
        <v>3.4846558929269023E-5</v>
      </c>
      <c r="E292" s="4">
        <f t="shared" si="21"/>
        <v>107.80641491270288</v>
      </c>
      <c r="F292" s="4">
        <f t="shared" si="19"/>
        <v>108.95575433936079</v>
      </c>
    </row>
    <row r="293" spans="1:6" x14ac:dyDescent="0.2">
      <c r="A293" s="2">
        <v>42659</v>
      </c>
      <c r="B293">
        <v>1478.35</v>
      </c>
      <c r="C293" s="3">
        <f t="shared" si="20"/>
        <v>8.7943607852691841E-5</v>
      </c>
      <c r="D293">
        <f t="shared" si="18"/>
        <v>3.4846558929269023E-5</v>
      </c>
      <c r="E293" s="4">
        <f t="shared" si="21"/>
        <v>107.81589579777996</v>
      </c>
      <c r="F293" s="4">
        <f t="shared" si="19"/>
        <v>108.96913303460798</v>
      </c>
    </row>
    <row r="294" spans="1:6" x14ac:dyDescent="0.2">
      <c r="A294" s="2">
        <v>42660</v>
      </c>
      <c r="B294">
        <v>1477.56</v>
      </c>
      <c r="C294" s="3">
        <f t="shared" si="20"/>
        <v>-5.3437954476276417E-4</v>
      </c>
      <c r="D294">
        <f t="shared" si="18"/>
        <v>3.4846558929269023E-5</v>
      </c>
      <c r="E294" s="4">
        <f t="shared" si="21"/>
        <v>107.75828118846535</v>
      </c>
      <c r="F294" s="4">
        <f t="shared" si="19"/>
        <v>108.91469935821951</v>
      </c>
    </row>
    <row r="295" spans="1:6" x14ac:dyDescent="0.2">
      <c r="A295" s="2">
        <v>42661</v>
      </c>
      <c r="B295">
        <v>1477.32</v>
      </c>
      <c r="C295" s="3">
        <f t="shared" si="20"/>
        <v>-1.6242995208315403E-4</v>
      </c>
      <c r="D295">
        <f t="shared" si="18"/>
        <v>3.4846558929269023E-5</v>
      </c>
      <c r="E295" s="4">
        <f t="shared" si="21"/>
        <v>107.74077801601534</v>
      </c>
      <c r="F295" s="4">
        <f t="shared" si="19"/>
        <v>108.90080365131105</v>
      </c>
    </row>
    <row r="296" spans="1:6" x14ac:dyDescent="0.2">
      <c r="A296" s="2">
        <v>42662</v>
      </c>
      <c r="B296">
        <v>1478.52</v>
      </c>
      <c r="C296" s="3">
        <f t="shared" si="20"/>
        <v>8.1228169929326022E-4</v>
      </c>
      <c r="D296">
        <f t="shared" si="18"/>
        <v>3.4846558929269023E-5</v>
      </c>
      <c r="E296" s="4">
        <f t="shared" si="21"/>
        <v>107.82829387826537</v>
      </c>
      <c r="F296" s="4">
        <f t="shared" si="19"/>
        <v>108.99305659942722</v>
      </c>
    </row>
    <row r="297" spans="1:6" x14ac:dyDescent="0.2">
      <c r="A297" s="2">
        <v>42663</v>
      </c>
      <c r="B297">
        <v>1479.83</v>
      </c>
      <c r="C297" s="3">
        <f t="shared" si="20"/>
        <v>8.8602115629132783E-4</v>
      </c>
      <c r="D297">
        <f t="shared" si="18"/>
        <v>3.4846558929269023E-5</v>
      </c>
      <c r="E297" s="4">
        <f t="shared" si="21"/>
        <v>107.92383202788831</v>
      </c>
      <c r="F297" s="4">
        <f t="shared" si="19"/>
        <v>109.09342478643285</v>
      </c>
    </row>
    <row r="298" spans="1:6" x14ac:dyDescent="0.2">
      <c r="A298" s="2">
        <v>42664</v>
      </c>
      <c r="B298">
        <v>1479.63</v>
      </c>
      <c r="C298" s="3">
        <f t="shared" si="20"/>
        <v>-1.3515065919722513E-4</v>
      </c>
      <c r="D298">
        <f t="shared" si="18"/>
        <v>3.4846558929269023E-5</v>
      </c>
      <c r="E298" s="4">
        <f t="shared" si="21"/>
        <v>107.90924605084665</v>
      </c>
      <c r="F298" s="4">
        <f t="shared" si="19"/>
        <v>109.0824822686145</v>
      </c>
    </row>
    <row r="299" spans="1:6" x14ac:dyDescent="0.2">
      <c r="A299" s="2">
        <v>42665</v>
      </c>
      <c r="B299">
        <v>1479.76</v>
      </c>
      <c r="C299" s="3">
        <f t="shared" si="20"/>
        <v>8.7859802788470276E-5</v>
      </c>
      <c r="D299">
        <f t="shared" si="18"/>
        <v>3.4846558929269023E-5</v>
      </c>
      <c r="E299" s="4">
        <f t="shared" si="21"/>
        <v>107.91872693592373</v>
      </c>
      <c r="F299" s="4">
        <f t="shared" si="19"/>
        <v>109.09586738314081</v>
      </c>
    </row>
    <row r="300" spans="1:6" x14ac:dyDescent="0.2">
      <c r="A300" s="2">
        <v>42666</v>
      </c>
      <c r="B300">
        <v>1479.87</v>
      </c>
      <c r="C300" s="3">
        <f t="shared" si="20"/>
        <v>7.4336378872219555E-5</v>
      </c>
      <c r="D300">
        <f t="shared" si="18"/>
        <v>3.4846558929269023E-5</v>
      </c>
      <c r="E300" s="4">
        <f t="shared" si="21"/>
        <v>107.92674922329664</v>
      </c>
      <c r="F300" s="4">
        <f t="shared" si="19"/>
        <v>109.1077787904437</v>
      </c>
    </row>
    <row r="301" spans="1:6" x14ac:dyDescent="0.2">
      <c r="A301" s="2">
        <v>42667</v>
      </c>
      <c r="B301">
        <v>1477.92</v>
      </c>
      <c r="C301" s="3">
        <f t="shared" si="20"/>
        <v>-1.3176833100203567E-3</v>
      </c>
      <c r="D301">
        <f t="shared" si="18"/>
        <v>3.4846558929269023E-5</v>
      </c>
      <c r="E301" s="4">
        <f t="shared" si="21"/>
        <v>107.78453594714036</v>
      </c>
      <c r="F301" s="4">
        <f t="shared" si="19"/>
        <v>108.9678113219814</v>
      </c>
    </row>
    <row r="302" spans="1:6" x14ac:dyDescent="0.2">
      <c r="A302" s="2">
        <v>42668</v>
      </c>
      <c r="B302">
        <v>1476.89</v>
      </c>
      <c r="C302" s="3">
        <f t="shared" si="20"/>
        <v>-6.9692540868249164E-4</v>
      </c>
      <c r="D302">
        <f t="shared" si="18"/>
        <v>3.4846558929269023E-5</v>
      </c>
      <c r="E302" s="4">
        <f t="shared" si="21"/>
        <v>107.70941816537574</v>
      </c>
      <c r="F302" s="4">
        <f t="shared" si="19"/>
        <v>108.89566603880122</v>
      </c>
    </row>
    <row r="303" spans="1:6" x14ac:dyDescent="0.2">
      <c r="A303" s="2">
        <v>42669</v>
      </c>
      <c r="B303">
        <v>1476.49</v>
      </c>
      <c r="C303" s="3">
        <f t="shared" si="20"/>
        <v>-2.7083939900740539E-4</v>
      </c>
      <c r="D303">
        <f t="shared" si="18"/>
        <v>3.4846558929269023E-5</v>
      </c>
      <c r="E303" s="4">
        <f t="shared" si="21"/>
        <v>107.68024621129238</v>
      </c>
      <c r="F303" s="4">
        <f t="shared" si="19"/>
        <v>108.86996744130053</v>
      </c>
    </row>
    <row r="304" spans="1:6" x14ac:dyDescent="0.2">
      <c r="A304" s="2">
        <v>42670</v>
      </c>
      <c r="B304">
        <v>1473.17</v>
      </c>
      <c r="C304" s="3">
        <f t="shared" si="20"/>
        <v>-2.2485760147376022E-3</v>
      </c>
      <c r="D304">
        <f t="shared" si="18"/>
        <v>3.4846558929269023E-5</v>
      </c>
      <c r="E304" s="4">
        <f t="shared" si="21"/>
        <v>107.43811899240063</v>
      </c>
      <c r="F304" s="4">
        <f t="shared" si="19"/>
        <v>108.62895878752283</v>
      </c>
    </row>
    <row r="305" spans="1:6" x14ac:dyDescent="0.2">
      <c r="A305" s="2">
        <v>42671</v>
      </c>
      <c r="B305">
        <v>1471.18</v>
      </c>
      <c r="C305" s="3">
        <f t="shared" si="20"/>
        <v>-1.3508284855108244E-3</v>
      </c>
      <c r="D305">
        <f t="shared" si="18"/>
        <v>3.4846558929269023E-5</v>
      </c>
      <c r="E305" s="4">
        <f t="shared" si="21"/>
        <v>107.29298852083599</v>
      </c>
      <c r="F305" s="4">
        <f t="shared" si="19"/>
        <v>108.48600504105508</v>
      </c>
    </row>
    <row r="306" spans="1:6" x14ac:dyDescent="0.2">
      <c r="A306" s="2">
        <v>42672</v>
      </c>
      <c r="B306">
        <v>1471.3</v>
      </c>
      <c r="C306" s="3">
        <f t="shared" si="20"/>
        <v>8.1567177367736221E-5</v>
      </c>
      <c r="D306">
        <f t="shared" si="18"/>
        <v>3.4846558929269023E-5</v>
      </c>
      <c r="E306" s="4">
        <f t="shared" si="21"/>
        <v>107.30174010706098</v>
      </c>
      <c r="F306" s="4">
        <f t="shared" si="19"/>
        <v>108.49863430223785</v>
      </c>
    </row>
    <row r="307" spans="1:6" x14ac:dyDescent="0.2">
      <c r="A307" s="2">
        <v>42673</v>
      </c>
      <c r="B307">
        <v>1471.42</v>
      </c>
      <c r="C307" s="3">
        <f t="shared" si="20"/>
        <v>8.1560524706203452E-5</v>
      </c>
      <c r="D307">
        <f t="shared" si="18"/>
        <v>3.4846558929269023E-5</v>
      </c>
      <c r="E307" s="4">
        <f t="shared" si="21"/>
        <v>107.310491693286</v>
      </c>
      <c r="F307" s="4">
        <f t="shared" si="19"/>
        <v>108.5112643118354</v>
      </c>
    </row>
    <row r="308" spans="1:6" x14ac:dyDescent="0.2">
      <c r="A308" s="2">
        <v>42674</v>
      </c>
      <c r="B308">
        <v>1471.55</v>
      </c>
      <c r="C308" s="3">
        <f t="shared" si="20"/>
        <v>8.8350029223471793E-5</v>
      </c>
      <c r="D308">
        <f t="shared" si="18"/>
        <v>3.4846558929269023E-5</v>
      </c>
      <c r="E308" s="4">
        <f t="shared" si="21"/>
        <v>107.31997257836308</v>
      </c>
      <c r="F308" s="4">
        <f t="shared" si="19"/>
        <v>108.52463252937476</v>
      </c>
    </row>
    <row r="309" spans="1:6" x14ac:dyDescent="0.2">
      <c r="A309" s="2">
        <v>42675</v>
      </c>
      <c r="B309">
        <v>1471.67</v>
      </c>
      <c r="C309" s="3">
        <f t="shared" si="20"/>
        <v>8.1546668478926776E-5</v>
      </c>
      <c r="D309">
        <f t="shared" si="18"/>
        <v>3.5657997587534851E-5</v>
      </c>
      <c r="E309" s="4">
        <f t="shared" si="21"/>
        <v>107.3287241645881</v>
      </c>
      <c r="F309" s="4">
        <f t="shared" si="19"/>
        <v>108.53735212269035</v>
      </c>
    </row>
    <row r="310" spans="1:6" x14ac:dyDescent="0.2">
      <c r="A310" s="2">
        <v>42676</v>
      </c>
      <c r="B310">
        <v>1469.02</v>
      </c>
      <c r="C310" s="3">
        <f t="shared" si="20"/>
        <v>-1.8006754231587596E-3</v>
      </c>
      <c r="D310">
        <f t="shared" si="18"/>
        <v>3.5657997587534851E-5</v>
      </c>
      <c r="E310" s="4">
        <f t="shared" si="21"/>
        <v>107.13545996878594</v>
      </c>
      <c r="F310" s="4">
        <f t="shared" si="19"/>
        <v>108.34578180486844</v>
      </c>
    </row>
    <row r="311" spans="1:6" x14ac:dyDescent="0.2">
      <c r="A311" s="2">
        <v>42677</v>
      </c>
      <c r="B311">
        <v>1470.17</v>
      </c>
      <c r="C311" s="3">
        <f t="shared" si="20"/>
        <v>7.8283481504692887E-4</v>
      </c>
      <c r="D311">
        <f t="shared" si="18"/>
        <v>3.5657997587534851E-5</v>
      </c>
      <c r="E311" s="4">
        <f t="shared" si="21"/>
        <v>107.21932933677557</v>
      </c>
      <c r="F311" s="4">
        <f t="shared" si="19"/>
        <v>108.43446204855499</v>
      </c>
    </row>
    <row r="312" spans="1:6" x14ac:dyDescent="0.2">
      <c r="A312" s="2">
        <v>42678</v>
      </c>
      <c r="B312">
        <v>1470.97</v>
      </c>
      <c r="C312" s="3">
        <f t="shared" si="20"/>
        <v>5.4415475761304677E-4</v>
      </c>
      <c r="D312">
        <f t="shared" si="18"/>
        <v>3.5657997587534851E-5</v>
      </c>
      <c r="E312" s="4">
        <f t="shared" si="21"/>
        <v>107.27767324494226</v>
      </c>
      <c r="F312" s="4">
        <f t="shared" si="19"/>
        <v>108.49733373275406</v>
      </c>
    </row>
    <row r="313" spans="1:6" x14ac:dyDescent="0.2">
      <c r="A313" s="2">
        <v>42679</v>
      </c>
      <c r="B313">
        <v>1471.11</v>
      </c>
      <c r="C313" s="3">
        <f t="shared" si="20"/>
        <v>9.5175292494031893E-5</v>
      </c>
      <c r="D313">
        <f t="shared" si="18"/>
        <v>3.5657997587534851E-5</v>
      </c>
      <c r="E313" s="4">
        <f t="shared" si="21"/>
        <v>107.28788342887142</v>
      </c>
      <c r="F313" s="4">
        <f t="shared" si="19"/>
        <v>108.51152879589139</v>
      </c>
    </row>
    <row r="314" spans="1:6" x14ac:dyDescent="0.2">
      <c r="A314" s="2">
        <v>42680</v>
      </c>
      <c r="B314">
        <v>1471.22</v>
      </c>
      <c r="C314" s="3">
        <f t="shared" si="20"/>
        <v>7.4773470372768713E-5</v>
      </c>
      <c r="D314">
        <f t="shared" si="18"/>
        <v>3.5657997587534851E-5</v>
      </c>
      <c r="E314" s="4">
        <f t="shared" si="21"/>
        <v>107.29590571624435</v>
      </c>
      <c r="F314" s="4">
        <f t="shared" si="19"/>
        <v>108.52351188330694</v>
      </c>
    </row>
    <row r="315" spans="1:6" x14ac:dyDescent="0.2">
      <c r="A315" s="2">
        <v>42681</v>
      </c>
      <c r="B315">
        <v>1473.23</v>
      </c>
      <c r="C315" s="3">
        <f t="shared" si="20"/>
        <v>1.3662130748630652E-3</v>
      </c>
      <c r="D315">
        <f t="shared" si="18"/>
        <v>3.5657997587534851E-5</v>
      </c>
      <c r="E315" s="4">
        <f t="shared" si="21"/>
        <v>107.44249478551316</v>
      </c>
      <c r="F315" s="4">
        <f t="shared" si="19"/>
        <v>108.6756478552969</v>
      </c>
    </row>
    <row r="316" spans="1:6" x14ac:dyDescent="0.2">
      <c r="A316" s="2">
        <v>42682</v>
      </c>
      <c r="B316">
        <v>1474.29</v>
      </c>
      <c r="C316" s="3">
        <f t="shared" si="20"/>
        <v>7.1950747676874371E-4</v>
      </c>
      <c r="D316">
        <f t="shared" si="18"/>
        <v>3.5657997587534851E-5</v>
      </c>
      <c r="E316" s="4">
        <f t="shared" si="21"/>
        <v>107.51980046383403</v>
      </c>
      <c r="F316" s="4">
        <f t="shared" si="19"/>
        <v>108.75771595246053</v>
      </c>
    </row>
    <row r="317" spans="1:6" x14ac:dyDescent="0.2">
      <c r="A317" s="2">
        <v>42683</v>
      </c>
      <c r="B317">
        <v>1471.93</v>
      </c>
      <c r="C317" s="3">
        <f t="shared" si="20"/>
        <v>-1.6007705403956463E-3</v>
      </c>
      <c r="D317">
        <f t="shared" si="18"/>
        <v>3.5657997587534851E-5</v>
      </c>
      <c r="E317" s="4">
        <f t="shared" si="21"/>
        <v>107.3476859347423</v>
      </c>
      <c r="F317" s="4">
        <f t="shared" si="19"/>
        <v>108.58749788709618</v>
      </c>
    </row>
    <row r="318" spans="1:6" x14ac:dyDescent="0.2">
      <c r="A318" s="2">
        <v>42684</v>
      </c>
      <c r="B318">
        <v>1461.93</v>
      </c>
      <c r="C318" s="3">
        <f t="shared" si="20"/>
        <v>-6.7938013356613203E-3</v>
      </c>
      <c r="D318">
        <f t="shared" si="18"/>
        <v>3.5657997587534851E-5</v>
      </c>
      <c r="E318" s="4">
        <f t="shared" si="21"/>
        <v>106.6183870826587</v>
      </c>
      <c r="F318" s="4">
        <f t="shared" si="19"/>
        <v>107.8536480116524</v>
      </c>
    </row>
    <row r="319" spans="1:6" x14ac:dyDescent="0.2">
      <c r="A319" s="2">
        <v>42685</v>
      </c>
      <c r="B319">
        <v>1456.1</v>
      </c>
      <c r="C319" s="3">
        <f t="shared" si="20"/>
        <v>-3.9878790366161265E-3</v>
      </c>
      <c r="D319">
        <f t="shared" si="18"/>
        <v>3.5657997587534851E-5</v>
      </c>
      <c r="E319" s="4">
        <f t="shared" si="21"/>
        <v>106.19320585189394</v>
      </c>
      <c r="F319" s="4">
        <f t="shared" si="19"/>
        <v>107.42738655484476</v>
      </c>
    </row>
    <row r="320" spans="1:6" x14ac:dyDescent="0.2">
      <c r="A320" s="2">
        <v>42686</v>
      </c>
      <c r="B320">
        <v>1456.23</v>
      </c>
      <c r="C320" s="3">
        <f t="shared" si="20"/>
        <v>8.9279582446311068E-5</v>
      </c>
      <c r="D320">
        <f t="shared" si="18"/>
        <v>3.5657997587534851E-5</v>
      </c>
      <c r="E320" s="4">
        <f t="shared" si="21"/>
        <v>106.20268673697103</v>
      </c>
      <c r="F320" s="4">
        <f t="shared" si="19"/>
        <v>107.44080827255029</v>
      </c>
    </row>
    <row r="321" spans="1:6" x14ac:dyDescent="0.2">
      <c r="A321" s="2">
        <v>42687</v>
      </c>
      <c r="B321">
        <v>1456.36</v>
      </c>
      <c r="C321" s="3">
        <f t="shared" si="20"/>
        <v>8.9271612313979176E-5</v>
      </c>
      <c r="D321">
        <f t="shared" si="18"/>
        <v>3.5657997587534851E-5</v>
      </c>
      <c r="E321" s="4">
        <f t="shared" si="21"/>
        <v>106.21216762204811</v>
      </c>
      <c r="F321" s="4">
        <f t="shared" si="19"/>
        <v>107.45423081081528</v>
      </c>
    </row>
    <row r="322" spans="1:6" x14ac:dyDescent="0.2">
      <c r="A322" s="2">
        <v>42688</v>
      </c>
      <c r="B322">
        <v>1441.61</v>
      </c>
      <c r="C322" s="3">
        <f t="shared" si="20"/>
        <v>-1.0127990332060799E-2</v>
      </c>
      <c r="D322">
        <f t="shared" si="18"/>
        <v>3.5657997587534851E-5</v>
      </c>
      <c r="E322" s="4">
        <f t="shared" si="21"/>
        <v>105.13645181522479</v>
      </c>
      <c r="F322" s="4">
        <f t="shared" si="19"/>
        <v>106.36976700272733</v>
      </c>
    </row>
    <row r="323" spans="1:6" x14ac:dyDescent="0.2">
      <c r="A323" s="2">
        <v>42689</v>
      </c>
      <c r="B323">
        <v>1447.76</v>
      </c>
      <c r="C323" s="3">
        <f t="shared" si="20"/>
        <v>4.2660636371834038E-3</v>
      </c>
      <c r="D323">
        <f t="shared" si="18"/>
        <v>3.5657997587534851E-5</v>
      </c>
      <c r="E323" s="4">
        <f t="shared" si="21"/>
        <v>105.5849706092562</v>
      </c>
      <c r="F323" s="4">
        <f t="shared" si="19"/>
        <v>106.8273401307285</v>
      </c>
    </row>
    <row r="324" spans="1:6" x14ac:dyDescent="0.2">
      <c r="A324" s="2">
        <v>42690</v>
      </c>
      <c r="B324">
        <v>1449.75</v>
      </c>
      <c r="C324" s="3">
        <f t="shared" si="20"/>
        <v>1.3745372161131364E-3</v>
      </c>
      <c r="D324">
        <f t="shared" ref="D324:D369" si="22">+(1+VLOOKUP(MONTH(A324),$M$2:$N$13,2,0)/100)^(1/365)-1</f>
        <v>3.5657997587534851E-5</v>
      </c>
      <c r="E324" s="4">
        <f t="shared" si="21"/>
        <v>105.73010108082083</v>
      </c>
      <c r="F324" s="4">
        <f t="shared" ref="F324:F387" si="23">+(1+C324+D324)*F323</f>
        <v>106.97798753447323</v>
      </c>
    </row>
    <row r="325" spans="1:6" x14ac:dyDescent="0.2">
      <c r="A325" s="2">
        <v>42691</v>
      </c>
      <c r="B325">
        <v>1450.7</v>
      </c>
      <c r="C325" s="3">
        <f t="shared" ref="C325:C388" si="24">+B325/B324-1</f>
        <v>6.5528539403358899E-4</v>
      </c>
      <c r="D325">
        <f t="shared" si="22"/>
        <v>3.5657997587534851E-5</v>
      </c>
      <c r="E325" s="4">
        <f t="shared" ref="E325:E369" si="25">+(1+C325)*E324</f>
        <v>105.79938447176879</v>
      </c>
      <c r="F325" s="4">
        <f t="shared" si="23"/>
        <v>107.0519032680091</v>
      </c>
    </row>
    <row r="326" spans="1:6" x14ac:dyDescent="0.2">
      <c r="A326" s="2">
        <v>42692</v>
      </c>
      <c r="B326">
        <v>1450.12</v>
      </c>
      <c r="C326" s="3">
        <f t="shared" si="24"/>
        <v>-3.9980698972919004E-4</v>
      </c>
      <c r="D326">
        <f t="shared" si="22"/>
        <v>3.5657997587534851E-5</v>
      </c>
      <c r="E326" s="4">
        <f t="shared" si="25"/>
        <v>105.75708513834793</v>
      </c>
      <c r="F326" s="4">
        <f t="shared" si="23"/>
        <v>107.01292042532721</v>
      </c>
    </row>
    <row r="327" spans="1:6" x14ac:dyDescent="0.2">
      <c r="A327" s="2">
        <v>42693</v>
      </c>
      <c r="B327">
        <v>1450.25</v>
      </c>
      <c r="C327" s="3">
        <f t="shared" si="24"/>
        <v>8.9647753289456844E-5</v>
      </c>
      <c r="D327">
        <f t="shared" si="22"/>
        <v>3.5657997587534851E-5</v>
      </c>
      <c r="E327" s="4">
        <f t="shared" si="25"/>
        <v>105.76656602342503</v>
      </c>
      <c r="F327" s="4">
        <f t="shared" si="23"/>
        <v>107.02632975967464</v>
      </c>
    </row>
    <row r="328" spans="1:6" x14ac:dyDescent="0.2">
      <c r="A328" s="2">
        <v>42694</v>
      </c>
      <c r="B328">
        <v>1450.39</v>
      </c>
      <c r="C328" s="3">
        <f t="shared" si="24"/>
        <v>9.6535080158721698E-5</v>
      </c>
      <c r="D328">
        <f t="shared" si="22"/>
        <v>3.5657997587534851E-5</v>
      </c>
      <c r="E328" s="4">
        <f t="shared" si="25"/>
        <v>105.77677620735422</v>
      </c>
      <c r="F328" s="4">
        <f t="shared" si="23"/>
        <v>107.04047789960545</v>
      </c>
    </row>
    <row r="329" spans="1:6" x14ac:dyDescent="0.2">
      <c r="A329" s="2">
        <v>42695</v>
      </c>
      <c r="B329">
        <v>1448.5</v>
      </c>
      <c r="C329" s="3">
        <f t="shared" si="24"/>
        <v>-1.3030977874917138E-3</v>
      </c>
      <c r="D329">
        <f t="shared" si="22"/>
        <v>3.5657997587534851E-5</v>
      </c>
      <c r="E329" s="4">
        <f t="shared" si="25"/>
        <v>105.63893872431041</v>
      </c>
      <c r="F329" s="4">
        <f t="shared" si="23"/>
        <v>106.90481053878513</v>
      </c>
    </row>
    <row r="330" spans="1:6" x14ac:dyDescent="0.2">
      <c r="A330" s="2">
        <v>42696</v>
      </c>
      <c r="B330">
        <v>1448.51</v>
      </c>
      <c r="C330" s="3">
        <f t="shared" si="24"/>
        <v>6.9036934760013935E-6</v>
      </c>
      <c r="D330">
        <f t="shared" si="22"/>
        <v>3.5657997587534851E-5</v>
      </c>
      <c r="E330" s="4">
        <f t="shared" si="25"/>
        <v>105.63966802316249</v>
      </c>
      <c r="F330" s="4">
        <f t="shared" si="23"/>
        <v>106.90936058830448</v>
      </c>
    </row>
    <row r="331" spans="1:6" x14ac:dyDescent="0.2">
      <c r="A331" s="2">
        <v>42697</v>
      </c>
      <c r="B331">
        <v>1446.31</v>
      </c>
      <c r="C331" s="3">
        <f t="shared" si="24"/>
        <v>-1.5188020793781565E-3</v>
      </c>
      <c r="D331">
        <f t="shared" si="22"/>
        <v>3.5657997587534851E-5</v>
      </c>
      <c r="E331" s="4">
        <f t="shared" si="25"/>
        <v>105.47922227570409</v>
      </c>
      <c r="F331" s="4">
        <f t="shared" si="23"/>
        <v>106.75079860285992</v>
      </c>
    </row>
    <row r="332" spans="1:6" x14ac:dyDescent="0.2">
      <c r="A332" s="2">
        <v>42698</v>
      </c>
      <c r="B332">
        <v>1445.65</v>
      </c>
      <c r="C332" s="3">
        <f t="shared" si="24"/>
        <v>-4.5633370439246423E-4</v>
      </c>
      <c r="D332">
        <f t="shared" si="22"/>
        <v>3.5657997587534851E-5</v>
      </c>
      <c r="E332" s="4">
        <f t="shared" si="25"/>
        <v>105.43108855146659</v>
      </c>
      <c r="F332" s="4">
        <f t="shared" si="23"/>
        <v>106.70589113520566</v>
      </c>
    </row>
    <row r="333" spans="1:6" x14ac:dyDescent="0.2">
      <c r="A333" s="2">
        <v>42699</v>
      </c>
      <c r="B333">
        <v>1444.31</v>
      </c>
      <c r="C333" s="3">
        <f t="shared" si="24"/>
        <v>-9.2691868709582348E-4</v>
      </c>
      <c r="D333">
        <f t="shared" si="22"/>
        <v>3.5657997587534851E-5</v>
      </c>
      <c r="E333" s="4">
        <f t="shared" si="25"/>
        <v>105.33336250528738</v>
      </c>
      <c r="F333" s="4">
        <f t="shared" si="23"/>
        <v>106.6107883690979</v>
      </c>
    </row>
    <row r="334" spans="1:6" x14ac:dyDescent="0.2">
      <c r="A334" s="2">
        <v>42700</v>
      </c>
      <c r="B334">
        <v>1444.46</v>
      </c>
      <c r="C334" s="3">
        <f t="shared" si="24"/>
        <v>1.0385582042649055E-4</v>
      </c>
      <c r="D334">
        <f t="shared" si="22"/>
        <v>3.5657997587534851E-5</v>
      </c>
      <c r="E334" s="4">
        <f t="shared" si="25"/>
        <v>105.34430198806865</v>
      </c>
      <c r="F334" s="4">
        <f t="shared" si="23"/>
        <v>106.62566204722476</v>
      </c>
    </row>
    <row r="335" spans="1:6" x14ac:dyDescent="0.2">
      <c r="A335" s="2">
        <v>42701</v>
      </c>
      <c r="B335">
        <v>1444.59</v>
      </c>
      <c r="C335" s="3">
        <f t="shared" si="24"/>
        <v>8.9999030779663869E-5</v>
      </c>
      <c r="D335">
        <f t="shared" si="22"/>
        <v>3.5657997587534851E-5</v>
      </c>
      <c r="E335" s="4">
        <f t="shared" si="25"/>
        <v>105.35378287314573</v>
      </c>
      <c r="F335" s="4">
        <f t="shared" si="23"/>
        <v>106.63906031106531</v>
      </c>
    </row>
    <row r="336" spans="1:6" x14ac:dyDescent="0.2">
      <c r="A336" s="2">
        <v>42702</v>
      </c>
      <c r="B336">
        <v>1444.64</v>
      </c>
      <c r="C336" s="3">
        <f t="shared" si="24"/>
        <v>3.4611896801317599E-5</v>
      </c>
      <c r="D336">
        <f t="shared" si="22"/>
        <v>3.5657997587534851E-5</v>
      </c>
      <c r="E336" s="4">
        <f t="shared" si="25"/>
        <v>105.35742936740617</v>
      </c>
      <c r="F336" s="4">
        <f t="shared" si="23"/>
        <v>106.64655382657109</v>
      </c>
    </row>
    <row r="337" spans="1:6" x14ac:dyDescent="0.2">
      <c r="A337" s="2">
        <v>42703</v>
      </c>
      <c r="B337">
        <v>1447.76</v>
      </c>
      <c r="C337" s="3">
        <f t="shared" si="24"/>
        <v>2.1597076088160083E-3</v>
      </c>
      <c r="D337">
        <f t="shared" si="22"/>
        <v>3.5657997587534851E-5</v>
      </c>
      <c r="E337" s="4">
        <f t="shared" si="25"/>
        <v>105.58497060925625</v>
      </c>
      <c r="F337" s="4">
        <f t="shared" si="23"/>
        <v>106.88068200288342</v>
      </c>
    </row>
    <row r="338" spans="1:6" x14ac:dyDescent="0.2">
      <c r="A338" s="2">
        <v>42704</v>
      </c>
      <c r="B338">
        <v>1448.43</v>
      </c>
      <c r="C338" s="3">
        <f t="shared" si="24"/>
        <v>4.6278388683207439E-4</v>
      </c>
      <c r="D338">
        <f t="shared" si="22"/>
        <v>3.5657997587534851E-5</v>
      </c>
      <c r="E338" s="4">
        <f t="shared" si="25"/>
        <v>105.63383363234584</v>
      </c>
      <c r="F338" s="4">
        <f t="shared" si="23"/>
        <v>106.93395581142899</v>
      </c>
    </row>
    <row r="339" spans="1:6" x14ac:dyDescent="0.2">
      <c r="A339" s="2">
        <v>42705</v>
      </c>
      <c r="B339">
        <v>1448.88</v>
      </c>
      <c r="C339" s="3">
        <f t="shared" si="24"/>
        <v>3.1068122035593504E-4</v>
      </c>
      <c r="D339">
        <f t="shared" si="22"/>
        <v>3.5657997587534851E-5</v>
      </c>
      <c r="E339" s="4">
        <f t="shared" si="25"/>
        <v>105.66665208068962</v>
      </c>
      <c r="F339" s="4">
        <f t="shared" si="23"/>
        <v>106.97099123405631</v>
      </c>
    </row>
    <row r="340" spans="1:6" x14ac:dyDescent="0.2">
      <c r="A340" s="2">
        <v>42706</v>
      </c>
      <c r="B340">
        <v>1451.19</v>
      </c>
      <c r="C340" s="3">
        <f t="shared" si="24"/>
        <v>1.5943349345701741E-3</v>
      </c>
      <c r="D340">
        <f t="shared" si="22"/>
        <v>3.5657997587534851E-5</v>
      </c>
      <c r="E340" s="4">
        <f t="shared" si="25"/>
        <v>105.83512011552094</v>
      </c>
      <c r="F340" s="4">
        <f t="shared" si="23"/>
        <v>107.14535319371373</v>
      </c>
    </row>
    <row r="341" spans="1:6" x14ac:dyDescent="0.2">
      <c r="A341" s="2">
        <v>42707</v>
      </c>
      <c r="B341">
        <v>1451.33</v>
      </c>
      <c r="C341" s="3">
        <f t="shared" si="24"/>
        <v>9.6472550114024003E-5</v>
      </c>
      <c r="D341">
        <f t="shared" si="22"/>
        <v>3.5657997587534851E-5</v>
      </c>
      <c r="E341" s="4">
        <f t="shared" si="25"/>
        <v>105.84533029945011</v>
      </c>
      <c r="F341" s="4">
        <f t="shared" si="23"/>
        <v>107.15951036791489</v>
      </c>
    </row>
    <row r="342" spans="1:6" x14ac:dyDescent="0.2">
      <c r="A342" s="2">
        <v>42708</v>
      </c>
      <c r="B342">
        <v>1451.47</v>
      </c>
      <c r="C342" s="3">
        <f t="shared" si="24"/>
        <v>9.6463244058986319E-5</v>
      </c>
      <c r="D342">
        <f t="shared" si="22"/>
        <v>3.5657997587534851E-5</v>
      </c>
      <c r="E342" s="4">
        <f t="shared" si="25"/>
        <v>105.85554048337929</v>
      </c>
      <c r="F342" s="4">
        <f t="shared" si="23"/>
        <v>107.17366841547893</v>
      </c>
    </row>
    <row r="343" spans="1:6" x14ac:dyDescent="0.2">
      <c r="A343" s="2">
        <v>42709</v>
      </c>
      <c r="B343">
        <v>1453.48</v>
      </c>
      <c r="C343" s="3">
        <f t="shared" si="24"/>
        <v>1.3848029928280603E-3</v>
      </c>
      <c r="D343">
        <f t="shared" si="22"/>
        <v>3.5657997587534851E-5</v>
      </c>
      <c r="E343" s="4">
        <f t="shared" si="25"/>
        <v>106.0021295526481</v>
      </c>
      <c r="F343" s="4">
        <f t="shared" si="23"/>
        <v>107.32590443066286</v>
      </c>
    </row>
    <row r="344" spans="1:6" x14ac:dyDescent="0.2">
      <c r="A344" s="2">
        <v>42710</v>
      </c>
      <c r="B344">
        <v>1454.27</v>
      </c>
      <c r="C344" s="3">
        <f t="shared" si="24"/>
        <v>5.4352313069316871E-4</v>
      </c>
      <c r="D344">
        <f t="shared" si="22"/>
        <v>3.5657997587534851E-5</v>
      </c>
      <c r="E344" s="4">
        <f t="shared" si="25"/>
        <v>106.0597441619627</v>
      </c>
      <c r="F344" s="4">
        <f t="shared" si="23"/>
        <v>107.38806556908476</v>
      </c>
    </row>
    <row r="345" spans="1:6" x14ac:dyDescent="0.2">
      <c r="A345" s="2">
        <v>42711</v>
      </c>
      <c r="B345">
        <v>1455.34</v>
      </c>
      <c r="C345" s="3">
        <f t="shared" si="24"/>
        <v>7.3576433537092534E-4</v>
      </c>
      <c r="D345">
        <f t="shared" si="22"/>
        <v>3.5657997587534851E-5</v>
      </c>
      <c r="E345" s="4">
        <f t="shared" si="25"/>
        <v>106.13777913913563</v>
      </c>
      <c r="F345" s="4">
        <f t="shared" si="23"/>
        <v>107.47090712115796</v>
      </c>
    </row>
    <row r="346" spans="1:6" x14ac:dyDescent="0.2">
      <c r="A346" s="2">
        <v>42712</v>
      </c>
      <c r="B346">
        <v>1455.48</v>
      </c>
      <c r="C346" s="3">
        <f t="shared" si="24"/>
        <v>9.6197452141844053E-5</v>
      </c>
      <c r="D346">
        <f t="shared" si="22"/>
        <v>3.5657997587534851E-5</v>
      </c>
      <c r="E346" s="4">
        <f t="shared" si="25"/>
        <v>106.14798932306481</v>
      </c>
      <c r="F346" s="4">
        <f t="shared" si="23"/>
        <v>107.48507774594925</v>
      </c>
    </row>
    <row r="347" spans="1:6" x14ac:dyDescent="0.2">
      <c r="A347" s="2">
        <v>42713</v>
      </c>
      <c r="B347">
        <v>1455.7</v>
      </c>
      <c r="C347" s="3">
        <f t="shared" si="24"/>
        <v>1.511528842719212E-4</v>
      </c>
      <c r="D347">
        <f t="shared" si="22"/>
        <v>3.5657997587534851E-5</v>
      </c>
      <c r="E347" s="4">
        <f t="shared" si="25"/>
        <v>106.16403389781065</v>
      </c>
      <c r="F347" s="4">
        <f t="shared" si="23"/>
        <v>107.5051571281097</v>
      </c>
    </row>
    <row r="348" spans="1:6" x14ac:dyDescent="0.2">
      <c r="A348" s="2">
        <v>42714</v>
      </c>
      <c r="B348">
        <v>1455.79</v>
      </c>
      <c r="C348" s="3">
        <f t="shared" si="24"/>
        <v>6.1825925671499249E-5</v>
      </c>
      <c r="D348">
        <f t="shared" si="22"/>
        <v>3.5657997587534851E-5</v>
      </c>
      <c r="E348" s="4">
        <f t="shared" si="25"/>
        <v>106.17059758747941</v>
      </c>
      <c r="F348" s="4">
        <f t="shared" si="23"/>
        <v>107.51563715259712</v>
      </c>
    </row>
    <row r="349" spans="1:6" x14ac:dyDescent="0.2">
      <c r="A349" s="2">
        <v>42715</v>
      </c>
      <c r="B349">
        <v>1455.9</v>
      </c>
      <c r="C349" s="3">
        <f t="shared" si="24"/>
        <v>7.5560348676839695E-5</v>
      </c>
      <c r="D349">
        <f t="shared" si="22"/>
        <v>3.5657997587534851E-5</v>
      </c>
      <c r="E349" s="4">
        <f t="shared" si="25"/>
        <v>106.17861987485234</v>
      </c>
      <c r="F349" s="4">
        <f t="shared" si="23"/>
        <v>107.5275948639588</v>
      </c>
    </row>
    <row r="350" spans="1:6" x14ac:dyDescent="0.2">
      <c r="A350" s="2">
        <v>42716</v>
      </c>
      <c r="B350">
        <v>1454.77</v>
      </c>
      <c r="C350" s="3">
        <f t="shared" si="24"/>
        <v>-7.7615220825610898E-4</v>
      </c>
      <c r="D350">
        <f t="shared" si="22"/>
        <v>3.5657997587534851E-5</v>
      </c>
      <c r="E350" s="4">
        <f t="shared" si="25"/>
        <v>106.0962091045669</v>
      </c>
      <c r="F350" s="4">
        <f t="shared" si="23"/>
        <v>107.44797130247493</v>
      </c>
    </row>
    <row r="351" spans="1:6" x14ac:dyDescent="0.2">
      <c r="A351" s="2">
        <v>42717</v>
      </c>
      <c r="B351">
        <v>1456.24</v>
      </c>
      <c r="C351" s="3">
        <f t="shared" si="24"/>
        <v>1.010469008846826E-3</v>
      </c>
      <c r="D351">
        <f t="shared" si="22"/>
        <v>3.5657997587534851E-5</v>
      </c>
      <c r="E351" s="4">
        <f t="shared" si="25"/>
        <v>106.2034160358232</v>
      </c>
      <c r="F351" s="4">
        <f t="shared" si="23"/>
        <v>107.56037552704103</v>
      </c>
    </row>
    <row r="352" spans="1:6" x14ac:dyDescent="0.2">
      <c r="A352" s="2">
        <v>42718</v>
      </c>
      <c r="B352">
        <v>1461.75</v>
      </c>
      <c r="C352" s="3">
        <f t="shared" si="24"/>
        <v>3.7837169697303441E-3</v>
      </c>
      <c r="D352">
        <f t="shared" si="22"/>
        <v>3.5657997587534851E-5</v>
      </c>
      <c r="E352" s="4">
        <f t="shared" si="25"/>
        <v>106.60525970332127</v>
      </c>
      <c r="F352" s="4">
        <f t="shared" si="23"/>
        <v>107.97118893280432</v>
      </c>
    </row>
    <row r="353" spans="1:6" x14ac:dyDescent="0.2">
      <c r="A353" s="2">
        <v>42719</v>
      </c>
      <c r="B353">
        <v>1461.12</v>
      </c>
      <c r="C353" s="3">
        <f t="shared" si="24"/>
        <v>-4.309902514110231E-4</v>
      </c>
      <c r="D353">
        <f t="shared" si="22"/>
        <v>3.5657997587534851E-5</v>
      </c>
      <c r="E353" s="4">
        <f t="shared" si="25"/>
        <v>106.55931387564</v>
      </c>
      <c r="F353" s="4">
        <f t="shared" si="23"/>
        <v>107.92850443933551</v>
      </c>
    </row>
    <row r="354" spans="1:6" x14ac:dyDescent="0.2">
      <c r="A354" s="2">
        <v>42720</v>
      </c>
      <c r="B354">
        <v>1462.66</v>
      </c>
      <c r="C354" s="3">
        <f t="shared" si="24"/>
        <v>1.0539859833553766E-3</v>
      </c>
      <c r="D354">
        <f t="shared" si="22"/>
        <v>3.5657997587534851E-5</v>
      </c>
      <c r="E354" s="4">
        <f t="shared" si="25"/>
        <v>106.6716258988609</v>
      </c>
      <c r="F354" s="4">
        <f t="shared" si="23"/>
        <v>108.04610808457001</v>
      </c>
    </row>
    <row r="355" spans="1:6" x14ac:dyDescent="0.2">
      <c r="A355" s="2">
        <v>42721</v>
      </c>
      <c r="B355">
        <v>1462.76</v>
      </c>
      <c r="C355" s="3">
        <f t="shared" si="24"/>
        <v>6.8368588735490121E-5</v>
      </c>
      <c r="D355">
        <f t="shared" si="22"/>
        <v>3.5657997587534851E-5</v>
      </c>
      <c r="E355" s="4">
        <f t="shared" si="25"/>
        <v>106.67891888738173</v>
      </c>
      <c r="F355" s="4">
        <f t="shared" si="23"/>
        <v>108.05734775235953</v>
      </c>
    </row>
    <row r="356" spans="1:6" x14ac:dyDescent="0.2">
      <c r="A356" s="2">
        <v>42722</v>
      </c>
      <c r="B356">
        <v>1462.88</v>
      </c>
      <c r="C356" s="3">
        <f t="shared" si="24"/>
        <v>8.2036697749643395E-5</v>
      </c>
      <c r="D356">
        <f t="shared" si="22"/>
        <v>3.5657997587534851E-5</v>
      </c>
      <c r="E356" s="4">
        <f t="shared" si="25"/>
        <v>106.68767047360674</v>
      </c>
      <c r="F356" s="4">
        <f t="shared" si="23"/>
        <v>108.07006552898218</v>
      </c>
    </row>
    <row r="357" spans="1:6" x14ac:dyDescent="0.2">
      <c r="A357" s="2">
        <v>42723</v>
      </c>
      <c r="B357">
        <v>1464.47</v>
      </c>
      <c r="C357" s="3">
        <f t="shared" si="24"/>
        <v>1.0868970797330846E-3</v>
      </c>
      <c r="D357">
        <f t="shared" si="22"/>
        <v>3.5657997587534851E-5</v>
      </c>
      <c r="E357" s="4">
        <f t="shared" si="25"/>
        <v>106.80362899108803</v>
      </c>
      <c r="F357" s="4">
        <f t="shared" si="23"/>
        <v>108.19138012974811</v>
      </c>
    </row>
    <row r="358" spans="1:6" x14ac:dyDescent="0.2">
      <c r="A358" s="2">
        <v>42724</v>
      </c>
      <c r="B358">
        <v>1465.2</v>
      </c>
      <c r="C358" s="3">
        <f t="shared" si="24"/>
        <v>4.9847385060797222E-4</v>
      </c>
      <c r="D358">
        <f t="shared" si="22"/>
        <v>3.5657997587534851E-5</v>
      </c>
      <c r="E358" s="4">
        <f t="shared" si="25"/>
        <v>106.85686780729013</v>
      </c>
      <c r="F358" s="4">
        <f t="shared" si="23"/>
        <v>108.24916859157564</v>
      </c>
    </row>
    <row r="359" spans="1:6" x14ac:dyDescent="0.2">
      <c r="A359" s="2">
        <v>42725</v>
      </c>
      <c r="B359">
        <v>1466.87</v>
      </c>
      <c r="C359" s="3">
        <f t="shared" si="24"/>
        <v>1.1397761397760053E-3</v>
      </c>
      <c r="D359">
        <f t="shared" si="22"/>
        <v>3.5657997587534851E-5</v>
      </c>
      <c r="E359" s="4">
        <f t="shared" si="25"/>
        <v>106.97866071558808</v>
      </c>
      <c r="F359" s="4">
        <f t="shared" si="23"/>
        <v>108.3764083596794</v>
      </c>
    </row>
    <row r="360" spans="1:6" x14ac:dyDescent="0.2">
      <c r="A360" s="2">
        <v>42726</v>
      </c>
      <c r="B360">
        <v>1468.06</v>
      </c>
      <c r="C360" s="3">
        <f t="shared" si="24"/>
        <v>8.11251167451843E-4</v>
      </c>
      <c r="D360">
        <f t="shared" si="22"/>
        <v>3.5657997587534851E-5</v>
      </c>
      <c r="E360" s="4">
        <f t="shared" si="25"/>
        <v>107.06544727898603</v>
      </c>
      <c r="F360" s="4">
        <f t="shared" si="23"/>
        <v>108.46819333319327</v>
      </c>
    </row>
    <row r="361" spans="1:6" x14ac:dyDescent="0.2">
      <c r="A361" s="2">
        <v>42727</v>
      </c>
      <c r="B361">
        <v>1467.78</v>
      </c>
      <c r="C361" s="3">
        <f t="shared" si="24"/>
        <v>-1.907278994046635E-4</v>
      </c>
      <c r="D361">
        <f t="shared" si="22"/>
        <v>3.5657997587534851E-5</v>
      </c>
      <c r="E361" s="4">
        <f t="shared" si="25"/>
        <v>107.04502691112769</v>
      </c>
      <c r="F361" s="4">
        <f t="shared" si="23"/>
        <v>108.45137318110281</v>
      </c>
    </row>
    <row r="362" spans="1:6" x14ac:dyDescent="0.2">
      <c r="A362" s="2">
        <v>42728</v>
      </c>
      <c r="B362">
        <v>1467.89</v>
      </c>
      <c r="C362" s="3">
        <f t="shared" si="24"/>
        <v>7.4943111365577408E-5</v>
      </c>
      <c r="D362">
        <f t="shared" si="22"/>
        <v>3.5657997587534851E-5</v>
      </c>
      <c r="E362" s="4">
        <f t="shared" si="25"/>
        <v>107.05304919850063</v>
      </c>
      <c r="F362" s="4">
        <f t="shared" si="23"/>
        <v>108.46336802324413</v>
      </c>
    </row>
    <row r="363" spans="1:6" x14ac:dyDescent="0.2">
      <c r="A363" s="2">
        <v>42729</v>
      </c>
      <c r="B363">
        <v>1467.98</v>
      </c>
      <c r="C363" s="3">
        <f t="shared" si="24"/>
        <v>6.1312496167920116E-5</v>
      </c>
      <c r="D363">
        <f t="shared" si="22"/>
        <v>3.5657997587534851E-5</v>
      </c>
      <c r="E363" s="4">
        <f t="shared" si="25"/>
        <v>107.05961288816938</v>
      </c>
      <c r="F363" s="4">
        <f t="shared" si="23"/>
        <v>108.47388576959573</v>
      </c>
    </row>
    <row r="364" spans="1:6" x14ac:dyDescent="0.2">
      <c r="A364" s="2">
        <v>42730</v>
      </c>
      <c r="B364">
        <v>1469.2</v>
      </c>
      <c r="C364" s="3">
        <f t="shared" si="24"/>
        <v>8.3107399283366412E-4</v>
      </c>
      <c r="D364">
        <f t="shared" si="22"/>
        <v>3.5657997587534851E-5</v>
      </c>
      <c r="E364" s="4">
        <f t="shared" si="25"/>
        <v>107.14858734812358</v>
      </c>
      <c r="F364" s="4">
        <f t="shared" si="23"/>
        <v>108.56790355651754</v>
      </c>
    </row>
    <row r="365" spans="1:6" x14ac:dyDescent="0.2">
      <c r="A365" s="2">
        <v>42731</v>
      </c>
      <c r="B365">
        <v>1470.21</v>
      </c>
      <c r="C365" s="3">
        <f t="shared" si="24"/>
        <v>6.874489518104987E-4</v>
      </c>
      <c r="D365">
        <f t="shared" si="22"/>
        <v>3.5657997587534851E-5</v>
      </c>
      <c r="E365" s="4">
        <f t="shared" si="25"/>
        <v>107.22224653218403</v>
      </c>
      <c r="F365" s="4">
        <f t="shared" si="23"/>
        <v>108.64640976206083</v>
      </c>
    </row>
    <row r="366" spans="1:6" x14ac:dyDescent="0.2">
      <c r="A366" s="2">
        <v>42732</v>
      </c>
      <c r="B366">
        <v>1472.48</v>
      </c>
      <c r="C366" s="3">
        <f t="shared" si="24"/>
        <v>1.5439971160582378E-3</v>
      </c>
      <c r="D366">
        <f t="shared" si="22"/>
        <v>3.5657997587534851E-5</v>
      </c>
      <c r="E366" s="4">
        <f t="shared" si="25"/>
        <v>107.38779737160701</v>
      </c>
      <c r="F366" s="4">
        <f t="shared" si="23"/>
        <v>108.81803361882072</v>
      </c>
    </row>
    <row r="367" spans="1:6" x14ac:dyDescent="0.2">
      <c r="A367" s="2">
        <v>42733</v>
      </c>
      <c r="B367">
        <v>1474.21</v>
      </c>
      <c r="C367" s="3">
        <f t="shared" si="24"/>
        <v>1.1748886232749722E-3</v>
      </c>
      <c r="D367">
        <f t="shared" si="22"/>
        <v>3.5657997587534851E-5</v>
      </c>
      <c r="E367" s="4">
        <f t="shared" si="25"/>
        <v>107.51396607301747</v>
      </c>
      <c r="F367" s="4">
        <f t="shared" si="23"/>
        <v>108.94976292170689</v>
      </c>
    </row>
    <row r="368" spans="1:6" x14ac:dyDescent="0.2">
      <c r="A368" s="2">
        <v>42734</v>
      </c>
      <c r="B368">
        <v>1475.07</v>
      </c>
      <c r="C368" s="3">
        <f t="shared" si="24"/>
        <v>5.8336329288222188E-4</v>
      </c>
      <c r="D368">
        <f t="shared" si="22"/>
        <v>3.5657997587534851E-5</v>
      </c>
      <c r="E368" s="4">
        <f t="shared" si="25"/>
        <v>107.57668577429665</v>
      </c>
      <c r="F368" s="4">
        <f t="shared" si="23"/>
        <v>109.01720514454706</v>
      </c>
    </row>
    <row r="369" spans="1:6" x14ac:dyDescent="0.2">
      <c r="A369" s="2">
        <v>42735</v>
      </c>
      <c r="B369">
        <v>1475.17</v>
      </c>
      <c r="C369" s="3">
        <f t="shared" si="24"/>
        <v>6.7793392856119183E-5</v>
      </c>
      <c r="D369">
        <f t="shared" si="22"/>
        <v>3.5657997587534851E-5</v>
      </c>
      <c r="E369" s="4">
        <f t="shared" si="25"/>
        <v>107.58397876281751</v>
      </c>
      <c r="F369" s="4">
        <f t="shared" si="23"/>
        <v>109.02848312600155</v>
      </c>
    </row>
    <row r="370" spans="1:6" x14ac:dyDescent="0.2">
      <c r="A370" s="2">
        <v>42736</v>
      </c>
      <c r="B370">
        <v>1475.27</v>
      </c>
      <c r="C370" s="3">
        <f t="shared" si="24"/>
        <v>6.7788797223355957E-5</v>
      </c>
      <c r="D370">
        <f>+(1+VLOOKUP(MONTH(A370),$M$2:$N$13,2,0)/100)^(1/365)-1</f>
        <v>3.8361063536163087E-5</v>
      </c>
      <c r="E370" s="4">
        <f t="shared" ref="E370:E433" si="26">+(1+C370)*E369</f>
        <v>107.59127175133834</v>
      </c>
      <c r="F370" s="4">
        <f t="shared" si="23"/>
        <v>109.04005648430419</v>
      </c>
    </row>
    <row r="371" spans="1:6" x14ac:dyDescent="0.2">
      <c r="A371" s="2">
        <v>42737</v>
      </c>
      <c r="B371">
        <v>1475.37</v>
      </c>
      <c r="C371" s="3">
        <f t="shared" si="24"/>
        <v>6.7784202213871936E-5</v>
      </c>
      <c r="D371">
        <f t="shared" ref="D371:D434" si="27">+(1+VLOOKUP(MONTH(A371),$M$2:$N$13,2,0)/100)^(1/365)-1</f>
        <v>3.8361063536163087E-5</v>
      </c>
      <c r="E371" s="4">
        <f t="shared" si="26"/>
        <v>107.59856473985919</v>
      </c>
      <c r="F371" s="4">
        <f t="shared" si="23"/>
        <v>109.05163057007711</v>
      </c>
    </row>
    <row r="372" spans="1:6" x14ac:dyDescent="0.2">
      <c r="A372" s="2">
        <v>42738</v>
      </c>
      <c r="B372">
        <v>1478.89</v>
      </c>
      <c r="C372" s="3">
        <f t="shared" si="24"/>
        <v>2.3858421955171849E-3</v>
      </c>
      <c r="D372">
        <f t="shared" si="27"/>
        <v>3.8361063536163087E-5</v>
      </c>
      <c r="E372" s="4">
        <f t="shared" si="26"/>
        <v>107.85527793579263</v>
      </c>
      <c r="F372" s="4">
        <f t="shared" si="23"/>
        <v>109.31599388831017</v>
      </c>
    </row>
    <row r="373" spans="1:6" x14ac:dyDescent="0.2">
      <c r="A373" s="2">
        <v>42739</v>
      </c>
      <c r="B373">
        <v>1481.73</v>
      </c>
      <c r="C373" s="3">
        <f t="shared" si="24"/>
        <v>1.9203591883101279E-3</v>
      </c>
      <c r="D373">
        <f t="shared" si="27"/>
        <v>3.8361063536163087E-5</v>
      </c>
      <c r="E373" s="4">
        <f t="shared" si="26"/>
        <v>108.06239880978437</v>
      </c>
      <c r="F373" s="4">
        <f t="shared" si="23"/>
        <v>109.53011333938991</v>
      </c>
    </row>
    <row r="374" spans="1:6" x14ac:dyDescent="0.2">
      <c r="A374" s="2">
        <v>42740</v>
      </c>
      <c r="B374">
        <v>1482.15</v>
      </c>
      <c r="C374" s="3">
        <f t="shared" si="24"/>
        <v>2.8345245085148463E-4</v>
      </c>
      <c r="D374">
        <f t="shared" si="27"/>
        <v>3.8361063536163087E-5</v>
      </c>
      <c r="E374" s="4">
        <f t="shared" si="26"/>
        <v>108.09302936157189</v>
      </c>
      <c r="F374" s="4">
        <f t="shared" si="23"/>
        <v>109.56536161009494</v>
      </c>
    </row>
    <row r="375" spans="1:6" x14ac:dyDescent="0.2">
      <c r="A375" s="2">
        <v>42741</v>
      </c>
      <c r="B375">
        <v>1481.33</v>
      </c>
      <c r="C375" s="3">
        <f t="shared" si="24"/>
        <v>-5.5325034578157517E-4</v>
      </c>
      <c r="D375">
        <f t="shared" si="27"/>
        <v>3.8361063536163087E-5</v>
      </c>
      <c r="E375" s="4">
        <f t="shared" si="26"/>
        <v>108.03322685570103</v>
      </c>
      <c r="F375" s="4">
        <f t="shared" si="23"/>
        <v>109.50894757969655</v>
      </c>
    </row>
    <row r="376" spans="1:6" x14ac:dyDescent="0.2">
      <c r="A376" s="2">
        <v>42742</v>
      </c>
      <c r="B376">
        <v>1481.43</v>
      </c>
      <c r="C376" s="3">
        <f t="shared" si="24"/>
        <v>6.7506902580838357E-5</v>
      </c>
      <c r="D376">
        <f t="shared" si="27"/>
        <v>3.8361063536163087E-5</v>
      </c>
      <c r="E376" s="4">
        <f t="shared" si="26"/>
        <v>108.04051984422188</v>
      </c>
      <c r="F376" s="4">
        <f t="shared" si="23"/>
        <v>109.52054106924842</v>
      </c>
    </row>
    <row r="377" spans="1:6" x14ac:dyDescent="0.2">
      <c r="A377" s="2">
        <v>42743</v>
      </c>
      <c r="B377">
        <v>1481.51</v>
      </c>
      <c r="C377" s="3">
        <f t="shared" si="24"/>
        <v>5.4001876565124007E-5</v>
      </c>
      <c r="D377">
        <f t="shared" si="27"/>
        <v>3.8361063536163087E-5</v>
      </c>
      <c r="E377" s="4">
        <f t="shared" si="26"/>
        <v>108.04635423503854</v>
      </c>
      <c r="F377" s="4">
        <f t="shared" si="23"/>
        <v>109.53065670842307</v>
      </c>
    </row>
    <row r="378" spans="1:6" x14ac:dyDescent="0.2">
      <c r="A378" s="2">
        <v>42744</v>
      </c>
      <c r="B378">
        <v>1482.05</v>
      </c>
      <c r="C378" s="3">
        <f t="shared" si="24"/>
        <v>3.6449298351004522E-4</v>
      </c>
      <c r="D378">
        <f t="shared" si="27"/>
        <v>3.8361063536163087E-5</v>
      </c>
      <c r="E378" s="4">
        <f t="shared" si="26"/>
        <v>108.08573637305105</v>
      </c>
      <c r="F378" s="4">
        <f t="shared" si="23"/>
        <v>109.57478157675368</v>
      </c>
    </row>
    <row r="379" spans="1:6" x14ac:dyDescent="0.2">
      <c r="A379" s="2">
        <v>42745</v>
      </c>
      <c r="B379">
        <v>1481.32</v>
      </c>
      <c r="C379" s="3">
        <f t="shared" si="24"/>
        <v>-4.9256097972405488E-4</v>
      </c>
      <c r="D379">
        <f t="shared" si="27"/>
        <v>3.8361063536163087E-5</v>
      </c>
      <c r="E379" s="4">
        <f t="shared" si="26"/>
        <v>108.03249755684894</v>
      </c>
      <c r="F379" s="4">
        <f t="shared" si="23"/>
        <v>109.52501272014521</v>
      </c>
    </row>
    <row r="380" spans="1:6" x14ac:dyDescent="0.2">
      <c r="A380" s="2">
        <v>42746</v>
      </c>
      <c r="B380">
        <v>1481.08</v>
      </c>
      <c r="C380" s="3">
        <f t="shared" si="24"/>
        <v>-1.6201765992496231E-4</v>
      </c>
      <c r="D380">
        <f t="shared" si="27"/>
        <v>3.8361063536163087E-5</v>
      </c>
      <c r="E380" s="4">
        <f t="shared" si="26"/>
        <v>108.01499438439893</v>
      </c>
      <c r="F380" s="4">
        <f t="shared" si="23"/>
        <v>109.51146922985281</v>
      </c>
    </row>
    <row r="381" spans="1:6" x14ac:dyDescent="0.2">
      <c r="A381" s="2">
        <v>42747</v>
      </c>
      <c r="B381">
        <v>1481.66</v>
      </c>
      <c r="C381" s="3">
        <f t="shared" si="24"/>
        <v>3.9160612526001337E-4</v>
      </c>
      <c r="D381">
        <f t="shared" si="27"/>
        <v>3.8361063536163087E-5</v>
      </c>
      <c r="E381" s="4">
        <f t="shared" si="26"/>
        <v>108.05729371781979</v>
      </c>
      <c r="F381" s="4">
        <f t="shared" si="23"/>
        <v>109.55855556841851</v>
      </c>
    </row>
    <row r="382" spans="1:6" x14ac:dyDescent="0.2">
      <c r="A382" s="2">
        <v>42748</v>
      </c>
      <c r="B382">
        <v>1480.54</v>
      </c>
      <c r="C382" s="3">
        <f t="shared" si="24"/>
        <v>-7.5590891297605545E-4</v>
      </c>
      <c r="D382">
        <f t="shared" si="27"/>
        <v>3.8361063536163087E-5</v>
      </c>
      <c r="E382" s="4">
        <f t="shared" si="26"/>
        <v>107.97561224638642</v>
      </c>
      <c r="F382" s="4">
        <f t="shared" si="23"/>
        <v>109.47994206248265</v>
      </c>
    </row>
    <row r="383" spans="1:6" x14ac:dyDescent="0.2">
      <c r="A383" s="2">
        <v>42749</v>
      </c>
      <c r="B383">
        <v>1480.52</v>
      </c>
      <c r="C383" s="3">
        <f t="shared" si="24"/>
        <v>-1.350858470561267E-5</v>
      </c>
      <c r="D383">
        <f t="shared" si="27"/>
        <v>3.8361063536163087E-5</v>
      </c>
      <c r="E383" s="4">
        <f t="shared" si="26"/>
        <v>107.97415364868225</v>
      </c>
      <c r="F383" s="4">
        <f t="shared" si="23"/>
        <v>109.48266291042512</v>
      </c>
    </row>
    <row r="384" spans="1:6" x14ac:dyDescent="0.2">
      <c r="A384" s="2">
        <v>42750</v>
      </c>
      <c r="B384">
        <v>1480.54</v>
      </c>
      <c r="C384" s="3">
        <f t="shared" si="24"/>
        <v>1.3508767189973625E-5</v>
      </c>
      <c r="D384">
        <f t="shared" si="27"/>
        <v>3.8361063536163087E-5</v>
      </c>
      <c r="E384" s="4">
        <f t="shared" si="26"/>
        <v>107.97561224638642</v>
      </c>
      <c r="F384" s="4">
        <f t="shared" si="23"/>
        <v>109.48834175761773</v>
      </c>
    </row>
    <row r="385" spans="1:6" x14ac:dyDescent="0.2">
      <c r="A385" s="2">
        <v>42751</v>
      </c>
      <c r="B385">
        <v>1480.3</v>
      </c>
      <c r="C385" s="3">
        <f t="shared" si="24"/>
        <v>-1.6210301646701897E-4</v>
      </c>
      <c r="D385">
        <f t="shared" si="27"/>
        <v>3.8361063536163087E-5</v>
      </c>
      <c r="E385" s="4">
        <f t="shared" si="26"/>
        <v>107.95810907393641</v>
      </c>
      <c r="F385" s="4">
        <f t="shared" si="23"/>
        <v>109.47479345638548</v>
      </c>
    </row>
    <row r="386" spans="1:6" x14ac:dyDescent="0.2">
      <c r="A386" s="2">
        <v>42752</v>
      </c>
      <c r="B386">
        <v>1479.74</v>
      </c>
      <c r="C386" s="3">
        <f t="shared" si="24"/>
        <v>-3.7830169560215676E-4</v>
      </c>
      <c r="D386">
        <f t="shared" si="27"/>
        <v>3.8361063536163087E-5</v>
      </c>
      <c r="E386" s="4">
        <f t="shared" si="26"/>
        <v>107.91726833821974</v>
      </c>
      <c r="F386" s="4">
        <f t="shared" si="23"/>
        <v>109.43757852590262</v>
      </c>
    </row>
    <row r="387" spans="1:6" x14ac:dyDescent="0.2">
      <c r="A387" s="2">
        <v>42753</v>
      </c>
      <c r="B387">
        <v>1478.49</v>
      </c>
      <c r="C387" s="3">
        <f t="shared" si="24"/>
        <v>-8.4474299539105679E-4</v>
      </c>
      <c r="D387">
        <f t="shared" si="27"/>
        <v>3.8361063536163087E-5</v>
      </c>
      <c r="E387" s="4">
        <f t="shared" si="26"/>
        <v>107.82610598170929</v>
      </c>
      <c r="F387" s="4">
        <f t="shared" si="23"/>
        <v>109.34933003991338</v>
      </c>
    </row>
    <row r="388" spans="1:6" x14ac:dyDescent="0.2">
      <c r="A388" s="2">
        <v>42754</v>
      </c>
      <c r="B388">
        <v>1478.48</v>
      </c>
      <c r="C388" s="3">
        <f t="shared" si="24"/>
        <v>-6.7636575153962042E-6</v>
      </c>
      <c r="D388">
        <f t="shared" si="27"/>
        <v>3.8361063536163087E-5</v>
      </c>
      <c r="E388" s="4">
        <f t="shared" si="26"/>
        <v>107.82537668285721</v>
      </c>
      <c r="F388" s="4">
        <f t="shared" ref="F388:F451" si="28">+(1+C388+D388)*F387</f>
        <v>109.35278519509275</v>
      </c>
    </row>
    <row r="389" spans="1:6" x14ac:dyDescent="0.2">
      <c r="A389" s="2">
        <v>42755</v>
      </c>
      <c r="B389">
        <v>1479.11</v>
      </c>
      <c r="C389" s="3">
        <f t="shared" ref="C389:C436" si="29">+B389/B388-1</f>
        <v>4.2611330555697435E-4</v>
      </c>
      <c r="D389">
        <f t="shared" si="27"/>
        <v>3.8361063536163087E-5</v>
      </c>
      <c r="E389" s="4">
        <f t="shared" si="26"/>
        <v>107.87132251053846</v>
      </c>
      <c r="F389" s="4">
        <f t="shared" si="28"/>
        <v>109.40357676100481</v>
      </c>
    </row>
    <row r="390" spans="1:6" x14ac:dyDescent="0.2">
      <c r="A390" s="2">
        <v>42756</v>
      </c>
      <c r="B390">
        <v>1479.13</v>
      </c>
      <c r="C390" s="3">
        <f t="shared" si="29"/>
        <v>1.3521644772973573E-5</v>
      </c>
      <c r="D390">
        <f t="shared" si="27"/>
        <v>3.8361063536163087E-5</v>
      </c>
      <c r="E390" s="4">
        <f t="shared" si="26"/>
        <v>107.87278110824263</v>
      </c>
      <c r="F390" s="4">
        <f t="shared" si="28"/>
        <v>109.40925291486589</v>
      </c>
    </row>
    <row r="391" spans="1:6" x14ac:dyDescent="0.2">
      <c r="A391" s="2">
        <v>42757</v>
      </c>
      <c r="B391">
        <v>1479.12</v>
      </c>
      <c r="C391" s="3">
        <f t="shared" si="29"/>
        <v>-6.7607309703898721E-6</v>
      </c>
      <c r="D391">
        <f t="shared" si="27"/>
        <v>3.8361063536163087E-5</v>
      </c>
      <c r="E391" s="4">
        <f t="shared" si="26"/>
        <v>107.87205180939053</v>
      </c>
      <c r="F391" s="4">
        <f t="shared" si="28"/>
        <v>109.41271028364378</v>
      </c>
    </row>
    <row r="392" spans="1:6" x14ac:dyDescent="0.2">
      <c r="A392" s="2">
        <v>42758</v>
      </c>
      <c r="B392">
        <v>1478.72</v>
      </c>
      <c r="C392" s="3">
        <f t="shared" si="29"/>
        <v>-2.7043106712087983E-4</v>
      </c>
      <c r="D392">
        <f t="shared" si="27"/>
        <v>3.8361063536163087E-5</v>
      </c>
      <c r="E392" s="4">
        <f t="shared" si="26"/>
        <v>107.84287985530719</v>
      </c>
      <c r="F392" s="4">
        <f t="shared" si="28"/>
        <v>109.38731887557604</v>
      </c>
    </row>
    <row r="393" spans="1:6" x14ac:dyDescent="0.2">
      <c r="A393" s="2">
        <v>42759</v>
      </c>
      <c r="B393">
        <v>1479.56</v>
      </c>
      <c r="C393" s="3">
        <f t="shared" si="29"/>
        <v>5.6805886171829023E-4</v>
      </c>
      <c r="D393">
        <f t="shared" si="27"/>
        <v>3.8361063536163087E-5</v>
      </c>
      <c r="E393" s="4">
        <f t="shared" si="26"/>
        <v>107.90414095888222</v>
      </c>
      <c r="F393" s="4">
        <f t="shared" si="28"/>
        <v>109.45365352531235</v>
      </c>
    </row>
    <row r="394" spans="1:6" x14ac:dyDescent="0.2">
      <c r="A394" s="2">
        <v>42760</v>
      </c>
      <c r="B394">
        <v>1479.08</v>
      </c>
      <c r="C394" s="3">
        <f t="shared" si="29"/>
        <v>-3.2442077374350564E-4</v>
      </c>
      <c r="D394">
        <f t="shared" si="27"/>
        <v>3.8361063536163087E-5</v>
      </c>
      <c r="E394" s="4">
        <f t="shared" si="26"/>
        <v>107.86913461398221</v>
      </c>
      <c r="F394" s="4">
        <f t="shared" si="28"/>
        <v>109.42234324490376</v>
      </c>
    </row>
    <row r="395" spans="1:6" x14ac:dyDescent="0.2">
      <c r="A395" s="2">
        <v>42761</v>
      </c>
      <c r="B395">
        <v>1478.79</v>
      </c>
      <c r="C395" s="3">
        <f t="shared" si="29"/>
        <v>-1.9606782594583372E-4</v>
      </c>
      <c r="D395">
        <f t="shared" si="27"/>
        <v>3.8361063536163087E-5</v>
      </c>
      <c r="E395" s="4">
        <f t="shared" si="26"/>
        <v>107.84798494727178</v>
      </c>
      <c r="F395" s="4">
        <f t="shared" si="28"/>
        <v>109.40508660141532</v>
      </c>
    </row>
    <row r="396" spans="1:6" x14ac:dyDescent="0.2">
      <c r="A396" s="2">
        <v>42762</v>
      </c>
      <c r="B396">
        <v>1478.91</v>
      </c>
      <c r="C396" s="3">
        <f t="shared" si="29"/>
        <v>8.1147424583649652E-5</v>
      </c>
      <c r="D396">
        <f t="shared" si="27"/>
        <v>3.8361063536163087E-5</v>
      </c>
      <c r="E396" s="4">
        <f t="shared" si="26"/>
        <v>107.85673653349679</v>
      </c>
      <c r="F396" s="4">
        <f t="shared" si="28"/>
        <v>109.41816143790767</v>
      </c>
    </row>
    <row r="397" spans="1:6" x14ac:dyDescent="0.2">
      <c r="A397" s="2">
        <v>42763</v>
      </c>
      <c r="B397">
        <v>1478.91</v>
      </c>
      <c r="C397" s="3">
        <f t="shared" si="29"/>
        <v>0</v>
      </c>
      <c r="D397">
        <f t="shared" si="27"/>
        <v>3.8361063536163087E-5</v>
      </c>
      <c r="E397" s="4">
        <f t="shared" si="26"/>
        <v>107.85673653349679</v>
      </c>
      <c r="F397" s="4">
        <f t="shared" si="28"/>
        <v>109.4223588349506</v>
      </c>
    </row>
    <row r="398" spans="1:6" x14ac:dyDescent="0.2">
      <c r="A398" s="2">
        <v>42764</v>
      </c>
      <c r="B398">
        <v>1478.91</v>
      </c>
      <c r="C398" s="3">
        <f t="shared" si="29"/>
        <v>0</v>
      </c>
      <c r="D398">
        <f t="shared" si="27"/>
        <v>3.8361063536163087E-5</v>
      </c>
      <c r="E398" s="4">
        <f t="shared" si="26"/>
        <v>107.85673653349679</v>
      </c>
      <c r="F398" s="4">
        <f t="shared" si="28"/>
        <v>109.42655639301015</v>
      </c>
    </row>
    <row r="399" spans="1:6" x14ac:dyDescent="0.2">
      <c r="A399" s="2">
        <v>42765</v>
      </c>
      <c r="B399">
        <v>1479.35</v>
      </c>
      <c r="C399" s="3">
        <f t="shared" si="29"/>
        <v>2.9751641411568386E-4</v>
      </c>
      <c r="D399">
        <f t="shared" si="27"/>
        <v>3.8361063536163087E-5</v>
      </c>
      <c r="E399" s="4">
        <f t="shared" si="26"/>
        <v>107.88882568298845</v>
      </c>
      <c r="F399" s="4">
        <f t="shared" si="28"/>
        <v>109.46331030875956</v>
      </c>
    </row>
    <row r="400" spans="1:6" x14ac:dyDescent="0.2">
      <c r="A400" s="2">
        <v>42766</v>
      </c>
      <c r="B400">
        <v>1480.36</v>
      </c>
      <c r="C400" s="3">
        <f t="shared" si="29"/>
        <v>6.827322810694092E-4</v>
      </c>
      <c r="D400">
        <f t="shared" si="27"/>
        <v>3.8361063536163087E-5</v>
      </c>
      <c r="E400" s="4">
        <f t="shared" si="26"/>
        <v>107.9624848670489</v>
      </c>
      <c r="F400" s="4">
        <f t="shared" si="28"/>
        <v>109.5422435733017</v>
      </c>
    </row>
    <row r="401" spans="1:6" x14ac:dyDescent="0.2">
      <c r="A401" s="2">
        <v>42767</v>
      </c>
      <c r="B401">
        <v>1482.23</v>
      </c>
      <c r="C401" s="3">
        <f t="shared" si="29"/>
        <v>1.2632062471291672E-3</v>
      </c>
      <c r="D401">
        <f t="shared" si="27"/>
        <v>3.7280156274688281E-5</v>
      </c>
      <c r="E401" s="4">
        <f t="shared" si="26"/>
        <v>108.09886375238854</v>
      </c>
      <c r="F401" s="4">
        <f t="shared" si="28"/>
        <v>109.68470177166714</v>
      </c>
    </row>
    <row r="402" spans="1:6" x14ac:dyDescent="0.2">
      <c r="A402" s="2">
        <v>42768</v>
      </c>
      <c r="B402">
        <v>1482.74</v>
      </c>
      <c r="C402" s="3">
        <f t="shared" si="29"/>
        <v>3.4407615552245474E-4</v>
      </c>
      <c r="D402">
        <f t="shared" si="27"/>
        <v>3.7280156274688281E-5</v>
      </c>
      <c r="E402" s="4">
        <f t="shared" si="26"/>
        <v>108.1360579938448</v>
      </c>
      <c r="F402" s="4">
        <f t="shared" si="28"/>
        <v>109.72653072499534</v>
      </c>
    </row>
    <row r="403" spans="1:6" x14ac:dyDescent="0.2">
      <c r="A403" s="2">
        <v>42769</v>
      </c>
      <c r="B403">
        <v>1483.13</v>
      </c>
      <c r="C403" s="3">
        <f t="shared" si="29"/>
        <v>2.6302655893828408E-4</v>
      </c>
      <c r="D403">
        <f t="shared" si="27"/>
        <v>3.7280156274688281E-5</v>
      </c>
      <c r="E403" s="4">
        <f t="shared" si="26"/>
        <v>108.16450064907607</v>
      </c>
      <c r="F403" s="4">
        <f t="shared" si="28"/>
        <v>109.75948233900908</v>
      </c>
    </row>
    <row r="404" spans="1:6" x14ac:dyDescent="0.2">
      <c r="A404" s="2">
        <v>42770</v>
      </c>
      <c r="B404">
        <v>1483.12</v>
      </c>
      <c r="C404" s="3">
        <f t="shared" si="29"/>
        <v>-6.7424972862717425E-6</v>
      </c>
      <c r="D404">
        <f t="shared" si="27"/>
        <v>3.7280156274688281E-5</v>
      </c>
      <c r="E404" s="4">
        <f t="shared" si="26"/>
        <v>108.16377135022398</v>
      </c>
      <c r="F404" s="4">
        <f t="shared" si="28"/>
        <v>109.76283413665149</v>
      </c>
    </row>
    <row r="405" spans="1:6" x14ac:dyDescent="0.2">
      <c r="A405" s="2">
        <v>42771</v>
      </c>
      <c r="B405">
        <v>1483.14</v>
      </c>
      <c r="C405" s="3">
        <f t="shared" si="29"/>
        <v>1.3485085495590354E-5</v>
      </c>
      <c r="D405">
        <f t="shared" si="27"/>
        <v>3.7280156274688281E-5</v>
      </c>
      <c r="E405" s="4">
        <f t="shared" si="26"/>
        <v>108.16522994792817</v>
      </c>
      <c r="F405" s="4">
        <f t="shared" si="28"/>
        <v>109.76840627346382</v>
      </c>
    </row>
    <row r="406" spans="1:6" x14ac:dyDescent="0.2">
      <c r="A406" s="2">
        <v>42772</v>
      </c>
      <c r="B406">
        <v>1483.26</v>
      </c>
      <c r="C406" s="3">
        <f t="shared" si="29"/>
        <v>8.090942190208672E-5</v>
      </c>
      <c r="D406">
        <f t="shared" si="27"/>
        <v>3.7280156274688281E-5</v>
      </c>
      <c r="E406" s="4">
        <f t="shared" si="26"/>
        <v>108.17398153415316</v>
      </c>
      <c r="F406" s="4">
        <f t="shared" si="28"/>
        <v>109.78137975509843</v>
      </c>
    </row>
    <row r="407" spans="1:6" x14ac:dyDescent="0.2">
      <c r="A407" s="2">
        <v>42773</v>
      </c>
      <c r="B407">
        <v>1485.2</v>
      </c>
      <c r="C407" s="3">
        <f t="shared" si="29"/>
        <v>1.3079298302387521E-3</v>
      </c>
      <c r="D407">
        <f t="shared" si="27"/>
        <v>3.7280156274688281E-5</v>
      </c>
      <c r="E407" s="4">
        <f t="shared" si="26"/>
        <v>108.31546551145738</v>
      </c>
      <c r="F407" s="4">
        <f t="shared" si="28"/>
        <v>109.92905876347821</v>
      </c>
    </row>
    <row r="408" spans="1:6" x14ac:dyDescent="0.2">
      <c r="A408" s="2">
        <v>42774</v>
      </c>
      <c r="B408">
        <v>1487.18</v>
      </c>
      <c r="C408" s="3">
        <f t="shared" si="29"/>
        <v>1.3331537840022278E-3</v>
      </c>
      <c r="D408">
        <f t="shared" si="27"/>
        <v>3.7280156274688281E-5</v>
      </c>
      <c r="E408" s="4">
        <f t="shared" si="26"/>
        <v>108.45986668416994</v>
      </c>
      <c r="F408" s="4">
        <f t="shared" si="28"/>
        <v>110.07970927663038</v>
      </c>
    </row>
    <row r="409" spans="1:6" x14ac:dyDescent="0.2">
      <c r="A409" s="2">
        <v>42775</v>
      </c>
      <c r="B409">
        <v>1488.44</v>
      </c>
      <c r="C409" s="3">
        <f t="shared" si="29"/>
        <v>8.4724108715827917E-4</v>
      </c>
      <c r="D409">
        <f t="shared" si="27"/>
        <v>3.7280156274688281E-5</v>
      </c>
      <c r="E409" s="4">
        <f t="shared" si="26"/>
        <v>108.55175833953248</v>
      </c>
      <c r="F409" s="4">
        <f t="shared" si="28"/>
        <v>110.17707711795649</v>
      </c>
    </row>
    <row r="410" spans="1:6" x14ac:dyDescent="0.2">
      <c r="A410" s="2">
        <v>42776</v>
      </c>
      <c r="B410">
        <v>1488.38</v>
      </c>
      <c r="C410" s="3">
        <f t="shared" si="29"/>
        <v>-4.0310660826103906E-5</v>
      </c>
      <c r="D410">
        <f t="shared" si="27"/>
        <v>3.7280156274688281E-5</v>
      </c>
      <c r="E410" s="4">
        <f t="shared" si="26"/>
        <v>108.54738254641998</v>
      </c>
      <c r="F410" s="4">
        <f t="shared" si="28"/>
        <v>110.17674322582282</v>
      </c>
    </row>
    <row r="411" spans="1:6" x14ac:dyDescent="0.2">
      <c r="A411" s="2">
        <v>42777</v>
      </c>
      <c r="B411">
        <v>1488.64</v>
      </c>
      <c r="C411" s="3">
        <f t="shared" si="29"/>
        <v>1.7468657197761139E-4</v>
      </c>
      <c r="D411">
        <f t="shared" si="27"/>
        <v>3.7280156274688281E-5</v>
      </c>
      <c r="E411" s="4">
        <f t="shared" si="26"/>
        <v>108.56634431657416</v>
      </c>
      <c r="F411" s="4">
        <f t="shared" si="28"/>
        <v>110.20009702961389</v>
      </c>
    </row>
    <row r="412" spans="1:6" x14ac:dyDescent="0.2">
      <c r="A412" s="2">
        <v>42778</v>
      </c>
      <c r="B412">
        <v>1488.88</v>
      </c>
      <c r="C412" s="3">
        <f t="shared" si="29"/>
        <v>1.6122098022353093E-4</v>
      </c>
      <c r="D412">
        <f t="shared" si="27"/>
        <v>3.7280156274688281E-5</v>
      </c>
      <c r="E412" s="4">
        <f t="shared" si="26"/>
        <v>108.58384748902417</v>
      </c>
      <c r="F412" s="4">
        <f t="shared" si="28"/>
        <v>110.22197187411648</v>
      </c>
    </row>
    <row r="413" spans="1:6" x14ac:dyDescent="0.2">
      <c r="A413" s="2">
        <v>42779</v>
      </c>
      <c r="B413">
        <v>1488.91</v>
      </c>
      <c r="C413" s="3">
        <f t="shared" si="29"/>
        <v>2.0149374026168232E-5</v>
      </c>
      <c r="D413">
        <f t="shared" si="27"/>
        <v>3.7280156274688281E-5</v>
      </c>
      <c r="E413" s="4">
        <f t="shared" si="26"/>
        <v>108.58603538558042</v>
      </c>
      <c r="F413" s="4">
        <f t="shared" si="28"/>
        <v>110.22830187019004</v>
      </c>
    </row>
    <row r="414" spans="1:6" x14ac:dyDescent="0.2">
      <c r="A414" s="2">
        <v>42780</v>
      </c>
      <c r="B414">
        <v>1490.64</v>
      </c>
      <c r="C414" s="3">
        <f t="shared" si="29"/>
        <v>1.1619238234681362E-3</v>
      </c>
      <c r="D414">
        <f t="shared" si="27"/>
        <v>3.7280156274688281E-5</v>
      </c>
      <c r="E414" s="4">
        <f t="shared" si="26"/>
        <v>108.71220408699088</v>
      </c>
      <c r="F414" s="4">
        <f t="shared" si="28"/>
        <v>110.36048808847306</v>
      </c>
    </row>
    <row r="415" spans="1:6" x14ac:dyDescent="0.2">
      <c r="A415" s="2">
        <v>42781</v>
      </c>
      <c r="B415">
        <v>1490.08</v>
      </c>
      <c r="C415" s="3">
        <f t="shared" si="29"/>
        <v>-3.7567756131606789E-4</v>
      </c>
      <c r="D415">
        <f t="shared" si="27"/>
        <v>3.7280156274688281E-5</v>
      </c>
      <c r="E415" s="4">
        <f t="shared" si="26"/>
        <v>108.67136335127418</v>
      </c>
      <c r="F415" s="4">
        <f t="shared" si="28"/>
        <v>110.32314238568482</v>
      </c>
    </row>
    <row r="416" spans="1:6" x14ac:dyDescent="0.2">
      <c r="A416" s="2">
        <v>42782</v>
      </c>
      <c r="B416">
        <v>1488.86</v>
      </c>
      <c r="C416" s="3">
        <f t="shared" si="29"/>
        <v>-8.1874798668524207E-4</v>
      </c>
      <c r="D416">
        <f t="shared" si="27"/>
        <v>3.7280156274688281E-5</v>
      </c>
      <c r="E416" s="4">
        <f t="shared" si="26"/>
        <v>108.58238889131998</v>
      </c>
      <c r="F416" s="4">
        <f t="shared" si="28"/>
        <v>110.2369283989606</v>
      </c>
    </row>
    <row r="417" spans="1:6" x14ac:dyDescent="0.2">
      <c r="A417" s="2">
        <v>42783</v>
      </c>
      <c r="B417">
        <v>1490.15</v>
      </c>
      <c r="C417" s="3">
        <f t="shared" si="29"/>
        <v>8.6643472186787029E-4</v>
      </c>
      <c r="D417">
        <f t="shared" si="27"/>
        <v>3.7280156274688281E-5</v>
      </c>
      <c r="E417" s="4">
        <f t="shared" si="26"/>
        <v>108.67646844323878</v>
      </c>
      <c r="F417" s="4">
        <f t="shared" si="28"/>
        <v>110.33655115127547</v>
      </c>
    </row>
    <row r="418" spans="1:6" x14ac:dyDescent="0.2">
      <c r="A418" s="2">
        <v>42784</v>
      </c>
      <c r="B418">
        <v>1490.42</v>
      </c>
      <c r="C418" s="3">
        <f t="shared" si="29"/>
        <v>1.8118981310610849E-4</v>
      </c>
      <c r="D418">
        <f t="shared" si="27"/>
        <v>3.7280156274688281E-5</v>
      </c>
      <c r="E418" s="4">
        <f t="shared" si="26"/>
        <v>108.69615951224503</v>
      </c>
      <c r="F418" s="4">
        <f t="shared" si="28"/>
        <v>110.36065637422708</v>
      </c>
    </row>
    <row r="419" spans="1:6" x14ac:dyDescent="0.2">
      <c r="A419" s="2">
        <v>42785</v>
      </c>
      <c r="B419">
        <v>1490.67</v>
      </c>
      <c r="C419" s="3">
        <f t="shared" si="29"/>
        <v>1.6773795306024297E-4</v>
      </c>
      <c r="D419">
        <f t="shared" si="27"/>
        <v>3.7280156274688281E-5</v>
      </c>
      <c r="E419" s="4">
        <f t="shared" si="26"/>
        <v>108.71439198354713</v>
      </c>
      <c r="F419" s="4">
        <f t="shared" si="28"/>
        <v>110.38328230734189</v>
      </c>
    </row>
    <row r="420" spans="1:6" x14ac:dyDescent="0.2">
      <c r="A420" s="2">
        <v>42786</v>
      </c>
      <c r="B420">
        <v>1489.98</v>
      </c>
      <c r="C420" s="3">
        <f t="shared" si="29"/>
        <v>-4.6287910805209442E-4</v>
      </c>
      <c r="D420">
        <f t="shared" si="27"/>
        <v>3.7280156274688281E-5</v>
      </c>
      <c r="E420" s="4">
        <f t="shared" si="26"/>
        <v>108.66407036275336</v>
      </c>
      <c r="F420" s="4">
        <f t="shared" si="28"/>
        <v>110.33630329809813</v>
      </c>
    </row>
    <row r="421" spans="1:6" x14ac:dyDescent="0.2">
      <c r="A421" s="2">
        <v>42787</v>
      </c>
      <c r="B421">
        <v>1489.79</v>
      </c>
      <c r="C421" s="3">
        <f t="shared" si="29"/>
        <v>-1.2751849018111105E-4</v>
      </c>
      <c r="D421">
        <f t="shared" si="27"/>
        <v>3.7280156274688281E-5</v>
      </c>
      <c r="E421" s="4">
        <f t="shared" si="26"/>
        <v>108.65021368456377</v>
      </c>
      <c r="F421" s="4">
        <f t="shared" si="28"/>
        <v>110.32634673391911</v>
      </c>
    </row>
    <row r="422" spans="1:6" x14ac:dyDescent="0.2">
      <c r="A422" s="2">
        <v>42788</v>
      </c>
      <c r="B422">
        <v>1489.79</v>
      </c>
      <c r="C422" s="3">
        <f t="shared" si="29"/>
        <v>0</v>
      </c>
      <c r="D422">
        <f t="shared" si="27"/>
        <v>3.7280156274688281E-5</v>
      </c>
      <c r="E422" s="4">
        <f t="shared" si="26"/>
        <v>108.65021368456377</v>
      </c>
      <c r="F422" s="4">
        <f t="shared" si="28"/>
        <v>110.33045971736657</v>
      </c>
    </row>
    <row r="423" spans="1:6" x14ac:dyDescent="0.2">
      <c r="A423" s="2">
        <v>42789</v>
      </c>
      <c r="B423">
        <v>1492.94</v>
      </c>
      <c r="C423" s="3">
        <f t="shared" si="29"/>
        <v>2.1143919612831574E-3</v>
      </c>
      <c r="D423">
        <f t="shared" si="27"/>
        <v>3.7280156274688281E-5</v>
      </c>
      <c r="E423" s="4">
        <f t="shared" si="26"/>
        <v>108.87994282297011</v>
      </c>
      <c r="F423" s="4">
        <f t="shared" si="28"/>
        <v>110.56785469125776</v>
      </c>
    </row>
    <row r="424" spans="1:6" x14ac:dyDescent="0.2">
      <c r="A424" s="2">
        <v>42790</v>
      </c>
      <c r="B424">
        <v>1494.3</v>
      </c>
      <c r="C424" s="3">
        <f t="shared" si="29"/>
        <v>9.1095422455023112E-4</v>
      </c>
      <c r="D424">
        <f t="shared" si="27"/>
        <v>3.7280156274688281E-5</v>
      </c>
      <c r="E424" s="4">
        <f t="shared" si="26"/>
        <v>108.97912746685348</v>
      </c>
      <c r="F424" s="4">
        <f t="shared" si="28"/>
        <v>110.67269893249006</v>
      </c>
    </row>
    <row r="425" spans="1:6" x14ac:dyDescent="0.2">
      <c r="A425" s="2">
        <v>42791</v>
      </c>
      <c r="B425">
        <v>1494.56</v>
      </c>
      <c r="C425" s="3">
        <f t="shared" si="29"/>
        <v>1.7399451248079068E-4</v>
      </c>
      <c r="D425">
        <f t="shared" si="27"/>
        <v>3.7280156274688281E-5</v>
      </c>
      <c r="E425" s="4">
        <f t="shared" si="26"/>
        <v>108.99808923700766</v>
      </c>
      <c r="F425" s="4">
        <f t="shared" si="28"/>
        <v>110.6960812702973</v>
      </c>
    </row>
    <row r="426" spans="1:6" x14ac:dyDescent="0.2">
      <c r="A426" s="2">
        <v>42792</v>
      </c>
      <c r="B426">
        <v>1494.81</v>
      </c>
      <c r="C426" s="3">
        <f t="shared" si="29"/>
        <v>1.6727331120858224E-4</v>
      </c>
      <c r="D426">
        <f t="shared" si="27"/>
        <v>3.7280156274688281E-5</v>
      </c>
      <c r="E426" s="4">
        <f t="shared" si="26"/>
        <v>109.01632170830975</v>
      </c>
      <c r="F426" s="4">
        <f t="shared" si="28"/>
        <v>110.71872453755795</v>
      </c>
    </row>
    <row r="427" spans="1:6" x14ac:dyDescent="0.2">
      <c r="A427" s="2">
        <v>42793</v>
      </c>
      <c r="B427">
        <v>1495.13</v>
      </c>
      <c r="C427" s="3">
        <f t="shared" si="29"/>
        <v>2.1407402947537513E-4</v>
      </c>
      <c r="D427">
        <f t="shared" si="27"/>
        <v>3.7280156274688281E-5</v>
      </c>
      <c r="E427" s="4">
        <f t="shared" si="26"/>
        <v>109.03965927157643</v>
      </c>
      <c r="F427" s="4">
        <f t="shared" si="28"/>
        <v>110.74655415241136</v>
      </c>
    </row>
    <row r="428" spans="1:6" x14ac:dyDescent="0.2">
      <c r="A428" s="2">
        <v>42794</v>
      </c>
      <c r="B428">
        <v>1496.29</v>
      </c>
      <c r="C428" s="3">
        <f t="shared" si="29"/>
        <v>7.7585226702692189E-4</v>
      </c>
      <c r="D428">
        <f t="shared" si="27"/>
        <v>3.7280156274688281E-5</v>
      </c>
      <c r="E428" s="4">
        <f t="shared" si="26"/>
        <v>109.12425793841813</v>
      </c>
      <c r="F428" s="4">
        <f t="shared" si="28"/>
        <v>110.83660576636161</v>
      </c>
    </row>
    <row r="429" spans="1:6" x14ac:dyDescent="0.2">
      <c r="A429" s="2">
        <v>42795</v>
      </c>
      <c r="B429">
        <v>1497.11</v>
      </c>
      <c r="C429" s="3">
        <f t="shared" si="29"/>
        <v>5.4802210801385698E-4</v>
      </c>
      <c r="D429">
        <f t="shared" si="27"/>
        <v>3.7820663063792281E-5</v>
      </c>
      <c r="E429" s="4">
        <f t="shared" si="26"/>
        <v>109.18406044428899</v>
      </c>
      <c r="F429" s="4">
        <f t="shared" si="28"/>
        <v>110.90153859062062</v>
      </c>
    </row>
    <row r="430" spans="1:6" x14ac:dyDescent="0.2">
      <c r="A430" s="2">
        <v>42796</v>
      </c>
      <c r="B430">
        <v>1497.33</v>
      </c>
      <c r="C430" s="3">
        <f t="shared" si="29"/>
        <v>1.4694978992868535E-4</v>
      </c>
      <c r="D430">
        <f t="shared" si="27"/>
        <v>3.7820663063792281E-5</v>
      </c>
      <c r="E430" s="4">
        <f t="shared" si="26"/>
        <v>109.20010501903484</v>
      </c>
      <c r="F430" s="4">
        <f t="shared" si="28"/>
        <v>110.92202991814356</v>
      </c>
    </row>
    <row r="431" spans="1:6" x14ac:dyDescent="0.2">
      <c r="A431" s="2">
        <v>42797</v>
      </c>
      <c r="B431">
        <v>1498.41</v>
      </c>
      <c r="C431" s="3">
        <f t="shared" si="29"/>
        <v>7.2128388531589316E-4</v>
      </c>
      <c r="D431">
        <f t="shared" si="27"/>
        <v>3.7820663063792281E-5</v>
      </c>
      <c r="E431" s="4">
        <f t="shared" si="26"/>
        <v>109.27886929505986</v>
      </c>
      <c r="F431" s="4">
        <f t="shared" si="28"/>
        <v>111.00623133556994</v>
      </c>
    </row>
    <row r="432" spans="1:6" x14ac:dyDescent="0.2">
      <c r="A432" s="2">
        <v>42798</v>
      </c>
      <c r="B432">
        <v>1498.65</v>
      </c>
      <c r="C432" s="3">
        <f t="shared" si="29"/>
        <v>1.6016977996669013E-4</v>
      </c>
      <c r="D432">
        <f t="shared" si="27"/>
        <v>3.7820663063792281E-5</v>
      </c>
      <c r="E432" s="4">
        <f t="shared" si="26"/>
        <v>109.29637246750985</v>
      </c>
      <c r="F432" s="4">
        <f t="shared" si="28"/>
        <v>111.02820950849122</v>
      </c>
    </row>
    <row r="433" spans="1:6" x14ac:dyDescent="0.2">
      <c r="A433" s="2">
        <v>42799</v>
      </c>
      <c r="B433">
        <v>1498.9</v>
      </c>
      <c r="C433" s="3">
        <f t="shared" si="29"/>
        <v>1.6681680178831648E-4</v>
      </c>
      <c r="D433">
        <f t="shared" si="27"/>
        <v>3.7820663063792281E-5</v>
      </c>
      <c r="E433" s="4">
        <f t="shared" si="26"/>
        <v>109.31460493881195</v>
      </c>
      <c r="F433" s="4">
        <f t="shared" si="28"/>
        <v>111.0509300398121</v>
      </c>
    </row>
    <row r="434" spans="1:6" x14ac:dyDescent="0.2">
      <c r="A434" s="2">
        <v>42800</v>
      </c>
      <c r="B434">
        <v>1498.91</v>
      </c>
      <c r="C434" s="3">
        <f t="shared" si="29"/>
        <v>6.6715591433563759E-6</v>
      </c>
      <c r="D434">
        <f t="shared" si="27"/>
        <v>3.7820663063792281E-5</v>
      </c>
      <c r="E434" s="4">
        <f t="shared" ref="E434:E436" si="30">+(1+C434)*E433</f>
        <v>109.31533423766403</v>
      </c>
      <c r="F434" s="4">
        <f t="shared" si="28"/>
        <v>111.05587094246775</v>
      </c>
    </row>
    <row r="435" spans="1:6" x14ac:dyDescent="0.2">
      <c r="A435" s="2">
        <v>42801</v>
      </c>
      <c r="B435">
        <v>1498.72</v>
      </c>
      <c r="C435" s="3">
        <f t="shared" si="29"/>
        <v>-1.2675877804546598E-4</v>
      </c>
      <c r="D435">
        <f t="shared" ref="D435:D436" si="31">+(1+VLOOKUP(MONTH(A435),$M$2:$N$13,2,0)/100)^(1/365)-1</f>
        <v>3.7820663063792281E-5</v>
      </c>
      <c r="E435" s="4">
        <f t="shared" si="30"/>
        <v>109.30147755947443</v>
      </c>
      <c r="F435" s="4">
        <f t="shared" si="28"/>
        <v>111.04599384264847</v>
      </c>
    </row>
    <row r="436" spans="1:6" x14ac:dyDescent="0.2">
      <c r="A436" s="2">
        <v>42802</v>
      </c>
      <c r="B436">
        <v>1498.22</v>
      </c>
      <c r="C436" s="3">
        <f t="shared" si="29"/>
        <v>-3.3361802071096847E-4</v>
      </c>
      <c r="D436">
        <f t="shared" si="31"/>
        <v>3.7820663063792281E-5</v>
      </c>
      <c r="E436" s="4">
        <f t="shared" si="30"/>
        <v>109.26501261687027</v>
      </c>
      <c r="F436" s="4">
        <f t="shared" si="28"/>
        <v>111.0131467310925</v>
      </c>
    </row>
    <row r="437" spans="1:6" x14ac:dyDescent="0.2">
      <c r="A437" s="2">
        <v>42803</v>
      </c>
      <c r="B437">
        <v>1496.74</v>
      </c>
      <c r="C437" s="3">
        <f t="shared" ref="C437:C445" si="32">+B437/B436-1</f>
        <v>-9.8783890216391779E-4</v>
      </c>
      <c r="D437">
        <f t="shared" ref="D437:D445" si="33">+(1+VLOOKUP(MONTH(A437),$M$2:$N$13,2,0)/100)^(1/365)-1</f>
        <v>3.7820663063792281E-5</v>
      </c>
      <c r="E437" s="4">
        <f t="shared" ref="E437:E445" si="34">+(1+C437)*E436</f>
        <v>109.15707638676189</v>
      </c>
      <c r="F437" s="4">
        <f t="shared" si="28"/>
        <v>110.90768221691806</v>
      </c>
    </row>
    <row r="438" spans="1:6" x14ac:dyDescent="0.2">
      <c r="A438" s="2">
        <v>42804</v>
      </c>
      <c r="B438">
        <v>1495.55</v>
      </c>
      <c r="C438" s="3">
        <f t="shared" si="32"/>
        <v>-7.9506126648587472E-4</v>
      </c>
      <c r="D438">
        <f t="shared" si="33"/>
        <v>3.7820663063792281E-5</v>
      </c>
      <c r="E438" s="4">
        <f t="shared" si="34"/>
        <v>109.07028982336394</v>
      </c>
      <c r="F438" s="4">
        <f t="shared" si="28"/>
        <v>110.82369841671198</v>
      </c>
    </row>
    <row r="439" spans="1:6" x14ac:dyDescent="0.2">
      <c r="A439" s="2">
        <v>42805</v>
      </c>
      <c r="B439">
        <v>1495.68</v>
      </c>
      <c r="C439" s="3">
        <f t="shared" si="32"/>
        <v>8.6924542810340455E-5</v>
      </c>
      <c r="D439">
        <f t="shared" si="33"/>
        <v>3.7820663063792281E-5</v>
      </c>
      <c r="E439" s="4">
        <f t="shared" si="34"/>
        <v>109.07977070844102</v>
      </c>
      <c r="F439" s="4">
        <f t="shared" si="28"/>
        <v>110.8375231417867</v>
      </c>
    </row>
    <row r="440" spans="1:6" x14ac:dyDescent="0.2">
      <c r="A440" s="2">
        <v>42806</v>
      </c>
      <c r="B440">
        <v>1495.82</v>
      </c>
      <c r="C440" s="3">
        <f t="shared" si="32"/>
        <v>9.3602909713164095E-5</v>
      </c>
      <c r="D440">
        <f t="shared" si="33"/>
        <v>3.7820663063792281E-5</v>
      </c>
      <c r="E440" s="4">
        <f t="shared" si="34"/>
        <v>109.08998089237018</v>
      </c>
      <c r="F440" s="4">
        <f t="shared" si="28"/>
        <v>110.85208980507575</v>
      </c>
    </row>
    <row r="441" spans="1:6" x14ac:dyDescent="0.2">
      <c r="A441" s="2">
        <v>42807</v>
      </c>
      <c r="B441">
        <v>1494.98</v>
      </c>
      <c r="C441" s="3">
        <f t="shared" si="32"/>
        <v>-5.6156489417169553E-4</v>
      </c>
      <c r="D441">
        <f t="shared" si="33"/>
        <v>3.7820663063792281E-5</v>
      </c>
      <c r="E441" s="4">
        <f t="shared" si="34"/>
        <v>109.02871978879516</v>
      </c>
      <c r="F441" s="4">
        <f t="shared" si="28"/>
        <v>110.79403166253408</v>
      </c>
    </row>
    <row r="442" spans="1:6" x14ac:dyDescent="0.2">
      <c r="A442" s="2">
        <v>42808</v>
      </c>
      <c r="B442">
        <v>1493.34</v>
      </c>
      <c r="C442" s="3">
        <f t="shared" si="32"/>
        <v>-1.0970046422026369E-3</v>
      </c>
      <c r="D442">
        <f t="shared" si="33"/>
        <v>3.7820663063792281E-5</v>
      </c>
      <c r="E442" s="4">
        <f t="shared" si="34"/>
        <v>108.90911477705343</v>
      </c>
      <c r="F442" s="4">
        <f t="shared" si="28"/>
        <v>110.67668039921293</v>
      </c>
    </row>
    <row r="443" spans="1:6" x14ac:dyDescent="0.2">
      <c r="A443" s="2">
        <v>42809</v>
      </c>
      <c r="B443">
        <v>1493.1</v>
      </c>
      <c r="C443" s="3">
        <f t="shared" si="32"/>
        <v>-1.6071356824298721E-4</v>
      </c>
      <c r="D443">
        <f t="shared" si="33"/>
        <v>3.7820663063792281E-5</v>
      </c>
      <c r="E443" s="4">
        <f t="shared" si="34"/>
        <v>108.89161160460343</v>
      </c>
      <c r="F443" s="4">
        <f t="shared" si="28"/>
        <v>110.66307902042308</v>
      </c>
    </row>
    <row r="444" spans="1:6" x14ac:dyDescent="0.2">
      <c r="A444" s="2">
        <v>42810</v>
      </c>
      <c r="B444">
        <v>1493.1</v>
      </c>
      <c r="C444" s="3">
        <f t="shared" si="32"/>
        <v>0</v>
      </c>
      <c r="D444">
        <f t="shared" si="33"/>
        <v>3.7820663063792281E-5</v>
      </c>
      <c r="E444" s="4">
        <f t="shared" si="34"/>
        <v>108.89161160460343</v>
      </c>
      <c r="F444" s="4">
        <f t="shared" si="28"/>
        <v>110.66726437144831</v>
      </c>
    </row>
    <row r="445" spans="1:6" x14ac:dyDescent="0.2">
      <c r="A445" s="2">
        <v>42811</v>
      </c>
      <c r="B445">
        <v>1498.45</v>
      </c>
      <c r="C445" s="3">
        <f t="shared" si="32"/>
        <v>3.5831491527695825E-3</v>
      </c>
      <c r="D445">
        <f t="shared" si="33"/>
        <v>3.7820663063792281E-5</v>
      </c>
      <c r="E445" s="4">
        <f t="shared" si="34"/>
        <v>109.28178649046818</v>
      </c>
      <c r="F445" s="4">
        <f t="shared" si="28"/>
        <v>111.06798719533818</v>
      </c>
    </row>
    <row r="446" spans="1:6" x14ac:dyDescent="0.2">
      <c r="A446" s="2">
        <v>42812</v>
      </c>
      <c r="B446">
        <v>1498.6</v>
      </c>
      <c r="C446" s="3">
        <f t="shared" ref="C446:C470" si="35">+B446/B445-1</f>
        <v>1.0010344022148843E-4</v>
      </c>
      <c r="D446">
        <f t="shared" ref="D446:D470" si="36">+(1+VLOOKUP(MONTH(A446),$M$2:$N$13,2,0)/100)^(1/365)-1</f>
        <v>3.7820663063792281E-5</v>
      </c>
      <c r="E446" s="4">
        <f t="shared" ref="E446:E470" si="37">+(1+C446)*E445</f>
        <v>109.29272597324942</v>
      </c>
      <c r="F446" s="4">
        <f t="shared" si="28"/>
        <v>111.08330614787579</v>
      </c>
    </row>
    <row r="447" spans="1:6" x14ac:dyDescent="0.2">
      <c r="A447" s="2">
        <v>42813</v>
      </c>
      <c r="B447">
        <v>1498.73</v>
      </c>
      <c r="C447" s="3">
        <f t="shared" si="35"/>
        <v>8.6747631122374713E-5</v>
      </c>
      <c r="D447">
        <f t="shared" si="36"/>
        <v>3.7820663063792281E-5</v>
      </c>
      <c r="E447" s="4">
        <f t="shared" si="37"/>
        <v>109.3022068583265</v>
      </c>
      <c r="F447" s="4">
        <f t="shared" si="28"/>
        <v>111.09714360583519</v>
      </c>
    </row>
    <row r="448" spans="1:6" x14ac:dyDescent="0.2">
      <c r="A448" s="2">
        <v>42814</v>
      </c>
      <c r="B448">
        <v>1500.85</v>
      </c>
      <c r="C448" s="3">
        <f t="shared" si="35"/>
        <v>1.4145309695541286E-3</v>
      </c>
      <c r="D448">
        <f t="shared" si="36"/>
        <v>3.7820663063792281E-5</v>
      </c>
      <c r="E448" s="4">
        <f t="shared" si="37"/>
        <v>109.45681821496821</v>
      </c>
      <c r="F448" s="4">
        <f t="shared" si="28"/>
        <v>111.25849572373031</v>
      </c>
    </row>
    <row r="449" spans="1:6" x14ac:dyDescent="0.2">
      <c r="A449" s="2">
        <v>42815</v>
      </c>
      <c r="B449">
        <v>1498.7</v>
      </c>
      <c r="C449" s="3">
        <f t="shared" si="35"/>
        <v>-1.432521571109624E-3</v>
      </c>
      <c r="D449">
        <f t="shared" si="36"/>
        <v>3.7820663063792281E-5</v>
      </c>
      <c r="E449" s="4">
        <f t="shared" si="37"/>
        <v>109.30001896177025</v>
      </c>
      <c r="F449" s="4">
        <f t="shared" si="28"/>
        <v>111.10332339871661</v>
      </c>
    </row>
    <row r="450" spans="1:6" x14ac:dyDescent="0.2">
      <c r="A450" s="2">
        <v>42816</v>
      </c>
      <c r="B450">
        <v>1501.24</v>
      </c>
      <c r="C450" s="3">
        <f t="shared" si="35"/>
        <v>1.6948021618736764E-3</v>
      </c>
      <c r="D450">
        <f t="shared" si="36"/>
        <v>3.7820663063792281E-5</v>
      </c>
      <c r="E450" s="4">
        <f t="shared" si="37"/>
        <v>109.4852608701995</v>
      </c>
      <c r="F450" s="4">
        <f t="shared" si="28"/>
        <v>111.29582355276364</v>
      </c>
    </row>
    <row r="451" spans="1:6" x14ac:dyDescent="0.2">
      <c r="A451" s="2">
        <v>42817</v>
      </c>
      <c r="B451">
        <v>1504.11</v>
      </c>
      <c r="C451" s="3">
        <f t="shared" si="35"/>
        <v>1.9117529508938524E-3</v>
      </c>
      <c r="D451">
        <f t="shared" si="36"/>
        <v>3.7820663063792281E-5</v>
      </c>
      <c r="E451" s="4">
        <f t="shared" si="37"/>
        <v>109.69456964074749</v>
      </c>
      <c r="F451" s="4">
        <f t="shared" si="28"/>
        <v>111.51280295370579</v>
      </c>
    </row>
    <row r="452" spans="1:6" x14ac:dyDescent="0.2">
      <c r="A452" s="2">
        <v>42818</v>
      </c>
      <c r="B452">
        <v>1507.44</v>
      </c>
      <c r="C452" s="3">
        <f t="shared" si="35"/>
        <v>2.2139338213296167E-3</v>
      </c>
      <c r="D452">
        <f t="shared" si="36"/>
        <v>3.7820663063792281E-5</v>
      </c>
      <c r="E452" s="4">
        <f t="shared" si="37"/>
        <v>109.93742615849133</v>
      </c>
      <c r="F452" s="4">
        <f t="shared" ref="F452:F515" si="38">+(1+C452+D452)*F451</f>
        <v>111.76390240782408</v>
      </c>
    </row>
    <row r="453" spans="1:6" x14ac:dyDescent="0.2">
      <c r="A453" s="2">
        <v>42819</v>
      </c>
      <c r="B453">
        <v>1504.83</v>
      </c>
      <c r="C453" s="3">
        <f t="shared" si="35"/>
        <v>-1.7314121955103179E-3</v>
      </c>
      <c r="D453">
        <f t="shared" si="36"/>
        <v>3.7820663063792281E-5</v>
      </c>
      <c r="E453" s="4">
        <f t="shared" si="37"/>
        <v>109.74707915809751</v>
      </c>
      <c r="F453" s="4">
        <f t="shared" si="38"/>
        <v>111.574620009073</v>
      </c>
    </row>
    <row r="454" spans="1:6" x14ac:dyDescent="0.2">
      <c r="A454" s="2">
        <v>42820</v>
      </c>
      <c r="B454">
        <v>1504.97</v>
      </c>
      <c r="C454" s="3">
        <f t="shared" si="35"/>
        <v>9.3033764611449854E-5</v>
      </c>
      <c r="D454">
        <f t="shared" si="36"/>
        <v>3.7820663063792281E-5</v>
      </c>
      <c r="E454" s="4">
        <f t="shared" si="37"/>
        <v>109.7572893420267</v>
      </c>
      <c r="F454" s="4">
        <f t="shared" si="38"/>
        <v>111.58922004211738</v>
      </c>
    </row>
    <row r="455" spans="1:6" x14ac:dyDescent="0.2">
      <c r="A455" s="2">
        <v>42821</v>
      </c>
      <c r="B455">
        <v>1507.44</v>
      </c>
      <c r="C455" s="3">
        <f t="shared" si="35"/>
        <v>1.6412287288118943E-3</v>
      </c>
      <c r="D455">
        <f t="shared" si="36"/>
        <v>3.7820663063792281E-5</v>
      </c>
      <c r="E455" s="4">
        <f t="shared" si="37"/>
        <v>109.93742615849135</v>
      </c>
      <c r="F455" s="4">
        <f t="shared" si="38"/>
        <v>111.77658385416898</v>
      </c>
    </row>
    <row r="456" spans="1:6" x14ac:dyDescent="0.2">
      <c r="A456" s="2">
        <v>42822</v>
      </c>
      <c r="B456">
        <v>1506.85</v>
      </c>
      <c r="C456" s="3">
        <f t="shared" si="35"/>
        <v>-3.9139202887028546E-4</v>
      </c>
      <c r="D456">
        <f t="shared" si="36"/>
        <v>3.7820663063792281E-5</v>
      </c>
      <c r="E456" s="4">
        <f t="shared" si="37"/>
        <v>109.8943975262184</v>
      </c>
      <c r="F456" s="4">
        <f t="shared" si="38"/>
        <v>111.73706285475048</v>
      </c>
    </row>
    <row r="457" spans="1:6" x14ac:dyDescent="0.2">
      <c r="A457" s="2">
        <v>42823</v>
      </c>
      <c r="B457">
        <v>1507.52</v>
      </c>
      <c r="C457" s="3">
        <f t="shared" si="35"/>
        <v>4.4463616152912167E-4</v>
      </c>
      <c r="D457">
        <f t="shared" si="36"/>
        <v>3.7820663063792281E-5</v>
      </c>
      <c r="E457" s="4">
        <f t="shared" si="37"/>
        <v>109.94326054930801</v>
      </c>
      <c r="F457" s="4">
        <f t="shared" si="38"/>
        <v>111.79097116328472</v>
      </c>
    </row>
    <row r="458" spans="1:6" x14ac:dyDescent="0.2">
      <c r="A458" s="2">
        <v>42824</v>
      </c>
      <c r="B458">
        <v>1508.59</v>
      </c>
      <c r="C458" s="3">
        <f t="shared" si="35"/>
        <v>7.0977499469315752E-4</v>
      </c>
      <c r="D458">
        <f t="shared" si="36"/>
        <v>3.7820663063792281E-5</v>
      </c>
      <c r="E458" s="4">
        <f t="shared" si="37"/>
        <v>110.02129552648094</v>
      </c>
      <c r="F458" s="4">
        <f t="shared" si="38"/>
        <v>111.87454560790283</v>
      </c>
    </row>
    <row r="459" spans="1:6" x14ac:dyDescent="0.2">
      <c r="A459" s="2">
        <v>42825</v>
      </c>
      <c r="B459">
        <v>1512</v>
      </c>
      <c r="C459" s="3">
        <f t="shared" si="35"/>
        <v>2.260388839910199E-3</v>
      </c>
      <c r="D459">
        <f t="shared" si="36"/>
        <v>3.7820663063792281E-5</v>
      </c>
      <c r="E459" s="4">
        <f t="shared" si="37"/>
        <v>110.26998643504146</v>
      </c>
      <c r="F459" s="4">
        <f t="shared" si="38"/>
        <v>112.13165675175981</v>
      </c>
    </row>
    <row r="460" spans="1:6" x14ac:dyDescent="0.2">
      <c r="A460" s="2">
        <v>42826</v>
      </c>
      <c r="B460">
        <v>1512.26</v>
      </c>
      <c r="C460" s="3">
        <f t="shared" si="35"/>
        <v>1.7195767195765654E-4</v>
      </c>
      <c r="D460">
        <f t="shared" si="36"/>
        <v>3.6469196655231073E-5</v>
      </c>
      <c r="E460" s="4">
        <f t="shared" si="37"/>
        <v>110.28894820519564</v>
      </c>
      <c r="F460" s="4">
        <f t="shared" si="38"/>
        <v>112.15502800184895</v>
      </c>
    </row>
    <row r="461" spans="1:6" x14ac:dyDescent="0.2">
      <c r="A461" s="2">
        <v>42827</v>
      </c>
      <c r="B461">
        <v>1512.41</v>
      </c>
      <c r="C461" s="3">
        <f t="shared" si="35"/>
        <v>9.9189292846579846E-5</v>
      </c>
      <c r="D461">
        <f t="shared" si="36"/>
        <v>3.6469196655231073E-5</v>
      </c>
      <c r="E461" s="4">
        <f t="shared" si="37"/>
        <v>110.29988768797691</v>
      </c>
      <c r="F461" s="4">
        <f t="shared" si="38"/>
        <v>112.17024278353772</v>
      </c>
    </row>
    <row r="462" spans="1:6" x14ac:dyDescent="0.2">
      <c r="A462" s="2">
        <v>42828</v>
      </c>
      <c r="B462">
        <v>1512.25</v>
      </c>
      <c r="C462" s="3">
        <f t="shared" si="35"/>
        <v>-1.057914189935838E-4</v>
      </c>
      <c r="D462">
        <f t="shared" si="36"/>
        <v>3.6469196655231073E-5</v>
      </c>
      <c r="E462" s="4">
        <f t="shared" si="37"/>
        <v>110.28821890634356</v>
      </c>
      <c r="F462" s="4">
        <f t="shared" si="38"/>
        <v>112.16246689302773</v>
      </c>
    </row>
    <row r="463" spans="1:6" x14ac:dyDescent="0.2">
      <c r="A463" s="2">
        <v>42829</v>
      </c>
      <c r="B463">
        <v>1514.87</v>
      </c>
      <c r="C463" s="3">
        <f t="shared" si="35"/>
        <v>1.7325177715323825E-3</v>
      </c>
      <c r="D463">
        <f t="shared" si="36"/>
        <v>3.6469196655231073E-5</v>
      </c>
      <c r="E463" s="4">
        <f t="shared" si="37"/>
        <v>110.47929520558945</v>
      </c>
      <c r="F463" s="4">
        <f t="shared" si="38"/>
        <v>112.36088083528126</v>
      </c>
    </row>
    <row r="464" spans="1:6" x14ac:dyDescent="0.2">
      <c r="A464" s="2">
        <v>42830</v>
      </c>
      <c r="B464">
        <v>1514.97</v>
      </c>
      <c r="C464" s="3">
        <f t="shared" si="35"/>
        <v>6.6012265078851939E-5</v>
      </c>
      <c r="D464">
        <f t="shared" si="36"/>
        <v>3.6469196655231073E-5</v>
      </c>
      <c r="E464" s="4">
        <f t="shared" si="37"/>
        <v>110.48658819411028</v>
      </c>
      <c r="F464" s="4">
        <f t="shared" si="38"/>
        <v>112.372395742591</v>
      </c>
    </row>
    <row r="465" spans="1:6" x14ac:dyDescent="0.2">
      <c r="A465" s="2">
        <v>42831</v>
      </c>
      <c r="B465">
        <v>1514.61</v>
      </c>
      <c r="C465" s="3">
        <f t="shared" si="35"/>
        <v>-2.3762846789054937E-4</v>
      </c>
      <c r="D465">
        <f t="shared" si="36"/>
        <v>3.6469196655231073E-5</v>
      </c>
      <c r="E465" s="4">
        <f t="shared" si="37"/>
        <v>110.46033343543526</v>
      </c>
      <c r="F465" s="4">
        <f t="shared" si="38"/>
        <v>112.34979099335645</v>
      </c>
    </row>
    <row r="466" spans="1:6" x14ac:dyDescent="0.2">
      <c r="A466" s="2">
        <v>42832</v>
      </c>
      <c r="B466">
        <v>1516.22</v>
      </c>
      <c r="C466" s="3">
        <f t="shared" si="35"/>
        <v>1.0629799090196013E-3</v>
      </c>
      <c r="D466">
        <f t="shared" si="36"/>
        <v>3.6469196655231073E-5</v>
      </c>
      <c r="E466" s="4">
        <f t="shared" si="37"/>
        <v>110.57775055062073</v>
      </c>
      <c r="F466" s="4">
        <f t="shared" si="38"/>
        <v>112.47331387058685</v>
      </c>
    </row>
    <row r="467" spans="1:6" x14ac:dyDescent="0.2">
      <c r="A467" s="2">
        <v>42833</v>
      </c>
      <c r="B467">
        <v>1516.34</v>
      </c>
      <c r="C467" s="3">
        <f t="shared" si="35"/>
        <v>7.9144187518975784E-5</v>
      </c>
      <c r="D467">
        <f t="shared" si="36"/>
        <v>3.6469196655231073E-5</v>
      </c>
      <c r="E467" s="4">
        <f t="shared" si="37"/>
        <v>110.58650213684574</v>
      </c>
      <c r="F467" s="4">
        <f t="shared" si="38"/>
        <v>112.48631729103272</v>
      </c>
    </row>
    <row r="468" spans="1:6" x14ac:dyDescent="0.2">
      <c r="A468" s="2">
        <v>42834</v>
      </c>
      <c r="B468">
        <v>1516.47</v>
      </c>
      <c r="C468" s="3">
        <f t="shared" si="35"/>
        <v>8.573275123002766E-5</v>
      </c>
      <c r="D468">
        <f t="shared" si="36"/>
        <v>3.6469196655231073E-5</v>
      </c>
      <c r="E468" s="4">
        <f t="shared" si="37"/>
        <v>110.59598302192283</v>
      </c>
      <c r="F468" s="4">
        <f t="shared" si="38"/>
        <v>112.50006333811612</v>
      </c>
    </row>
    <row r="469" spans="1:6" x14ac:dyDescent="0.2">
      <c r="A469" s="2">
        <v>42835</v>
      </c>
      <c r="B469">
        <v>1517.35</v>
      </c>
      <c r="C469" s="3">
        <f t="shared" si="35"/>
        <v>5.8029502726708593E-4</v>
      </c>
      <c r="D469">
        <f t="shared" si="36"/>
        <v>3.6469196655231073E-5</v>
      </c>
      <c r="E469" s="4">
        <f t="shared" si="37"/>
        <v>110.66016132090617</v>
      </c>
      <c r="F469" s="4">
        <f t="shared" si="38"/>
        <v>112.56944935237206</v>
      </c>
    </row>
    <row r="470" spans="1:6" x14ac:dyDescent="0.2">
      <c r="A470" s="2">
        <v>42836</v>
      </c>
      <c r="B470">
        <v>1518.65</v>
      </c>
      <c r="C470" s="3">
        <f t="shared" si="35"/>
        <v>8.5675684581687506E-4</v>
      </c>
      <c r="D470">
        <f t="shared" si="36"/>
        <v>3.6469196655231073E-5</v>
      </c>
      <c r="E470" s="4">
        <f t="shared" si="37"/>
        <v>110.75497017167706</v>
      </c>
      <c r="F470" s="4">
        <f t="shared" si="38"/>
        <v>112.66999931612034</v>
      </c>
    </row>
    <row r="471" spans="1:6" x14ac:dyDescent="0.2">
      <c r="A471" s="2">
        <v>42837</v>
      </c>
      <c r="B471">
        <v>1519.82</v>
      </c>
      <c r="C471" s="3">
        <f t="shared" ref="C471:C522" si="39">+B471/B470-1</f>
        <v>7.7042109768532541E-4</v>
      </c>
      <c r="D471">
        <f t="shared" ref="D471:D522" si="40">+(1+VLOOKUP(MONTH(A471),$M$2:$N$13,2,0)/100)^(1/365)-1</f>
        <v>3.6469196655231073E-5</v>
      </c>
      <c r="E471" s="4">
        <f t="shared" ref="E471:E522" si="41">+(1+C471)*E470</f>
        <v>110.84029813737082</v>
      </c>
      <c r="F471" s="4">
        <f t="shared" si="38"/>
        <v>112.76091164503187</v>
      </c>
    </row>
    <row r="472" spans="1:6" x14ac:dyDescent="0.2">
      <c r="A472" s="2">
        <v>42838</v>
      </c>
      <c r="B472">
        <v>1520.38</v>
      </c>
      <c r="C472" s="3">
        <f t="shared" si="39"/>
        <v>3.6846468660778342E-4</v>
      </c>
      <c r="D472">
        <f t="shared" si="40"/>
        <v>3.6469196655231073E-5</v>
      </c>
      <c r="E472" s="4">
        <f t="shared" si="41"/>
        <v>110.88113887308752</v>
      </c>
      <c r="F472" s="4">
        <f t="shared" si="38"/>
        <v>112.80657235886457</v>
      </c>
    </row>
    <row r="473" spans="1:6" x14ac:dyDescent="0.2">
      <c r="A473" s="2">
        <v>42839</v>
      </c>
      <c r="B473">
        <v>1520.56</v>
      </c>
      <c r="C473" s="3">
        <f t="shared" si="39"/>
        <v>1.1839145476777446E-4</v>
      </c>
      <c r="D473">
        <f t="shared" si="40"/>
        <v>3.6469196655231073E-5</v>
      </c>
      <c r="E473" s="4">
        <f t="shared" si="41"/>
        <v>110.89426625242501</v>
      </c>
      <c r="F473" s="4">
        <f t="shared" si="38"/>
        <v>112.82404165814486</v>
      </c>
    </row>
    <row r="474" spans="1:6" x14ac:dyDescent="0.2">
      <c r="A474" s="2">
        <v>42840</v>
      </c>
      <c r="B474">
        <v>1520.76</v>
      </c>
      <c r="C474" s="3">
        <f t="shared" si="39"/>
        <v>1.3153048876723972E-4</v>
      </c>
      <c r="D474">
        <f t="shared" si="40"/>
        <v>3.6469196655231073E-5</v>
      </c>
      <c r="E474" s="4">
        <f t="shared" si="41"/>
        <v>110.90885222946667</v>
      </c>
      <c r="F474" s="4">
        <f t="shared" si="38"/>
        <v>112.84299606165152</v>
      </c>
    </row>
    <row r="475" spans="1:6" x14ac:dyDescent="0.2">
      <c r="A475" s="2">
        <v>42841</v>
      </c>
      <c r="B475">
        <v>1520.95</v>
      </c>
      <c r="C475" s="3">
        <f t="shared" si="39"/>
        <v>1.2493753123443696E-4</v>
      </c>
      <c r="D475">
        <f t="shared" si="40"/>
        <v>3.6469196655231073E-5</v>
      </c>
      <c r="E475" s="4">
        <f t="shared" si="41"/>
        <v>110.92270890765627</v>
      </c>
      <c r="F475" s="4">
        <f t="shared" si="38"/>
        <v>112.86120968041109</v>
      </c>
    </row>
    <row r="476" spans="1:6" x14ac:dyDescent="0.2">
      <c r="A476" s="2">
        <v>42842</v>
      </c>
      <c r="B476">
        <v>1525.4</v>
      </c>
      <c r="C476" s="3">
        <f t="shared" si="39"/>
        <v>2.9258029521024298E-3</v>
      </c>
      <c r="D476">
        <f t="shared" si="40"/>
        <v>3.6469196655231073E-5</v>
      </c>
      <c r="E476" s="4">
        <f t="shared" si="41"/>
        <v>111.24724689683349</v>
      </c>
      <c r="F476" s="4">
        <f t="shared" si="38"/>
        <v>113.19553529852247</v>
      </c>
    </row>
    <row r="477" spans="1:6" x14ac:dyDescent="0.2">
      <c r="A477" s="2">
        <v>42843</v>
      </c>
      <c r="B477">
        <v>1524.23</v>
      </c>
      <c r="C477" s="3">
        <f t="shared" si="39"/>
        <v>-7.6701193129680156E-4</v>
      </c>
      <c r="D477">
        <f t="shared" si="40"/>
        <v>3.6469196655231073E-5</v>
      </c>
      <c r="E477" s="4">
        <f t="shared" si="41"/>
        <v>111.1619189311397</v>
      </c>
      <c r="F477" s="4">
        <f t="shared" si="38"/>
        <v>113.11284112261627</v>
      </c>
    </row>
    <row r="478" spans="1:6" x14ac:dyDescent="0.2">
      <c r="A478" s="2">
        <v>42844</v>
      </c>
      <c r="B478">
        <v>1524.43</v>
      </c>
      <c r="C478" s="3">
        <f t="shared" si="39"/>
        <v>1.3121379319391835E-4</v>
      </c>
      <c r="D478">
        <f t="shared" si="40"/>
        <v>3.6469196655231073E-5</v>
      </c>
      <c r="E478" s="4">
        <f t="shared" si="41"/>
        <v>111.17650490818137</v>
      </c>
      <c r="F478" s="4">
        <f t="shared" si="38"/>
        <v>113.13180822200604</v>
      </c>
    </row>
    <row r="479" spans="1:6" x14ac:dyDescent="0.2">
      <c r="A479" s="2">
        <v>42845</v>
      </c>
      <c r="B479">
        <v>1523.55</v>
      </c>
      <c r="C479" s="3">
        <f t="shared" si="39"/>
        <v>-5.7726494493026692E-4</v>
      </c>
      <c r="D479">
        <f t="shared" si="40"/>
        <v>3.6469196655231073E-5</v>
      </c>
      <c r="E479" s="4">
        <f t="shared" si="41"/>
        <v>111.11232660919801</v>
      </c>
      <c r="F479" s="4">
        <f t="shared" si="38"/>
        <v>113.07062702112492</v>
      </c>
    </row>
    <row r="480" spans="1:6" x14ac:dyDescent="0.2">
      <c r="A480" s="2">
        <v>42846</v>
      </c>
      <c r="B480">
        <v>1523.18</v>
      </c>
      <c r="C480" s="3">
        <f t="shared" si="39"/>
        <v>-2.4285386104816453E-4</v>
      </c>
      <c r="D480">
        <f t="shared" si="40"/>
        <v>3.6469196655231073E-5</v>
      </c>
      <c r="E480" s="4">
        <f t="shared" si="41"/>
        <v>111.08534255167092</v>
      </c>
      <c r="F480" s="4">
        <f t="shared" si="38"/>
        <v>113.04729097771447</v>
      </c>
    </row>
    <row r="481" spans="1:6" x14ac:dyDescent="0.2">
      <c r="A481" s="2">
        <v>42847</v>
      </c>
      <c r="B481">
        <v>1523.35</v>
      </c>
      <c r="C481" s="3">
        <f t="shared" si="39"/>
        <v>1.1160860830616848E-4</v>
      </c>
      <c r="D481">
        <f t="shared" si="40"/>
        <v>3.6469196655231073E-5</v>
      </c>
      <c r="E481" s="4">
        <f t="shared" si="41"/>
        <v>111.09774063215633</v>
      </c>
      <c r="F481" s="4">
        <f t="shared" si="38"/>
        <v>113.06403077241929</v>
      </c>
    </row>
    <row r="482" spans="1:6" x14ac:dyDescent="0.2">
      <c r="A482" s="2">
        <v>42848</v>
      </c>
      <c r="B482">
        <v>1523.55</v>
      </c>
      <c r="C482" s="3">
        <f t="shared" si="39"/>
        <v>1.312895920175805E-4</v>
      </c>
      <c r="D482">
        <f t="shared" si="40"/>
        <v>3.6469196655231073E-5</v>
      </c>
      <c r="E482" s="4">
        <f t="shared" si="41"/>
        <v>111.11232660919801</v>
      </c>
      <c r="F482" s="4">
        <f t="shared" si="38"/>
        <v>113.08299825726414</v>
      </c>
    </row>
    <row r="483" spans="1:6" x14ac:dyDescent="0.2">
      <c r="A483" s="2">
        <v>42849</v>
      </c>
      <c r="B483">
        <v>1521.81</v>
      </c>
      <c r="C483" s="3">
        <f t="shared" si="39"/>
        <v>-1.142069508713206E-3</v>
      </c>
      <c r="D483">
        <f t="shared" si="40"/>
        <v>3.6469196655231073E-5</v>
      </c>
      <c r="E483" s="4">
        <f t="shared" si="41"/>
        <v>110.98542860893546</v>
      </c>
      <c r="F483" s="4">
        <f t="shared" si="38"/>
        <v>112.95797365910245</v>
      </c>
    </row>
    <row r="484" spans="1:6" x14ac:dyDescent="0.2">
      <c r="A484" s="2">
        <v>42850</v>
      </c>
      <c r="B484">
        <v>1520.33</v>
      </c>
      <c r="C484" s="3">
        <f t="shared" si="39"/>
        <v>-9.7252613663989518E-4</v>
      </c>
      <c r="D484">
        <f t="shared" si="40"/>
        <v>3.6469196655231073E-5</v>
      </c>
      <c r="E484" s="4">
        <f t="shared" si="41"/>
        <v>110.8774923788271</v>
      </c>
      <c r="F484" s="4">
        <f t="shared" si="38"/>
        <v>112.85223856393225</v>
      </c>
    </row>
    <row r="485" spans="1:6" x14ac:dyDescent="0.2">
      <c r="A485" s="2">
        <v>42851</v>
      </c>
      <c r="B485">
        <v>1519.31</v>
      </c>
      <c r="C485" s="3">
        <f t="shared" si="39"/>
        <v>-6.7090697414373679E-4</v>
      </c>
      <c r="D485">
        <f t="shared" si="40"/>
        <v>3.6469196655231073E-5</v>
      </c>
      <c r="E485" s="4">
        <f t="shared" si="41"/>
        <v>110.80310389591457</v>
      </c>
      <c r="F485" s="4">
        <f t="shared" si="38"/>
        <v>112.78064084051314</v>
      </c>
    </row>
    <row r="486" spans="1:6" x14ac:dyDescent="0.2">
      <c r="A486" s="2">
        <v>42852</v>
      </c>
      <c r="B486">
        <v>1522.24</v>
      </c>
      <c r="C486" s="3">
        <f t="shared" si="39"/>
        <v>1.9285070196339849E-3</v>
      </c>
      <c r="D486">
        <f t="shared" si="40"/>
        <v>3.6469196655231073E-5</v>
      </c>
      <c r="E486" s="4">
        <f t="shared" si="41"/>
        <v>111.01678845957508</v>
      </c>
      <c r="F486" s="4">
        <f t="shared" si="38"/>
        <v>113.00225211742261</v>
      </c>
    </row>
    <row r="487" spans="1:6" x14ac:dyDescent="0.2">
      <c r="A487" s="2">
        <v>42853</v>
      </c>
      <c r="B487">
        <v>1523.21</v>
      </c>
      <c r="C487" s="3">
        <f t="shared" si="39"/>
        <v>6.3721883540046598E-4</v>
      </c>
      <c r="D487">
        <f t="shared" si="40"/>
        <v>3.6469196655231073E-5</v>
      </c>
      <c r="E487" s="4">
        <f t="shared" si="41"/>
        <v>111.0875304482272</v>
      </c>
      <c r="F487" s="4">
        <f t="shared" si="38"/>
        <v>113.07838038226946</v>
      </c>
    </row>
    <row r="488" spans="1:6" x14ac:dyDescent="0.2">
      <c r="A488" s="2">
        <v>42854</v>
      </c>
      <c r="B488">
        <v>1523.39</v>
      </c>
      <c r="C488" s="3">
        <f t="shared" si="39"/>
        <v>1.181714930968969E-4</v>
      </c>
      <c r="D488">
        <f t="shared" si="40"/>
        <v>3.6469196655231073E-5</v>
      </c>
      <c r="E488" s="4">
        <f t="shared" si="41"/>
        <v>111.10065782756472</v>
      </c>
      <c r="F488" s="4">
        <f t="shared" si="38"/>
        <v>113.09586690100782</v>
      </c>
    </row>
    <row r="489" spans="1:6" x14ac:dyDescent="0.2">
      <c r="A489" s="2">
        <v>42855</v>
      </c>
      <c r="B489">
        <v>1523.58</v>
      </c>
      <c r="C489" s="3">
        <f t="shared" si="39"/>
        <v>1.2472183748069021E-4</v>
      </c>
      <c r="D489">
        <f t="shared" si="40"/>
        <v>3.6469196655231073E-5</v>
      </c>
      <c r="E489" s="4">
        <f t="shared" si="41"/>
        <v>111.11451450575429</v>
      </c>
      <c r="F489" s="4">
        <f t="shared" si="38"/>
        <v>113.1140969407501</v>
      </c>
    </row>
    <row r="490" spans="1:6" x14ac:dyDescent="0.2">
      <c r="A490" s="2">
        <v>42856</v>
      </c>
      <c r="B490">
        <v>1523.75</v>
      </c>
      <c r="C490" s="3">
        <f t="shared" si="39"/>
        <v>1.1157930663308058E-4</v>
      </c>
      <c r="D490">
        <f t="shared" si="40"/>
        <v>3.8090876586904798E-5</v>
      </c>
      <c r="E490" s="4">
        <f t="shared" si="41"/>
        <v>111.12691258623971</v>
      </c>
      <c r="F490" s="4">
        <f t="shared" si="38"/>
        <v>113.13102674836399</v>
      </c>
    </row>
    <row r="491" spans="1:6" x14ac:dyDescent="0.2">
      <c r="A491" s="2">
        <v>42857</v>
      </c>
      <c r="B491">
        <v>1525.35</v>
      </c>
      <c r="C491" s="3">
        <f t="shared" si="39"/>
        <v>1.0500410172271657E-3</v>
      </c>
      <c r="D491">
        <f t="shared" si="40"/>
        <v>3.8090876586904798E-5</v>
      </c>
      <c r="E491" s="4">
        <f t="shared" si="41"/>
        <v>111.24360040257308</v>
      </c>
      <c r="F491" s="4">
        <f t="shared" si="38"/>
        <v>113.25412822674882</v>
      </c>
    </row>
    <row r="492" spans="1:6" x14ac:dyDescent="0.2">
      <c r="A492" s="2">
        <v>42858</v>
      </c>
      <c r="B492">
        <v>1525.4</v>
      </c>
      <c r="C492" s="3">
        <f t="shared" si="39"/>
        <v>3.2779362113766197E-5</v>
      </c>
      <c r="D492">
        <f t="shared" si="40"/>
        <v>3.8090876586904798E-5</v>
      </c>
      <c r="E492" s="4">
        <f t="shared" si="41"/>
        <v>111.24724689683352</v>
      </c>
      <c r="F492" s="4">
        <f t="shared" si="38"/>
        <v>113.26215457385008</v>
      </c>
    </row>
    <row r="493" spans="1:6" x14ac:dyDescent="0.2">
      <c r="A493" s="2">
        <v>42859</v>
      </c>
      <c r="B493">
        <v>1521.53</v>
      </c>
      <c r="C493" s="3">
        <f t="shared" si="39"/>
        <v>-2.5370394650584549E-3</v>
      </c>
      <c r="D493">
        <f t="shared" si="40"/>
        <v>3.8090876586904798E-5</v>
      </c>
      <c r="E493" s="4">
        <f t="shared" si="41"/>
        <v>110.96500824107714</v>
      </c>
      <c r="F493" s="4">
        <f t="shared" si="38"/>
        <v>112.97911827255051</v>
      </c>
    </row>
    <row r="494" spans="1:6" x14ac:dyDescent="0.2">
      <c r="A494" s="2">
        <v>42860</v>
      </c>
      <c r="B494">
        <v>1522.1</v>
      </c>
      <c r="C494" s="3">
        <f t="shared" si="39"/>
        <v>3.7462291246304069E-4</v>
      </c>
      <c r="D494">
        <f t="shared" si="40"/>
        <v>3.8090876586904798E-5</v>
      </c>
      <c r="E494" s="4">
        <f t="shared" si="41"/>
        <v>111.00657827564591</v>
      </c>
      <c r="F494" s="4">
        <f t="shared" si="38"/>
        <v>113.0257463125363</v>
      </c>
    </row>
    <row r="495" spans="1:6" x14ac:dyDescent="0.2">
      <c r="A495" s="2">
        <v>42861</v>
      </c>
      <c r="B495">
        <v>1522.3</v>
      </c>
      <c r="C495" s="3">
        <f t="shared" si="39"/>
        <v>1.3139741147094597E-4</v>
      </c>
      <c r="D495">
        <f t="shared" si="40"/>
        <v>3.8090876586904798E-5</v>
      </c>
      <c r="E495" s="4">
        <f t="shared" si="41"/>
        <v>111.02116425268757</v>
      </c>
      <c r="F495" s="4">
        <f t="shared" si="38"/>
        <v>113.04490285278527</v>
      </c>
    </row>
    <row r="496" spans="1:6" x14ac:dyDescent="0.2">
      <c r="A496" s="2">
        <v>42862</v>
      </c>
      <c r="B496">
        <v>1522.49</v>
      </c>
      <c r="C496" s="3">
        <f t="shared" si="39"/>
        <v>1.2481114103657376E-4</v>
      </c>
      <c r="D496">
        <f t="shared" si="40"/>
        <v>3.8090876586904798E-5</v>
      </c>
      <c r="E496" s="4">
        <f t="shared" si="41"/>
        <v>111.03502093087715</v>
      </c>
      <c r="F496" s="4">
        <f t="shared" si="38"/>
        <v>113.06331809554204</v>
      </c>
    </row>
    <row r="497" spans="1:6" x14ac:dyDescent="0.2">
      <c r="A497" s="2">
        <v>42863</v>
      </c>
      <c r="B497">
        <v>1520.93</v>
      </c>
      <c r="C497" s="3">
        <f t="shared" si="39"/>
        <v>-1.0246372718375474E-3</v>
      </c>
      <c r="D497">
        <f t="shared" si="40"/>
        <v>3.8090876586904798E-5</v>
      </c>
      <c r="E497" s="4">
        <f t="shared" si="41"/>
        <v>110.92125030995211</v>
      </c>
      <c r="F497" s="4">
        <f t="shared" si="38"/>
        <v>112.95177588663981</v>
      </c>
    </row>
    <row r="498" spans="1:6" x14ac:dyDescent="0.2">
      <c r="A498" s="2">
        <v>42864</v>
      </c>
      <c r="B498">
        <v>1518.28</v>
      </c>
      <c r="C498" s="3">
        <f t="shared" si="39"/>
        <v>-1.7423550064763482E-3</v>
      </c>
      <c r="D498">
        <f t="shared" si="40"/>
        <v>3.8090876586904798E-5</v>
      </c>
      <c r="E498" s="4">
        <f t="shared" si="41"/>
        <v>110.72798611414996</v>
      </c>
      <c r="F498" s="4">
        <f t="shared" si="38"/>
        <v>112.7592762265889</v>
      </c>
    </row>
    <row r="499" spans="1:6" x14ac:dyDescent="0.2">
      <c r="A499" s="2">
        <v>42865</v>
      </c>
      <c r="B499">
        <v>1518.46</v>
      </c>
      <c r="C499" s="3">
        <f t="shared" si="39"/>
        <v>1.1855520720827073E-4</v>
      </c>
      <c r="D499">
        <f t="shared" si="40"/>
        <v>3.8090876586904798E-5</v>
      </c>
      <c r="E499" s="4">
        <f t="shared" si="41"/>
        <v>110.74111349348748</v>
      </c>
      <c r="F499" s="4">
        <f t="shared" si="38"/>
        <v>112.77693952562137</v>
      </c>
    </row>
    <row r="500" spans="1:6" x14ac:dyDescent="0.2">
      <c r="A500" s="2">
        <v>42866</v>
      </c>
      <c r="B500">
        <v>1515.55</v>
      </c>
      <c r="C500" s="3">
        <f t="shared" si="39"/>
        <v>-1.9164153155171171E-3</v>
      </c>
      <c r="D500">
        <f t="shared" si="40"/>
        <v>3.8090876586904798E-5</v>
      </c>
      <c r="E500" s="4">
        <f t="shared" si="41"/>
        <v>110.52888752753114</v>
      </c>
      <c r="F500" s="4">
        <f t="shared" si="38"/>
        <v>112.56510784396265</v>
      </c>
    </row>
    <row r="501" spans="1:6" x14ac:dyDescent="0.2">
      <c r="A501" s="2">
        <v>42867</v>
      </c>
      <c r="B501">
        <v>1516.17</v>
      </c>
      <c r="C501" s="3">
        <f t="shared" si="39"/>
        <v>4.0909240869657637E-4</v>
      </c>
      <c r="D501">
        <f t="shared" si="40"/>
        <v>3.8090876586904798E-5</v>
      </c>
      <c r="E501" s="4">
        <f t="shared" si="41"/>
        <v>110.57410405636033</v>
      </c>
      <c r="F501" s="4">
        <f t="shared" si="38"/>
        <v>112.61544507869661</v>
      </c>
    </row>
    <row r="502" spans="1:6" x14ac:dyDescent="0.2">
      <c r="A502" s="2">
        <v>42868</v>
      </c>
      <c r="B502">
        <v>1516.3</v>
      </c>
      <c r="C502" s="3">
        <f t="shared" si="39"/>
        <v>8.5742363982843628E-5</v>
      </c>
      <c r="D502">
        <f t="shared" si="40"/>
        <v>3.8090876586904798E-5</v>
      </c>
      <c r="E502" s="4">
        <f t="shared" si="41"/>
        <v>110.58358494143741</v>
      </c>
      <c r="F502" s="4">
        <f t="shared" si="38"/>
        <v>112.62939061419891</v>
      </c>
    </row>
    <row r="503" spans="1:6" x14ac:dyDescent="0.2">
      <c r="A503" s="2">
        <v>42869</v>
      </c>
      <c r="B503">
        <v>1516.42</v>
      </c>
      <c r="C503" s="3">
        <f t="shared" si="39"/>
        <v>7.9140011871148275E-5</v>
      </c>
      <c r="D503">
        <f t="shared" si="40"/>
        <v>3.8090876586904798E-5</v>
      </c>
      <c r="E503" s="4">
        <f t="shared" si="41"/>
        <v>110.59233652766243</v>
      </c>
      <c r="F503" s="4">
        <f t="shared" si="38"/>
        <v>112.6425942577271</v>
      </c>
    </row>
    <row r="504" spans="1:6" x14ac:dyDescent="0.2">
      <c r="A504" s="2">
        <v>42870</v>
      </c>
      <c r="B504">
        <v>1518.6</v>
      </c>
      <c r="C504" s="3">
        <f t="shared" si="39"/>
        <v>1.4375964442567835E-3</v>
      </c>
      <c r="D504">
        <f t="shared" si="40"/>
        <v>3.8090876586904798E-5</v>
      </c>
      <c r="E504" s="4">
        <f t="shared" si="41"/>
        <v>110.75132367741664</v>
      </c>
      <c r="F504" s="4">
        <f t="shared" si="38"/>
        <v>112.80881950586017</v>
      </c>
    </row>
    <row r="505" spans="1:6" x14ac:dyDescent="0.2">
      <c r="A505" s="2">
        <v>42871</v>
      </c>
      <c r="B505">
        <v>1520.04</v>
      </c>
      <c r="C505" s="3">
        <f t="shared" si="39"/>
        <v>9.4824180165953287E-4</v>
      </c>
      <c r="D505">
        <f t="shared" si="40"/>
        <v>3.8090876586904798E-5</v>
      </c>
      <c r="E505" s="4">
        <f t="shared" si="41"/>
        <v>110.85634271211669</v>
      </c>
      <c r="F505" s="4">
        <f t="shared" si="38"/>
        <v>112.9200865309332</v>
      </c>
    </row>
    <row r="506" spans="1:6" x14ac:dyDescent="0.2">
      <c r="A506" s="2">
        <v>42872</v>
      </c>
      <c r="B506">
        <v>1523.68</v>
      </c>
      <c r="C506" s="3">
        <f t="shared" si="39"/>
        <v>2.3946738243731946E-3</v>
      </c>
      <c r="D506">
        <f t="shared" si="40"/>
        <v>3.8090876586904798E-5</v>
      </c>
      <c r="E506" s="4">
        <f t="shared" si="41"/>
        <v>111.12180749427513</v>
      </c>
      <c r="F506" s="4">
        <f t="shared" si="38"/>
        <v>113.19479453147503</v>
      </c>
    </row>
    <row r="507" spans="1:6" x14ac:dyDescent="0.2">
      <c r="A507" s="2">
        <v>42873</v>
      </c>
      <c r="B507">
        <v>1525.27</v>
      </c>
      <c r="C507" s="3">
        <f t="shared" si="39"/>
        <v>1.0435261997270295E-3</v>
      </c>
      <c r="D507">
        <f t="shared" si="40"/>
        <v>3.8090876586904798E-5</v>
      </c>
      <c r="E507" s="4">
        <f t="shared" si="41"/>
        <v>111.23776601175643</v>
      </c>
      <c r="F507" s="4">
        <f t="shared" si="38"/>
        <v>113.31722795419012</v>
      </c>
    </row>
    <row r="508" spans="1:6" x14ac:dyDescent="0.2">
      <c r="A508" s="2">
        <v>42874</v>
      </c>
      <c r="B508">
        <v>1524.16</v>
      </c>
      <c r="C508" s="3">
        <f t="shared" si="39"/>
        <v>-7.2774000668729411E-4</v>
      </c>
      <c r="D508">
        <f t="shared" si="40"/>
        <v>3.8090876586904798E-5</v>
      </c>
      <c r="E508" s="4">
        <f t="shared" si="41"/>
        <v>111.15681383917516</v>
      </c>
      <c r="F508" s="4">
        <f t="shared" si="38"/>
        <v>113.23907882650612</v>
      </c>
    </row>
    <row r="509" spans="1:6" x14ac:dyDescent="0.2">
      <c r="A509" s="2">
        <v>42875</v>
      </c>
      <c r="B509">
        <v>1524.35</v>
      </c>
      <c r="C509" s="3">
        <f t="shared" si="39"/>
        <v>1.2465882846934839E-4</v>
      </c>
      <c r="D509">
        <f t="shared" si="40"/>
        <v>3.8090876586904798E-5</v>
      </c>
      <c r="E509" s="4">
        <f t="shared" si="41"/>
        <v>111.17067051736474</v>
      </c>
      <c r="F509" s="4">
        <f t="shared" si="38"/>
        <v>113.25750845318598</v>
      </c>
    </row>
    <row r="510" spans="1:6" x14ac:dyDescent="0.2">
      <c r="A510" s="2">
        <v>42876</v>
      </c>
      <c r="B510">
        <v>1524.49</v>
      </c>
      <c r="C510" s="3">
        <f t="shared" si="39"/>
        <v>9.1842424640109499E-5</v>
      </c>
      <c r="D510">
        <f t="shared" si="40"/>
        <v>3.8090876586904798E-5</v>
      </c>
      <c r="E510" s="4">
        <f t="shared" si="41"/>
        <v>111.18088070129392</v>
      </c>
      <c r="F510" s="4">
        <f t="shared" si="38"/>
        <v>113.27222437514804</v>
      </c>
    </row>
    <row r="511" spans="1:6" x14ac:dyDescent="0.2">
      <c r="A511" s="2">
        <v>42877</v>
      </c>
      <c r="B511">
        <v>1522.28</v>
      </c>
      <c r="C511" s="3">
        <f t="shared" si="39"/>
        <v>-1.4496651339136468E-3</v>
      </c>
      <c r="D511">
        <f t="shared" si="40"/>
        <v>3.8090876586904798E-5</v>
      </c>
      <c r="E511" s="4">
        <f t="shared" si="41"/>
        <v>111.01970565498344</v>
      </c>
      <c r="F511" s="4">
        <f t="shared" si="38"/>
        <v>113.11233221914995</v>
      </c>
    </row>
    <row r="512" spans="1:6" x14ac:dyDescent="0.2">
      <c r="A512" s="2">
        <v>42878</v>
      </c>
      <c r="B512">
        <v>1521.97</v>
      </c>
      <c r="C512" s="3">
        <f t="shared" si="39"/>
        <v>-2.0364190556265704E-4</v>
      </c>
      <c r="D512">
        <f t="shared" si="40"/>
        <v>3.8090876586904798E-5</v>
      </c>
      <c r="E512" s="4">
        <f t="shared" si="41"/>
        <v>110.99709739056885</v>
      </c>
      <c r="F512" s="4">
        <f t="shared" si="38"/>
        <v>113.09360635616122</v>
      </c>
    </row>
    <row r="513" spans="1:6" x14ac:dyDescent="0.2">
      <c r="A513" s="2">
        <v>42879</v>
      </c>
      <c r="B513">
        <v>1522.8</v>
      </c>
      <c r="C513" s="3">
        <f t="shared" si="39"/>
        <v>5.4534583467469311E-4</v>
      </c>
      <c r="D513">
        <f t="shared" si="40"/>
        <v>3.8090876586904798E-5</v>
      </c>
      <c r="E513" s="4">
        <f t="shared" si="41"/>
        <v>111.05762919529178</v>
      </c>
      <c r="F513" s="4">
        <f t="shared" si="38"/>
        <v>113.15958931791837</v>
      </c>
    </row>
    <row r="514" spans="1:6" x14ac:dyDescent="0.2">
      <c r="A514" s="2">
        <v>42880</v>
      </c>
      <c r="B514">
        <v>1519.74</v>
      </c>
      <c r="C514" s="3">
        <f t="shared" si="39"/>
        <v>-2.0094562647753333E-3</v>
      </c>
      <c r="D514">
        <f t="shared" si="40"/>
        <v>3.8090876586904798E-5</v>
      </c>
      <c r="E514" s="4">
        <f t="shared" si="41"/>
        <v>110.83446374655421</v>
      </c>
      <c r="F514" s="4">
        <f t="shared" si="38"/>
        <v>112.93651042019542</v>
      </c>
    </row>
    <row r="515" spans="1:6" x14ac:dyDescent="0.2">
      <c r="A515" s="2">
        <v>42881</v>
      </c>
      <c r="B515">
        <v>1517.19</v>
      </c>
      <c r="C515" s="3">
        <f t="shared" si="39"/>
        <v>-1.6779185913379235E-3</v>
      </c>
      <c r="D515">
        <f t="shared" si="40"/>
        <v>3.8090876586904798E-5</v>
      </c>
      <c r="E515" s="4">
        <f t="shared" si="41"/>
        <v>110.64849253927289</v>
      </c>
      <c r="F515" s="4">
        <f t="shared" si="38"/>
        <v>112.75131400040111</v>
      </c>
    </row>
    <row r="516" spans="1:6" x14ac:dyDescent="0.2">
      <c r="A516" s="2">
        <v>42882</v>
      </c>
      <c r="B516">
        <v>1517.34</v>
      </c>
      <c r="C516" s="3">
        <f t="shared" si="39"/>
        <v>9.8866984359124999E-5</v>
      </c>
      <c r="D516">
        <f t="shared" si="40"/>
        <v>3.8090876586904798E-5</v>
      </c>
      <c r="E516" s="4">
        <f t="shared" si="41"/>
        <v>110.65943202205413</v>
      </c>
      <c r="F516" s="4">
        <f t="shared" ref="F516:F522" si="42">+(1+C516+D516)*F515</f>
        <v>112.76675617918546</v>
      </c>
    </row>
    <row r="517" spans="1:6" x14ac:dyDescent="0.2">
      <c r="A517" s="2">
        <v>42883</v>
      </c>
      <c r="B517">
        <v>1517.49</v>
      </c>
      <c r="C517" s="3">
        <f t="shared" si="39"/>
        <v>9.8857210645064697E-5</v>
      </c>
      <c r="D517">
        <f t="shared" si="40"/>
        <v>3.8090876586904798E-5</v>
      </c>
      <c r="E517" s="4">
        <f t="shared" si="41"/>
        <v>110.6703715048354</v>
      </c>
      <c r="F517" s="4">
        <f t="shared" si="42"/>
        <v>112.78219937074756</v>
      </c>
    </row>
    <row r="518" spans="1:6" x14ac:dyDescent="0.2">
      <c r="A518" s="2">
        <v>42884</v>
      </c>
      <c r="B518">
        <v>1517.32</v>
      </c>
      <c r="C518" s="3">
        <f t="shared" si="39"/>
        <v>-1.1202709737800909E-4</v>
      </c>
      <c r="D518">
        <f t="shared" si="40"/>
        <v>3.8090876586904798E-5</v>
      </c>
      <c r="E518" s="4">
        <f t="shared" si="41"/>
        <v>110.65797342434998</v>
      </c>
      <c r="F518" s="4">
        <f t="shared" si="42"/>
        <v>112.77386068115358</v>
      </c>
    </row>
    <row r="519" spans="1:6" x14ac:dyDescent="0.2">
      <c r="A519" s="2">
        <v>42885</v>
      </c>
      <c r="B519">
        <v>1521.01</v>
      </c>
      <c r="C519" s="3">
        <f t="shared" si="39"/>
        <v>2.4319194369020192E-3</v>
      </c>
      <c r="D519">
        <f t="shared" si="40"/>
        <v>3.8090876586904798E-5</v>
      </c>
      <c r="E519" s="4">
        <f t="shared" si="41"/>
        <v>110.92708470076884</v>
      </c>
      <c r="F519" s="4">
        <f t="shared" si="42"/>
        <v>113.05241328012799</v>
      </c>
    </row>
    <row r="520" spans="1:6" x14ac:dyDescent="0.2">
      <c r="A520" s="2">
        <v>42886</v>
      </c>
      <c r="B520">
        <v>1524.85</v>
      </c>
      <c r="C520" s="3">
        <f t="shared" si="39"/>
        <v>2.5246382338051099E-3</v>
      </c>
      <c r="D520">
        <f t="shared" si="40"/>
        <v>3.8090876586904798E-5</v>
      </c>
      <c r="E520" s="4">
        <f t="shared" si="41"/>
        <v>111.20713545996894</v>
      </c>
      <c r="F520" s="4">
        <f t="shared" si="42"/>
        <v>113.34213599064104</v>
      </c>
    </row>
    <row r="521" spans="1:6" x14ac:dyDescent="0.2">
      <c r="A521" s="2">
        <v>42887</v>
      </c>
      <c r="B521">
        <v>1525.89</v>
      </c>
      <c r="C521" s="3">
        <f t="shared" si="39"/>
        <v>6.8203429845570263E-4</v>
      </c>
      <c r="D521">
        <f t="shared" si="40"/>
        <v>3.5117065111833767E-5</v>
      </c>
      <c r="E521" s="4">
        <f t="shared" si="41"/>
        <v>111.28298254058565</v>
      </c>
      <c r="F521" s="4">
        <f t="shared" si="42"/>
        <v>113.42341945801638</v>
      </c>
    </row>
    <row r="522" spans="1:6" x14ac:dyDescent="0.2">
      <c r="A522" s="2">
        <v>42888</v>
      </c>
      <c r="B522">
        <v>1528.34</v>
      </c>
      <c r="C522" s="3">
        <f t="shared" si="39"/>
        <v>1.6056203264978031E-3</v>
      </c>
      <c r="D522">
        <f t="shared" si="40"/>
        <v>3.5117065111833767E-5</v>
      </c>
      <c r="E522" s="4">
        <f t="shared" si="41"/>
        <v>111.46166075934612</v>
      </c>
      <c r="F522" s="4">
        <f t="shared" si="42"/>
        <v>113.60951750340537</v>
      </c>
    </row>
    <row r="523" spans="1:6" x14ac:dyDescent="0.2">
      <c r="A523" s="2">
        <v>42889</v>
      </c>
      <c r="B523">
        <v>1528.48</v>
      </c>
      <c r="C523" s="3">
        <f t="shared" ref="C523:C525" si="43">+B523/B522-1</f>
        <v>9.1602653859768068E-5</v>
      </c>
      <c r="D523">
        <f t="shared" ref="D523:D525" si="44">+(1+VLOOKUP(MONTH(A523),$M$2:$N$13,2,0)/100)^(1/365)-1</f>
        <v>3.5117065111833767E-5</v>
      </c>
      <c r="E523" s="4">
        <f t="shared" ref="E523:E525" si="45">+(1+C523)*E522</f>
        <v>111.47187094327529</v>
      </c>
      <c r="F523" s="4">
        <f t="shared" ref="F523:F525" si="46">+(1+C523+D523)*F522</f>
        <v>113.6239140695359</v>
      </c>
    </row>
    <row r="524" spans="1:6" x14ac:dyDescent="0.2">
      <c r="A524" s="2">
        <v>42890</v>
      </c>
      <c r="B524">
        <v>1528.61</v>
      </c>
      <c r="C524" s="3">
        <f t="shared" si="43"/>
        <v>8.5051816183234763E-5</v>
      </c>
      <c r="D524">
        <f t="shared" si="44"/>
        <v>3.5117065111833767E-5</v>
      </c>
      <c r="E524" s="4">
        <f t="shared" si="45"/>
        <v>111.48135182835236</v>
      </c>
      <c r="F524" s="4">
        <f t="shared" si="46"/>
        <v>113.637568128178</v>
      </c>
    </row>
    <row r="525" spans="1:6" x14ac:dyDescent="0.2">
      <c r="A525" s="2">
        <v>42891</v>
      </c>
      <c r="B525">
        <v>1528.9</v>
      </c>
      <c r="C525" s="3">
        <f t="shared" si="43"/>
        <v>1.8971483897156638E-4</v>
      </c>
      <c r="D525">
        <f t="shared" si="44"/>
        <v>3.5117065111833767E-5</v>
      </c>
      <c r="E525" s="4">
        <f t="shared" si="45"/>
        <v>111.5025014950628</v>
      </c>
      <c r="F525" s="4">
        <f t="shared" si="46"/>
        <v>113.66311747899567</v>
      </c>
    </row>
    <row r="526" spans="1:6" x14ac:dyDescent="0.2">
      <c r="A526" s="2">
        <v>42892</v>
      </c>
      <c r="B526">
        <v>1529.33</v>
      </c>
    </row>
    <row r="527" spans="1:6" x14ac:dyDescent="0.2">
      <c r="A527" s="2">
        <v>42893</v>
      </c>
      <c r="B527">
        <v>1529.19</v>
      </c>
    </row>
    <row r="528" spans="1:6" x14ac:dyDescent="0.2">
      <c r="A528" s="2">
        <v>42894</v>
      </c>
      <c r="B528">
        <v>1527.83</v>
      </c>
    </row>
    <row r="529" spans="1:2" x14ac:dyDescent="0.2">
      <c r="A529" s="2">
        <v>42895</v>
      </c>
      <c r="B529">
        <v>1527.33</v>
      </c>
    </row>
    <row r="530" spans="1:2" x14ac:dyDescent="0.2">
      <c r="A530" s="2">
        <v>42896</v>
      </c>
      <c r="B530">
        <v>1527.45</v>
      </c>
    </row>
    <row r="531" spans="1:2" x14ac:dyDescent="0.2">
      <c r="A531" s="2">
        <v>42897</v>
      </c>
      <c r="B531">
        <v>1527.55</v>
      </c>
    </row>
    <row r="532" spans="1:2" x14ac:dyDescent="0.2">
      <c r="A532" s="2">
        <v>42898</v>
      </c>
      <c r="B532">
        <v>1526.03</v>
      </c>
    </row>
    <row r="533" spans="1:2" x14ac:dyDescent="0.2">
      <c r="A533" s="2">
        <v>42899</v>
      </c>
      <c r="B533">
        <v>1526.4</v>
      </c>
    </row>
    <row r="534" spans="1:2" x14ac:dyDescent="0.2">
      <c r="A534" s="2">
        <v>42900</v>
      </c>
      <c r="B534">
        <v>1527.67</v>
      </c>
    </row>
    <row r="535" spans="1:2" x14ac:dyDescent="0.2">
      <c r="A535" s="2">
        <v>42901</v>
      </c>
      <c r="B535">
        <v>1526.5</v>
      </c>
    </row>
    <row r="536" spans="1:2" x14ac:dyDescent="0.2">
      <c r="A536" s="2">
        <v>42902</v>
      </c>
      <c r="B536">
        <v>1525.02</v>
      </c>
    </row>
    <row r="537" spans="1:2" x14ac:dyDescent="0.2">
      <c r="A537" s="2">
        <v>42903</v>
      </c>
      <c r="B537">
        <v>1525.14</v>
      </c>
    </row>
    <row r="538" spans="1:2" x14ac:dyDescent="0.2">
      <c r="A538" s="2">
        <v>42904</v>
      </c>
      <c r="B538">
        <v>1525.26</v>
      </c>
    </row>
    <row r="539" spans="1:2" x14ac:dyDescent="0.2">
      <c r="A539" s="2">
        <v>42905</v>
      </c>
      <c r="B539">
        <v>1525.34</v>
      </c>
    </row>
    <row r="540" spans="1:2" x14ac:dyDescent="0.2">
      <c r="A540" s="2">
        <v>42906</v>
      </c>
      <c r="B540">
        <v>1524.25</v>
      </c>
    </row>
    <row r="541" spans="1:2" x14ac:dyDescent="0.2">
      <c r="A541" s="2">
        <v>42907</v>
      </c>
      <c r="B541">
        <v>1521.99</v>
      </c>
    </row>
    <row r="542" spans="1:2" x14ac:dyDescent="0.2">
      <c r="A542" s="2">
        <v>42908</v>
      </c>
      <c r="B542">
        <v>1524.12</v>
      </c>
    </row>
    <row r="543" spans="1:2" x14ac:dyDescent="0.2">
      <c r="A543" s="2">
        <v>42909</v>
      </c>
      <c r="B543">
        <v>1521.64</v>
      </c>
    </row>
    <row r="544" spans="1:2" x14ac:dyDescent="0.2">
      <c r="A544" s="2">
        <v>42910</v>
      </c>
      <c r="B544">
        <v>1521.77</v>
      </c>
    </row>
    <row r="545" spans="1:2" x14ac:dyDescent="0.2">
      <c r="A545" s="2">
        <v>42911</v>
      </c>
      <c r="B545">
        <v>1521.92</v>
      </c>
    </row>
    <row r="546" spans="1:2" x14ac:dyDescent="0.2">
      <c r="A546" s="2">
        <v>42912</v>
      </c>
      <c r="B546">
        <v>1521.98</v>
      </c>
    </row>
    <row r="547" spans="1:2" x14ac:dyDescent="0.2">
      <c r="A547" s="2">
        <v>42913</v>
      </c>
      <c r="B547">
        <v>1519.38</v>
      </c>
    </row>
    <row r="548" spans="1:2" x14ac:dyDescent="0.2">
      <c r="A548" s="2">
        <v>42914</v>
      </c>
      <c r="B548">
        <v>1519.12</v>
      </c>
    </row>
    <row r="549" spans="1:2" x14ac:dyDescent="0.2">
      <c r="A549" s="2">
        <v>42915</v>
      </c>
      <c r="B549">
        <v>1518.06</v>
      </c>
    </row>
    <row r="550" spans="1:2" x14ac:dyDescent="0.2">
      <c r="A550" s="2">
        <v>42916</v>
      </c>
      <c r="B550">
        <v>1518.39</v>
      </c>
    </row>
    <row r="551" spans="1:2" x14ac:dyDescent="0.2">
      <c r="A551" s="2">
        <v>42917</v>
      </c>
      <c r="B551">
        <v>1518.52</v>
      </c>
    </row>
    <row r="552" spans="1:2" x14ac:dyDescent="0.2">
      <c r="A552" s="2">
        <v>42918</v>
      </c>
      <c r="B552">
        <v>1518.63</v>
      </c>
    </row>
    <row r="553" spans="1:2" x14ac:dyDescent="0.2">
      <c r="A553" s="2">
        <v>42919</v>
      </c>
      <c r="B553">
        <v>1517.27</v>
      </c>
    </row>
    <row r="554" spans="1:2" x14ac:dyDescent="0.2">
      <c r="A554" s="2">
        <v>42920</v>
      </c>
      <c r="B554">
        <v>1515.72</v>
      </c>
    </row>
    <row r="555" spans="1:2" x14ac:dyDescent="0.2">
      <c r="A555" s="2">
        <v>42921</v>
      </c>
      <c r="B555">
        <v>1515.53</v>
      </c>
    </row>
    <row r="556" spans="1:2" x14ac:dyDescent="0.2">
      <c r="A556" s="2">
        <v>42922</v>
      </c>
      <c r="B556">
        <v>1513.14</v>
      </c>
    </row>
    <row r="557" spans="1:2" x14ac:dyDescent="0.2">
      <c r="A557" s="2">
        <v>42923</v>
      </c>
      <c r="B557">
        <v>1512.56</v>
      </c>
    </row>
    <row r="558" spans="1:2" x14ac:dyDescent="0.2">
      <c r="A558" s="2">
        <v>42924</v>
      </c>
      <c r="B558">
        <v>1512.66</v>
      </c>
    </row>
    <row r="559" spans="1:2" x14ac:dyDescent="0.2">
      <c r="A559" s="2">
        <v>42925</v>
      </c>
      <c r="B559">
        <v>1512.78</v>
      </c>
    </row>
    <row r="560" spans="1:2" x14ac:dyDescent="0.2">
      <c r="A560" s="2">
        <v>42926</v>
      </c>
      <c r="B560">
        <v>1513.76</v>
      </c>
    </row>
    <row r="561" spans="1:2" x14ac:dyDescent="0.2">
      <c r="A561" s="2">
        <v>42927</v>
      </c>
      <c r="B561">
        <v>1515.67</v>
      </c>
    </row>
    <row r="562" spans="1:2" x14ac:dyDescent="0.2">
      <c r="A562" s="2">
        <v>42928</v>
      </c>
      <c r="B562">
        <v>1517</v>
      </c>
    </row>
    <row r="563" spans="1:2" x14ac:dyDescent="0.2">
      <c r="A563" s="2">
        <v>42929</v>
      </c>
      <c r="B563">
        <v>1511.97</v>
      </c>
    </row>
    <row r="564" spans="1:2" x14ac:dyDescent="0.2">
      <c r="A564" s="2">
        <v>42930</v>
      </c>
      <c r="B564">
        <v>1507.62</v>
      </c>
    </row>
    <row r="565" spans="1:2" x14ac:dyDescent="0.2">
      <c r="A565" s="2">
        <v>42931</v>
      </c>
      <c r="B565">
        <v>1507.54</v>
      </c>
    </row>
    <row r="566" spans="1:2" x14ac:dyDescent="0.2">
      <c r="A566" s="2">
        <v>42932</v>
      </c>
      <c r="B566">
        <v>1507.45</v>
      </c>
    </row>
    <row r="567" spans="1:2" x14ac:dyDescent="0.2">
      <c r="A567" s="2">
        <v>42933</v>
      </c>
      <c r="B567">
        <v>1504.77</v>
      </c>
    </row>
    <row r="568" spans="1:2" x14ac:dyDescent="0.2">
      <c r="A568" s="2">
        <v>42934</v>
      </c>
      <c r="B568">
        <v>1503.5</v>
      </c>
    </row>
    <row r="569" spans="1:2" x14ac:dyDescent="0.2">
      <c r="A569" s="2">
        <v>42935</v>
      </c>
      <c r="B569">
        <v>1502.44</v>
      </c>
    </row>
    <row r="570" spans="1:2" x14ac:dyDescent="0.2">
      <c r="A570" s="2">
        <v>42936</v>
      </c>
      <c r="B570">
        <v>1502.52</v>
      </c>
    </row>
    <row r="571" spans="1:2" x14ac:dyDescent="0.2">
      <c r="A571" s="2">
        <v>42937</v>
      </c>
      <c r="B571">
        <v>1504.75</v>
      </c>
    </row>
    <row r="572" spans="1:2" x14ac:dyDescent="0.2">
      <c r="A572" s="2">
        <v>42938</v>
      </c>
      <c r="B572">
        <v>1504.67</v>
      </c>
    </row>
    <row r="573" spans="1:2" x14ac:dyDescent="0.2">
      <c r="A573" s="2">
        <v>42939</v>
      </c>
      <c r="B573">
        <v>1504.61</v>
      </c>
    </row>
    <row r="574" spans="1:2" x14ac:dyDescent="0.2">
      <c r="A574" s="2">
        <v>42940</v>
      </c>
      <c r="B574">
        <v>1506.89</v>
      </c>
    </row>
    <row r="575" spans="1:2" x14ac:dyDescent="0.2">
      <c r="A575" s="2">
        <v>42941</v>
      </c>
      <c r="B575">
        <v>1505.33</v>
      </c>
    </row>
    <row r="576" spans="1:2" x14ac:dyDescent="0.2">
      <c r="A576" s="2">
        <v>42942</v>
      </c>
      <c r="B576">
        <v>1507.13</v>
      </c>
    </row>
    <row r="577" spans="1:2" x14ac:dyDescent="0.2">
      <c r="A577" s="2">
        <v>42943</v>
      </c>
      <c r="B577">
        <v>1507.69</v>
      </c>
    </row>
    <row r="578" spans="1:2" x14ac:dyDescent="0.2">
      <c r="A578" s="2">
        <v>42944</v>
      </c>
      <c r="B578">
        <v>1510.2</v>
      </c>
    </row>
    <row r="579" spans="1:2" x14ac:dyDescent="0.2">
      <c r="A579" s="2">
        <v>42945</v>
      </c>
      <c r="B579">
        <v>1510.13</v>
      </c>
    </row>
    <row r="580" spans="1:2" x14ac:dyDescent="0.2">
      <c r="A580" s="2">
        <v>42946</v>
      </c>
      <c r="B580">
        <v>1510.04</v>
      </c>
    </row>
    <row r="581" spans="1:2" x14ac:dyDescent="0.2">
      <c r="A581" s="2">
        <v>42947</v>
      </c>
      <c r="B581">
        <v>1511.47</v>
      </c>
    </row>
    <row r="582" spans="1:2" x14ac:dyDescent="0.2">
      <c r="A582" s="2">
        <v>42948</v>
      </c>
      <c r="B582">
        <v>1511.76</v>
      </c>
    </row>
    <row r="583" spans="1:2" x14ac:dyDescent="0.2">
      <c r="A583" s="2">
        <v>42949</v>
      </c>
      <c r="B583">
        <v>1512.7</v>
      </c>
    </row>
    <row r="584" spans="1:2" x14ac:dyDescent="0.2">
      <c r="A584" s="2">
        <v>42950</v>
      </c>
      <c r="B584">
        <v>1510.32</v>
      </c>
    </row>
    <row r="585" spans="1:2" x14ac:dyDescent="0.2">
      <c r="A585" s="2">
        <v>42951</v>
      </c>
      <c r="B585">
        <v>1508.08</v>
      </c>
    </row>
    <row r="586" spans="1:2" x14ac:dyDescent="0.2">
      <c r="A586" s="2">
        <v>42952</v>
      </c>
      <c r="B586">
        <v>1508</v>
      </c>
    </row>
    <row r="587" spans="1:2" x14ac:dyDescent="0.2">
      <c r="A587" s="2">
        <v>42953</v>
      </c>
      <c r="B587">
        <v>1507.94</v>
      </c>
    </row>
    <row r="588" spans="1:2" x14ac:dyDescent="0.2">
      <c r="A588" s="2">
        <v>42954</v>
      </c>
      <c r="B588">
        <v>1505.6</v>
      </c>
    </row>
    <row r="589" spans="1:2" x14ac:dyDescent="0.2">
      <c r="A589" s="2">
        <v>42955</v>
      </c>
      <c r="B589">
        <v>1505.83</v>
      </c>
    </row>
    <row r="590" spans="1:2" x14ac:dyDescent="0.2">
      <c r="A590" s="2">
        <v>42956</v>
      </c>
      <c r="B590">
        <v>1504.82</v>
      </c>
    </row>
    <row r="591" spans="1:2" x14ac:dyDescent="0.2">
      <c r="A591" s="2">
        <v>42957</v>
      </c>
      <c r="B591">
        <v>1504.53</v>
      </c>
    </row>
    <row r="592" spans="1:2" x14ac:dyDescent="0.2">
      <c r="A592" s="2">
        <v>42958</v>
      </c>
      <c r="B592">
        <v>1506.99</v>
      </c>
    </row>
    <row r="593" spans="1:2" x14ac:dyDescent="0.2">
      <c r="A593" s="2">
        <v>42959</v>
      </c>
      <c r="B593">
        <v>1507.11</v>
      </c>
    </row>
    <row r="594" spans="1:2" x14ac:dyDescent="0.2">
      <c r="A594" s="2">
        <v>42960</v>
      </c>
      <c r="B594">
        <v>1507.26</v>
      </c>
    </row>
    <row r="595" spans="1:2" x14ac:dyDescent="0.2">
      <c r="A595" s="2">
        <v>42961</v>
      </c>
      <c r="B595">
        <v>1507.65</v>
      </c>
    </row>
    <row r="596" spans="1:2" x14ac:dyDescent="0.2">
      <c r="A596" s="2">
        <v>42962</v>
      </c>
      <c r="B596">
        <v>1507.79</v>
      </c>
    </row>
    <row r="597" spans="1:2" x14ac:dyDescent="0.2">
      <c r="A597" s="2">
        <v>42963</v>
      </c>
      <c r="B597">
        <v>1507.48</v>
      </c>
    </row>
    <row r="598" spans="1:2" x14ac:dyDescent="0.2">
      <c r="A598" s="2">
        <v>42964</v>
      </c>
      <c r="B598">
        <v>1508.36</v>
      </c>
    </row>
    <row r="599" spans="1:2" x14ac:dyDescent="0.2">
      <c r="A599" s="2">
        <v>42965</v>
      </c>
      <c r="B599">
        <v>1509.29</v>
      </c>
    </row>
    <row r="600" spans="1:2" x14ac:dyDescent="0.2">
      <c r="A600" s="2">
        <v>42966</v>
      </c>
      <c r="B600">
        <v>1509.43</v>
      </c>
    </row>
    <row r="601" spans="1:2" x14ac:dyDescent="0.2">
      <c r="A601" s="2">
        <v>42967</v>
      </c>
      <c r="B601">
        <v>1509.56</v>
      </c>
    </row>
    <row r="602" spans="1:2" x14ac:dyDescent="0.2">
      <c r="A602" s="2">
        <v>42968</v>
      </c>
      <c r="B602">
        <v>1511.51</v>
      </c>
    </row>
    <row r="603" spans="1:2" x14ac:dyDescent="0.2">
      <c r="A603" s="2">
        <v>42969</v>
      </c>
      <c r="B603">
        <v>1510.7</v>
      </c>
    </row>
    <row r="604" spans="1:2" x14ac:dyDescent="0.2">
      <c r="A604" s="2">
        <v>42970</v>
      </c>
      <c r="B604">
        <v>1508.41</v>
      </c>
    </row>
    <row r="605" spans="1:2" x14ac:dyDescent="0.2">
      <c r="A605" s="2">
        <v>42971</v>
      </c>
      <c r="B605">
        <v>1505.89</v>
      </c>
    </row>
    <row r="606" spans="1:2" x14ac:dyDescent="0.2">
      <c r="A606" s="2">
        <v>42972</v>
      </c>
      <c r="B606">
        <v>1505.42</v>
      </c>
    </row>
    <row r="607" spans="1:2" x14ac:dyDescent="0.2">
      <c r="A607" s="2">
        <v>42973</v>
      </c>
      <c r="B607">
        <v>1505.57</v>
      </c>
    </row>
    <row r="608" spans="1:2" x14ac:dyDescent="0.2">
      <c r="A608" s="2">
        <v>42974</v>
      </c>
      <c r="B608">
        <v>1505.72</v>
      </c>
    </row>
    <row r="609" spans="1:2" x14ac:dyDescent="0.2">
      <c r="A609" s="2">
        <v>42975</v>
      </c>
      <c r="B609">
        <v>1503.64</v>
      </c>
    </row>
    <row r="610" spans="1:2" x14ac:dyDescent="0.2">
      <c r="A610" s="2">
        <v>42976</v>
      </c>
      <c r="B610">
        <v>1504.94</v>
      </c>
    </row>
    <row r="611" spans="1:2" x14ac:dyDescent="0.2">
      <c r="A611" s="2">
        <v>42977</v>
      </c>
      <c r="B611">
        <v>1506.06</v>
      </c>
    </row>
    <row r="612" spans="1:2" x14ac:dyDescent="0.2">
      <c r="A612" s="2">
        <v>42978</v>
      </c>
      <c r="B612">
        <v>1506.29</v>
      </c>
    </row>
    <row r="613" spans="1:2" x14ac:dyDescent="0.2">
      <c r="A613" s="2">
        <v>42979</v>
      </c>
      <c r="B613">
        <v>1507.82</v>
      </c>
    </row>
    <row r="614" spans="1:2" x14ac:dyDescent="0.2">
      <c r="A614" s="2">
        <v>42980</v>
      </c>
      <c r="B614">
        <v>1507.95</v>
      </c>
    </row>
    <row r="615" spans="1:2" x14ac:dyDescent="0.2">
      <c r="A615" s="2">
        <v>42981</v>
      </c>
      <c r="B615">
        <v>1508.1</v>
      </c>
    </row>
    <row r="616" spans="1:2" x14ac:dyDescent="0.2">
      <c r="A616" s="2">
        <v>42982</v>
      </c>
      <c r="B616">
        <v>1508.59</v>
      </c>
    </row>
    <row r="617" spans="1:2" x14ac:dyDescent="0.2">
      <c r="A617" s="2">
        <v>42983</v>
      </c>
      <c r="B617">
        <v>1509.31</v>
      </c>
    </row>
    <row r="618" spans="1:2" x14ac:dyDescent="0.2">
      <c r="A618" s="2">
        <v>42984</v>
      </c>
      <c r="B618">
        <v>1509.57</v>
      </c>
    </row>
    <row r="619" spans="1:2" x14ac:dyDescent="0.2">
      <c r="A619" s="2">
        <v>42985</v>
      </c>
      <c r="B619">
        <v>1509.23</v>
      </c>
    </row>
    <row r="620" spans="1:2" x14ac:dyDescent="0.2">
      <c r="A620" s="2">
        <v>42986</v>
      </c>
      <c r="B620">
        <v>1511.43</v>
      </c>
    </row>
    <row r="621" spans="1:2" x14ac:dyDescent="0.2">
      <c r="A621" s="2">
        <v>42987</v>
      </c>
      <c r="B621">
        <v>1511.57</v>
      </c>
    </row>
    <row r="622" spans="1:2" x14ac:dyDescent="0.2">
      <c r="A622" s="2">
        <v>42988</v>
      </c>
      <c r="B622">
        <v>1511.71</v>
      </c>
    </row>
    <row r="623" spans="1:2" x14ac:dyDescent="0.2">
      <c r="A623" s="2">
        <v>42989</v>
      </c>
      <c r="B623">
        <v>1510.47</v>
      </c>
    </row>
    <row r="624" spans="1:2" x14ac:dyDescent="0.2">
      <c r="A624" s="2">
        <v>42990</v>
      </c>
      <c r="B624">
        <v>1508.18</v>
      </c>
    </row>
    <row r="625" spans="1:2" x14ac:dyDescent="0.2">
      <c r="A625" s="2">
        <v>42991</v>
      </c>
      <c r="B625">
        <v>1508.29</v>
      </c>
    </row>
    <row r="626" spans="1:2" x14ac:dyDescent="0.2">
      <c r="A626" s="2">
        <v>42992</v>
      </c>
      <c r="B626">
        <v>1507.26</v>
      </c>
    </row>
    <row r="627" spans="1:2" x14ac:dyDescent="0.2">
      <c r="A627" s="2">
        <v>42993</v>
      </c>
      <c r="B627">
        <v>1504.79</v>
      </c>
    </row>
    <row r="628" spans="1:2" x14ac:dyDescent="0.2">
      <c r="A628" s="2">
        <v>42994</v>
      </c>
      <c r="B628">
        <v>1504.94</v>
      </c>
    </row>
    <row r="629" spans="1:2" x14ac:dyDescent="0.2">
      <c r="A629" s="2">
        <v>42995</v>
      </c>
      <c r="B629">
        <v>1505.08</v>
      </c>
    </row>
    <row r="630" spans="1:2" x14ac:dyDescent="0.2">
      <c r="A630" s="2">
        <v>42996</v>
      </c>
      <c r="B630">
        <v>1505.23</v>
      </c>
    </row>
    <row r="631" spans="1:2" x14ac:dyDescent="0.2">
      <c r="A631" s="2">
        <v>42997</v>
      </c>
      <c r="B631">
        <v>1505.38</v>
      </c>
    </row>
    <row r="632" spans="1:2" x14ac:dyDescent="0.2">
      <c r="A632" s="2">
        <v>42998</v>
      </c>
      <c r="B632">
        <v>1504.21</v>
      </c>
    </row>
    <row r="633" spans="1:2" x14ac:dyDescent="0.2">
      <c r="A633" s="2">
        <v>42999</v>
      </c>
      <c r="B633">
        <v>1505.29</v>
      </c>
    </row>
    <row r="634" spans="1:2" x14ac:dyDescent="0.2">
      <c r="A634" s="2">
        <v>43000</v>
      </c>
      <c r="B634">
        <v>1509.17</v>
      </c>
    </row>
    <row r="635" spans="1:2" x14ac:dyDescent="0.2">
      <c r="A635" s="2">
        <v>43001</v>
      </c>
      <c r="B635">
        <v>1509.3</v>
      </c>
    </row>
    <row r="636" spans="1:2" x14ac:dyDescent="0.2">
      <c r="A636" s="2">
        <v>43002</v>
      </c>
      <c r="B636">
        <v>1509.45</v>
      </c>
    </row>
    <row r="637" spans="1:2" x14ac:dyDescent="0.2">
      <c r="A637" s="2">
        <v>43003</v>
      </c>
      <c r="B637">
        <v>1509.41</v>
      </c>
    </row>
    <row r="638" spans="1:2" x14ac:dyDescent="0.2">
      <c r="A638" s="2">
        <v>43004</v>
      </c>
      <c r="B638">
        <v>1510.26</v>
      </c>
    </row>
    <row r="639" spans="1:2" x14ac:dyDescent="0.2">
      <c r="A639" s="2">
        <v>43005</v>
      </c>
      <c r="B639">
        <v>1509.7</v>
      </c>
    </row>
    <row r="640" spans="1:2" x14ac:dyDescent="0.2">
      <c r="A640" s="2">
        <v>43006</v>
      </c>
      <c r="B640">
        <v>1509.16</v>
      </c>
    </row>
    <row r="641" spans="1:2" x14ac:dyDescent="0.2">
      <c r="A641" s="2">
        <v>43007</v>
      </c>
      <c r="B641">
        <v>1504.87</v>
      </c>
    </row>
    <row r="642" spans="1:2" x14ac:dyDescent="0.2">
      <c r="A642" s="2">
        <v>43008</v>
      </c>
      <c r="B642">
        <v>1505.03</v>
      </c>
    </row>
    <row r="643" spans="1:2" x14ac:dyDescent="0.2">
      <c r="A643" s="2">
        <v>43009</v>
      </c>
      <c r="B643">
        <v>1505.17</v>
      </c>
    </row>
    <row r="644" spans="1:2" x14ac:dyDescent="0.2">
      <c r="A644" s="2">
        <v>43010</v>
      </c>
      <c r="B644">
        <v>1502.9</v>
      </c>
    </row>
    <row r="645" spans="1:2" x14ac:dyDescent="0.2">
      <c r="A645" s="2">
        <v>43011</v>
      </c>
      <c r="B645">
        <v>1499.58</v>
      </c>
    </row>
    <row r="646" spans="1:2" x14ac:dyDescent="0.2">
      <c r="A646" s="2">
        <v>43012</v>
      </c>
      <c r="B646">
        <v>1496.2</v>
      </c>
    </row>
    <row r="647" spans="1:2" x14ac:dyDescent="0.2">
      <c r="A647" s="2">
        <v>43013</v>
      </c>
      <c r="B647">
        <v>1490.73</v>
      </c>
    </row>
    <row r="648" spans="1:2" x14ac:dyDescent="0.2">
      <c r="A648" s="2">
        <v>43014</v>
      </c>
      <c r="B648">
        <v>1483.31</v>
      </c>
    </row>
    <row r="649" spans="1:2" x14ac:dyDescent="0.2">
      <c r="A649" s="2">
        <v>43015</v>
      </c>
      <c r="B649">
        <v>1483.47</v>
      </c>
    </row>
    <row r="650" spans="1:2" x14ac:dyDescent="0.2">
      <c r="A650" s="2">
        <v>43016</v>
      </c>
      <c r="B650">
        <v>1483.63</v>
      </c>
    </row>
    <row r="651" spans="1:2" x14ac:dyDescent="0.2">
      <c r="A651" s="2">
        <v>43017</v>
      </c>
      <c r="B651">
        <v>1483.79</v>
      </c>
    </row>
    <row r="652" spans="1:2" x14ac:dyDescent="0.2">
      <c r="A652" s="2">
        <v>43018</v>
      </c>
      <c r="B652">
        <v>1478.67</v>
      </c>
    </row>
    <row r="653" spans="1:2" x14ac:dyDescent="0.2">
      <c r="A653" s="2">
        <v>43019</v>
      </c>
      <c r="B653">
        <v>1477.64</v>
      </c>
    </row>
    <row r="654" spans="1:2" x14ac:dyDescent="0.2">
      <c r="A654" s="2">
        <v>43020</v>
      </c>
      <c r="B654">
        <v>1474.88</v>
      </c>
    </row>
    <row r="655" spans="1:2" x14ac:dyDescent="0.2">
      <c r="A655" s="2">
        <v>43021</v>
      </c>
      <c r="B655">
        <v>1474.14</v>
      </c>
    </row>
    <row r="656" spans="1:2" x14ac:dyDescent="0.2">
      <c r="A656" s="2">
        <v>43022</v>
      </c>
      <c r="B656">
        <v>1474.11</v>
      </c>
    </row>
    <row r="657" spans="1:2" x14ac:dyDescent="0.2">
      <c r="A657" s="2">
        <v>43023</v>
      </c>
      <c r="B657">
        <v>1474.11</v>
      </c>
    </row>
    <row r="658" spans="1:2" x14ac:dyDescent="0.2">
      <c r="A658" s="2">
        <v>43024</v>
      </c>
      <c r="B658">
        <v>1473.17</v>
      </c>
    </row>
    <row r="659" spans="1:2" x14ac:dyDescent="0.2">
      <c r="A659" s="2">
        <v>43025</v>
      </c>
      <c r="B659">
        <v>1471.72</v>
      </c>
    </row>
    <row r="660" spans="1:2" x14ac:dyDescent="0.2">
      <c r="A660" s="2">
        <v>43026</v>
      </c>
      <c r="B660">
        <v>1470.98</v>
      </c>
    </row>
    <row r="661" spans="1:2" x14ac:dyDescent="0.2">
      <c r="A661" s="2">
        <v>43027</v>
      </c>
      <c r="B661">
        <v>1474.35</v>
      </c>
    </row>
    <row r="662" spans="1:2" x14ac:dyDescent="0.2">
      <c r="A662" s="2">
        <v>43028</v>
      </c>
      <c r="B662">
        <v>1478.58</v>
      </c>
    </row>
    <row r="663" spans="1:2" x14ac:dyDescent="0.2">
      <c r="A663" s="2">
        <v>43029</v>
      </c>
      <c r="B663">
        <v>1478.56</v>
      </c>
    </row>
    <row r="664" spans="1:2" x14ac:dyDescent="0.2">
      <c r="A664" s="2">
        <v>43030</v>
      </c>
      <c r="B664">
        <v>1478.56</v>
      </c>
    </row>
    <row r="665" spans="1:2" x14ac:dyDescent="0.2">
      <c r="A665" s="2">
        <v>43031</v>
      </c>
      <c r="B665">
        <v>1487.52</v>
      </c>
    </row>
    <row r="666" spans="1:2" x14ac:dyDescent="0.2">
      <c r="A666" s="2">
        <v>43032</v>
      </c>
      <c r="B666">
        <v>1490.12</v>
      </c>
    </row>
    <row r="667" spans="1:2" x14ac:dyDescent="0.2">
      <c r="A667" s="2">
        <v>43033</v>
      </c>
      <c r="B667">
        <v>1484.48</v>
      </c>
    </row>
    <row r="668" spans="1:2" x14ac:dyDescent="0.2">
      <c r="A668" s="2">
        <v>43034</v>
      </c>
      <c r="B668">
        <v>1487.45</v>
      </c>
    </row>
    <row r="669" spans="1:2" x14ac:dyDescent="0.2">
      <c r="A669" s="2">
        <v>43035</v>
      </c>
      <c r="B669">
        <v>1487.44</v>
      </c>
    </row>
    <row r="670" spans="1:2" x14ac:dyDescent="0.2">
      <c r="A670" s="2">
        <v>43036</v>
      </c>
      <c r="B670">
        <v>1487.44</v>
      </c>
    </row>
    <row r="671" spans="1:2" x14ac:dyDescent="0.2">
      <c r="A671" s="2">
        <v>43037</v>
      </c>
      <c r="B671">
        <v>1487.44</v>
      </c>
    </row>
    <row r="672" spans="1:2" x14ac:dyDescent="0.2">
      <c r="A672" s="2">
        <v>43038</v>
      </c>
      <c r="B672">
        <v>1490.09</v>
      </c>
    </row>
    <row r="673" spans="1:2" x14ac:dyDescent="0.2">
      <c r="A673" s="2">
        <v>43039</v>
      </c>
      <c r="B673">
        <v>1490.75</v>
      </c>
    </row>
    <row r="674" spans="1:2" x14ac:dyDescent="0.2">
      <c r="A674" s="2">
        <v>43040</v>
      </c>
      <c r="B674">
        <v>1490.74</v>
      </c>
    </row>
    <row r="675" spans="1:2" x14ac:dyDescent="0.2">
      <c r="A675" s="2">
        <v>43041</v>
      </c>
      <c r="B675">
        <v>1491.83</v>
      </c>
    </row>
    <row r="676" spans="1:2" x14ac:dyDescent="0.2">
      <c r="A676" s="2">
        <v>43042</v>
      </c>
      <c r="B676">
        <v>1491.01</v>
      </c>
    </row>
    <row r="677" spans="1:2" x14ac:dyDescent="0.2">
      <c r="A677" s="2">
        <v>43043</v>
      </c>
      <c r="B677">
        <v>1491</v>
      </c>
    </row>
    <row r="678" spans="1:2" x14ac:dyDescent="0.2">
      <c r="A678" s="2">
        <v>43044</v>
      </c>
      <c r="B678">
        <v>1490.99</v>
      </c>
    </row>
    <row r="679" spans="1:2" x14ac:dyDescent="0.2">
      <c r="A679" s="2">
        <v>43045</v>
      </c>
      <c r="B679">
        <v>1491.28</v>
      </c>
    </row>
    <row r="680" spans="1:2" x14ac:dyDescent="0.2">
      <c r="A680" s="2">
        <v>43046</v>
      </c>
      <c r="B680">
        <v>1491.1</v>
      </c>
    </row>
    <row r="681" spans="1:2" x14ac:dyDescent="0.2">
      <c r="A681" s="2">
        <v>43047</v>
      </c>
      <c r="B681">
        <v>1493.27</v>
      </c>
    </row>
    <row r="682" spans="1:2" x14ac:dyDescent="0.2">
      <c r="A682" s="2">
        <v>43048</v>
      </c>
      <c r="B682">
        <v>1495.49</v>
      </c>
    </row>
    <row r="683" spans="1:2" x14ac:dyDescent="0.2">
      <c r="A683" s="2">
        <v>43049</v>
      </c>
      <c r="B683">
        <v>1495.46</v>
      </c>
    </row>
    <row r="684" spans="1:2" x14ac:dyDescent="0.2">
      <c r="A684" s="2">
        <v>43050</v>
      </c>
      <c r="B684">
        <v>1495.79</v>
      </c>
    </row>
    <row r="685" spans="1:2" x14ac:dyDescent="0.2">
      <c r="A685" s="2">
        <v>43051</v>
      </c>
      <c r="B685">
        <v>1496.11</v>
      </c>
    </row>
    <row r="686" spans="1:2" x14ac:dyDescent="0.2">
      <c r="A686" s="2">
        <v>43052</v>
      </c>
      <c r="B686">
        <v>1496.97</v>
      </c>
    </row>
    <row r="687" spans="1:2" x14ac:dyDescent="0.2">
      <c r="A687" s="2">
        <v>43053</v>
      </c>
      <c r="B687">
        <v>1497.84</v>
      </c>
    </row>
    <row r="688" spans="1:2" x14ac:dyDescent="0.2">
      <c r="A688" s="2">
        <v>43054</v>
      </c>
      <c r="B688">
        <v>1497.14</v>
      </c>
    </row>
    <row r="689" spans="1:2" x14ac:dyDescent="0.2">
      <c r="A689" s="2">
        <v>43055</v>
      </c>
      <c r="B689">
        <v>1494.31</v>
      </c>
    </row>
    <row r="690" spans="1:2" x14ac:dyDescent="0.2">
      <c r="A690" s="2">
        <v>43056</v>
      </c>
      <c r="B690">
        <v>1492.55</v>
      </c>
    </row>
    <row r="691" spans="1:2" x14ac:dyDescent="0.2">
      <c r="A691" s="2">
        <v>43057</v>
      </c>
      <c r="B691">
        <v>1492.87</v>
      </c>
    </row>
    <row r="692" spans="1:2" x14ac:dyDescent="0.2">
      <c r="A692" s="2">
        <v>43058</v>
      </c>
      <c r="B692">
        <v>1493.2</v>
      </c>
    </row>
    <row r="693" spans="1:2" x14ac:dyDescent="0.2">
      <c r="A693" s="2">
        <v>43059</v>
      </c>
      <c r="B693">
        <v>1494.36</v>
      </c>
    </row>
    <row r="694" spans="1:2" x14ac:dyDescent="0.2">
      <c r="A694" s="2">
        <v>43060</v>
      </c>
      <c r="B694">
        <v>1490.14</v>
      </c>
    </row>
    <row r="695" spans="1:2" x14ac:dyDescent="0.2">
      <c r="A695" s="2">
        <v>43061</v>
      </c>
      <c r="B695">
        <v>1485.64</v>
      </c>
    </row>
    <row r="696" spans="1:2" x14ac:dyDescent="0.2">
      <c r="A696" s="2">
        <v>43062</v>
      </c>
      <c r="B696">
        <v>1483</v>
      </c>
    </row>
    <row r="697" spans="1:2" x14ac:dyDescent="0.2">
      <c r="A697" s="2">
        <v>43063</v>
      </c>
      <c r="B697">
        <v>1484.01</v>
      </c>
    </row>
    <row r="698" spans="1:2" x14ac:dyDescent="0.2">
      <c r="A698" s="2">
        <v>43064</v>
      </c>
      <c r="B698">
        <v>1484.32</v>
      </c>
    </row>
    <row r="699" spans="1:2" x14ac:dyDescent="0.2">
      <c r="A699" s="2">
        <v>43065</v>
      </c>
      <c r="B699">
        <v>1484.66</v>
      </c>
    </row>
    <row r="700" spans="1:2" x14ac:dyDescent="0.2">
      <c r="A700" s="2">
        <v>43066</v>
      </c>
      <c r="B700">
        <v>1486.24</v>
      </c>
    </row>
    <row r="701" spans="1:2" x14ac:dyDescent="0.2">
      <c r="A701" s="2">
        <v>43067</v>
      </c>
      <c r="B701">
        <v>1483.74</v>
      </c>
    </row>
    <row r="702" spans="1:2" x14ac:dyDescent="0.2">
      <c r="A702" s="2">
        <v>43068</v>
      </c>
      <c r="B702">
        <v>1484.43</v>
      </c>
    </row>
    <row r="703" spans="1:2" x14ac:dyDescent="0.2">
      <c r="A703" s="2">
        <v>43069</v>
      </c>
      <c r="B703">
        <v>1483.43</v>
      </c>
    </row>
    <row r="704" spans="1:2" x14ac:dyDescent="0.2">
      <c r="A704" s="2">
        <v>43070</v>
      </c>
      <c r="B704">
        <v>1482.89</v>
      </c>
    </row>
    <row r="705" spans="1:2" x14ac:dyDescent="0.2">
      <c r="A705" s="2">
        <v>43071</v>
      </c>
      <c r="B705">
        <v>1483.21</v>
      </c>
    </row>
    <row r="706" spans="1:2" x14ac:dyDescent="0.2">
      <c r="A706" s="2">
        <v>43072</v>
      </c>
      <c r="B706">
        <v>1483.54</v>
      </c>
    </row>
    <row r="707" spans="1:2" x14ac:dyDescent="0.2">
      <c r="A707" s="2">
        <v>43073</v>
      </c>
      <c r="B707">
        <v>1482.3</v>
      </c>
    </row>
    <row r="708" spans="1:2" x14ac:dyDescent="0.2">
      <c r="A708" s="2">
        <v>43074</v>
      </c>
      <c r="B708">
        <v>1480.8</v>
      </c>
    </row>
    <row r="709" spans="1:2" x14ac:dyDescent="0.2">
      <c r="A709" s="2">
        <v>43075</v>
      </c>
      <c r="B709">
        <v>1480.41</v>
      </c>
    </row>
    <row r="710" spans="1:2" x14ac:dyDescent="0.2">
      <c r="A710" s="2">
        <v>43076</v>
      </c>
      <c r="B710">
        <v>1478.5</v>
      </c>
    </row>
    <row r="711" spans="1:2" x14ac:dyDescent="0.2">
      <c r="A711" s="2">
        <v>43077</v>
      </c>
      <c r="B711">
        <v>1478.83</v>
      </c>
    </row>
    <row r="712" spans="1:2" x14ac:dyDescent="0.2">
      <c r="A712" s="2">
        <v>43078</v>
      </c>
      <c r="B712">
        <v>1479.16</v>
      </c>
    </row>
    <row r="713" spans="1:2" x14ac:dyDescent="0.2">
      <c r="A713" s="2">
        <v>43079</v>
      </c>
      <c r="B713">
        <v>1479.27</v>
      </c>
    </row>
    <row r="714" spans="1:2" x14ac:dyDescent="0.2">
      <c r="A714" s="2">
        <v>43080</v>
      </c>
      <c r="B714">
        <v>1475.46</v>
      </c>
    </row>
    <row r="715" spans="1:2" x14ac:dyDescent="0.2">
      <c r="A715" s="2">
        <v>43081</v>
      </c>
      <c r="B715">
        <v>1474.08</v>
      </c>
    </row>
    <row r="716" spans="1:2" x14ac:dyDescent="0.2">
      <c r="A716" s="2">
        <v>43082</v>
      </c>
      <c r="B716">
        <v>1472.18</v>
      </c>
    </row>
    <row r="717" spans="1:2" x14ac:dyDescent="0.2">
      <c r="A717" s="2">
        <v>43083</v>
      </c>
      <c r="B717">
        <v>1470.57</v>
      </c>
    </row>
    <row r="718" spans="1:2" x14ac:dyDescent="0.2">
      <c r="A718" s="2">
        <v>43084</v>
      </c>
      <c r="B718">
        <v>1470.92</v>
      </c>
    </row>
    <row r="719" spans="1:2" x14ac:dyDescent="0.2">
      <c r="A719" s="2">
        <v>43085</v>
      </c>
      <c r="B719">
        <v>1471.04</v>
      </c>
    </row>
    <row r="720" spans="1:2" x14ac:dyDescent="0.2">
      <c r="A720" s="2">
        <v>43086</v>
      </c>
      <c r="B720">
        <v>1471.16</v>
      </c>
    </row>
    <row r="721" spans="1:2" x14ac:dyDescent="0.2">
      <c r="A721" s="2">
        <v>43087</v>
      </c>
      <c r="B721">
        <v>1478.06</v>
      </c>
    </row>
    <row r="722" spans="1:2" x14ac:dyDescent="0.2">
      <c r="A722" s="2">
        <v>43088</v>
      </c>
      <c r="B722">
        <v>1479.06</v>
      </c>
    </row>
    <row r="723" spans="1:2" x14ac:dyDescent="0.2">
      <c r="A723" s="2">
        <v>43089</v>
      </c>
      <c r="B723">
        <v>1484.47</v>
      </c>
    </row>
    <row r="724" spans="1:2" x14ac:dyDescent="0.2">
      <c r="A724" s="2">
        <v>43090</v>
      </c>
      <c r="B724">
        <v>1489.56</v>
      </c>
    </row>
    <row r="725" spans="1:2" x14ac:dyDescent="0.2">
      <c r="A725" s="2">
        <v>43091</v>
      </c>
      <c r="B725">
        <v>1491.37</v>
      </c>
    </row>
    <row r="726" spans="1:2" x14ac:dyDescent="0.2">
      <c r="A726" s="2">
        <v>43092</v>
      </c>
      <c r="B726">
        <v>1491.47</v>
      </c>
    </row>
    <row r="727" spans="1:2" x14ac:dyDescent="0.2">
      <c r="A727" s="2">
        <v>43093</v>
      </c>
      <c r="B727">
        <v>1491.59</v>
      </c>
    </row>
    <row r="728" spans="1:2" x14ac:dyDescent="0.2">
      <c r="A728" s="2">
        <v>43094</v>
      </c>
      <c r="B728">
        <v>1491.7</v>
      </c>
    </row>
    <row r="729" spans="1:2" x14ac:dyDescent="0.2">
      <c r="A729" s="2">
        <v>43095</v>
      </c>
      <c r="B729">
        <v>1493.31</v>
      </c>
    </row>
    <row r="730" spans="1:2" x14ac:dyDescent="0.2">
      <c r="A730" s="2">
        <v>43096</v>
      </c>
      <c r="B730">
        <v>1495.07</v>
      </c>
    </row>
    <row r="731" spans="1:2" x14ac:dyDescent="0.2">
      <c r="A731" s="2">
        <v>43097</v>
      </c>
      <c r="B731">
        <v>1495.13</v>
      </c>
    </row>
    <row r="732" spans="1:2" x14ac:dyDescent="0.2">
      <c r="A732" s="2">
        <v>43098</v>
      </c>
      <c r="B732">
        <v>1496.55</v>
      </c>
    </row>
    <row r="733" spans="1:2" x14ac:dyDescent="0.2">
      <c r="A733" s="2">
        <v>43099</v>
      </c>
      <c r="B733">
        <v>1496.67</v>
      </c>
    </row>
    <row r="734" spans="1:2" x14ac:dyDescent="0.2">
      <c r="A734" s="2">
        <v>43100</v>
      </c>
      <c r="B734">
        <v>1496.76</v>
      </c>
    </row>
    <row r="735" spans="1:2" x14ac:dyDescent="0.2">
      <c r="A735" s="2">
        <v>43101</v>
      </c>
      <c r="B735">
        <v>1496.87</v>
      </c>
    </row>
    <row r="736" spans="1:2" x14ac:dyDescent="0.2">
      <c r="A736" s="2">
        <v>43102</v>
      </c>
      <c r="B736">
        <v>1497.41</v>
      </c>
    </row>
    <row r="737" spans="1:2" x14ac:dyDescent="0.2">
      <c r="A737" s="2">
        <v>43103</v>
      </c>
      <c r="B737">
        <v>1497.5</v>
      </c>
    </row>
    <row r="738" spans="1:2" x14ac:dyDescent="0.2">
      <c r="A738" s="2">
        <v>43104</v>
      </c>
      <c r="B738">
        <v>1494.48</v>
      </c>
    </row>
    <row r="739" spans="1:2" x14ac:dyDescent="0.2">
      <c r="A739" s="2">
        <v>43105</v>
      </c>
      <c r="B739">
        <v>1496.6</v>
      </c>
    </row>
    <row r="740" spans="1:2" x14ac:dyDescent="0.2">
      <c r="A740" s="2">
        <v>43106</v>
      </c>
      <c r="B740">
        <v>1496.71</v>
      </c>
    </row>
    <row r="741" spans="1:2" x14ac:dyDescent="0.2">
      <c r="A741" s="2">
        <v>43107</v>
      </c>
      <c r="B741">
        <v>1496.82</v>
      </c>
    </row>
    <row r="742" spans="1:2" x14ac:dyDescent="0.2">
      <c r="A742" s="2">
        <v>43108</v>
      </c>
      <c r="B742">
        <v>1496.67</v>
      </c>
    </row>
    <row r="743" spans="1:2" x14ac:dyDescent="0.2">
      <c r="A743" s="2">
        <v>43109</v>
      </c>
      <c r="B743">
        <v>1497.06</v>
      </c>
    </row>
    <row r="744" spans="1:2" x14ac:dyDescent="0.2">
      <c r="A744" s="2">
        <v>43110</v>
      </c>
      <c r="B744">
        <v>1491.6</v>
      </c>
    </row>
    <row r="745" spans="1:2" x14ac:dyDescent="0.2">
      <c r="A745" s="2">
        <v>43111</v>
      </c>
      <c r="B745">
        <v>1492.18</v>
      </c>
    </row>
    <row r="746" spans="1:2" x14ac:dyDescent="0.2">
      <c r="A746" s="2">
        <v>43112</v>
      </c>
      <c r="B746">
        <v>1492.28</v>
      </c>
    </row>
    <row r="747" spans="1:2" x14ac:dyDescent="0.2">
      <c r="A747" s="2">
        <v>43113</v>
      </c>
      <c r="B747">
        <v>1492.39</v>
      </c>
    </row>
    <row r="748" spans="1:2" x14ac:dyDescent="0.2">
      <c r="A748" s="2">
        <v>43114</v>
      </c>
      <c r="B748">
        <v>1492.5</v>
      </c>
    </row>
    <row r="749" spans="1:2" x14ac:dyDescent="0.2">
      <c r="A749" s="2">
        <v>43115</v>
      </c>
      <c r="B749">
        <v>1493.98</v>
      </c>
    </row>
    <row r="750" spans="1:2" x14ac:dyDescent="0.2">
      <c r="A750" s="2">
        <v>43116</v>
      </c>
      <c r="B750">
        <v>1494.07</v>
      </c>
    </row>
    <row r="751" spans="1:2" x14ac:dyDescent="0.2">
      <c r="A751" s="2">
        <v>43117</v>
      </c>
      <c r="B751">
        <v>1496.93</v>
      </c>
    </row>
    <row r="752" spans="1:2" x14ac:dyDescent="0.2">
      <c r="A752" s="2">
        <v>43118</v>
      </c>
      <c r="B752">
        <v>1496.01</v>
      </c>
    </row>
    <row r="753" spans="1:2" x14ac:dyDescent="0.2">
      <c r="A753" s="2">
        <v>43119</v>
      </c>
      <c r="B753">
        <v>1495.36</v>
      </c>
    </row>
    <row r="754" spans="1:2" x14ac:dyDescent="0.2">
      <c r="A754" s="2">
        <v>43120</v>
      </c>
      <c r="B754">
        <v>1495.46</v>
      </c>
    </row>
    <row r="755" spans="1:2" x14ac:dyDescent="0.2">
      <c r="A755" s="2">
        <v>43121</v>
      </c>
      <c r="B755">
        <v>1495.6</v>
      </c>
    </row>
    <row r="756" spans="1:2" x14ac:dyDescent="0.2">
      <c r="A756" s="2">
        <v>43122</v>
      </c>
      <c r="B756">
        <v>1495.31</v>
      </c>
    </row>
    <row r="757" spans="1:2" x14ac:dyDescent="0.2">
      <c r="A757" s="2">
        <v>43123</v>
      </c>
      <c r="B757">
        <v>1497.39</v>
      </c>
    </row>
    <row r="758" spans="1:2" x14ac:dyDescent="0.2">
      <c r="A758" s="2">
        <v>43124</v>
      </c>
      <c r="B758">
        <v>1499.99</v>
      </c>
    </row>
    <row r="759" spans="1:2" x14ac:dyDescent="0.2">
      <c r="A759" s="2">
        <v>43125</v>
      </c>
      <c r="B759">
        <v>1503.74</v>
      </c>
    </row>
    <row r="760" spans="1:2" x14ac:dyDescent="0.2">
      <c r="A760" s="2">
        <v>43126</v>
      </c>
      <c r="B760">
        <v>1503.59</v>
      </c>
    </row>
    <row r="761" spans="1:2" x14ac:dyDescent="0.2">
      <c r="A761" s="2">
        <v>43127</v>
      </c>
      <c r="B761">
        <v>1503.7</v>
      </c>
    </row>
    <row r="762" spans="1:2" x14ac:dyDescent="0.2">
      <c r="A762" s="2">
        <v>43128</v>
      </c>
      <c r="B762">
        <v>1503.8</v>
      </c>
    </row>
    <row r="763" spans="1:2" x14ac:dyDescent="0.2">
      <c r="A763" s="2">
        <v>43129</v>
      </c>
      <c r="B763">
        <v>1501.43</v>
      </c>
    </row>
    <row r="764" spans="1:2" x14ac:dyDescent="0.2">
      <c r="A764" s="2">
        <v>43130</v>
      </c>
      <c r="B764">
        <v>1500.15</v>
      </c>
    </row>
    <row r="765" spans="1:2" x14ac:dyDescent="0.2">
      <c r="A765" s="2">
        <v>43131</v>
      </c>
      <c r="B765">
        <v>1499.92</v>
      </c>
    </row>
    <row r="766" spans="1:2" x14ac:dyDescent="0.2">
      <c r="A766" s="2">
        <v>43132</v>
      </c>
      <c r="B766">
        <v>1499.21</v>
      </c>
    </row>
    <row r="767" spans="1:2" x14ac:dyDescent="0.2">
      <c r="A767" s="2">
        <v>43133</v>
      </c>
      <c r="B767">
        <v>1496.91</v>
      </c>
    </row>
    <row r="768" spans="1:2" x14ac:dyDescent="0.2">
      <c r="A768" s="2">
        <v>43134</v>
      </c>
      <c r="B768">
        <v>1497.03</v>
      </c>
    </row>
    <row r="769" spans="1:2" x14ac:dyDescent="0.2">
      <c r="A769" s="2">
        <v>43135</v>
      </c>
      <c r="B769">
        <v>1497.14</v>
      </c>
    </row>
    <row r="770" spans="1:2" x14ac:dyDescent="0.2">
      <c r="A770" s="2">
        <v>43136</v>
      </c>
      <c r="B770">
        <v>1497.16</v>
      </c>
    </row>
    <row r="771" spans="1:2" x14ac:dyDescent="0.2">
      <c r="A771" s="2">
        <v>43137</v>
      </c>
      <c r="B771">
        <v>1499.2</v>
      </c>
    </row>
    <row r="772" spans="1:2" x14ac:dyDescent="0.2">
      <c r="A772" s="2">
        <v>43138</v>
      </c>
      <c r="B772">
        <v>1497.77</v>
      </c>
    </row>
    <row r="773" spans="1:2" x14ac:dyDescent="0.2">
      <c r="A773" s="2">
        <v>43139</v>
      </c>
      <c r="B773">
        <v>1501.84</v>
      </c>
    </row>
    <row r="774" spans="1:2" x14ac:dyDescent="0.2">
      <c r="A774" s="2">
        <v>43140</v>
      </c>
      <c r="B774">
        <v>1502.37</v>
      </c>
    </row>
    <row r="775" spans="1:2" x14ac:dyDescent="0.2">
      <c r="A775" s="2">
        <v>43141</v>
      </c>
      <c r="B775">
        <v>1502.66</v>
      </c>
    </row>
    <row r="776" spans="1:2" x14ac:dyDescent="0.2">
      <c r="A776" s="2">
        <v>43142</v>
      </c>
      <c r="B776">
        <v>1502.94</v>
      </c>
    </row>
    <row r="777" spans="1:2" x14ac:dyDescent="0.2">
      <c r="A777" s="2">
        <v>43143</v>
      </c>
      <c r="B777">
        <v>1502.47</v>
      </c>
    </row>
    <row r="778" spans="1:2" x14ac:dyDescent="0.2">
      <c r="A778" s="2">
        <v>43144</v>
      </c>
      <c r="B778">
        <v>1504.23</v>
      </c>
    </row>
    <row r="779" spans="1:2" x14ac:dyDescent="0.2">
      <c r="A779" s="2">
        <v>43145</v>
      </c>
      <c r="B779">
        <v>1505.11</v>
      </c>
    </row>
    <row r="780" spans="1:2" x14ac:dyDescent="0.2">
      <c r="A780" s="2">
        <v>43146</v>
      </c>
      <c r="B780">
        <v>1503.79</v>
      </c>
    </row>
    <row r="781" spans="1:2" x14ac:dyDescent="0.2">
      <c r="A781" s="2">
        <v>43147</v>
      </c>
      <c r="B781">
        <v>1503.06</v>
      </c>
    </row>
    <row r="782" spans="1:2" x14ac:dyDescent="0.2">
      <c r="A782" s="2">
        <v>43148</v>
      </c>
      <c r="B782">
        <v>1503.32</v>
      </c>
    </row>
    <row r="783" spans="1:2" x14ac:dyDescent="0.2">
      <c r="A783" s="2">
        <v>43149</v>
      </c>
      <c r="B783">
        <v>1503.59</v>
      </c>
    </row>
    <row r="784" spans="1:2" x14ac:dyDescent="0.2">
      <c r="A784" s="2">
        <v>43150</v>
      </c>
      <c r="B784">
        <v>1504.68</v>
      </c>
    </row>
    <row r="785" spans="1:2" x14ac:dyDescent="0.2">
      <c r="A785" s="2">
        <v>43151</v>
      </c>
      <c r="B785">
        <v>1506.3</v>
      </c>
    </row>
    <row r="786" spans="1:2" x14ac:dyDescent="0.2">
      <c r="A786" s="2">
        <v>43152</v>
      </c>
      <c r="B786">
        <v>1507.49</v>
      </c>
    </row>
    <row r="787" spans="1:2" x14ac:dyDescent="0.2">
      <c r="A787" s="2">
        <v>43153</v>
      </c>
      <c r="B787">
        <v>1508.4</v>
      </c>
    </row>
    <row r="788" spans="1:2" x14ac:dyDescent="0.2">
      <c r="A788" s="2">
        <v>43154</v>
      </c>
      <c r="B788">
        <v>1507.56</v>
      </c>
    </row>
    <row r="789" spans="1:2" x14ac:dyDescent="0.2">
      <c r="A789" s="2">
        <v>43155</v>
      </c>
      <c r="B789">
        <v>1507.83</v>
      </c>
    </row>
    <row r="790" spans="1:2" x14ac:dyDescent="0.2">
      <c r="A790" s="2">
        <v>43156</v>
      </c>
      <c r="B790">
        <v>1508.1</v>
      </c>
    </row>
    <row r="791" spans="1:2" x14ac:dyDescent="0.2">
      <c r="A791" s="2">
        <v>43157</v>
      </c>
      <c r="B791">
        <v>1508.14</v>
      </c>
    </row>
    <row r="792" spans="1:2" x14ac:dyDescent="0.2">
      <c r="A792" s="2">
        <v>43158</v>
      </c>
      <c r="B792">
        <v>1506.76</v>
      </c>
    </row>
    <row r="793" spans="1:2" x14ac:dyDescent="0.2">
      <c r="A793" s="2">
        <v>43159</v>
      </c>
      <c r="B793">
        <v>1507.49</v>
      </c>
    </row>
    <row r="794" spans="1:2" x14ac:dyDescent="0.2">
      <c r="A794" s="2">
        <v>43160</v>
      </c>
      <c r="B794">
        <v>1509.28</v>
      </c>
    </row>
    <row r="795" spans="1:2" x14ac:dyDescent="0.2">
      <c r="A795" s="2">
        <v>43161</v>
      </c>
      <c r="B795">
        <v>1510.35</v>
      </c>
    </row>
    <row r="796" spans="1:2" x14ac:dyDescent="0.2">
      <c r="A796" s="2">
        <v>43162</v>
      </c>
      <c r="B796">
        <v>1510.63</v>
      </c>
    </row>
    <row r="797" spans="1:2" x14ac:dyDescent="0.2">
      <c r="A797" s="2">
        <v>43163</v>
      </c>
      <c r="B797">
        <v>1510.89</v>
      </c>
    </row>
    <row r="798" spans="1:2" x14ac:dyDescent="0.2">
      <c r="A798" s="2">
        <v>43164</v>
      </c>
      <c r="B798">
        <v>1510.54</v>
      </c>
    </row>
    <row r="799" spans="1:2" x14ac:dyDescent="0.2">
      <c r="A799" s="2">
        <v>43165</v>
      </c>
      <c r="B799">
        <v>1510.54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P378"/>
  <sheetViews>
    <sheetView topLeftCell="AQ1" zoomScale="85" zoomScaleNormal="85" workbookViewId="0">
      <selection activeCell="AY15" sqref="AY15"/>
    </sheetView>
  </sheetViews>
  <sheetFormatPr baseColWidth="10" defaultRowHeight="14.25" x14ac:dyDescent="0.2"/>
  <cols>
    <col min="1" max="1" width="10.875" style="42" customWidth="1"/>
    <col min="2" max="2" width="17.375" style="42" customWidth="1"/>
    <col min="3" max="3" width="12" style="42" customWidth="1"/>
    <col min="4" max="6" width="12.25" style="42" customWidth="1"/>
    <col min="7" max="7" width="17.375" style="42" customWidth="1"/>
    <col min="8" max="8" width="13.25" style="42" customWidth="1"/>
    <col min="9" max="11" width="11" style="42"/>
    <col min="12" max="12" width="17.25" style="42" customWidth="1"/>
    <col min="13" max="13" width="16.625" style="42" customWidth="1"/>
    <col min="14" max="16" width="11" style="42"/>
    <col min="17" max="17" width="17.25" style="42" customWidth="1"/>
    <col min="18" max="18" width="16.75" style="42" customWidth="1"/>
    <col min="19" max="21" width="11" style="42"/>
    <col min="22" max="22" width="16.875" style="42" customWidth="1"/>
    <col min="23" max="23" width="12.25" style="42" customWidth="1"/>
    <col min="24" max="26" width="11.875" style="42" customWidth="1"/>
    <col min="27" max="27" width="13.125" style="42" bestFit="1" customWidth="1"/>
    <col min="28" max="28" width="18.75" style="42" bestFit="1" customWidth="1"/>
    <col min="29" max="29" width="22.375" style="42" customWidth="1"/>
    <col min="30" max="30" width="11" style="42"/>
    <col min="31" max="31" width="16.875" style="42" customWidth="1"/>
    <col min="32" max="32" width="12.25" style="42" customWidth="1"/>
    <col min="33" max="33" width="11.875" style="42" customWidth="1"/>
    <col min="34" max="36" width="11" style="42"/>
    <col min="37" max="37" width="17.25" style="42" customWidth="1"/>
    <col min="38" max="38" width="16.75" style="42" customWidth="1"/>
    <col min="39" max="48" width="11" style="42"/>
    <col min="49" max="49" width="11" style="42" customWidth="1"/>
    <col min="50" max="50" width="11.875" style="42" customWidth="1"/>
    <col min="51" max="51" width="11" style="42"/>
    <col min="52" max="52" width="20.25" style="42" customWidth="1"/>
    <col min="53" max="53" width="17.375" style="42" customWidth="1"/>
    <col min="54" max="54" width="11.875" style="42" customWidth="1"/>
    <col min="55" max="56" width="17.25" style="42" customWidth="1"/>
    <col min="57" max="59" width="16.875" style="42" customWidth="1"/>
    <col min="60" max="60" width="18.25" style="42" bestFit="1" customWidth="1"/>
    <col min="61" max="62" width="11" style="42"/>
    <col min="63" max="63" width="18.75" style="42" bestFit="1" customWidth="1"/>
    <col min="64" max="64" width="15.875" style="42" customWidth="1"/>
    <col min="65" max="65" width="12.75" style="42" customWidth="1"/>
    <col min="66" max="66" width="12.5" style="42" bestFit="1" customWidth="1"/>
    <col min="67" max="72" width="11" style="42"/>
    <col min="73" max="73" width="10.75" style="42" bestFit="1" customWidth="1"/>
    <col min="74" max="16384" width="11" style="42"/>
  </cols>
  <sheetData>
    <row r="1" spans="2:68" x14ac:dyDescent="0.2">
      <c r="B1" s="42" t="s">
        <v>0</v>
      </c>
      <c r="G1" s="42" t="s">
        <v>3</v>
      </c>
      <c r="L1" s="42" t="s">
        <v>4</v>
      </c>
      <c r="M1" s="42">
        <f>+_xll.BDH(L1,"PX_LAST",L3-1,L3-1)</f>
        <v>38919.550000000003</v>
      </c>
      <c r="Q1" s="42" t="s">
        <v>5</v>
      </c>
      <c r="R1" s="42">
        <f>+_xll.BDH(Q1,"PX_LAST",Q3-1,Q3-1)</f>
        <v>36667.879999999997</v>
      </c>
      <c r="S1" s="42">
        <f>+_xll.BDH(Q1,"PX_LAST",Q3-2,Q3-2)</f>
        <v>36611.99</v>
      </c>
      <c r="V1" s="42" t="s">
        <v>6</v>
      </c>
      <c r="W1" s="42">
        <f>+_xll.BDH(V1,"PX_LAST",V3-2,V3-2)</f>
        <v>1471.05</v>
      </c>
      <c r="Z1" s="42" t="s">
        <v>34</v>
      </c>
      <c r="AB1" s="42" t="s">
        <v>33</v>
      </c>
      <c r="AE1" s="42" t="s">
        <v>26</v>
      </c>
      <c r="AK1" s="42" t="s">
        <v>25</v>
      </c>
      <c r="AQ1" s="42" t="s">
        <v>37</v>
      </c>
      <c r="AS1" s="42" t="s">
        <v>41</v>
      </c>
      <c r="AT1" s="42" t="s">
        <v>40</v>
      </c>
      <c r="AZ1" s="42">
        <v>1012.17</v>
      </c>
    </row>
    <row r="2" spans="2:68" x14ac:dyDescent="0.2">
      <c r="B2" s="42" t="s">
        <v>1</v>
      </c>
      <c r="C2" s="42" t="s">
        <v>2</v>
      </c>
      <c r="G2" s="42" t="s">
        <v>1</v>
      </c>
      <c r="H2" s="42" t="s">
        <v>2</v>
      </c>
      <c r="L2" s="42" t="s">
        <v>1</v>
      </c>
      <c r="M2" s="42" t="s">
        <v>2</v>
      </c>
      <c r="Q2" s="42" t="s">
        <v>1</v>
      </c>
      <c r="R2" s="42" t="s">
        <v>2</v>
      </c>
      <c r="V2" s="42" t="s">
        <v>1</v>
      </c>
      <c r="W2" s="42" t="s">
        <v>2</v>
      </c>
      <c r="Z2" s="42" t="s">
        <v>31</v>
      </c>
      <c r="AA2" s="42" t="s">
        <v>32</v>
      </c>
      <c r="AB2" s="42" t="s">
        <v>35</v>
      </c>
      <c r="AC2" s="42" t="s">
        <v>31</v>
      </c>
      <c r="AE2" s="42" t="s">
        <v>1</v>
      </c>
      <c r="AF2" s="42" t="s">
        <v>2</v>
      </c>
      <c r="AK2" s="42" t="s">
        <v>1</v>
      </c>
      <c r="AL2" s="42" t="s">
        <v>2</v>
      </c>
      <c r="AZ2" s="42">
        <v>1000</v>
      </c>
    </row>
    <row r="3" spans="2:68" x14ac:dyDescent="0.2">
      <c r="B3" s="43">
        <f>_xll.BDH($B$1,$C$2,$AX$3,$AX$4,"Dir=V","Dts=S","Sort=A","Quote=C","QtTyp=Y","Days=A","Per=cd","DtFmt=D","Fill=P","UseDPDF=Y","cols=2;rows=294")</f>
        <v>42735</v>
      </c>
      <c r="C3" s="42">
        <v>35208.870000000003</v>
      </c>
      <c r="E3" s="42">
        <v>100</v>
      </c>
      <c r="G3" s="43">
        <f>_xll.BDH($G$1,$H$2,$AX$3,$AX$4,"Dir=V","Dts=S","Sort=A","Quote=C","QtTyp=Y","Days=A","Per=cd","DtFmt=D","Fill=P","UseDPDF=Y","cols=2;rows=294")</f>
        <v>42735</v>
      </c>
      <c r="H3" s="42">
        <v>35015.839999999997</v>
      </c>
      <c r="J3" s="42">
        <v>100</v>
      </c>
      <c r="L3" s="43">
        <f>_xll.BDH($L$1,$M$2,$AX$3,$AX$4,"Dir=V","Dts=S","Sort=A","Quote=C","QtTyp=Y","Days=A","Per=cd","DtFmt=D","Fill=P","UseDPDF=Y","cols=2;rows=294")</f>
        <v>42735</v>
      </c>
      <c r="M3" s="42">
        <v>38919.550000000003</v>
      </c>
      <c r="O3" s="42">
        <v>100</v>
      </c>
      <c r="Q3" s="43">
        <f>_xll.BDH($Q$1,$R$2,$AX$3,$AX$4,"Dir=V","Dts=S","Sort=A","Quote=C","QtTyp=Y","Days=A","Per=cd","DtFmt=D","Fill=P","UseDPDF=Y","cols=2;rows=294")</f>
        <v>42735</v>
      </c>
      <c r="R3" s="42">
        <v>36667.879999999997</v>
      </c>
      <c r="T3" s="42">
        <v>100</v>
      </c>
      <c r="V3" s="43">
        <f>_xll.BDH($V$1,$W$2,$AX$3,$AX$4,"Dir=V","Dts=S","Sort=A","Quote=C","QtTyp=Y","Days=A","Per=cd","DtFmt=D","Fill=P","UseDPDF=Y","cols=2;rows=294")</f>
        <v>42735</v>
      </c>
      <c r="W3" s="42">
        <v>1472.01</v>
      </c>
      <c r="Y3" s="42">
        <f t="shared" ref="Y3:Y66" si="0">+(1+VLOOKUP(MONTH(V3),$BO$4:$BP$15,2,0)/100)^(1/365)-1</f>
        <v>3.5657997587534851E-5</v>
      </c>
      <c r="Z3" s="42">
        <v>100</v>
      </c>
      <c r="AA3" s="42">
        <v>100</v>
      </c>
      <c r="AB3" s="42">
        <v>100</v>
      </c>
      <c r="AC3" s="44">
        <v>100</v>
      </c>
      <c r="AD3" s="44"/>
      <c r="AE3" s="43">
        <f>_xll.BDH($AE$1,$AF$2,$AX$3,$AX$4,"Dir=V","Dts=S","Sort=A","Quote=C","QtTyp=Y","Days=A","Per=cd","DtFmt=D","Fill=P","UseDPDF=Y","cols=2;rows=294")</f>
        <v>42735</v>
      </c>
      <c r="AF3" s="42">
        <v>60417.43</v>
      </c>
      <c r="AH3" s="42">
        <v>100</v>
      </c>
      <c r="AK3" s="43">
        <f>_xll.BDH($AK$1,$AL$2,$AX$3,$AX$4,"Dir=V","Dts=S","Sort=A","Quote=C","QtTyp=Y","Days=A","Per=cd","DtFmt=D","Fill=P","UseDPDF=Y","cols=2;rows=294")</f>
        <v>42735</v>
      </c>
      <c r="AL3" s="42">
        <v>38956.370000000003</v>
      </c>
      <c r="AN3" s="42">
        <v>100</v>
      </c>
      <c r="AQ3" s="42">
        <f t="shared" ref="AQ3:AQ66" si="1">+AVERAGE(AN3,AH3,T3,O3,J3,E3)</f>
        <v>100</v>
      </c>
      <c r="AS3" s="42">
        <f t="shared" ref="AS3:AS66" si="2">+MIN(AN3,AH3,T3,O3,J3,E3)</f>
        <v>100</v>
      </c>
      <c r="AT3" s="42">
        <f t="shared" ref="AT3:AT66" si="3">+MAX(AN3,AH3,T3,O3,J3,E3)</f>
        <v>100</v>
      </c>
      <c r="AW3" s="42" t="s">
        <v>27</v>
      </c>
      <c r="AX3" s="45">
        <v>42735</v>
      </c>
      <c r="AZ3" s="46">
        <f>+AZ1/AZ2-1</f>
        <v>1.2170000000000014E-2</v>
      </c>
    </row>
    <row r="4" spans="2:68" ht="15" x14ac:dyDescent="0.25">
      <c r="B4" s="45">
        <v>42736</v>
      </c>
      <c r="C4" s="42">
        <v>35208.870000000003</v>
      </c>
      <c r="D4" s="47">
        <v>0</v>
      </c>
      <c r="E4" s="48">
        <f>+(1+D4)*E3</f>
        <v>100</v>
      </c>
      <c r="F4" s="48"/>
      <c r="G4" s="45">
        <v>42736</v>
      </c>
      <c r="H4" s="42">
        <v>35015.839999999997</v>
      </c>
      <c r="I4" s="47">
        <v>0</v>
      </c>
      <c r="J4" s="48">
        <f>+(1+I4)*J3</f>
        <v>100</v>
      </c>
      <c r="K4" s="48"/>
      <c r="L4" s="45">
        <v>42736</v>
      </c>
      <c r="M4" s="42">
        <v>38919.550000000003</v>
      </c>
      <c r="N4" s="47">
        <v>0</v>
      </c>
      <c r="O4" s="48">
        <f>+(1+N4)*O3</f>
        <v>100</v>
      </c>
      <c r="P4" s="48"/>
      <c r="Q4" s="45">
        <v>42736</v>
      </c>
      <c r="R4" s="42">
        <v>36667.879999999997</v>
      </c>
      <c r="S4" s="47">
        <v>0</v>
      </c>
      <c r="T4" s="48">
        <f>+(1+S4)*T3</f>
        <v>100</v>
      </c>
      <c r="U4" s="48"/>
      <c r="V4" s="45">
        <v>42736</v>
      </c>
      <c r="W4" s="42">
        <v>1472.1</v>
      </c>
      <c r="X4" s="47"/>
      <c r="Y4" s="42">
        <f t="shared" si="0"/>
        <v>3.8361063536163087E-5</v>
      </c>
      <c r="Z4" s="48">
        <f>+(1+X4)*Z3</f>
        <v>100</v>
      </c>
      <c r="AA4" s="48">
        <f>+(1+X4+Y4)*AA3</f>
        <v>100.00383610635362</v>
      </c>
      <c r="AB4" s="48">
        <f>+Z3</f>
        <v>100</v>
      </c>
      <c r="AC4" s="48">
        <f>+AA3</f>
        <v>100</v>
      </c>
      <c r="AD4" s="48"/>
      <c r="AE4" s="45">
        <v>42736</v>
      </c>
      <c r="AF4" s="42">
        <v>60417.43</v>
      </c>
      <c r="AG4" s="47">
        <v>0</v>
      </c>
      <c r="AH4" s="48">
        <f>+(1+AG4)*AH3</f>
        <v>100</v>
      </c>
      <c r="AI4" s="48"/>
      <c r="AK4" s="45">
        <v>42736</v>
      </c>
      <c r="AL4" s="42">
        <v>38956.370000000003</v>
      </c>
      <c r="AM4" s="47">
        <v>0</v>
      </c>
      <c r="AN4" s="48">
        <f>+(1+AM4)*AN3</f>
        <v>100</v>
      </c>
      <c r="AO4" s="48"/>
      <c r="AP4" s="48"/>
      <c r="AQ4" s="42">
        <f t="shared" si="1"/>
        <v>100</v>
      </c>
      <c r="AS4" s="42">
        <f t="shared" si="2"/>
        <v>100</v>
      </c>
      <c r="AT4" s="42">
        <f t="shared" si="3"/>
        <v>100</v>
      </c>
      <c r="AU4" s="48"/>
      <c r="AV4" s="48"/>
      <c r="AW4" s="49" t="s">
        <v>28</v>
      </c>
      <c r="AX4" s="50">
        <v>43028</v>
      </c>
      <c r="AY4" s="48"/>
      <c r="BA4" s="42" t="s">
        <v>9</v>
      </c>
      <c r="BB4" s="42" t="s">
        <v>10</v>
      </c>
      <c r="BC4" s="42" t="s">
        <v>11</v>
      </c>
      <c r="BD4" s="42" t="s">
        <v>12</v>
      </c>
      <c r="BE4" s="42" t="s">
        <v>29</v>
      </c>
      <c r="BF4" s="42" t="s">
        <v>30</v>
      </c>
      <c r="BG4" s="42" t="s">
        <v>36</v>
      </c>
      <c r="BH4" s="42" t="s">
        <v>31</v>
      </c>
      <c r="BK4" s="51" t="s">
        <v>24</v>
      </c>
      <c r="BL4" s="51" t="s">
        <v>23</v>
      </c>
      <c r="BM4" s="52" t="s">
        <v>44</v>
      </c>
      <c r="BO4" s="42">
        <v>1</v>
      </c>
      <c r="BP4" s="42">
        <v>1.41</v>
      </c>
    </row>
    <row r="5" spans="2:68" x14ac:dyDescent="0.2">
      <c r="B5" s="45">
        <v>42737</v>
      </c>
      <c r="C5" s="42">
        <v>35208.870000000003</v>
      </c>
      <c r="D5" s="47">
        <f t="shared" ref="D5:D68" si="4">+C5/C4-1</f>
        <v>0</v>
      </c>
      <c r="E5" s="48">
        <f t="shared" ref="E5:E68" si="5">+(1+D5)*E4</f>
        <v>100</v>
      </c>
      <c r="F5" s="48"/>
      <c r="G5" s="45">
        <v>42737</v>
      </c>
      <c r="H5" s="42">
        <v>35015.839999999997</v>
      </c>
      <c r="I5" s="47">
        <f t="shared" ref="I5:I68" si="6">+H5/H4-1</f>
        <v>0</v>
      </c>
      <c r="J5" s="48">
        <f t="shared" ref="J5:J68" si="7">+(1+I5)*J4</f>
        <v>100</v>
      </c>
      <c r="K5" s="48"/>
      <c r="L5" s="45">
        <v>42737</v>
      </c>
      <c r="M5" s="42">
        <v>38919.550000000003</v>
      </c>
      <c r="N5" s="47">
        <f t="shared" ref="N5:N68" si="8">+M5/M4-1</f>
        <v>0</v>
      </c>
      <c r="O5" s="48">
        <f t="shared" ref="O5:O68" si="9">+(1+N5)*O4</f>
        <v>100</v>
      </c>
      <c r="P5" s="48"/>
      <c r="Q5" s="45">
        <v>42737</v>
      </c>
      <c r="R5" s="42">
        <v>36667.879999999997</v>
      </c>
      <c r="S5" s="47">
        <f t="shared" ref="S5:S68" si="10">+R5/R4-1</f>
        <v>0</v>
      </c>
      <c r="T5" s="48">
        <f t="shared" ref="T5:T68" si="11">+(1+S5)*T4</f>
        <v>100</v>
      </c>
      <c r="U5" s="48"/>
      <c r="V5" s="45">
        <v>42737</v>
      </c>
      <c r="W5" s="42">
        <v>1472.2</v>
      </c>
      <c r="X5" s="47">
        <f>+W5/W1-1</f>
        <v>7.8175452907802701E-4</v>
      </c>
      <c r="Y5" s="42">
        <f t="shared" si="0"/>
        <v>3.8361063536163087E-5</v>
      </c>
      <c r="Z5" s="48">
        <f t="shared" ref="Z5:Z68" si="12">+(1+X5)*Z4</f>
        <v>100.0781754529078</v>
      </c>
      <c r="AA5" s="48">
        <f t="shared" ref="AA5:AA68" si="13">+(1+X5+Y5)*AA4</f>
        <v>100.08585081166567</v>
      </c>
      <c r="AB5" s="48">
        <f t="shared" ref="AB5:AC68" si="14">+Z4</f>
        <v>100</v>
      </c>
      <c r="AC5" s="48">
        <f t="shared" si="14"/>
        <v>100.00383610635362</v>
      </c>
      <c r="AD5" s="48"/>
      <c r="AE5" s="45">
        <v>42737</v>
      </c>
      <c r="AF5" s="42">
        <v>60417.43</v>
      </c>
      <c r="AG5" s="47">
        <f t="shared" ref="AG5:AG68" si="15">+AF5/AF4-1</f>
        <v>0</v>
      </c>
      <c r="AH5" s="48">
        <f t="shared" ref="AH5:AH68" si="16">+(1+AG5)*AH4</f>
        <v>100</v>
      </c>
      <c r="AI5" s="48"/>
      <c r="AJ5" s="48"/>
      <c r="AK5" s="45">
        <v>42737</v>
      </c>
      <c r="AL5" s="42">
        <v>38956.370000000003</v>
      </c>
      <c r="AM5" s="47">
        <f t="shared" ref="AM5:AM68" si="17">+AL5/AL4-1</f>
        <v>0</v>
      </c>
      <c r="AN5" s="48">
        <f t="shared" ref="AN5:AN68" si="18">+(1+AM5)*AN4</f>
        <v>100</v>
      </c>
      <c r="AO5" s="48"/>
      <c r="AP5" s="48"/>
      <c r="AQ5" s="42">
        <f t="shared" si="1"/>
        <v>100</v>
      </c>
      <c r="AS5" s="42">
        <f t="shared" si="2"/>
        <v>100</v>
      </c>
      <c r="AT5" s="42">
        <f t="shared" si="3"/>
        <v>100</v>
      </c>
      <c r="AU5" s="48"/>
      <c r="AV5" s="48"/>
      <c r="AW5" s="48"/>
      <c r="AX5" s="48"/>
      <c r="AY5" s="48"/>
      <c r="AZ5" s="45">
        <v>42735</v>
      </c>
      <c r="BA5" s="42">
        <f>+VLOOKUP(AZ5,$B$3:$E$500,4,FALSE)</f>
        <v>100</v>
      </c>
      <c r="BB5" s="42">
        <f>+VLOOKUP(AZ5,$G$3:$J$500,4,FALSE)</f>
        <v>100</v>
      </c>
      <c r="BC5" s="42">
        <f>+VLOOKUP(AZ5,$L$3:$O$500,4,FALSE)</f>
        <v>100</v>
      </c>
      <c r="BD5" s="42">
        <f>+VLOOKUP(AZ5,$Q$3:$T$500,4,FALSE)</f>
        <v>100</v>
      </c>
      <c r="BE5" s="42">
        <f>+VLOOKUP(AZ5,$AE$3:$AH$500,4,FALSE)</f>
        <v>100</v>
      </c>
      <c r="BF5" s="42">
        <f>+VLOOKUP(AZ5,$AK$3:$AN$500,4,FALSE)</f>
        <v>100</v>
      </c>
      <c r="BG5" s="42">
        <f>+VLOOKUP(AZ5,$V$3:$AC$500,7,FALSE)</f>
        <v>100</v>
      </c>
      <c r="BH5" s="42">
        <f>+VLOOKUP(AZ5,$V$3:$AC$500,8,FALSE)</f>
        <v>100</v>
      </c>
      <c r="BK5" s="53" t="s">
        <v>10</v>
      </c>
      <c r="BL5" s="54">
        <f t="shared" ref="BL5:BL12" si="19">+HLOOKUP(BK5,$BA$4:$BH$13,10,FALSE)</f>
        <v>1.3307120434637554E-2</v>
      </c>
      <c r="BM5" s="54">
        <v>3.4562494002714751E-2</v>
      </c>
      <c r="BO5" s="42">
        <v>2</v>
      </c>
      <c r="BP5" s="42">
        <v>1.37</v>
      </c>
    </row>
    <row r="6" spans="2:68" x14ac:dyDescent="0.2">
      <c r="B6" s="45">
        <v>42738</v>
      </c>
      <c r="C6" s="42">
        <v>35262.230000000003</v>
      </c>
      <c r="D6" s="47">
        <f t="shared" si="4"/>
        <v>1.5155271952778104E-3</v>
      </c>
      <c r="E6" s="48">
        <f t="shared" si="5"/>
        <v>100.15155271952779</v>
      </c>
      <c r="F6" s="48"/>
      <c r="G6" s="45">
        <v>42738</v>
      </c>
      <c r="H6" s="42">
        <v>35070.15</v>
      </c>
      <c r="I6" s="47">
        <f t="shared" si="6"/>
        <v>1.5510123418431832E-3</v>
      </c>
      <c r="J6" s="48">
        <f t="shared" si="7"/>
        <v>100.15510123418431</v>
      </c>
      <c r="K6" s="48"/>
      <c r="L6" s="45">
        <v>42738</v>
      </c>
      <c r="M6" s="42">
        <v>38986.300000000003</v>
      </c>
      <c r="N6" s="47">
        <f t="shared" si="8"/>
        <v>1.7150763562270299E-3</v>
      </c>
      <c r="O6" s="48">
        <f t="shared" si="9"/>
        <v>100.1715076356227</v>
      </c>
      <c r="P6" s="48"/>
      <c r="Q6" s="45">
        <v>42738</v>
      </c>
      <c r="R6" s="42">
        <v>36729.919999999998</v>
      </c>
      <c r="S6" s="47">
        <f>+R6/R5-1</f>
        <v>1.6919440120344298E-3</v>
      </c>
      <c r="T6" s="48">
        <f t="shared" si="11"/>
        <v>100.16919440120344</v>
      </c>
      <c r="U6" s="48"/>
      <c r="V6" s="45">
        <v>42738</v>
      </c>
      <c r="W6" s="42">
        <v>1475.71</v>
      </c>
      <c r="X6" s="47">
        <f>+W6/W5-1</f>
        <v>2.384186931123411E-3</v>
      </c>
      <c r="Y6" s="42">
        <f t="shared" si="0"/>
        <v>3.8361063536163087E-5</v>
      </c>
      <c r="Z6" s="48">
        <f>+(1+X6)*Z5</f>
        <v>100.31678053091329</v>
      </c>
      <c r="AA6" s="48">
        <f>+(1+X6+Y6)*AA5</f>
        <v>100.32831358884326</v>
      </c>
      <c r="AB6" s="48">
        <f t="shared" si="14"/>
        <v>100.0781754529078</v>
      </c>
      <c r="AC6" s="48">
        <f t="shared" si="14"/>
        <v>100.08585081166567</v>
      </c>
      <c r="AD6" s="48"/>
      <c r="AE6" s="45">
        <v>42738</v>
      </c>
      <c r="AF6" s="42">
        <v>60495.09</v>
      </c>
      <c r="AG6" s="47">
        <f t="shared" si="15"/>
        <v>1.2853906563055073E-3</v>
      </c>
      <c r="AH6" s="48">
        <f t="shared" si="16"/>
        <v>100.12853906563055</v>
      </c>
      <c r="AI6" s="48"/>
      <c r="AJ6" s="48"/>
      <c r="AK6" s="45">
        <v>42738</v>
      </c>
      <c r="AL6" s="42">
        <v>38997.4</v>
      </c>
      <c r="AM6" s="47">
        <f t="shared" si="17"/>
        <v>1.0532295488516752E-3</v>
      </c>
      <c r="AN6" s="48">
        <f t="shared" si="18"/>
        <v>100.10532295488517</v>
      </c>
      <c r="AO6" s="48"/>
      <c r="AP6" s="48"/>
      <c r="AQ6" s="42">
        <f t="shared" si="1"/>
        <v>100.146869668509</v>
      </c>
      <c r="AS6" s="42">
        <f t="shared" si="2"/>
        <v>100.10532295488517</v>
      </c>
      <c r="AT6" s="42">
        <f t="shared" si="3"/>
        <v>100.1715076356227</v>
      </c>
      <c r="AU6" s="48"/>
      <c r="AV6" s="48"/>
      <c r="AW6" s="55" t="s">
        <v>42</v>
      </c>
      <c r="AX6" s="56">
        <v>42956</v>
      </c>
      <c r="AY6" s="57">
        <v>21.876622000000001</v>
      </c>
      <c r="AZ6" s="45">
        <v>42735</v>
      </c>
      <c r="BA6" s="42">
        <f t="shared" ref="BA6:BA7" si="20">+VLOOKUP(AZ6,$B$3:$E$500,4,FALSE)</f>
        <v>100</v>
      </c>
      <c r="BB6" s="42">
        <f t="shared" ref="BB6:BB8" si="21">+VLOOKUP(AZ6,$G$3:$J$500,4,FALSE)</f>
        <v>100</v>
      </c>
      <c r="BC6" s="42">
        <f t="shared" ref="BC6:BC8" si="22">+VLOOKUP(AZ6,$L$3:$O$500,4,FALSE)</f>
        <v>100</v>
      </c>
      <c r="BD6" s="42">
        <f t="shared" ref="BD6:BD7" si="23">+VLOOKUP(AZ6,$Q$3:$T$500,4,FALSE)</f>
        <v>100</v>
      </c>
      <c r="BE6" s="42">
        <f>+VLOOKUP(AZ6,$AE$3:$AH$500,4,FALSE)</f>
        <v>100</v>
      </c>
      <c r="BF6" s="42">
        <f t="shared" ref="BF6:BF7" si="24">+VLOOKUP(AZ6,$AK$3:$AN$500,4,FALSE)</f>
        <v>100</v>
      </c>
      <c r="BG6" s="42">
        <f>+VLOOKUP(AZ6,$V$3:$AC$500,7,FALSE)</f>
        <v>100</v>
      </c>
      <c r="BH6" s="42">
        <f>+VLOOKUP(AZ6,$V$3:$AC$500,8,FALSE)</f>
        <v>100</v>
      </c>
      <c r="BK6" s="58" t="s">
        <v>12</v>
      </c>
      <c r="BL6" s="59">
        <f t="shared" si="19"/>
        <v>1.3192745258248317E-2</v>
      </c>
      <c r="BM6" s="59"/>
      <c r="BO6" s="42">
        <v>3</v>
      </c>
      <c r="BP6" s="42">
        <v>1.39</v>
      </c>
    </row>
    <row r="7" spans="2:68" x14ac:dyDescent="0.2">
      <c r="B7" s="45">
        <v>42739</v>
      </c>
      <c r="C7" s="42">
        <v>35376.76</v>
      </c>
      <c r="D7" s="47">
        <f t="shared" si="4"/>
        <v>3.2479511363858737E-3</v>
      </c>
      <c r="E7" s="48">
        <f t="shared" si="5"/>
        <v>100.47684006899398</v>
      </c>
      <c r="F7" s="48"/>
      <c r="G7" s="45">
        <v>42739</v>
      </c>
      <c r="H7" s="42">
        <v>35176.17</v>
      </c>
      <c r="I7" s="47">
        <f t="shared" si="6"/>
        <v>3.023083733602494E-3</v>
      </c>
      <c r="J7" s="48">
        <f t="shared" si="7"/>
        <v>100.4578784915627</v>
      </c>
      <c r="K7" s="48"/>
      <c r="L7" s="45">
        <v>42739</v>
      </c>
      <c r="M7" s="42">
        <v>39085.230000000003</v>
      </c>
      <c r="N7" s="47">
        <f t="shared" si="8"/>
        <v>2.5375580652691188E-3</v>
      </c>
      <c r="O7" s="48">
        <f t="shared" si="9"/>
        <v>100.42569865273364</v>
      </c>
      <c r="P7" s="48"/>
      <c r="Q7" s="45">
        <v>42739</v>
      </c>
      <c r="R7" s="42">
        <v>36828.06</v>
      </c>
      <c r="S7" s="47">
        <f t="shared" si="10"/>
        <v>2.6719361218319193E-3</v>
      </c>
      <c r="T7" s="48">
        <f t="shared" si="11"/>
        <v>100.43684009001882</v>
      </c>
      <c r="U7" s="48"/>
      <c r="V7" s="45">
        <v>42739</v>
      </c>
      <c r="W7" s="42">
        <v>1478.55</v>
      </c>
      <c r="X7" s="47">
        <f t="shared" ref="X7:X70" si="25">+W7/W6-1</f>
        <v>1.9244973605925253E-3</v>
      </c>
      <c r="Y7" s="42">
        <f>+(1+VLOOKUP(MONTH(V7),$BO$4:$BP$15,2,0)/100)^(1/365)-1</f>
        <v>3.8361063536163087E-5</v>
      </c>
      <c r="Z7" s="48">
        <f t="shared" si="12"/>
        <v>100.50983991026817</v>
      </c>
      <c r="AA7" s="48">
        <f t="shared" si="13"/>
        <v>100.52524386434975</v>
      </c>
      <c r="AB7" s="48">
        <f>+Z6</f>
        <v>100.31678053091329</v>
      </c>
      <c r="AC7" s="48">
        <f t="shared" si="14"/>
        <v>100.32831358884326</v>
      </c>
      <c r="AD7" s="48"/>
      <c r="AE7" s="45">
        <v>42739</v>
      </c>
      <c r="AF7" s="42">
        <v>60679.21</v>
      </c>
      <c r="AG7" s="47">
        <f t="shared" si="15"/>
        <v>3.0435527908132531E-3</v>
      </c>
      <c r="AH7" s="48">
        <f t="shared" si="16"/>
        <v>100.4332855601438</v>
      </c>
      <c r="AI7" s="48"/>
      <c r="AJ7" s="48"/>
      <c r="AK7" s="45">
        <v>42739</v>
      </c>
      <c r="AL7" s="42">
        <v>39073.89</v>
      </c>
      <c r="AM7" s="47">
        <f t="shared" si="17"/>
        <v>1.9614128121361318E-3</v>
      </c>
      <c r="AN7" s="48">
        <f t="shared" si="18"/>
        <v>100.3016708178919</v>
      </c>
      <c r="AO7" s="48"/>
      <c r="AP7" s="48"/>
      <c r="AQ7" s="42">
        <f t="shared" si="1"/>
        <v>100.42203561355747</v>
      </c>
      <c r="AS7" s="42">
        <f t="shared" si="2"/>
        <v>100.3016708178919</v>
      </c>
      <c r="AT7" s="42">
        <f t="shared" si="3"/>
        <v>100.47684006899398</v>
      </c>
      <c r="AU7" s="48"/>
      <c r="AV7" s="48"/>
      <c r="AW7" s="48"/>
      <c r="AX7" s="42">
        <v>1502.14</v>
      </c>
      <c r="AY7" s="47">
        <f>+AY6/AX7</f>
        <v>1.4563637210912431E-2</v>
      </c>
      <c r="AZ7" s="45">
        <v>42735</v>
      </c>
      <c r="BA7" s="42">
        <f t="shared" si="20"/>
        <v>100</v>
      </c>
      <c r="BB7" s="42">
        <f>+VLOOKUP(AZ7,$G$3:$J$500,4,FALSE)</f>
        <v>100</v>
      </c>
      <c r="BC7" s="42">
        <f t="shared" si="22"/>
        <v>100</v>
      </c>
      <c r="BD7" s="42">
        <f t="shared" si="23"/>
        <v>100</v>
      </c>
      <c r="BE7" s="42">
        <f t="shared" ref="BE7:BE8" si="26">+VLOOKUP(AZ7,$AE$3:$AH$500,4,FALSE)</f>
        <v>100</v>
      </c>
      <c r="BF7" s="42">
        <f t="shared" si="24"/>
        <v>100</v>
      </c>
      <c r="BG7" s="42">
        <f>+VLOOKUP(AZ7,$V$3:$AC$500,7,FALSE)</f>
        <v>100</v>
      </c>
      <c r="BH7" s="42">
        <f>+VLOOKUP(AZ7,$V$3:$AC$500,8,FALSE)</f>
        <v>100</v>
      </c>
      <c r="BK7" s="53" t="s">
        <v>30</v>
      </c>
      <c r="BL7" s="54">
        <f t="shared" si="19"/>
        <v>1.2218797593307684E-2</v>
      </c>
      <c r="BM7" s="59">
        <v>3.454489144177459E-2</v>
      </c>
      <c r="BO7" s="42">
        <v>4</v>
      </c>
      <c r="BP7" s="42">
        <v>1.34</v>
      </c>
    </row>
    <row r="8" spans="2:68" x14ac:dyDescent="0.2">
      <c r="B8" s="45">
        <v>42740</v>
      </c>
      <c r="C8" s="42">
        <v>35459.21</v>
      </c>
      <c r="D8" s="47">
        <f t="shared" si="4"/>
        <v>2.3306260946451829E-3</v>
      </c>
      <c r="E8" s="48">
        <f t="shared" si="5"/>
        <v>100.71101401436627</v>
      </c>
      <c r="F8" s="48"/>
      <c r="G8" s="45">
        <v>42740</v>
      </c>
      <c r="H8" s="42">
        <v>35278.6</v>
      </c>
      <c r="I8" s="47">
        <f t="shared" si="6"/>
        <v>2.9119145148548409E-3</v>
      </c>
      <c r="J8" s="48">
        <f t="shared" si="7"/>
        <v>100.7504032460738</v>
      </c>
      <c r="K8" s="48"/>
      <c r="L8" s="45">
        <v>42740</v>
      </c>
      <c r="M8" s="42">
        <v>39208.65</v>
      </c>
      <c r="N8" s="47">
        <f t="shared" si="8"/>
        <v>3.1577145637877724E-3</v>
      </c>
      <c r="O8" s="48">
        <f t="shared" si="9"/>
        <v>100.74281434394794</v>
      </c>
      <c r="P8" s="48"/>
      <c r="Q8" s="45">
        <v>42740</v>
      </c>
      <c r="R8" s="42">
        <v>36947.760000000002</v>
      </c>
      <c r="S8" s="47">
        <f t="shared" si="10"/>
        <v>3.2502390840030149E-3</v>
      </c>
      <c r="T8" s="48">
        <f t="shared" si="11"/>
        <v>100.76328383315315</v>
      </c>
      <c r="U8" s="48"/>
      <c r="V8" s="45">
        <v>42740</v>
      </c>
      <c r="W8" s="42">
        <v>1478.96</v>
      </c>
      <c r="X8" s="47">
        <f t="shared" si="25"/>
        <v>2.7729870481230101E-4</v>
      </c>
      <c r="Y8" s="42">
        <f t="shared" si="0"/>
        <v>3.8361063536163087E-5</v>
      </c>
      <c r="Z8" s="48">
        <f t="shared" si="12"/>
        <v>100.53771115869618</v>
      </c>
      <c r="AA8" s="48">
        <f t="shared" si="13"/>
        <v>100.55697563954114</v>
      </c>
      <c r="AB8" s="48">
        <f t="shared" si="14"/>
        <v>100.50983991026817</v>
      </c>
      <c r="AC8" s="48">
        <f t="shared" si="14"/>
        <v>100.52524386434975</v>
      </c>
      <c r="AD8" s="48"/>
      <c r="AE8" s="45">
        <v>42740</v>
      </c>
      <c r="AF8" s="42">
        <v>60845.23</v>
      </c>
      <c r="AG8" s="47">
        <f t="shared" si="15"/>
        <v>2.7360277103147812E-3</v>
      </c>
      <c r="AH8" s="48">
        <f t="shared" si="16"/>
        <v>100.70807381247431</v>
      </c>
      <c r="AI8" s="48"/>
      <c r="AJ8" s="48"/>
      <c r="AK8" s="45">
        <v>42740</v>
      </c>
      <c r="AL8" s="42">
        <v>39170.959999999999</v>
      </c>
      <c r="AM8" s="47">
        <f t="shared" si="17"/>
        <v>2.4842676273082454E-3</v>
      </c>
      <c r="AN8" s="48">
        <f t="shared" si="18"/>
        <v>100.55084701166972</v>
      </c>
      <c r="AO8" s="48"/>
      <c r="AP8" s="48"/>
      <c r="AQ8" s="42">
        <f t="shared" si="1"/>
        <v>100.7044060436142</v>
      </c>
      <c r="AS8" s="42">
        <f t="shared" si="2"/>
        <v>100.55084701166972</v>
      </c>
      <c r="AT8" s="42">
        <f t="shared" si="3"/>
        <v>100.76328383315315</v>
      </c>
      <c r="AU8" s="48"/>
      <c r="AV8" s="48"/>
      <c r="AW8" s="48"/>
      <c r="AX8" s="48"/>
      <c r="AY8" s="48"/>
      <c r="AZ8" s="45">
        <f>+AX4</f>
        <v>43028</v>
      </c>
      <c r="BA8" s="42">
        <f>+VLOOKUP(AZ8,$B$3:$E$500,4,FALSE)</f>
        <v>100.86393002672339</v>
      </c>
      <c r="BB8" s="42">
        <f t="shared" si="21"/>
        <v>101.33071204346376</v>
      </c>
      <c r="BC8" s="42">
        <f t="shared" si="22"/>
        <v>100.72508546476003</v>
      </c>
      <c r="BD8" s="42">
        <f>+VLOOKUP(AZ8,$Q$3:$T$500,4,FALSE)</f>
        <v>101.31927452582482</v>
      </c>
      <c r="BE8" s="42">
        <f t="shared" si="26"/>
        <v>100.92071112591179</v>
      </c>
      <c r="BF8" s="42">
        <f>+VLOOKUP(AZ8,$AK$3:$AN$500,4,FALSE)</f>
        <v>101.22187975933076</v>
      </c>
      <c r="BG8" s="42">
        <f>+VLOOKUP(AZ8,$V$3:$AC$500,7,FALSE)</f>
        <v>100.00883722511138</v>
      </c>
      <c r="BH8" s="42">
        <f>+VLOOKUP(AZ8,$V$3:$AC$500,8,FALSE)</f>
        <v>101.08563720103365</v>
      </c>
      <c r="BK8" s="58" t="s">
        <v>31</v>
      </c>
      <c r="BL8" s="59">
        <f t="shared" si="19"/>
        <v>1.0856372010336512E-2</v>
      </c>
      <c r="BM8" s="54">
        <v>3.3602992370956764E-2</v>
      </c>
      <c r="BO8" s="42">
        <v>5</v>
      </c>
      <c r="BP8" s="60">
        <v>1.4</v>
      </c>
    </row>
    <row r="9" spans="2:68" x14ac:dyDescent="0.2">
      <c r="B9" s="45">
        <v>42741</v>
      </c>
      <c r="C9" s="42">
        <v>35482.97</v>
      </c>
      <c r="D9" s="47">
        <f t="shared" si="4"/>
        <v>6.7006568956284873E-4</v>
      </c>
      <c r="E9" s="48">
        <f t="shared" si="5"/>
        <v>100.77849700941837</v>
      </c>
      <c r="F9" s="48"/>
      <c r="G9" s="45">
        <v>42741</v>
      </c>
      <c r="H9" s="42">
        <v>35305.360000000001</v>
      </c>
      <c r="I9" s="47">
        <f t="shared" si="6"/>
        <v>7.585335018964745E-4</v>
      </c>
      <c r="J9" s="48">
        <f t="shared" si="7"/>
        <v>100.82682580226553</v>
      </c>
      <c r="K9" s="48"/>
      <c r="L9" s="45">
        <v>42741</v>
      </c>
      <c r="M9" s="42">
        <v>39242.339999999997</v>
      </c>
      <c r="N9" s="47">
        <f t="shared" si="8"/>
        <v>8.592491707823946E-4</v>
      </c>
      <c r="O9" s="48">
        <f t="shared" si="9"/>
        <v>100.82937752363526</v>
      </c>
      <c r="P9" s="48"/>
      <c r="Q9" s="45">
        <v>42741</v>
      </c>
      <c r="R9" s="42">
        <v>36981.53</v>
      </c>
      <c r="S9" s="47">
        <f t="shared" si="10"/>
        <v>9.1399316223772509E-4</v>
      </c>
      <c r="T9" s="48">
        <f t="shared" si="11"/>
        <v>100.85538078558127</v>
      </c>
      <c r="U9" s="48"/>
      <c r="V9" s="45">
        <v>42741</v>
      </c>
      <c r="W9" s="42">
        <v>1478.15</v>
      </c>
      <c r="X9" s="47">
        <f t="shared" si="25"/>
        <v>-5.4768215502787321E-4</v>
      </c>
      <c r="Y9" s="42">
        <f t="shared" si="0"/>
        <v>3.8361063536163087E-5</v>
      </c>
      <c r="Z9" s="48">
        <f t="shared" si="12"/>
        <v>100.48264844838722</v>
      </c>
      <c r="AA9" s="48">
        <f t="shared" si="13"/>
        <v>100.50575985095129</v>
      </c>
      <c r="AB9" s="48">
        <f>+Z8</f>
        <v>100.53771115869618</v>
      </c>
      <c r="AC9" s="48">
        <f t="shared" si="14"/>
        <v>100.55697563954114</v>
      </c>
      <c r="AD9" s="48"/>
      <c r="AE9" s="45">
        <v>42741</v>
      </c>
      <c r="AF9" s="42">
        <v>60921.14</v>
      </c>
      <c r="AG9" s="47">
        <f t="shared" si="15"/>
        <v>1.2475916353671401E-3</v>
      </c>
      <c r="AH9" s="48">
        <f t="shared" si="16"/>
        <v>100.83371636297669</v>
      </c>
      <c r="AI9" s="48"/>
      <c r="AJ9" s="48"/>
      <c r="AK9" s="45">
        <v>42741</v>
      </c>
      <c r="AL9" s="42">
        <v>39189.67</v>
      </c>
      <c r="AM9" s="47">
        <f t="shared" si="17"/>
        <v>4.7764976911457424E-4</v>
      </c>
      <c r="AN9" s="48">
        <f t="shared" si="18"/>
        <v>100.59887510052911</v>
      </c>
      <c r="AO9" s="48"/>
      <c r="AP9" s="48"/>
      <c r="AQ9" s="42">
        <f t="shared" si="1"/>
        <v>100.78711209740102</v>
      </c>
      <c r="AS9" s="42">
        <f t="shared" si="2"/>
        <v>100.59887510052911</v>
      </c>
      <c r="AT9" s="42">
        <f t="shared" si="3"/>
        <v>100.85538078558127</v>
      </c>
      <c r="AU9" s="48"/>
      <c r="AV9" s="48"/>
      <c r="AW9" s="48"/>
      <c r="AX9" s="48"/>
      <c r="AY9" s="48"/>
      <c r="AZ9" s="45"/>
      <c r="BA9" s="47">
        <f>+BA8/BA7-1</f>
        <v>8.6393002672340291E-3</v>
      </c>
      <c r="BB9" s="47">
        <f t="shared" ref="BB9:BG9" si="27">+BB8/BB7-1</f>
        <v>1.3307120434637554E-2</v>
      </c>
      <c r="BC9" s="47">
        <f>+BC8/BC7-1</f>
        <v>7.2508546476002245E-3</v>
      </c>
      <c r="BD9" s="47">
        <f t="shared" si="27"/>
        <v>1.3192745258248317E-2</v>
      </c>
      <c r="BE9" s="47">
        <f t="shared" si="27"/>
        <v>9.2071112591178839E-3</v>
      </c>
      <c r="BF9" s="47">
        <f t="shared" si="27"/>
        <v>1.2218797593307684E-2</v>
      </c>
      <c r="BG9" s="47">
        <f t="shared" si="27"/>
        <v>8.8372251113799649E-5</v>
      </c>
      <c r="BH9" s="47">
        <f>+BH8/BH7-1</f>
        <v>1.0856372010336512E-2</v>
      </c>
      <c r="BK9" s="58" t="s">
        <v>29</v>
      </c>
      <c r="BL9" s="59">
        <f t="shared" si="19"/>
        <v>9.2071112591178839E-3</v>
      </c>
      <c r="BM9" s="54">
        <v>3.0857040677500423E-2</v>
      </c>
      <c r="BO9" s="42">
        <v>6</v>
      </c>
      <c r="BP9" s="42">
        <v>1.29</v>
      </c>
    </row>
    <row r="10" spans="2:68" x14ac:dyDescent="0.2">
      <c r="B10" s="45">
        <v>42742</v>
      </c>
      <c r="C10" s="42">
        <v>35482.97</v>
      </c>
      <c r="D10" s="47">
        <f t="shared" si="4"/>
        <v>0</v>
      </c>
      <c r="E10" s="48">
        <f t="shared" si="5"/>
        <v>100.77849700941837</v>
      </c>
      <c r="F10" s="48"/>
      <c r="G10" s="45">
        <v>42742</v>
      </c>
      <c r="H10" s="42">
        <v>35305.360000000001</v>
      </c>
      <c r="I10" s="47">
        <f t="shared" si="6"/>
        <v>0</v>
      </c>
      <c r="J10" s="48">
        <f t="shared" si="7"/>
        <v>100.82682580226553</v>
      </c>
      <c r="K10" s="48"/>
      <c r="L10" s="45">
        <v>42742</v>
      </c>
      <c r="M10" s="42">
        <v>39242.339999999997</v>
      </c>
      <c r="N10" s="47">
        <f t="shared" si="8"/>
        <v>0</v>
      </c>
      <c r="O10" s="48">
        <f t="shared" si="9"/>
        <v>100.82937752363526</v>
      </c>
      <c r="P10" s="48"/>
      <c r="Q10" s="45">
        <v>42742</v>
      </c>
      <c r="R10" s="42">
        <v>36981.53</v>
      </c>
      <c r="S10" s="47">
        <f t="shared" si="10"/>
        <v>0</v>
      </c>
      <c r="T10" s="48">
        <f t="shared" si="11"/>
        <v>100.85538078558127</v>
      </c>
      <c r="U10" s="48"/>
      <c r="V10" s="45">
        <v>42742</v>
      </c>
      <c r="W10" s="42">
        <v>1478.25</v>
      </c>
      <c r="X10" s="47">
        <f t="shared" si="25"/>
        <v>6.7652132733408976E-5</v>
      </c>
      <c r="Y10" s="42">
        <f t="shared" si="0"/>
        <v>3.8361063536163087E-5</v>
      </c>
      <c r="Z10" s="48">
        <f t="shared" si="12"/>
        <v>100.48944631385746</v>
      </c>
      <c r="AA10" s="48">
        <f t="shared" si="13"/>
        <v>100.51641478779659</v>
      </c>
      <c r="AB10" s="48">
        <f t="shared" si="14"/>
        <v>100.48264844838722</v>
      </c>
      <c r="AC10" s="48">
        <f t="shared" si="14"/>
        <v>100.50575985095129</v>
      </c>
      <c r="AD10" s="48"/>
      <c r="AE10" s="45">
        <v>42742</v>
      </c>
      <c r="AF10" s="42">
        <v>60921.14</v>
      </c>
      <c r="AG10" s="47">
        <f t="shared" si="15"/>
        <v>0</v>
      </c>
      <c r="AH10" s="48">
        <f t="shared" si="16"/>
        <v>100.83371636297669</v>
      </c>
      <c r="AI10" s="48"/>
      <c r="AJ10" s="48"/>
      <c r="AK10" s="45">
        <v>42742</v>
      </c>
      <c r="AL10" s="42">
        <v>39189.67</v>
      </c>
      <c r="AM10" s="47">
        <f t="shared" si="17"/>
        <v>0</v>
      </c>
      <c r="AN10" s="48">
        <f t="shared" si="18"/>
        <v>100.59887510052911</v>
      </c>
      <c r="AO10" s="48"/>
      <c r="AP10" s="48"/>
      <c r="AQ10" s="42">
        <f t="shared" si="1"/>
        <v>100.78711209740102</v>
      </c>
      <c r="AS10" s="42">
        <f t="shared" si="2"/>
        <v>100.59887510052911</v>
      </c>
      <c r="AT10" s="42">
        <f t="shared" si="3"/>
        <v>100.85538078558127</v>
      </c>
      <c r="AU10" s="48"/>
      <c r="AV10" s="48"/>
      <c r="AW10" s="48"/>
      <c r="AX10" s="48"/>
      <c r="AY10" s="48"/>
      <c r="AZ10" s="45"/>
      <c r="BK10" s="53" t="s">
        <v>9</v>
      </c>
      <c r="BL10" s="54">
        <f t="shared" si="19"/>
        <v>8.6393002672340291E-3</v>
      </c>
      <c r="BM10" s="59">
        <v>3.1976496021098089E-2</v>
      </c>
      <c r="BO10" s="42">
        <v>7</v>
      </c>
      <c r="BP10" s="42">
        <v>1.33</v>
      </c>
    </row>
    <row r="11" spans="2:68" x14ac:dyDescent="0.2">
      <c r="B11" s="45">
        <v>42743</v>
      </c>
      <c r="C11" s="42">
        <v>35482.97</v>
      </c>
      <c r="D11" s="47">
        <f t="shared" si="4"/>
        <v>0</v>
      </c>
      <c r="E11" s="48">
        <f t="shared" si="5"/>
        <v>100.77849700941837</v>
      </c>
      <c r="F11" s="48"/>
      <c r="G11" s="45">
        <v>42743</v>
      </c>
      <c r="H11" s="42">
        <v>35305.360000000001</v>
      </c>
      <c r="I11" s="47">
        <f t="shared" si="6"/>
        <v>0</v>
      </c>
      <c r="J11" s="48">
        <f t="shared" si="7"/>
        <v>100.82682580226553</v>
      </c>
      <c r="K11" s="48"/>
      <c r="L11" s="45">
        <v>42743</v>
      </c>
      <c r="M11" s="42">
        <v>39242.339999999997</v>
      </c>
      <c r="N11" s="47">
        <f t="shared" si="8"/>
        <v>0</v>
      </c>
      <c r="O11" s="48">
        <f t="shared" si="9"/>
        <v>100.82937752363526</v>
      </c>
      <c r="P11" s="48"/>
      <c r="Q11" s="45">
        <v>42743</v>
      </c>
      <c r="R11" s="42">
        <v>36981.53</v>
      </c>
      <c r="S11" s="47">
        <f t="shared" si="10"/>
        <v>0</v>
      </c>
      <c r="T11" s="48">
        <f t="shared" si="11"/>
        <v>100.85538078558127</v>
      </c>
      <c r="U11" s="48"/>
      <c r="V11" s="45">
        <v>42743</v>
      </c>
      <c r="W11" s="42">
        <v>1478.33</v>
      </c>
      <c r="X11" s="47">
        <f t="shared" si="25"/>
        <v>5.4118044985562719E-5</v>
      </c>
      <c r="Y11" s="42">
        <f t="shared" si="0"/>
        <v>3.8361063536163087E-5</v>
      </c>
      <c r="Z11" s="48">
        <f t="shared" si="12"/>
        <v>100.49488460623364</v>
      </c>
      <c r="AA11" s="48">
        <f t="shared" si="13"/>
        <v>100.52571045622797</v>
      </c>
      <c r="AB11" s="48">
        <f t="shared" si="14"/>
        <v>100.48944631385746</v>
      </c>
      <c r="AC11" s="48">
        <f t="shared" si="14"/>
        <v>100.51641478779659</v>
      </c>
      <c r="AD11" s="48"/>
      <c r="AE11" s="45">
        <v>42743</v>
      </c>
      <c r="AF11" s="42">
        <v>60921.14</v>
      </c>
      <c r="AG11" s="47">
        <f t="shared" si="15"/>
        <v>0</v>
      </c>
      <c r="AH11" s="48">
        <f t="shared" si="16"/>
        <v>100.83371636297669</v>
      </c>
      <c r="AI11" s="48"/>
      <c r="AJ11" s="48"/>
      <c r="AK11" s="45">
        <v>42743</v>
      </c>
      <c r="AL11" s="42">
        <v>39189.67</v>
      </c>
      <c r="AM11" s="47">
        <f t="shared" si="17"/>
        <v>0</v>
      </c>
      <c r="AN11" s="48">
        <f t="shared" si="18"/>
        <v>100.59887510052911</v>
      </c>
      <c r="AO11" s="48"/>
      <c r="AP11" s="48"/>
      <c r="AQ11" s="42">
        <f t="shared" si="1"/>
        <v>100.78711209740102</v>
      </c>
      <c r="AS11" s="42">
        <f t="shared" si="2"/>
        <v>100.59887510052911</v>
      </c>
      <c r="AT11" s="42">
        <f t="shared" si="3"/>
        <v>100.85538078558127</v>
      </c>
      <c r="AU11" s="48"/>
      <c r="AV11" s="48"/>
      <c r="AW11" s="48"/>
      <c r="AX11" s="48"/>
      <c r="AY11" s="48"/>
      <c r="AZ11" s="45" t="s">
        <v>13</v>
      </c>
      <c r="BA11" s="47">
        <f>+BA6/BA5-1</f>
        <v>0</v>
      </c>
      <c r="BK11" s="58" t="s">
        <v>11</v>
      </c>
      <c r="BL11" s="59">
        <f t="shared" si="19"/>
        <v>7.2508546476002245E-3</v>
      </c>
      <c r="BM11" s="59">
        <v>3.2399999999999998E-2</v>
      </c>
      <c r="BO11" s="42">
        <v>8</v>
      </c>
      <c r="BP11" s="42">
        <v>1.32</v>
      </c>
    </row>
    <row r="12" spans="2:68" x14ac:dyDescent="0.2">
      <c r="B12" s="45">
        <v>42744</v>
      </c>
      <c r="C12" s="42">
        <v>35443.61</v>
      </c>
      <c r="D12" s="47">
        <f t="shared" si="4"/>
        <v>-1.1092645288711678E-3</v>
      </c>
      <c r="E12" s="48">
        <f t="shared" si="5"/>
        <v>100.66670699741287</v>
      </c>
      <c r="F12" s="48"/>
      <c r="G12" s="45">
        <v>42744</v>
      </c>
      <c r="H12" s="42">
        <v>35285.11</v>
      </c>
      <c r="I12" s="47">
        <f t="shared" si="6"/>
        <v>-5.7356729969615383E-4</v>
      </c>
      <c r="J12" s="48">
        <f t="shared" si="7"/>
        <v>100.7689948320532</v>
      </c>
      <c r="K12" s="48"/>
      <c r="L12" s="45">
        <v>42744</v>
      </c>
      <c r="M12" s="42">
        <v>39177.870000000003</v>
      </c>
      <c r="N12" s="47">
        <f t="shared" si="8"/>
        <v>-1.6428683916400733E-3</v>
      </c>
      <c r="O12" s="48">
        <f t="shared" si="9"/>
        <v>100.66372812635294</v>
      </c>
      <c r="P12" s="48"/>
      <c r="Q12" s="45">
        <v>42744</v>
      </c>
      <c r="R12" s="42">
        <v>36946.519999999997</v>
      </c>
      <c r="S12" s="47">
        <f t="shared" si="10"/>
        <v>-9.4668879302728381E-4</v>
      </c>
      <c r="T12" s="48">
        <f t="shared" si="11"/>
        <v>100.75990212687506</v>
      </c>
      <c r="V12" s="45">
        <v>42744</v>
      </c>
      <c r="W12" s="42">
        <v>1478.86</v>
      </c>
      <c r="X12" s="47">
        <f t="shared" si="25"/>
        <v>3.5851264602615451E-4</v>
      </c>
      <c r="Y12" s="42">
        <f t="shared" si="0"/>
        <v>3.8361063536163087E-5</v>
      </c>
      <c r="Z12" s="48">
        <f t="shared" si="12"/>
        <v>100.53091329322591</v>
      </c>
      <c r="AA12" s="48">
        <f t="shared" si="13"/>
        <v>100.56560646784312</v>
      </c>
      <c r="AB12" s="48">
        <f t="shared" si="14"/>
        <v>100.49488460623364</v>
      </c>
      <c r="AC12" s="48">
        <f t="shared" si="14"/>
        <v>100.52571045622797</v>
      </c>
      <c r="AD12" s="48"/>
      <c r="AE12" s="45">
        <v>42744</v>
      </c>
      <c r="AF12" s="42">
        <v>60854.63</v>
      </c>
      <c r="AG12" s="47">
        <f t="shared" si="15"/>
        <v>-1.0917392550434668E-3</v>
      </c>
      <c r="AH12" s="48">
        <f t="shared" si="16"/>
        <v>100.72363223659131</v>
      </c>
      <c r="AI12" s="48"/>
      <c r="AJ12" s="48"/>
      <c r="AK12" s="45">
        <v>42744</v>
      </c>
      <c r="AL12" s="42">
        <v>39149.449999999997</v>
      </c>
      <c r="AM12" s="47">
        <f t="shared" si="17"/>
        <v>-1.0262908567487683E-3</v>
      </c>
      <c r="AN12" s="48">
        <f t="shared" si="18"/>
        <v>100.49563139481423</v>
      </c>
      <c r="AO12" s="48"/>
      <c r="AP12" s="48"/>
      <c r="AQ12" s="42">
        <f t="shared" si="1"/>
        <v>100.67976595234994</v>
      </c>
      <c r="AS12" s="42">
        <f t="shared" si="2"/>
        <v>100.49563139481423</v>
      </c>
      <c r="AT12" s="42">
        <f t="shared" si="3"/>
        <v>100.7689948320532</v>
      </c>
      <c r="AU12" s="48"/>
      <c r="AV12" s="48"/>
      <c r="AW12" s="48"/>
      <c r="AX12" s="48"/>
      <c r="AY12" s="48"/>
      <c r="AZ12" s="45" t="s">
        <v>14</v>
      </c>
      <c r="BA12" s="47">
        <f>+BA7/BA6-1</f>
        <v>0</v>
      </c>
      <c r="BB12" s="47">
        <f t="shared" ref="BB12:BH12" si="28">+BB7/BB6-1</f>
        <v>0</v>
      </c>
      <c r="BC12" s="47">
        <f t="shared" si="28"/>
        <v>0</v>
      </c>
      <c r="BD12" s="47">
        <f t="shared" si="28"/>
        <v>0</v>
      </c>
      <c r="BE12" s="47">
        <f t="shared" si="28"/>
        <v>0</v>
      </c>
      <c r="BF12" s="47">
        <f t="shared" si="28"/>
        <v>0</v>
      </c>
      <c r="BG12" s="47">
        <f t="shared" si="28"/>
        <v>0</v>
      </c>
      <c r="BH12" s="47">
        <f t="shared" si="28"/>
        <v>0</v>
      </c>
      <c r="BK12" s="58" t="s">
        <v>36</v>
      </c>
      <c r="BL12" s="59">
        <f t="shared" si="19"/>
        <v>8.8372251113799649E-5</v>
      </c>
      <c r="BM12" s="54">
        <v>2.6888051684486162E-2</v>
      </c>
      <c r="BO12" s="42">
        <v>9</v>
      </c>
      <c r="BP12" s="42">
        <v>1.32</v>
      </c>
    </row>
    <row r="13" spans="2:68" x14ac:dyDescent="0.2">
      <c r="B13" s="45">
        <v>42745</v>
      </c>
      <c r="C13" s="42">
        <v>35456.26</v>
      </c>
      <c r="D13" s="47">
        <f t="shared" si="4"/>
        <v>3.5690495409479439E-4</v>
      </c>
      <c r="E13" s="48">
        <f t="shared" si="5"/>
        <v>100.70263544385266</v>
      </c>
      <c r="F13" s="48"/>
      <c r="G13" s="45">
        <v>42745</v>
      </c>
      <c r="H13" s="42">
        <v>35294.980000000003</v>
      </c>
      <c r="I13" s="47">
        <f t="shared" si="6"/>
        <v>2.7972138956067205E-4</v>
      </c>
      <c r="J13" s="48">
        <f t="shared" si="7"/>
        <v>100.79718207531225</v>
      </c>
      <c r="K13" s="48"/>
      <c r="L13" s="45">
        <v>42745</v>
      </c>
      <c r="M13" s="42">
        <v>39196.879999999997</v>
      </c>
      <c r="N13" s="47">
        <f t="shared" si="8"/>
        <v>4.8522290772812227E-4</v>
      </c>
      <c r="O13" s="48">
        <f t="shared" si="9"/>
        <v>100.71257247321716</v>
      </c>
      <c r="P13" s="48"/>
      <c r="Q13" s="45">
        <v>42745</v>
      </c>
      <c r="R13" s="42">
        <v>36961.75</v>
      </c>
      <c r="S13" s="47">
        <f t="shared" si="10"/>
        <v>4.1221744294195339E-4</v>
      </c>
      <c r="T13" s="48">
        <f t="shared" si="11"/>
        <v>100.80143711608089</v>
      </c>
      <c r="U13" s="48"/>
      <c r="V13" s="45">
        <v>42745</v>
      </c>
      <c r="W13" s="42">
        <v>1478.14</v>
      </c>
      <c r="X13" s="47">
        <f t="shared" si="25"/>
        <v>-4.8686150142662754E-4</v>
      </c>
      <c r="Y13" s="42">
        <f t="shared" si="0"/>
        <v>3.8361063536163087E-5</v>
      </c>
      <c r="Z13" s="48">
        <f t="shared" si="12"/>
        <v>100.48196866184017</v>
      </c>
      <c r="AA13" s="48">
        <f t="shared" si="13"/>
        <v>100.52050274930558</v>
      </c>
      <c r="AB13" s="48">
        <f t="shared" si="14"/>
        <v>100.53091329322591</v>
      </c>
      <c r="AC13" s="48">
        <f t="shared" si="14"/>
        <v>100.56560646784312</v>
      </c>
      <c r="AD13" s="48"/>
      <c r="AE13" s="45">
        <v>42745</v>
      </c>
      <c r="AF13" s="42">
        <v>60862.61</v>
      </c>
      <c r="AG13" s="47">
        <f t="shared" si="15"/>
        <v>1.3113217515248188E-4</v>
      </c>
      <c r="AH13" s="48">
        <f t="shared" si="16"/>
        <v>100.73684034557576</v>
      </c>
      <c r="AI13" s="48"/>
      <c r="AJ13" s="48"/>
      <c r="AK13" s="45">
        <v>42745</v>
      </c>
      <c r="AL13" s="42">
        <v>39157.74</v>
      </c>
      <c r="AM13" s="47">
        <f t="shared" si="17"/>
        <v>2.1175265552897393E-4</v>
      </c>
      <c r="AN13" s="48">
        <f t="shared" si="18"/>
        <v>100.51691161163114</v>
      </c>
      <c r="AO13" s="48"/>
      <c r="AP13" s="48"/>
      <c r="AQ13" s="42">
        <f t="shared" si="1"/>
        <v>100.71126317761166</v>
      </c>
      <c r="AS13" s="42">
        <f t="shared" si="2"/>
        <v>100.51691161163114</v>
      </c>
      <c r="AT13" s="42">
        <f t="shared" si="3"/>
        <v>100.80143711608089</v>
      </c>
      <c r="AU13" s="48"/>
      <c r="AV13" s="48"/>
      <c r="AW13" s="48"/>
      <c r="AX13" s="48"/>
      <c r="AY13" s="48"/>
      <c r="AZ13" s="45" t="s">
        <v>15</v>
      </c>
      <c r="BA13" s="47">
        <f>+BA8/BA5-1</f>
        <v>8.6393002672340291E-3</v>
      </c>
      <c r="BB13" s="47">
        <f t="shared" ref="BB13:BD13" si="29">+BB8/BB5-1</f>
        <v>1.3307120434637554E-2</v>
      </c>
      <c r="BC13" s="47">
        <f t="shared" si="29"/>
        <v>7.2508546476002245E-3</v>
      </c>
      <c r="BD13" s="47">
        <f t="shared" si="29"/>
        <v>1.3192745258248317E-2</v>
      </c>
      <c r="BE13" s="47">
        <f>+BE8/BE5-1</f>
        <v>9.2071112591178839E-3</v>
      </c>
      <c r="BF13" s="47">
        <f t="shared" ref="BF13:BH13" si="30">+BF8/BF5-1</f>
        <v>1.2218797593307684E-2</v>
      </c>
      <c r="BG13" s="47">
        <f t="shared" si="30"/>
        <v>8.8372251113799649E-5</v>
      </c>
      <c r="BH13" s="47">
        <f t="shared" si="30"/>
        <v>1.0856372010336512E-2</v>
      </c>
      <c r="BK13" s="53"/>
      <c r="BL13" s="54"/>
      <c r="BO13" s="42">
        <v>10</v>
      </c>
      <c r="BP13" s="42">
        <v>1.28</v>
      </c>
    </row>
    <row r="14" spans="2:68" x14ac:dyDescent="0.2">
      <c r="B14" s="45">
        <v>42746</v>
      </c>
      <c r="C14" s="42">
        <v>35427.599999999999</v>
      </c>
      <c r="D14" s="47">
        <f t="shared" si="4"/>
        <v>-8.0831988483853756E-4</v>
      </c>
      <c r="E14" s="48">
        <f t="shared" si="5"/>
        <v>100.62123550116775</v>
      </c>
      <c r="F14" s="48"/>
      <c r="G14" s="45">
        <v>42746</v>
      </c>
      <c r="H14" s="42">
        <v>35264.639999999999</v>
      </c>
      <c r="I14" s="47">
        <f t="shared" si="6"/>
        <v>-8.5961233013887028E-4</v>
      </c>
      <c r="J14" s="48">
        <f t="shared" si="7"/>
        <v>100.71053557475706</v>
      </c>
      <c r="K14" s="48"/>
      <c r="L14" s="45">
        <v>42746</v>
      </c>
      <c r="M14" s="42">
        <v>39165.03</v>
      </c>
      <c r="N14" s="47">
        <f t="shared" si="8"/>
        <v>-8.1256467351475958E-4</v>
      </c>
      <c r="O14" s="48">
        <f t="shared" si="9"/>
        <v>100.63073699464664</v>
      </c>
      <c r="P14" s="48"/>
      <c r="Q14" s="45">
        <v>42746</v>
      </c>
      <c r="R14" s="42">
        <v>36928.6</v>
      </c>
      <c r="S14" s="47">
        <f t="shared" si="10"/>
        <v>-8.968731188323531E-4</v>
      </c>
      <c r="T14" s="48">
        <f t="shared" si="11"/>
        <v>100.71103101679181</v>
      </c>
      <c r="U14" s="48"/>
      <c r="V14" s="45">
        <v>42746</v>
      </c>
      <c r="W14" s="42">
        <v>1477.9</v>
      </c>
      <c r="X14" s="47">
        <f t="shared" si="25"/>
        <v>-1.6236621700249643E-4</v>
      </c>
      <c r="Y14" s="42">
        <f t="shared" si="0"/>
        <v>3.8361063536163087E-5</v>
      </c>
      <c r="Z14" s="48">
        <f t="shared" si="12"/>
        <v>100.46565378471158</v>
      </c>
      <c r="AA14" s="48">
        <f t="shared" si="13"/>
        <v>100.50803768893564</v>
      </c>
      <c r="AB14" s="48">
        <f t="shared" si="14"/>
        <v>100.48196866184017</v>
      </c>
      <c r="AC14" s="48">
        <f t="shared" si="14"/>
        <v>100.52050274930558</v>
      </c>
      <c r="AD14" s="48"/>
      <c r="AE14" s="45">
        <v>42746</v>
      </c>
      <c r="AF14" s="42">
        <v>60838.89</v>
      </c>
      <c r="AG14" s="47">
        <f t="shared" si="15"/>
        <v>-3.8973024653399246E-4</v>
      </c>
      <c r="AH14" s="48">
        <f t="shared" si="16"/>
        <v>100.69758015195282</v>
      </c>
      <c r="AI14" s="48"/>
      <c r="AJ14" s="48"/>
      <c r="AK14" s="45">
        <v>42746</v>
      </c>
      <c r="AL14" s="42">
        <v>39125.269999999997</v>
      </c>
      <c r="AM14" s="47">
        <f t="shared" si="17"/>
        <v>-8.2921026596527447E-4</v>
      </c>
      <c r="AN14" s="48">
        <f t="shared" si="18"/>
        <v>100.43356195661966</v>
      </c>
      <c r="AO14" s="48"/>
      <c r="AP14" s="48"/>
      <c r="AQ14" s="42">
        <f t="shared" si="1"/>
        <v>100.63411353265595</v>
      </c>
      <c r="AS14" s="42">
        <f t="shared" si="2"/>
        <v>100.43356195661966</v>
      </c>
      <c r="AT14" s="42">
        <f t="shared" si="3"/>
        <v>100.71103101679181</v>
      </c>
      <c r="AU14" s="48"/>
      <c r="AV14" s="48"/>
      <c r="AW14" s="48"/>
      <c r="AX14" s="48"/>
      <c r="AY14" s="48"/>
      <c r="AZ14" s="45"/>
      <c r="BA14" s="61">
        <f t="shared" ref="BA14:BE14" si="31">+$BG$13-BA13</f>
        <v>-8.5509280161202295E-3</v>
      </c>
      <c r="BB14" s="61">
        <f t="shared" si="31"/>
        <v>-1.3218748183523754E-2</v>
      </c>
      <c r="BC14" s="61">
        <f t="shared" si="31"/>
        <v>-7.1624823964864248E-3</v>
      </c>
      <c r="BD14" s="61">
        <f t="shared" si="31"/>
        <v>-1.3104373007134518E-2</v>
      </c>
      <c r="BE14" s="61">
        <f t="shared" si="31"/>
        <v>-9.1187390080040842E-3</v>
      </c>
      <c r="BF14" s="61">
        <f>+$BG$13-BF13</f>
        <v>-1.2130425342193885E-2</v>
      </c>
      <c r="BK14" s="58"/>
      <c r="BL14" s="59"/>
      <c r="BO14" s="42">
        <v>11</v>
      </c>
      <c r="BP14" s="42">
        <v>1.31</v>
      </c>
    </row>
    <row r="15" spans="2:68" x14ac:dyDescent="0.2">
      <c r="B15" s="45">
        <v>42747</v>
      </c>
      <c r="C15" s="42">
        <v>35442.86</v>
      </c>
      <c r="D15" s="47">
        <f t="shared" si="4"/>
        <v>4.3073761699918833E-4</v>
      </c>
      <c r="E15" s="48">
        <f t="shared" si="5"/>
        <v>100.66457685236703</v>
      </c>
      <c r="F15" s="48"/>
      <c r="G15" s="45">
        <v>42747</v>
      </c>
      <c r="H15" s="42">
        <v>35288.26</v>
      </c>
      <c r="I15" s="47">
        <f t="shared" si="6"/>
        <v>6.6979274423339952E-4</v>
      </c>
      <c r="J15" s="48">
        <f t="shared" si="7"/>
        <v>100.77799076075289</v>
      </c>
      <c r="K15" s="48"/>
      <c r="L15" s="45">
        <v>42747</v>
      </c>
      <c r="M15" s="42">
        <v>39201.040000000001</v>
      </c>
      <c r="N15" s="47">
        <f t="shared" si="8"/>
        <v>9.1944267628552012E-4</v>
      </c>
      <c r="O15" s="48">
        <f t="shared" si="9"/>
        <v>100.72326118878559</v>
      </c>
      <c r="P15" s="48"/>
      <c r="Q15" s="45">
        <v>42747</v>
      </c>
      <c r="R15" s="42">
        <v>36949.07</v>
      </c>
      <c r="S15" s="47">
        <f t="shared" si="10"/>
        <v>5.5431291735952293E-4</v>
      </c>
      <c r="T15" s="48">
        <f t="shared" si="11"/>
        <v>100.76685644220501</v>
      </c>
      <c r="U15" s="48"/>
      <c r="V15" s="45">
        <v>42747</v>
      </c>
      <c r="W15" s="42">
        <v>1478.48</v>
      </c>
      <c r="X15" s="47">
        <f t="shared" si="25"/>
        <v>3.924487448405678E-4</v>
      </c>
      <c r="Y15" s="42">
        <f t="shared" si="0"/>
        <v>3.8361063536163087E-5</v>
      </c>
      <c r="Z15" s="48">
        <f t="shared" si="12"/>
        <v>100.50508140443897</v>
      </c>
      <c r="AA15" s="48">
        <f t="shared" si="13"/>
        <v>100.55133753739274</v>
      </c>
      <c r="AB15" s="48">
        <f t="shared" si="14"/>
        <v>100.46565378471158</v>
      </c>
      <c r="AC15" s="48">
        <f t="shared" si="14"/>
        <v>100.50803768893564</v>
      </c>
      <c r="AD15" s="48"/>
      <c r="AE15" s="45">
        <v>42747</v>
      </c>
      <c r="AF15" s="42">
        <v>60868.95</v>
      </c>
      <c r="AG15" s="47">
        <f t="shared" si="15"/>
        <v>4.9409185473292538E-4</v>
      </c>
      <c r="AH15" s="48">
        <f t="shared" si="16"/>
        <v>100.74733400609722</v>
      </c>
      <c r="AI15" s="48"/>
      <c r="AJ15" s="48"/>
      <c r="AK15" s="45">
        <v>42747</v>
      </c>
      <c r="AL15" s="42">
        <v>39139.99</v>
      </c>
      <c r="AM15" s="47">
        <f t="shared" si="17"/>
        <v>3.7622743561893657E-4</v>
      </c>
      <c r="AN15" s="48">
        <f t="shared" si="18"/>
        <v>100.47134781808467</v>
      </c>
      <c r="AO15" s="48"/>
      <c r="AP15" s="48"/>
      <c r="AQ15" s="42">
        <f t="shared" si="1"/>
        <v>100.69189451138209</v>
      </c>
      <c r="AS15" s="42">
        <f t="shared" si="2"/>
        <v>100.47134781808467</v>
      </c>
      <c r="AT15" s="42">
        <f t="shared" si="3"/>
        <v>100.77799076075289</v>
      </c>
      <c r="AU15" s="48"/>
      <c r="AV15" s="48"/>
      <c r="AW15" s="48"/>
      <c r="AX15" s="48"/>
      <c r="AY15" s="48"/>
      <c r="AZ15" s="45"/>
      <c r="BO15" s="42">
        <v>12</v>
      </c>
      <c r="BP15" s="42">
        <v>1.31</v>
      </c>
    </row>
    <row r="16" spans="2:68" x14ac:dyDescent="0.2">
      <c r="B16" s="45">
        <v>42748</v>
      </c>
      <c r="C16" s="42">
        <v>35472.879999999997</v>
      </c>
      <c r="D16" s="47">
        <f t="shared" si="4"/>
        <v>8.4699711027824698E-4</v>
      </c>
      <c r="E16" s="48">
        <f t="shared" si="5"/>
        <v>100.74983945806837</v>
      </c>
      <c r="F16" s="48"/>
      <c r="G16" s="45">
        <v>42748</v>
      </c>
      <c r="H16" s="42">
        <v>35306.050000000003</v>
      </c>
      <c r="I16" s="47">
        <f t="shared" si="6"/>
        <v>5.0413366938473203E-4</v>
      </c>
      <c r="J16" s="48">
        <f t="shared" si="7"/>
        <v>100.82879633902833</v>
      </c>
      <c r="K16" s="48"/>
      <c r="L16" s="45">
        <v>42748</v>
      </c>
      <c r="M16" s="42">
        <v>39222.32</v>
      </c>
      <c r="N16" s="47">
        <f t="shared" si="8"/>
        <v>5.4284274090687923E-4</v>
      </c>
      <c r="O16" s="48">
        <f t="shared" si="9"/>
        <v>100.77793807996238</v>
      </c>
      <c r="P16" s="48"/>
      <c r="Q16" s="45">
        <v>42748</v>
      </c>
      <c r="R16" s="42">
        <v>36967.94</v>
      </c>
      <c r="S16" s="47">
        <f t="shared" si="10"/>
        <v>5.1070297574473678E-4</v>
      </c>
      <c r="T16" s="48">
        <f t="shared" si="11"/>
        <v>100.81831837564648</v>
      </c>
      <c r="U16" s="48"/>
      <c r="V16" s="45">
        <v>42748</v>
      </c>
      <c r="W16" s="42">
        <v>1477.36</v>
      </c>
      <c r="X16" s="47">
        <f t="shared" si="25"/>
        <v>-7.5753476543483078E-4</v>
      </c>
      <c r="Y16" s="42">
        <f t="shared" si="0"/>
        <v>3.8361063536163087E-5</v>
      </c>
      <c r="Z16" s="48">
        <f t="shared" si="12"/>
        <v>100.42894531117224</v>
      </c>
      <c r="AA16" s="48">
        <f t="shared" si="13"/>
        <v>100.47902365974511</v>
      </c>
      <c r="AB16" s="48">
        <f t="shared" si="14"/>
        <v>100.50508140443897</v>
      </c>
      <c r="AC16" s="48">
        <f t="shared" si="14"/>
        <v>100.55133753739274</v>
      </c>
      <c r="AD16" s="48"/>
      <c r="AE16" s="45">
        <v>42748</v>
      </c>
      <c r="AF16" s="42">
        <v>60911.14</v>
      </c>
      <c r="AG16" s="47">
        <f t="shared" si="15"/>
        <v>6.9312843411961644E-4</v>
      </c>
      <c r="AH16" s="48">
        <f t="shared" si="16"/>
        <v>100.81716484795859</v>
      </c>
      <c r="AI16" s="48"/>
      <c r="AJ16" s="48"/>
      <c r="AK16" s="45">
        <v>42748</v>
      </c>
      <c r="AL16" s="42">
        <v>39161.21</v>
      </c>
      <c r="AM16" s="47">
        <f t="shared" si="17"/>
        <v>5.4215650029543205E-4</v>
      </c>
      <c r="AN16" s="48">
        <f t="shared" si="18"/>
        <v>100.52581901239769</v>
      </c>
      <c r="AO16" s="48"/>
      <c r="AP16" s="48"/>
      <c r="AQ16" s="42">
        <f t="shared" si="1"/>
        <v>100.75297935217696</v>
      </c>
      <c r="AS16" s="42">
        <f t="shared" si="2"/>
        <v>100.52581901239769</v>
      </c>
      <c r="AT16" s="42">
        <f t="shared" si="3"/>
        <v>100.82879633902833</v>
      </c>
      <c r="AU16" s="48"/>
      <c r="AV16" s="48"/>
      <c r="AW16" s="48"/>
      <c r="AX16" s="48"/>
      <c r="AY16" s="48"/>
      <c r="AZ16" s="45"/>
      <c r="BJ16" s="45">
        <v>43003</v>
      </c>
    </row>
    <row r="17" spans="2:66" x14ac:dyDescent="0.2">
      <c r="B17" s="45">
        <v>42749</v>
      </c>
      <c r="C17" s="42">
        <v>35472.879999999997</v>
      </c>
      <c r="D17" s="47">
        <f t="shared" si="4"/>
        <v>0</v>
      </c>
      <c r="E17" s="48">
        <f t="shared" si="5"/>
        <v>100.74983945806837</v>
      </c>
      <c r="F17" s="48"/>
      <c r="G17" s="45">
        <v>42749</v>
      </c>
      <c r="H17" s="42">
        <v>35306.050000000003</v>
      </c>
      <c r="I17" s="47">
        <f t="shared" si="6"/>
        <v>0</v>
      </c>
      <c r="J17" s="48">
        <f t="shared" si="7"/>
        <v>100.82879633902833</v>
      </c>
      <c r="K17" s="48"/>
      <c r="L17" s="45">
        <v>42749</v>
      </c>
      <c r="M17" s="42">
        <v>39222.32</v>
      </c>
      <c r="N17" s="47">
        <f t="shared" si="8"/>
        <v>0</v>
      </c>
      <c r="O17" s="48">
        <f t="shared" si="9"/>
        <v>100.77793807996238</v>
      </c>
      <c r="P17" s="48"/>
      <c r="Q17" s="45">
        <v>42749</v>
      </c>
      <c r="R17" s="42">
        <v>36967.94</v>
      </c>
      <c r="S17" s="47">
        <f t="shared" si="10"/>
        <v>0</v>
      </c>
      <c r="T17" s="48">
        <f t="shared" si="11"/>
        <v>100.81831837564648</v>
      </c>
      <c r="U17" s="48"/>
      <c r="V17" s="45">
        <v>42749</v>
      </c>
      <c r="W17" s="42">
        <v>1477.34</v>
      </c>
      <c r="X17" s="47">
        <f t="shared" si="25"/>
        <v>-1.3537661775031573E-5</v>
      </c>
      <c r="Y17" s="42">
        <f t="shared" si="0"/>
        <v>3.8361063536163087E-5</v>
      </c>
      <c r="Z17" s="48">
        <f t="shared" si="12"/>
        <v>100.42758573807819</v>
      </c>
      <c r="AA17" s="48">
        <f t="shared" si="13"/>
        <v>100.481517890918</v>
      </c>
      <c r="AB17" s="48">
        <f t="shared" si="14"/>
        <v>100.42894531117224</v>
      </c>
      <c r="AC17" s="48">
        <f t="shared" si="14"/>
        <v>100.47902365974511</v>
      </c>
      <c r="AD17" s="48"/>
      <c r="AE17" s="45">
        <v>42749</v>
      </c>
      <c r="AF17" s="42">
        <v>60911.14</v>
      </c>
      <c r="AG17" s="47">
        <f t="shared" si="15"/>
        <v>0</v>
      </c>
      <c r="AH17" s="48">
        <f t="shared" si="16"/>
        <v>100.81716484795859</v>
      </c>
      <c r="AI17" s="48"/>
      <c r="AJ17" s="48"/>
      <c r="AK17" s="45">
        <v>42749</v>
      </c>
      <c r="AL17" s="42">
        <v>39161.21</v>
      </c>
      <c r="AM17" s="47">
        <f t="shared" si="17"/>
        <v>0</v>
      </c>
      <c r="AN17" s="48">
        <f t="shared" si="18"/>
        <v>100.52581901239769</v>
      </c>
      <c r="AO17" s="48"/>
      <c r="AP17" s="48"/>
      <c r="AQ17" s="42">
        <f t="shared" si="1"/>
        <v>100.75297935217696</v>
      </c>
      <c r="AS17" s="42">
        <f t="shared" si="2"/>
        <v>100.52581901239769</v>
      </c>
      <c r="AT17" s="42">
        <f t="shared" si="3"/>
        <v>100.82879633902833</v>
      </c>
      <c r="AU17" s="48"/>
      <c r="AV17" s="48"/>
      <c r="AW17" s="48"/>
      <c r="AX17" s="48"/>
      <c r="AY17" s="48"/>
      <c r="AZ17" s="45"/>
    </row>
    <row r="18" spans="2:66" ht="15" x14ac:dyDescent="0.25">
      <c r="B18" s="45">
        <v>42750</v>
      </c>
      <c r="C18" s="42">
        <v>35472.879999999997</v>
      </c>
      <c r="D18" s="47">
        <f t="shared" si="4"/>
        <v>0</v>
      </c>
      <c r="E18" s="48">
        <f t="shared" si="5"/>
        <v>100.74983945806837</v>
      </c>
      <c r="F18" s="48"/>
      <c r="G18" s="45">
        <v>42750</v>
      </c>
      <c r="H18" s="42">
        <v>35306.050000000003</v>
      </c>
      <c r="I18" s="47">
        <f t="shared" si="6"/>
        <v>0</v>
      </c>
      <c r="J18" s="48">
        <f t="shared" si="7"/>
        <v>100.82879633902833</v>
      </c>
      <c r="K18" s="48"/>
      <c r="L18" s="45">
        <v>42750</v>
      </c>
      <c r="M18" s="42">
        <v>39222.32</v>
      </c>
      <c r="N18" s="47">
        <f t="shared" si="8"/>
        <v>0</v>
      </c>
      <c r="O18" s="48">
        <f t="shared" si="9"/>
        <v>100.77793807996238</v>
      </c>
      <c r="P18" s="48"/>
      <c r="Q18" s="45">
        <v>42750</v>
      </c>
      <c r="R18" s="42">
        <v>36967.94</v>
      </c>
      <c r="S18" s="47">
        <f t="shared" si="10"/>
        <v>0</v>
      </c>
      <c r="T18" s="48">
        <f t="shared" si="11"/>
        <v>100.81831837564648</v>
      </c>
      <c r="U18" s="48"/>
      <c r="V18" s="45">
        <v>42750</v>
      </c>
      <c r="W18" s="42">
        <v>1477.36</v>
      </c>
      <c r="X18" s="47">
        <f t="shared" si="25"/>
        <v>1.3537845045874519E-5</v>
      </c>
      <c r="Y18" s="42">
        <f t="shared" si="0"/>
        <v>3.8361063536163087E-5</v>
      </c>
      <c r="Z18" s="48">
        <f t="shared" si="12"/>
        <v>100.42894531117224</v>
      </c>
      <c r="AA18" s="48">
        <f t="shared" si="13"/>
        <v>100.4867327720292</v>
      </c>
      <c r="AB18" s="48">
        <f t="shared" si="14"/>
        <v>100.42758573807819</v>
      </c>
      <c r="AC18" s="48">
        <f t="shared" si="14"/>
        <v>100.481517890918</v>
      </c>
      <c r="AD18" s="48"/>
      <c r="AE18" s="45">
        <v>42750</v>
      </c>
      <c r="AF18" s="42">
        <v>60911.14</v>
      </c>
      <c r="AG18" s="47">
        <f t="shared" si="15"/>
        <v>0</v>
      </c>
      <c r="AH18" s="48">
        <f t="shared" si="16"/>
        <v>100.81716484795859</v>
      </c>
      <c r="AI18" s="48"/>
      <c r="AJ18" s="48"/>
      <c r="AK18" s="45">
        <v>42750</v>
      </c>
      <c r="AL18" s="42">
        <v>39161.21</v>
      </c>
      <c r="AM18" s="47">
        <f t="shared" si="17"/>
        <v>0</v>
      </c>
      <c r="AN18" s="48">
        <f t="shared" si="18"/>
        <v>100.52581901239769</v>
      </c>
      <c r="AO18" s="48"/>
      <c r="AP18" s="48"/>
      <c r="AQ18" s="42">
        <f t="shared" si="1"/>
        <v>100.75297935217696</v>
      </c>
      <c r="AS18" s="42">
        <f t="shared" si="2"/>
        <v>100.52581901239769</v>
      </c>
      <c r="AT18" s="42">
        <f t="shared" si="3"/>
        <v>100.82879633902833</v>
      </c>
      <c r="AU18" s="48"/>
      <c r="AV18" s="48"/>
      <c r="AW18" s="48"/>
      <c r="AX18" s="48"/>
      <c r="AY18" s="48"/>
      <c r="AZ18" s="45"/>
      <c r="BB18" s="62">
        <v>0.06</v>
      </c>
      <c r="BJ18" s="45">
        <f ca="1">+TODAY()</f>
        <v>43165</v>
      </c>
      <c r="BL18" s="63"/>
      <c r="BM18" s="64"/>
    </row>
    <row r="19" spans="2:66" x14ac:dyDescent="0.2">
      <c r="B19" s="45">
        <v>42751</v>
      </c>
      <c r="C19" s="42">
        <v>35461.94</v>
      </c>
      <c r="D19" s="47">
        <f t="shared" si="4"/>
        <v>-3.0840461783743223E-4</v>
      </c>
      <c r="E19" s="48">
        <f t="shared" si="5"/>
        <v>100.71876774233311</v>
      </c>
      <c r="F19" s="48"/>
      <c r="G19" s="45">
        <v>42751</v>
      </c>
      <c r="H19" s="42">
        <v>35282.879999999997</v>
      </c>
      <c r="I19" s="47">
        <f t="shared" si="6"/>
        <v>-6.5626146227082405E-4</v>
      </c>
      <c r="J19" s="48">
        <f t="shared" si="7"/>
        <v>100.76262628570387</v>
      </c>
      <c r="K19" s="48"/>
      <c r="L19" s="45">
        <v>42751</v>
      </c>
      <c r="M19" s="42">
        <v>39191.230000000003</v>
      </c>
      <c r="N19" s="47">
        <f t="shared" si="8"/>
        <v>-7.9266091347973688E-4</v>
      </c>
      <c r="O19" s="48">
        <f t="shared" si="9"/>
        <v>100.69805534750532</v>
      </c>
      <c r="P19" s="48"/>
      <c r="Q19" s="45">
        <v>42751</v>
      </c>
      <c r="R19" s="42">
        <v>36942.85</v>
      </c>
      <c r="S19" s="47">
        <f t="shared" si="10"/>
        <v>-6.7869618918459107E-4</v>
      </c>
      <c r="T19" s="48">
        <f t="shared" si="11"/>
        <v>100.74989336716493</v>
      </c>
      <c r="U19" s="48"/>
      <c r="V19" s="45">
        <v>42751</v>
      </c>
      <c r="W19" s="42">
        <v>1477.13</v>
      </c>
      <c r="X19" s="47">
        <f t="shared" si="25"/>
        <v>-1.5568311041302962E-4</v>
      </c>
      <c r="Y19" s="42">
        <f t="shared" si="0"/>
        <v>3.8361063536163087E-5</v>
      </c>
      <c r="Z19" s="48">
        <f t="shared" si="12"/>
        <v>100.4133102205907</v>
      </c>
      <c r="AA19" s="48">
        <f t="shared" si="13"/>
        <v>100.47494346285642</v>
      </c>
      <c r="AB19" s="48">
        <f t="shared" si="14"/>
        <v>100.42894531117224</v>
      </c>
      <c r="AC19" s="48">
        <f t="shared" si="14"/>
        <v>100.4867327720292</v>
      </c>
      <c r="AD19" s="48"/>
      <c r="AE19" s="45">
        <v>42751</v>
      </c>
      <c r="AF19" s="42">
        <v>60874.8</v>
      </c>
      <c r="AG19" s="47">
        <f t="shared" si="15"/>
        <v>-5.9660679475048717E-4</v>
      </c>
      <c r="AH19" s="48">
        <f t="shared" si="16"/>
        <v>100.75701664238282</v>
      </c>
      <c r="AI19" s="48"/>
      <c r="AJ19" s="48"/>
      <c r="AK19" s="45">
        <v>42751</v>
      </c>
      <c r="AL19" s="42">
        <v>39128.1</v>
      </c>
      <c r="AM19" s="47">
        <f t="shared" si="17"/>
        <v>-8.4547949361113428E-4</v>
      </c>
      <c r="AN19" s="48">
        <f t="shared" si="18"/>
        <v>100.44082649384424</v>
      </c>
      <c r="AO19" s="48"/>
      <c r="AP19" s="48"/>
      <c r="AQ19" s="42">
        <f t="shared" si="1"/>
        <v>100.68786431315573</v>
      </c>
      <c r="AS19" s="42">
        <f t="shared" si="2"/>
        <v>100.44082649384424</v>
      </c>
      <c r="AT19" s="42">
        <f t="shared" si="3"/>
        <v>100.76262628570387</v>
      </c>
      <c r="AU19" s="48"/>
      <c r="AV19" s="48"/>
      <c r="AW19" s="48"/>
      <c r="AX19" s="48"/>
      <c r="AY19" s="48"/>
      <c r="AZ19" s="45"/>
      <c r="BB19" s="65">
        <v>4.4999999999999998E-2</v>
      </c>
      <c r="BJ19" s="60">
        <f ca="1">+BJ16-BJ18</f>
        <v>-162</v>
      </c>
      <c r="BL19" s="66"/>
      <c r="BM19" s="67"/>
    </row>
    <row r="20" spans="2:66" x14ac:dyDescent="0.2">
      <c r="B20" s="45">
        <v>42752</v>
      </c>
      <c r="C20" s="42">
        <v>35454.14</v>
      </c>
      <c r="D20" s="47">
        <f t="shared" si="4"/>
        <v>-2.1995412546527149E-4</v>
      </c>
      <c r="E20" s="48">
        <f t="shared" si="5"/>
        <v>100.69661423385641</v>
      </c>
      <c r="F20" s="48"/>
      <c r="G20" s="45">
        <v>42752</v>
      </c>
      <c r="H20" s="42">
        <v>35272.97</v>
      </c>
      <c r="I20" s="47">
        <f t="shared" si="6"/>
        <v>-2.8087276322108501E-4</v>
      </c>
      <c r="J20" s="48">
        <f t="shared" si="7"/>
        <v>100.73432480842959</v>
      </c>
      <c r="K20" s="48"/>
      <c r="L20" s="45">
        <v>42752</v>
      </c>
      <c r="M20" s="42">
        <v>39182.81</v>
      </c>
      <c r="N20" s="47">
        <f t="shared" si="8"/>
        <v>-2.1484398422821904E-4</v>
      </c>
      <c r="O20" s="48">
        <f t="shared" si="9"/>
        <v>100.67642097609043</v>
      </c>
      <c r="P20" s="48"/>
      <c r="Q20" s="45">
        <v>42752</v>
      </c>
      <c r="R20" s="42">
        <v>36933.58</v>
      </c>
      <c r="S20" s="47">
        <f t="shared" si="10"/>
        <v>-2.5092812276250598E-4</v>
      </c>
      <c r="T20" s="48">
        <f t="shared" si="11"/>
        <v>100.72461238555378</v>
      </c>
      <c r="U20" s="48"/>
      <c r="V20" s="45">
        <v>42752</v>
      </c>
      <c r="W20" s="42">
        <v>1476.57</v>
      </c>
      <c r="X20" s="47">
        <f t="shared" si="25"/>
        <v>-3.7911355127862034E-4</v>
      </c>
      <c r="Y20" s="42">
        <f t="shared" si="0"/>
        <v>3.8361063536163087E-5</v>
      </c>
      <c r="Z20" s="48">
        <f t="shared" si="12"/>
        <v>100.37524217395733</v>
      </c>
      <c r="AA20" s="48">
        <f t="shared" si="13"/>
        <v>100.44070637591567</v>
      </c>
      <c r="AB20" s="48">
        <f t="shared" si="14"/>
        <v>100.4133102205907</v>
      </c>
      <c r="AC20" s="48">
        <f t="shared" si="14"/>
        <v>100.47494346285642</v>
      </c>
      <c r="AD20" s="48"/>
      <c r="AE20" s="45">
        <v>42752</v>
      </c>
      <c r="AF20" s="42">
        <v>60865.9</v>
      </c>
      <c r="AG20" s="47">
        <f t="shared" si="15"/>
        <v>-1.4620171236701118E-4</v>
      </c>
      <c r="AH20" s="48">
        <f t="shared" si="16"/>
        <v>100.74228579401671</v>
      </c>
      <c r="AI20" s="48"/>
      <c r="AJ20" s="48"/>
      <c r="AK20" s="45">
        <v>42752</v>
      </c>
      <c r="AL20" s="42">
        <v>39119.86</v>
      </c>
      <c r="AM20" s="47">
        <f t="shared" si="17"/>
        <v>-2.1059034300152657E-4</v>
      </c>
      <c r="AN20" s="48">
        <f t="shared" si="18"/>
        <v>100.41967462574155</v>
      </c>
      <c r="AO20" s="48"/>
      <c r="AP20" s="48"/>
      <c r="AQ20" s="42">
        <f t="shared" si="1"/>
        <v>100.66565547061474</v>
      </c>
      <c r="AS20" s="42">
        <f t="shared" si="2"/>
        <v>100.41967462574155</v>
      </c>
      <c r="AT20" s="42">
        <f t="shared" si="3"/>
        <v>100.74228579401671</v>
      </c>
      <c r="AU20" s="48"/>
      <c r="AV20" s="48"/>
      <c r="AW20" s="48"/>
      <c r="AX20" s="48"/>
      <c r="AY20" s="48"/>
      <c r="AZ20" s="45"/>
      <c r="BB20" s="65">
        <v>4.4999999999999998E-2</v>
      </c>
      <c r="BC20" s="68"/>
      <c r="BD20" s="42" t="s">
        <v>20</v>
      </c>
      <c r="BE20" s="42">
        <f>10500/642</f>
        <v>16.355140186915889</v>
      </c>
      <c r="BL20" s="66"/>
      <c r="BM20" s="67"/>
    </row>
    <row r="21" spans="2:66" x14ac:dyDescent="0.2">
      <c r="B21" s="45">
        <v>42753</v>
      </c>
      <c r="C21" s="42">
        <v>35444.089999999997</v>
      </c>
      <c r="D21" s="47">
        <f t="shared" si="4"/>
        <v>-2.8346478013574483E-4</v>
      </c>
      <c r="E21" s="48">
        <f t="shared" si="5"/>
        <v>100.6680702902422</v>
      </c>
      <c r="F21" s="48"/>
      <c r="G21" s="45">
        <v>42753</v>
      </c>
      <c r="H21" s="42">
        <v>35258.660000000003</v>
      </c>
      <c r="I21" s="47">
        <f t="shared" si="6"/>
        <v>-4.0569308453464181E-4</v>
      </c>
      <c r="J21" s="48">
        <f t="shared" si="7"/>
        <v>100.69345758947955</v>
      </c>
      <c r="K21" s="48"/>
      <c r="L21" s="45">
        <v>42753</v>
      </c>
      <c r="M21" s="42">
        <v>39163.35</v>
      </c>
      <c r="N21" s="47">
        <f t="shared" si="8"/>
        <v>-4.9664636099344683E-4</v>
      </c>
      <c r="O21" s="48">
        <f t="shared" si="9"/>
        <v>100.62642039797481</v>
      </c>
      <c r="P21" s="48"/>
      <c r="Q21" s="45">
        <v>42753</v>
      </c>
      <c r="R21" s="42">
        <v>36914.44</v>
      </c>
      <c r="S21" s="47">
        <f t="shared" si="10"/>
        <v>-5.182275858446328E-4</v>
      </c>
      <c r="T21" s="48">
        <f t="shared" si="11"/>
        <v>100.67241411284208</v>
      </c>
      <c r="U21" s="48"/>
      <c r="V21" s="45">
        <v>42753</v>
      </c>
      <c r="W21" s="42">
        <v>1475.31</v>
      </c>
      <c r="X21" s="47">
        <f t="shared" si="25"/>
        <v>-8.5332899896384262E-4</v>
      </c>
      <c r="Y21" s="42">
        <f t="shared" si="0"/>
        <v>3.8361063536163087E-5</v>
      </c>
      <c r="Z21" s="48">
        <f t="shared" si="12"/>
        <v>100.28958906903227</v>
      </c>
      <c r="AA21" s="48">
        <f t="shared" si="13"/>
        <v>100.35885042080758</v>
      </c>
      <c r="AB21" s="48">
        <f t="shared" si="14"/>
        <v>100.37524217395733</v>
      </c>
      <c r="AC21" s="48">
        <f t="shared" si="14"/>
        <v>100.44070637591567</v>
      </c>
      <c r="AD21" s="48"/>
      <c r="AE21" s="45">
        <v>42753</v>
      </c>
      <c r="AF21" s="42">
        <v>60836.75</v>
      </c>
      <c r="AG21" s="47">
        <f t="shared" si="15"/>
        <v>-4.7892169507068871E-4</v>
      </c>
      <c r="AH21" s="48">
        <f t="shared" si="16"/>
        <v>100.69403812773895</v>
      </c>
      <c r="AI21" s="48"/>
      <c r="AJ21" s="48"/>
      <c r="AK21" s="45">
        <v>42753</v>
      </c>
      <c r="AL21" s="42">
        <v>39099.53</v>
      </c>
      <c r="AM21" s="47">
        <f t="shared" si="17"/>
        <v>-5.1968488639786425E-4</v>
      </c>
      <c r="AN21" s="48">
        <f t="shared" si="18"/>
        <v>100.36748803854157</v>
      </c>
      <c r="AO21" s="48"/>
      <c r="AP21" s="48"/>
      <c r="AQ21" s="42">
        <f t="shared" si="1"/>
        <v>100.62031475946986</v>
      </c>
      <c r="AS21" s="42">
        <f t="shared" si="2"/>
        <v>100.36748803854157</v>
      </c>
      <c r="AT21" s="42">
        <f t="shared" si="3"/>
        <v>100.69403812773895</v>
      </c>
      <c r="AU21" s="48"/>
      <c r="AV21" s="48"/>
      <c r="AW21" s="48"/>
      <c r="AX21" s="48"/>
      <c r="AY21" s="48"/>
      <c r="AZ21" s="45"/>
      <c r="BC21" s="47"/>
      <c r="BL21" s="66"/>
      <c r="BM21" s="67"/>
    </row>
    <row r="22" spans="2:66" x14ac:dyDescent="0.2">
      <c r="B22" s="45">
        <v>42754</v>
      </c>
      <c r="C22" s="42">
        <v>35412.519999999997</v>
      </c>
      <c r="D22" s="47">
        <f t="shared" si="4"/>
        <v>-8.9069856215806542E-4</v>
      </c>
      <c r="E22" s="48">
        <f t="shared" si="5"/>
        <v>100.57840538477946</v>
      </c>
      <c r="F22" s="48"/>
      <c r="G22" s="45">
        <v>42754</v>
      </c>
      <c r="H22" s="42">
        <v>35239.21</v>
      </c>
      <c r="I22" s="47">
        <f t="shared" si="6"/>
        <v>-5.5163752678077937E-4</v>
      </c>
      <c r="J22" s="48">
        <f t="shared" si="7"/>
        <v>100.63791129957188</v>
      </c>
      <c r="K22" s="48"/>
      <c r="L22" s="45">
        <v>42754</v>
      </c>
      <c r="M22" s="42">
        <v>39137.699999999997</v>
      </c>
      <c r="N22" s="47">
        <f t="shared" si="8"/>
        <v>-6.5494907866670005E-4</v>
      </c>
      <c r="O22" s="48">
        <f t="shared" si="9"/>
        <v>100.56051521664563</v>
      </c>
      <c r="P22" s="48"/>
      <c r="Q22" s="45">
        <v>42754</v>
      </c>
      <c r="R22" s="42">
        <v>36889.72</v>
      </c>
      <c r="S22" s="47">
        <f t="shared" si="10"/>
        <v>-6.696566438499918E-4</v>
      </c>
      <c r="T22" s="48">
        <f t="shared" si="11"/>
        <v>100.604998161879</v>
      </c>
      <c r="U22" s="48"/>
      <c r="V22" s="45">
        <v>42754</v>
      </c>
      <c r="W22" s="42">
        <v>1475.31</v>
      </c>
      <c r="X22" s="47">
        <f t="shared" si="25"/>
        <v>0</v>
      </c>
      <c r="Y22" s="42">
        <f t="shared" si="0"/>
        <v>3.8361063536163087E-5</v>
      </c>
      <c r="Z22" s="48">
        <f t="shared" si="12"/>
        <v>100.28958906903227</v>
      </c>
      <c r="AA22" s="48">
        <f t="shared" si="13"/>
        <v>100.36270029304499</v>
      </c>
      <c r="AB22" s="48">
        <f t="shared" si="14"/>
        <v>100.28958906903227</v>
      </c>
      <c r="AC22" s="48">
        <f t="shared" si="14"/>
        <v>100.35885042080758</v>
      </c>
      <c r="AD22" s="48"/>
      <c r="AE22" s="45">
        <v>42754</v>
      </c>
      <c r="AF22" s="42">
        <v>60792.01</v>
      </c>
      <c r="AG22" s="47">
        <f t="shared" si="15"/>
        <v>-7.3541075090299834E-4</v>
      </c>
      <c r="AH22" s="48">
        <f t="shared" si="16"/>
        <v>100.61998664954797</v>
      </c>
      <c r="AI22" s="48"/>
      <c r="AJ22" s="48"/>
      <c r="AK22" s="45">
        <v>42754</v>
      </c>
      <c r="AL22" s="42">
        <v>39072.31</v>
      </c>
      <c r="AM22" s="47">
        <f t="shared" si="17"/>
        <v>-6.9617205117300518E-4</v>
      </c>
      <c r="AN22" s="48">
        <f t="shared" si="18"/>
        <v>100.29761499852269</v>
      </c>
      <c r="AO22" s="48"/>
      <c r="AP22" s="48"/>
      <c r="AQ22" s="42">
        <f t="shared" si="1"/>
        <v>100.54990528515778</v>
      </c>
      <c r="AS22" s="42">
        <f t="shared" si="2"/>
        <v>100.29761499852269</v>
      </c>
      <c r="AT22" s="42">
        <f t="shared" si="3"/>
        <v>100.63791129957188</v>
      </c>
      <c r="AU22" s="48"/>
      <c r="AV22" s="48"/>
      <c r="AW22" s="48"/>
      <c r="AX22" s="48"/>
      <c r="AY22" s="48"/>
      <c r="AZ22" s="45"/>
      <c r="BB22" s="42" t="s">
        <v>22</v>
      </c>
      <c r="BC22" s="69" t="s">
        <v>18</v>
      </c>
      <c r="BD22" s="47"/>
      <c r="BL22" s="70"/>
      <c r="BM22" s="71"/>
    </row>
    <row r="23" spans="2:66" x14ac:dyDescent="0.2">
      <c r="B23" s="45">
        <v>42755</v>
      </c>
      <c r="C23" s="42">
        <v>35404.910000000003</v>
      </c>
      <c r="D23" s="47">
        <f t="shared" si="4"/>
        <v>-2.1489574873501116E-4</v>
      </c>
      <c r="E23" s="48">
        <f t="shared" si="5"/>
        <v>100.55679151304773</v>
      </c>
      <c r="F23" s="48"/>
      <c r="G23" s="45">
        <v>42755</v>
      </c>
      <c r="H23" s="42">
        <v>35231.050000000003</v>
      </c>
      <c r="I23" s="47">
        <f t="shared" si="6"/>
        <v>-2.3156024212789283E-4</v>
      </c>
      <c r="J23" s="48">
        <f t="shared" si="7"/>
        <v>100.61460756046411</v>
      </c>
      <c r="K23" s="48"/>
      <c r="L23" s="45">
        <v>42755</v>
      </c>
      <c r="M23" s="42">
        <v>39117.550000000003</v>
      </c>
      <c r="N23" s="47">
        <f t="shared" si="8"/>
        <v>-5.1484885417374393E-4</v>
      </c>
      <c r="O23" s="48">
        <f t="shared" si="9"/>
        <v>100.50874175061122</v>
      </c>
      <c r="P23" s="48"/>
      <c r="Q23" s="45">
        <v>42755</v>
      </c>
      <c r="R23" s="42">
        <v>36880.19</v>
      </c>
      <c r="S23" s="47">
        <f t="shared" si="10"/>
        <v>-2.5833755311777118E-4</v>
      </c>
      <c r="T23" s="48">
        <f t="shared" si="11"/>
        <v>100.57900811282244</v>
      </c>
      <c r="U23" s="48"/>
      <c r="V23" s="45">
        <v>42755</v>
      </c>
      <c r="W23" s="42">
        <v>1475.94</v>
      </c>
      <c r="X23" s="47">
        <f t="shared" si="25"/>
        <v>4.2702889562207247E-4</v>
      </c>
      <c r="Y23" s="42">
        <f t="shared" si="0"/>
        <v>3.8361063536163087E-5</v>
      </c>
      <c r="Z23" s="48">
        <f t="shared" si="12"/>
        <v>100.33241562149482</v>
      </c>
      <c r="AA23" s="48">
        <f t="shared" si="13"/>
        <v>100.40940808603538</v>
      </c>
      <c r="AB23" s="48">
        <f t="shared" si="14"/>
        <v>100.28958906903227</v>
      </c>
      <c r="AC23" s="48">
        <f t="shared" si="14"/>
        <v>100.36270029304499</v>
      </c>
      <c r="AD23" s="48"/>
      <c r="AE23" s="45">
        <v>42755</v>
      </c>
      <c r="AF23" s="42">
        <v>60771.64</v>
      </c>
      <c r="AG23" s="47">
        <f t="shared" si="15"/>
        <v>-3.3507692869516603E-4</v>
      </c>
      <c r="AH23" s="48">
        <f t="shared" si="16"/>
        <v>100.58627121345609</v>
      </c>
      <c r="AI23" s="48"/>
      <c r="AJ23" s="48"/>
      <c r="AK23" s="45">
        <v>42755</v>
      </c>
      <c r="AL23" s="42">
        <v>39069.300000000003</v>
      </c>
      <c r="AM23" s="47">
        <f t="shared" si="17"/>
        <v>-7.7036653322926085E-5</v>
      </c>
      <c r="AN23" s="48">
        <f t="shared" si="18"/>
        <v>100.28988840592693</v>
      </c>
      <c r="AO23" s="48"/>
      <c r="AP23" s="48"/>
      <c r="AQ23" s="42">
        <f t="shared" si="1"/>
        <v>100.52255142605475</v>
      </c>
      <c r="AS23" s="42">
        <f t="shared" si="2"/>
        <v>100.28988840592693</v>
      </c>
      <c r="AT23" s="42">
        <f t="shared" si="3"/>
        <v>100.61460756046411</v>
      </c>
      <c r="AU23" s="48"/>
      <c r="AV23" s="48"/>
      <c r="AW23" s="48"/>
      <c r="AX23" s="48">
        <f>20.34/720/221</f>
        <v>1.2782805429864254E-4</v>
      </c>
      <c r="AY23" s="48"/>
      <c r="AZ23" s="45"/>
      <c r="BA23" s="42" t="s">
        <v>16</v>
      </c>
      <c r="BB23" s="62">
        <v>0.06</v>
      </c>
      <c r="BC23" s="62">
        <v>0.05</v>
      </c>
      <c r="BD23" s="47">
        <f>+BC23*3%/BB23</f>
        <v>2.5000000000000001E-2</v>
      </c>
      <c r="BE23" s="72">
        <f>+BD23*$BE$20</f>
        <v>0.40887850467289727</v>
      </c>
      <c r="BF23" s="72"/>
      <c r="BG23" s="72"/>
      <c r="BL23" s="66"/>
      <c r="BM23" s="67"/>
    </row>
    <row r="24" spans="2:66" x14ac:dyDescent="0.2">
      <c r="B24" s="45">
        <v>42756</v>
      </c>
      <c r="C24" s="42">
        <v>35404.910000000003</v>
      </c>
      <c r="D24" s="47">
        <f t="shared" si="4"/>
        <v>0</v>
      </c>
      <c r="E24" s="48">
        <f t="shared" si="5"/>
        <v>100.55679151304773</v>
      </c>
      <c r="F24" s="48"/>
      <c r="G24" s="45">
        <v>42756</v>
      </c>
      <c r="H24" s="42">
        <v>35231.050000000003</v>
      </c>
      <c r="I24" s="47">
        <f t="shared" si="6"/>
        <v>0</v>
      </c>
      <c r="J24" s="48">
        <f t="shared" si="7"/>
        <v>100.61460756046411</v>
      </c>
      <c r="K24" s="48"/>
      <c r="L24" s="45">
        <v>42756</v>
      </c>
      <c r="M24" s="42">
        <v>39117.550000000003</v>
      </c>
      <c r="N24" s="47">
        <f t="shared" si="8"/>
        <v>0</v>
      </c>
      <c r="O24" s="48">
        <f t="shared" si="9"/>
        <v>100.50874175061122</v>
      </c>
      <c r="P24" s="48"/>
      <c r="Q24" s="45">
        <v>42756</v>
      </c>
      <c r="R24" s="42">
        <v>36880.19</v>
      </c>
      <c r="S24" s="47">
        <f t="shared" si="10"/>
        <v>0</v>
      </c>
      <c r="T24" s="48">
        <f t="shared" si="11"/>
        <v>100.57900811282244</v>
      </c>
      <c r="U24" s="48"/>
      <c r="V24" s="45">
        <v>42756</v>
      </c>
      <c r="W24" s="42">
        <v>1475.96</v>
      </c>
      <c r="X24" s="47">
        <f t="shared" si="25"/>
        <v>1.3550686342345131E-5</v>
      </c>
      <c r="Y24" s="42">
        <f t="shared" si="0"/>
        <v>3.8361063536163087E-5</v>
      </c>
      <c r="Z24" s="48">
        <f t="shared" si="12"/>
        <v>100.33377519458888</v>
      </c>
      <c r="AA24" s="48">
        <f t="shared" si="13"/>
        <v>100.41462051411339</v>
      </c>
      <c r="AB24" s="48">
        <f t="shared" si="14"/>
        <v>100.33241562149482</v>
      </c>
      <c r="AC24" s="48">
        <f t="shared" si="14"/>
        <v>100.40940808603538</v>
      </c>
      <c r="AD24" s="48"/>
      <c r="AE24" s="45">
        <v>42756</v>
      </c>
      <c r="AF24" s="42">
        <v>60771.64</v>
      </c>
      <c r="AG24" s="47">
        <f t="shared" si="15"/>
        <v>0</v>
      </c>
      <c r="AH24" s="48">
        <f t="shared" si="16"/>
        <v>100.58627121345609</v>
      </c>
      <c r="AI24" s="48"/>
      <c r="AJ24" s="48"/>
      <c r="AK24" s="45">
        <v>42756</v>
      </c>
      <c r="AL24" s="42">
        <v>39069.300000000003</v>
      </c>
      <c r="AM24" s="47">
        <f t="shared" si="17"/>
        <v>0</v>
      </c>
      <c r="AN24" s="48">
        <f t="shared" si="18"/>
        <v>100.28988840592693</v>
      </c>
      <c r="AO24" s="48"/>
      <c r="AP24" s="48"/>
      <c r="AQ24" s="42">
        <f t="shared" si="1"/>
        <v>100.52255142605475</v>
      </c>
      <c r="AS24" s="42">
        <f t="shared" si="2"/>
        <v>100.28988840592693</v>
      </c>
      <c r="AT24" s="42">
        <f t="shared" si="3"/>
        <v>100.61460756046411</v>
      </c>
      <c r="AU24" s="48"/>
      <c r="AV24" s="48"/>
      <c r="AW24" s="48"/>
      <c r="AX24" s="47">
        <f>+AX23*365</f>
        <v>4.6657239819004527E-2</v>
      </c>
      <c r="AY24" s="48"/>
      <c r="AZ24" s="45"/>
      <c r="BA24" s="42" t="s">
        <v>17</v>
      </c>
      <c r="BB24" s="65">
        <v>4.4999999999999998E-2</v>
      </c>
      <c r="BC24" s="62">
        <v>0.05</v>
      </c>
      <c r="BD24" s="47">
        <f>+BC24*3%/BB24</f>
        <v>3.3333333333333333E-2</v>
      </c>
      <c r="BE24" s="72">
        <f t="shared" ref="BE24:BE25" si="32">+BD24*$BE$20</f>
        <v>0.54517133956386299</v>
      </c>
      <c r="BF24" s="72"/>
      <c r="BG24" s="72"/>
      <c r="BL24" s="70"/>
      <c r="BM24" s="71"/>
    </row>
    <row r="25" spans="2:66" x14ac:dyDescent="0.2">
      <c r="B25" s="45">
        <v>42757</v>
      </c>
      <c r="C25" s="42">
        <v>35404.910000000003</v>
      </c>
      <c r="D25" s="47">
        <f t="shared" si="4"/>
        <v>0</v>
      </c>
      <c r="E25" s="48">
        <f t="shared" si="5"/>
        <v>100.55679151304773</v>
      </c>
      <c r="F25" s="48"/>
      <c r="G25" s="45">
        <v>42757</v>
      </c>
      <c r="H25" s="42">
        <v>35231.050000000003</v>
      </c>
      <c r="I25" s="47">
        <f t="shared" si="6"/>
        <v>0</v>
      </c>
      <c r="J25" s="48">
        <f t="shared" si="7"/>
        <v>100.61460756046411</v>
      </c>
      <c r="K25" s="48"/>
      <c r="L25" s="45">
        <v>42757</v>
      </c>
      <c r="M25" s="42">
        <v>39117.550000000003</v>
      </c>
      <c r="N25" s="47">
        <f t="shared" si="8"/>
        <v>0</v>
      </c>
      <c r="O25" s="48">
        <f t="shared" si="9"/>
        <v>100.50874175061122</v>
      </c>
      <c r="P25" s="48"/>
      <c r="Q25" s="45">
        <v>42757</v>
      </c>
      <c r="R25" s="42">
        <v>36880.19</v>
      </c>
      <c r="S25" s="47">
        <f t="shared" si="10"/>
        <v>0</v>
      </c>
      <c r="T25" s="48">
        <f t="shared" si="11"/>
        <v>100.57900811282244</v>
      </c>
      <c r="U25" s="48"/>
      <c r="V25" s="45">
        <v>42757</v>
      </c>
      <c r="W25" s="42">
        <v>1475.94</v>
      </c>
      <c r="X25" s="47">
        <f t="shared" si="25"/>
        <v>-1.3550502723669311E-5</v>
      </c>
      <c r="Y25" s="42">
        <f t="shared" si="0"/>
        <v>3.8361063536163087E-5</v>
      </c>
      <c r="Z25" s="48">
        <f t="shared" si="12"/>
        <v>100.33241562149483</v>
      </c>
      <c r="AA25" s="48">
        <f t="shared" si="13"/>
        <v>100.41711185716213</v>
      </c>
      <c r="AB25" s="48">
        <f t="shared" si="14"/>
        <v>100.33377519458888</v>
      </c>
      <c r="AC25" s="48">
        <f t="shared" si="14"/>
        <v>100.41462051411339</v>
      </c>
      <c r="AD25" s="48"/>
      <c r="AE25" s="45">
        <v>42757</v>
      </c>
      <c r="AF25" s="42">
        <v>60771.64</v>
      </c>
      <c r="AG25" s="47">
        <f t="shared" si="15"/>
        <v>0</v>
      </c>
      <c r="AH25" s="48">
        <f t="shared" si="16"/>
        <v>100.58627121345609</v>
      </c>
      <c r="AI25" s="48"/>
      <c r="AJ25" s="48"/>
      <c r="AK25" s="45">
        <v>42757</v>
      </c>
      <c r="AL25" s="42">
        <v>39069.300000000003</v>
      </c>
      <c r="AM25" s="47">
        <f t="shared" si="17"/>
        <v>0</v>
      </c>
      <c r="AN25" s="48">
        <f t="shared" si="18"/>
        <v>100.28988840592693</v>
      </c>
      <c r="AO25" s="48"/>
      <c r="AP25" s="48"/>
      <c r="AQ25" s="42">
        <f t="shared" si="1"/>
        <v>100.52255142605475</v>
      </c>
      <c r="AS25" s="42">
        <f t="shared" si="2"/>
        <v>100.28988840592693</v>
      </c>
      <c r="AT25" s="42">
        <f t="shared" si="3"/>
        <v>100.61460756046411</v>
      </c>
      <c r="AU25" s="48"/>
      <c r="AV25" s="48"/>
      <c r="AW25" s="48"/>
      <c r="AX25" s="48"/>
      <c r="AY25" s="48"/>
      <c r="AZ25" s="45"/>
      <c r="BA25" s="42" t="s">
        <v>19</v>
      </c>
      <c r="BB25" s="65">
        <v>4.4999999999999998E-2</v>
      </c>
      <c r="BC25" s="62">
        <v>0.05</v>
      </c>
      <c r="BD25" s="47">
        <f>+BC25*3%/BB25</f>
        <v>3.3333333333333333E-2</v>
      </c>
      <c r="BE25" s="72">
        <f t="shared" si="32"/>
        <v>0.54517133956386299</v>
      </c>
      <c r="BF25" s="72"/>
      <c r="BG25" s="72"/>
      <c r="BL25" s="70"/>
      <c r="BM25" s="71"/>
    </row>
    <row r="26" spans="2:66" x14ac:dyDescent="0.2">
      <c r="B26" s="45">
        <v>42758</v>
      </c>
      <c r="C26" s="42">
        <v>35443.370000000003</v>
      </c>
      <c r="D26" s="47">
        <f t="shared" si="4"/>
        <v>1.0862900089281258E-3</v>
      </c>
      <c r="E26" s="48">
        <f t="shared" si="5"/>
        <v>100.66602535099823</v>
      </c>
      <c r="F26" s="48"/>
      <c r="G26" s="45">
        <v>42758</v>
      </c>
      <c r="H26" s="42">
        <v>35255.620000000003</v>
      </c>
      <c r="I26" s="47">
        <f t="shared" si="6"/>
        <v>6.9739618887321164E-4</v>
      </c>
      <c r="J26" s="48">
        <f t="shared" si="7"/>
        <v>100.68477580432175</v>
      </c>
      <c r="K26" s="48"/>
      <c r="L26" s="45">
        <v>42758</v>
      </c>
      <c r="M26" s="42">
        <v>39153.769999999997</v>
      </c>
      <c r="N26" s="47">
        <f t="shared" si="8"/>
        <v>9.2592710944305878E-4</v>
      </c>
      <c r="O26" s="48">
        <f t="shared" si="9"/>
        <v>100.60180551933412</v>
      </c>
      <c r="P26" s="48"/>
      <c r="Q26" s="45">
        <v>42758</v>
      </c>
      <c r="R26" s="42">
        <v>36911.050000000003</v>
      </c>
      <c r="S26" s="47">
        <f t="shared" si="10"/>
        <v>8.3676358500328618E-4</v>
      </c>
      <c r="T26" s="48">
        <f t="shared" si="11"/>
        <v>100.663168964227</v>
      </c>
      <c r="U26" s="48"/>
      <c r="V26" s="45">
        <v>42758</v>
      </c>
      <c r="W26" s="42">
        <v>1475.54</v>
      </c>
      <c r="X26" s="47">
        <f t="shared" si="25"/>
        <v>-2.710137268453483E-4</v>
      </c>
      <c r="Y26" s="42">
        <f t="shared" si="0"/>
        <v>3.8361063536163087E-5</v>
      </c>
      <c r="Z26" s="48">
        <f t="shared" si="12"/>
        <v>100.30522415961386</v>
      </c>
      <c r="AA26" s="48">
        <f t="shared" si="13"/>
        <v>100.39374954864674</v>
      </c>
      <c r="AB26" s="48">
        <f t="shared" si="14"/>
        <v>100.33241562149483</v>
      </c>
      <c r="AC26" s="48">
        <f t="shared" si="14"/>
        <v>100.41711185716213</v>
      </c>
      <c r="AD26" s="48"/>
      <c r="AE26" s="45">
        <v>42758</v>
      </c>
      <c r="AF26" s="42">
        <v>60813.74</v>
      </c>
      <c r="AG26" s="47">
        <f t="shared" si="15"/>
        <v>6.9275734536700107E-4</v>
      </c>
      <c r="AH26" s="48">
        <f t="shared" si="16"/>
        <v>100.65595309168229</v>
      </c>
      <c r="AI26" s="48"/>
      <c r="AJ26" s="48"/>
      <c r="AK26" s="45">
        <v>42758</v>
      </c>
      <c r="AL26" s="42">
        <v>39099.33</v>
      </c>
      <c r="AM26" s="47">
        <f t="shared" si="17"/>
        <v>7.6863419615902373E-4</v>
      </c>
      <c r="AN26" s="48">
        <f t="shared" si="18"/>
        <v>100.3669746436847</v>
      </c>
      <c r="AO26" s="48"/>
      <c r="AP26" s="48"/>
      <c r="AQ26" s="42">
        <f t="shared" si="1"/>
        <v>100.60645056237468</v>
      </c>
      <c r="AS26" s="42">
        <f t="shared" si="2"/>
        <v>100.3669746436847</v>
      </c>
      <c r="AT26" s="42">
        <f t="shared" si="3"/>
        <v>100.68477580432175</v>
      </c>
      <c r="AU26" s="48"/>
      <c r="AV26" s="48"/>
      <c r="AW26" s="48"/>
      <c r="AX26" s="48"/>
      <c r="AY26" s="48"/>
      <c r="AZ26" s="45"/>
      <c r="BL26" s="70"/>
      <c r="BM26" s="71"/>
    </row>
    <row r="27" spans="2:66" x14ac:dyDescent="0.2">
      <c r="B27" s="45">
        <v>42759</v>
      </c>
      <c r="C27" s="42">
        <v>35420.03</v>
      </c>
      <c r="D27" s="47">
        <f t="shared" si="4"/>
        <v>-6.5851525969462532E-4</v>
      </c>
      <c r="E27" s="48">
        <f t="shared" si="5"/>
        <v>100.59973523717179</v>
      </c>
      <c r="F27" s="48"/>
      <c r="G27" s="45">
        <v>42759</v>
      </c>
      <c r="H27" s="42">
        <v>35224.65</v>
      </c>
      <c r="I27" s="47">
        <f t="shared" si="6"/>
        <v>-8.7844150804894383E-4</v>
      </c>
      <c r="J27" s="48">
        <f t="shared" si="7"/>
        <v>100.59633011802663</v>
      </c>
      <c r="K27" s="48"/>
      <c r="L27" s="45">
        <v>42759</v>
      </c>
      <c r="M27" s="42">
        <v>39130.720000000001</v>
      </c>
      <c r="N27" s="47">
        <f t="shared" si="8"/>
        <v>-5.8870448490644378E-4</v>
      </c>
      <c r="O27" s="48">
        <f t="shared" si="9"/>
        <v>100.5425807852352</v>
      </c>
      <c r="P27" s="48"/>
      <c r="Q27" s="45">
        <v>42759</v>
      </c>
      <c r="R27" s="42">
        <v>36885.379999999997</v>
      </c>
      <c r="S27" s="47">
        <f t="shared" si="10"/>
        <v>-6.9545569687146092E-4</v>
      </c>
      <c r="T27" s="48">
        <f t="shared" si="11"/>
        <v>100.5931621899057</v>
      </c>
      <c r="U27" s="48"/>
      <c r="V27" s="45">
        <v>42759</v>
      </c>
      <c r="W27" s="42">
        <v>1476.38</v>
      </c>
      <c r="X27" s="47">
        <f t="shared" si="25"/>
        <v>5.6928310991244402E-4</v>
      </c>
      <c r="Y27" s="42">
        <f t="shared" si="0"/>
        <v>3.8361063536163087E-5</v>
      </c>
      <c r="Z27" s="48">
        <f t="shared" si="12"/>
        <v>100.36232622956391</v>
      </c>
      <c r="AA27" s="48">
        <f t="shared" si="13"/>
        <v>100.45475322561063</v>
      </c>
      <c r="AB27" s="48">
        <f t="shared" si="14"/>
        <v>100.30522415961386</v>
      </c>
      <c r="AC27" s="48">
        <f t="shared" si="14"/>
        <v>100.39374954864674</v>
      </c>
      <c r="AD27" s="48"/>
      <c r="AE27" s="45">
        <v>42759</v>
      </c>
      <c r="AF27" s="42">
        <v>60768.54</v>
      </c>
      <c r="AG27" s="47">
        <f t="shared" si="15"/>
        <v>-7.4325308721345795E-4</v>
      </c>
      <c r="AH27" s="48">
        <f t="shared" si="16"/>
        <v>100.58114024380049</v>
      </c>
      <c r="AI27" s="48"/>
      <c r="AJ27" s="48"/>
      <c r="AK27" s="45">
        <v>42759</v>
      </c>
      <c r="AL27" s="42">
        <v>39062.33</v>
      </c>
      <c r="AM27" s="47">
        <f t="shared" si="17"/>
        <v>-9.463077756063365E-4</v>
      </c>
      <c r="AN27" s="48">
        <f t="shared" si="18"/>
        <v>100.27199659516529</v>
      </c>
      <c r="AO27" s="48"/>
      <c r="AP27" s="48"/>
      <c r="AQ27" s="42">
        <f t="shared" si="1"/>
        <v>100.53082419488419</v>
      </c>
      <c r="AS27" s="42">
        <f t="shared" si="2"/>
        <v>100.27199659516529</v>
      </c>
      <c r="AT27" s="42">
        <f t="shared" si="3"/>
        <v>100.59973523717179</v>
      </c>
      <c r="AU27" s="48"/>
      <c r="AV27" s="48"/>
      <c r="AW27" s="48"/>
      <c r="AX27" s="48"/>
      <c r="AY27" s="48"/>
      <c r="AZ27" s="45"/>
    </row>
    <row r="28" spans="2:66" x14ac:dyDescent="0.2">
      <c r="B28" s="45">
        <v>42760</v>
      </c>
      <c r="C28" s="42">
        <v>35434.81</v>
      </c>
      <c r="D28" s="47">
        <f t="shared" si="4"/>
        <v>4.1727802037438977E-4</v>
      </c>
      <c r="E28" s="48">
        <f t="shared" si="5"/>
        <v>100.64171329554173</v>
      </c>
      <c r="F28" s="48"/>
      <c r="G28" s="45">
        <v>42760</v>
      </c>
      <c r="H28" s="42">
        <v>35251.39</v>
      </c>
      <c r="I28" s="47">
        <f t="shared" si="6"/>
        <v>7.5912748600770463E-4</v>
      </c>
      <c r="J28" s="48">
        <f t="shared" si="7"/>
        <v>100.67269555721073</v>
      </c>
      <c r="K28" s="48"/>
      <c r="L28" s="45">
        <v>42760</v>
      </c>
      <c r="M28" s="42">
        <v>39156.49</v>
      </c>
      <c r="N28" s="47">
        <f t="shared" si="8"/>
        <v>6.5856186648227677E-4</v>
      </c>
      <c r="O28" s="48">
        <f t="shared" si="9"/>
        <v>100.60879429489808</v>
      </c>
      <c r="P28" s="48"/>
      <c r="Q28" s="45">
        <v>42760</v>
      </c>
      <c r="R28" s="42">
        <v>36909.129999999997</v>
      </c>
      <c r="S28" s="47">
        <f t="shared" si="10"/>
        <v>6.4388654800362488E-4</v>
      </c>
      <c r="T28" s="48">
        <f t="shared" si="11"/>
        <v>100.65793277386092</v>
      </c>
      <c r="U28" s="48"/>
      <c r="V28" s="45">
        <v>42760</v>
      </c>
      <c r="W28" s="42">
        <v>1475.91</v>
      </c>
      <c r="X28" s="47">
        <f t="shared" si="25"/>
        <v>-3.1834622522664002E-4</v>
      </c>
      <c r="Y28" s="42">
        <f t="shared" si="0"/>
        <v>3.8361063536163087E-5</v>
      </c>
      <c r="Z28" s="48">
        <f t="shared" si="12"/>
        <v>100.33037626185376</v>
      </c>
      <c r="AA28" s="48">
        <f t="shared" si="13"/>
        <v>100.42662738528618</v>
      </c>
      <c r="AB28" s="48">
        <f t="shared" si="14"/>
        <v>100.36232622956391</v>
      </c>
      <c r="AC28" s="48">
        <f t="shared" si="14"/>
        <v>100.45475322561063</v>
      </c>
      <c r="AD28" s="48"/>
      <c r="AE28" s="45">
        <v>42760</v>
      </c>
      <c r="AF28" s="42">
        <v>60807.8</v>
      </c>
      <c r="AG28" s="47">
        <f t="shared" si="15"/>
        <v>6.4605797670980181E-4</v>
      </c>
      <c r="AH28" s="48">
        <f t="shared" si="16"/>
        <v>100.64612149176156</v>
      </c>
      <c r="AI28" s="48"/>
      <c r="AJ28" s="48"/>
      <c r="AK28" s="45">
        <v>42760</v>
      </c>
      <c r="AL28" s="42">
        <v>39089.46</v>
      </c>
      <c r="AM28" s="47">
        <f t="shared" si="17"/>
        <v>6.9453102259897648E-4</v>
      </c>
      <c r="AN28" s="48">
        <f t="shared" si="18"/>
        <v>100.34163860749857</v>
      </c>
      <c r="AO28" s="48"/>
      <c r="AP28" s="48"/>
      <c r="AQ28" s="42">
        <f t="shared" si="1"/>
        <v>100.59481600346193</v>
      </c>
      <c r="AS28" s="42">
        <f t="shared" si="2"/>
        <v>100.34163860749857</v>
      </c>
      <c r="AT28" s="42">
        <f t="shared" si="3"/>
        <v>100.67269555721073</v>
      </c>
      <c r="AU28" s="48"/>
      <c r="AV28" s="48"/>
      <c r="AW28" s="48"/>
      <c r="AX28" s="48"/>
      <c r="AY28" s="48">
        <f>0.27*12</f>
        <v>3.24</v>
      </c>
      <c r="AZ28" s="45"/>
      <c r="BC28" s="68"/>
      <c r="BD28" s="42" t="s">
        <v>21</v>
      </c>
      <c r="BE28" s="42">
        <f>3500/642</f>
        <v>5.4517133956386292</v>
      </c>
    </row>
    <row r="29" spans="2:66" x14ac:dyDescent="0.2">
      <c r="B29" s="45">
        <v>42761</v>
      </c>
      <c r="C29" s="42">
        <v>35453.43</v>
      </c>
      <c r="D29" s="47">
        <f t="shared" si="4"/>
        <v>5.2547198644514737E-4</v>
      </c>
      <c r="E29" s="48">
        <f t="shared" si="5"/>
        <v>100.69459769654638</v>
      </c>
      <c r="F29" s="48"/>
      <c r="G29" s="45">
        <v>42761</v>
      </c>
      <c r="H29" s="42">
        <v>35268.870000000003</v>
      </c>
      <c r="I29" s="47">
        <f t="shared" si="6"/>
        <v>4.9586697148695791E-4</v>
      </c>
      <c r="J29" s="48">
        <f t="shared" si="7"/>
        <v>100.72261582186812</v>
      </c>
      <c r="K29" s="48"/>
      <c r="L29" s="45">
        <v>42761</v>
      </c>
      <c r="M29" s="42">
        <v>39176.93</v>
      </c>
      <c r="N29" s="47">
        <f t="shared" si="8"/>
        <v>5.2200797364632123E-4</v>
      </c>
      <c r="O29" s="48">
        <f t="shared" si="9"/>
        <v>100.66131288773896</v>
      </c>
      <c r="P29" s="48"/>
      <c r="Q29" s="45">
        <v>42761</v>
      </c>
      <c r="R29" s="42">
        <v>36920.61</v>
      </c>
      <c r="S29" s="47">
        <f t="shared" si="10"/>
        <v>3.1103415333832984E-4</v>
      </c>
      <c r="T29" s="48">
        <f t="shared" si="11"/>
        <v>100.68924082875803</v>
      </c>
      <c r="U29" s="48"/>
      <c r="V29" s="45">
        <v>42761</v>
      </c>
      <c r="W29" s="42">
        <v>1475.62</v>
      </c>
      <c r="X29" s="47">
        <f t="shared" si="25"/>
        <v>-1.9648894580304166E-4</v>
      </c>
      <c r="Y29" s="42">
        <f t="shared" si="0"/>
        <v>3.8361063536163087E-5</v>
      </c>
      <c r="Z29" s="48">
        <f t="shared" si="12"/>
        <v>100.31066245199004</v>
      </c>
      <c r="AA29" s="48">
        <f t="shared" si="13"/>
        <v>100.41074713537454</v>
      </c>
      <c r="AB29" s="48">
        <f t="shared" si="14"/>
        <v>100.33037626185376</v>
      </c>
      <c r="AC29" s="48">
        <f t="shared" si="14"/>
        <v>100.42662738528618</v>
      </c>
      <c r="AD29" s="48"/>
      <c r="AE29" s="45">
        <v>42761</v>
      </c>
      <c r="AF29" s="42">
        <v>60842.559999999998</v>
      </c>
      <c r="AG29" s="47">
        <f t="shared" si="15"/>
        <v>5.7163719128139334E-4</v>
      </c>
      <c r="AH29" s="48">
        <f t="shared" si="16"/>
        <v>100.70365455796448</v>
      </c>
      <c r="AI29" s="48"/>
      <c r="AJ29" s="48"/>
      <c r="AK29" s="45">
        <v>42761</v>
      </c>
      <c r="AL29" s="42">
        <v>39113.800000000003</v>
      </c>
      <c r="AM29" s="47">
        <f t="shared" si="17"/>
        <v>6.2267424518025472E-4</v>
      </c>
      <c r="AN29" s="48">
        <f t="shared" si="18"/>
        <v>100.40411876157864</v>
      </c>
      <c r="AO29" s="48"/>
      <c r="AP29" s="48"/>
      <c r="AQ29" s="42">
        <f t="shared" si="1"/>
        <v>100.64592342574242</v>
      </c>
      <c r="AS29" s="42">
        <f t="shared" si="2"/>
        <v>100.40411876157864</v>
      </c>
      <c r="AT29" s="42">
        <f t="shared" si="3"/>
        <v>100.72261582186812</v>
      </c>
      <c r="AU29" s="48"/>
      <c r="AV29" s="48"/>
      <c r="AW29" s="48"/>
      <c r="AX29" s="48"/>
      <c r="AY29" s="48"/>
      <c r="AZ29" s="45"/>
      <c r="BC29" s="47"/>
    </row>
    <row r="30" spans="2:66" x14ac:dyDescent="0.2">
      <c r="B30" s="45">
        <v>42762</v>
      </c>
      <c r="C30" s="42">
        <v>35430.26</v>
      </c>
      <c r="D30" s="47">
        <f t="shared" si="4"/>
        <v>-6.5353338167839503E-4</v>
      </c>
      <c r="E30" s="48">
        <f t="shared" si="5"/>
        <v>100.62879041559701</v>
      </c>
      <c r="F30" s="48"/>
      <c r="G30" s="45">
        <v>42762</v>
      </c>
      <c r="H30" s="42">
        <v>35240.81</v>
      </c>
      <c r="I30" s="47">
        <f t="shared" si="6"/>
        <v>-7.9560246755860931E-4</v>
      </c>
      <c r="J30" s="48">
        <f t="shared" si="7"/>
        <v>100.64248066018128</v>
      </c>
      <c r="K30" s="48"/>
      <c r="L30" s="45">
        <v>42762</v>
      </c>
      <c r="M30" s="42">
        <v>39152.949999999997</v>
      </c>
      <c r="N30" s="47">
        <f t="shared" si="8"/>
        <v>-6.1209492423230927E-4</v>
      </c>
      <c r="O30" s="48">
        <f t="shared" si="9"/>
        <v>100.59969860905382</v>
      </c>
      <c r="P30" s="48"/>
      <c r="Q30" s="45">
        <v>42762</v>
      </c>
      <c r="R30" s="42">
        <v>36901.879999999997</v>
      </c>
      <c r="S30" s="47">
        <f t="shared" si="10"/>
        <v>-5.0730472763049761E-4</v>
      </c>
      <c r="T30" s="48">
        <f t="shared" si="11"/>
        <v>100.63816070086408</v>
      </c>
      <c r="U30" s="48"/>
      <c r="V30" s="45">
        <v>42762</v>
      </c>
      <c r="W30" s="42">
        <v>1475.74</v>
      </c>
      <c r="X30" s="47">
        <f t="shared" si="25"/>
        <v>8.1321749501928053E-5</v>
      </c>
      <c r="Y30" s="42">
        <f t="shared" si="0"/>
        <v>3.8361063536163087E-5</v>
      </c>
      <c r="Z30" s="48">
        <f t="shared" si="12"/>
        <v>100.31881989055434</v>
      </c>
      <c r="AA30" s="48">
        <f t="shared" si="13"/>
        <v>100.42276457605095</v>
      </c>
      <c r="AB30" s="48">
        <f t="shared" si="14"/>
        <v>100.31066245199004</v>
      </c>
      <c r="AC30" s="48">
        <f t="shared" si="14"/>
        <v>100.41074713537454</v>
      </c>
      <c r="AD30" s="48"/>
      <c r="AE30" s="45">
        <v>42762</v>
      </c>
      <c r="AF30" s="42">
        <v>60816.69</v>
      </c>
      <c r="AG30" s="47">
        <f t="shared" si="15"/>
        <v>-4.2519578400379565E-4</v>
      </c>
      <c r="AH30" s="48">
        <f t="shared" si="16"/>
        <v>100.66083578861266</v>
      </c>
      <c r="AI30" s="48"/>
      <c r="AJ30" s="48"/>
      <c r="AK30" s="45">
        <v>42762</v>
      </c>
      <c r="AL30" s="42">
        <v>39107.93</v>
      </c>
      <c r="AM30" s="47">
        <f t="shared" si="17"/>
        <v>-1.5007490962271053E-4</v>
      </c>
      <c r="AN30" s="48">
        <f t="shared" si="18"/>
        <v>100.38905062252975</v>
      </c>
      <c r="AO30" s="48"/>
      <c r="AP30" s="48"/>
      <c r="AQ30" s="42">
        <f t="shared" si="1"/>
        <v>100.59316946613977</v>
      </c>
      <c r="AS30" s="42">
        <f t="shared" si="2"/>
        <v>100.38905062252975</v>
      </c>
      <c r="AT30" s="42">
        <f t="shared" si="3"/>
        <v>100.66083578861266</v>
      </c>
      <c r="AU30" s="48"/>
      <c r="AV30" s="48"/>
      <c r="AW30" s="48"/>
      <c r="AX30" s="48"/>
      <c r="AY30" s="48"/>
      <c r="AZ30" s="45"/>
      <c r="BB30" s="42" t="s">
        <v>22</v>
      </c>
      <c r="BC30" s="69" t="s">
        <v>18</v>
      </c>
      <c r="BD30" s="47"/>
    </row>
    <row r="31" spans="2:66" x14ac:dyDescent="0.2">
      <c r="B31" s="45">
        <v>42763</v>
      </c>
      <c r="C31" s="42">
        <v>35430.26</v>
      </c>
      <c r="D31" s="47">
        <f t="shared" si="4"/>
        <v>0</v>
      </c>
      <c r="E31" s="48">
        <f t="shared" si="5"/>
        <v>100.62879041559701</v>
      </c>
      <c r="F31" s="48"/>
      <c r="G31" s="45">
        <v>42763</v>
      </c>
      <c r="H31" s="42">
        <v>35240.81</v>
      </c>
      <c r="I31" s="47">
        <f t="shared" si="6"/>
        <v>0</v>
      </c>
      <c r="J31" s="48">
        <f t="shared" si="7"/>
        <v>100.64248066018128</v>
      </c>
      <c r="K31" s="48"/>
      <c r="L31" s="45">
        <v>42763</v>
      </c>
      <c r="M31" s="42">
        <v>39152.949999999997</v>
      </c>
      <c r="N31" s="47">
        <f t="shared" si="8"/>
        <v>0</v>
      </c>
      <c r="O31" s="48">
        <f t="shared" si="9"/>
        <v>100.59969860905382</v>
      </c>
      <c r="P31" s="48"/>
      <c r="Q31" s="45">
        <v>42763</v>
      </c>
      <c r="R31" s="42">
        <v>36901.879999999997</v>
      </c>
      <c r="S31" s="47">
        <f t="shared" si="10"/>
        <v>0</v>
      </c>
      <c r="T31" s="48">
        <f t="shared" si="11"/>
        <v>100.63816070086408</v>
      </c>
      <c r="U31" s="48"/>
      <c r="V31" s="45">
        <v>42763</v>
      </c>
      <c r="W31" s="42">
        <v>1475.74</v>
      </c>
      <c r="X31" s="47">
        <f t="shared" si="25"/>
        <v>0</v>
      </c>
      <c r="Y31" s="42">
        <f t="shared" si="0"/>
        <v>3.8361063536163087E-5</v>
      </c>
      <c r="Z31" s="48">
        <f t="shared" si="12"/>
        <v>100.31881989055434</v>
      </c>
      <c r="AA31" s="48">
        <f t="shared" si="13"/>
        <v>100.42661690010333</v>
      </c>
      <c r="AB31" s="48">
        <f t="shared" si="14"/>
        <v>100.31881989055434</v>
      </c>
      <c r="AC31" s="48">
        <f t="shared" si="14"/>
        <v>100.42276457605095</v>
      </c>
      <c r="AD31" s="48"/>
      <c r="AE31" s="45">
        <v>42763</v>
      </c>
      <c r="AF31" s="42">
        <v>60816.69</v>
      </c>
      <c r="AG31" s="47">
        <f t="shared" si="15"/>
        <v>0</v>
      </c>
      <c r="AH31" s="48">
        <f t="shared" si="16"/>
        <v>100.66083578861266</v>
      </c>
      <c r="AI31" s="48"/>
      <c r="AJ31" s="48"/>
      <c r="AK31" s="45">
        <v>42763</v>
      </c>
      <c r="AL31" s="42">
        <v>39107.93</v>
      </c>
      <c r="AM31" s="47">
        <f t="shared" si="17"/>
        <v>0</v>
      </c>
      <c r="AN31" s="48">
        <f t="shared" si="18"/>
        <v>100.38905062252975</v>
      </c>
      <c r="AO31" s="48"/>
      <c r="AP31" s="48"/>
      <c r="AQ31" s="42">
        <f t="shared" si="1"/>
        <v>100.59316946613977</v>
      </c>
      <c r="AS31" s="42">
        <f t="shared" si="2"/>
        <v>100.38905062252975</v>
      </c>
      <c r="AT31" s="42">
        <f t="shared" si="3"/>
        <v>100.66083578861266</v>
      </c>
      <c r="AU31" s="48"/>
      <c r="AV31" s="48"/>
      <c r="AW31" s="48"/>
      <c r="AX31" s="48"/>
      <c r="AY31" s="48"/>
      <c r="AZ31" s="45"/>
      <c r="BA31" s="42" t="s">
        <v>16</v>
      </c>
      <c r="BB31" s="62">
        <v>0.06</v>
      </c>
      <c r="BC31" s="62">
        <v>0.05</v>
      </c>
      <c r="BD31" s="47">
        <f>+BC31*1.5%/BB31</f>
        <v>1.2500000000000001E-2</v>
      </c>
      <c r="BE31" s="72">
        <f>+BD31*$BE$20</f>
        <v>0.20443925233644863</v>
      </c>
      <c r="BF31" s="72"/>
      <c r="BG31" s="72"/>
      <c r="BK31" s="42">
        <v>662</v>
      </c>
    </row>
    <row r="32" spans="2:66" x14ac:dyDescent="0.2">
      <c r="B32" s="45">
        <v>42764</v>
      </c>
      <c r="C32" s="42">
        <v>35430.26</v>
      </c>
      <c r="D32" s="47">
        <f t="shared" si="4"/>
        <v>0</v>
      </c>
      <c r="E32" s="48">
        <f t="shared" si="5"/>
        <v>100.62879041559701</v>
      </c>
      <c r="F32" s="48"/>
      <c r="G32" s="45">
        <v>42764</v>
      </c>
      <c r="H32" s="42">
        <v>35240.81</v>
      </c>
      <c r="I32" s="47">
        <f t="shared" si="6"/>
        <v>0</v>
      </c>
      <c r="J32" s="48">
        <f t="shared" si="7"/>
        <v>100.64248066018128</v>
      </c>
      <c r="K32" s="48"/>
      <c r="L32" s="45">
        <v>42764</v>
      </c>
      <c r="M32" s="42">
        <v>39152.949999999997</v>
      </c>
      <c r="N32" s="47">
        <f t="shared" si="8"/>
        <v>0</v>
      </c>
      <c r="O32" s="48">
        <f t="shared" si="9"/>
        <v>100.59969860905382</v>
      </c>
      <c r="P32" s="48"/>
      <c r="Q32" s="45">
        <v>42764</v>
      </c>
      <c r="R32" s="42">
        <v>36901.879999999997</v>
      </c>
      <c r="S32" s="47">
        <f t="shared" si="10"/>
        <v>0</v>
      </c>
      <c r="T32" s="48">
        <f t="shared" si="11"/>
        <v>100.63816070086408</v>
      </c>
      <c r="U32" s="48"/>
      <c r="V32" s="45">
        <v>42764</v>
      </c>
      <c r="W32" s="42">
        <v>1475.74</v>
      </c>
      <c r="X32" s="47">
        <f t="shared" si="25"/>
        <v>0</v>
      </c>
      <c r="Y32" s="42">
        <f t="shared" si="0"/>
        <v>3.8361063536163087E-5</v>
      </c>
      <c r="Z32" s="48">
        <f t="shared" si="12"/>
        <v>100.31881989055434</v>
      </c>
      <c r="AA32" s="48">
        <f t="shared" si="13"/>
        <v>100.43046937193495</v>
      </c>
      <c r="AB32" s="48">
        <f t="shared" si="14"/>
        <v>100.31881989055434</v>
      </c>
      <c r="AC32" s="48">
        <f t="shared" si="14"/>
        <v>100.42661690010333</v>
      </c>
      <c r="AD32" s="48"/>
      <c r="AE32" s="45">
        <v>42764</v>
      </c>
      <c r="AF32" s="42">
        <v>60816.69</v>
      </c>
      <c r="AG32" s="47">
        <f t="shared" si="15"/>
        <v>0</v>
      </c>
      <c r="AH32" s="48">
        <f t="shared" si="16"/>
        <v>100.66083578861266</v>
      </c>
      <c r="AI32" s="48"/>
      <c r="AJ32" s="48"/>
      <c r="AK32" s="45">
        <v>42764</v>
      </c>
      <c r="AL32" s="42">
        <v>39107.93</v>
      </c>
      <c r="AM32" s="47">
        <f t="shared" si="17"/>
        <v>0</v>
      </c>
      <c r="AN32" s="48">
        <f t="shared" si="18"/>
        <v>100.38905062252975</v>
      </c>
      <c r="AO32" s="48"/>
      <c r="AP32" s="48"/>
      <c r="AQ32" s="42">
        <f t="shared" si="1"/>
        <v>100.59316946613977</v>
      </c>
      <c r="AS32" s="42">
        <f t="shared" si="2"/>
        <v>100.38905062252975</v>
      </c>
      <c r="AT32" s="42">
        <f t="shared" si="3"/>
        <v>100.66083578861266</v>
      </c>
      <c r="AU32" s="48"/>
      <c r="AV32" s="48"/>
      <c r="AW32" s="48"/>
      <c r="AX32" s="48"/>
      <c r="AY32" s="48"/>
      <c r="AZ32" s="45"/>
      <c r="BA32" s="42" t="s">
        <v>17</v>
      </c>
      <c r="BB32" s="65">
        <v>4.4999999999999998E-2</v>
      </c>
      <c r="BC32" s="62">
        <v>0.05</v>
      </c>
      <c r="BD32" s="47">
        <f t="shared" ref="BD32:BD33" si="33">+BC32*1.5%/BB32</f>
        <v>1.6666666666666666E-2</v>
      </c>
      <c r="BE32" s="72">
        <f t="shared" ref="BE32:BE33" si="34">+BD32*$BE$20</f>
        <v>0.27258566978193149</v>
      </c>
      <c r="BF32" s="72"/>
      <c r="BG32" s="72"/>
      <c r="BK32" s="42">
        <v>656</v>
      </c>
      <c r="BL32" s="47">
        <f>+BK32/BK31-1</f>
        <v>-9.0634441087613649E-3</v>
      </c>
      <c r="BM32" s="68">
        <v>0.03</v>
      </c>
      <c r="BN32" s="42">
        <f>+BM32*BL32</f>
        <v>-2.7190332326284091E-4</v>
      </c>
    </row>
    <row r="33" spans="2:66" x14ac:dyDescent="0.2">
      <c r="B33" s="45">
        <v>42765</v>
      </c>
      <c r="C33" s="42">
        <v>35431.550000000003</v>
      </c>
      <c r="D33" s="47">
        <f t="shared" si="4"/>
        <v>3.6409554996286175E-5</v>
      </c>
      <c r="E33" s="48">
        <f t="shared" si="5"/>
        <v>100.63245426507585</v>
      </c>
      <c r="F33" s="48"/>
      <c r="G33" s="45">
        <v>42765</v>
      </c>
      <c r="H33" s="42">
        <v>35253.32</v>
      </c>
      <c r="I33" s="47">
        <f t="shared" si="6"/>
        <v>3.5498616518747639E-4</v>
      </c>
      <c r="J33" s="48">
        <f t="shared" si="7"/>
        <v>100.6782073484458</v>
      </c>
      <c r="K33" s="48"/>
      <c r="L33" s="45">
        <v>42765</v>
      </c>
      <c r="M33" s="42">
        <v>39156.32</v>
      </c>
      <c r="N33" s="47">
        <f t="shared" si="8"/>
        <v>8.6072696948935601E-5</v>
      </c>
      <c r="O33" s="48">
        <f t="shared" si="9"/>
        <v>100.60835749642534</v>
      </c>
      <c r="P33" s="48"/>
      <c r="Q33" s="45">
        <v>42765</v>
      </c>
      <c r="R33" s="42">
        <v>36911.160000000003</v>
      </c>
      <c r="S33" s="47">
        <f t="shared" si="10"/>
        <v>2.5147770249112078E-4</v>
      </c>
      <c r="T33" s="48">
        <f t="shared" si="11"/>
        <v>100.66346895430006</v>
      </c>
      <c r="U33" s="48"/>
      <c r="V33" s="45">
        <v>42765</v>
      </c>
      <c r="W33" s="42">
        <v>1476.17</v>
      </c>
      <c r="X33" s="47">
        <f t="shared" si="25"/>
        <v>2.9137924024569273E-4</v>
      </c>
      <c r="Y33" s="42">
        <f t="shared" si="0"/>
        <v>3.8361063536163087E-5</v>
      </c>
      <c r="Z33" s="48">
        <f t="shared" si="12"/>
        <v>100.34805071207639</v>
      </c>
      <c r="AA33" s="48">
        <f t="shared" si="13"/>
        <v>100.4635853454146</v>
      </c>
      <c r="AB33" s="48">
        <f t="shared" si="14"/>
        <v>100.31881989055434</v>
      </c>
      <c r="AC33" s="48">
        <f t="shared" si="14"/>
        <v>100.43046937193495</v>
      </c>
      <c r="AD33" s="48"/>
      <c r="AE33" s="45">
        <v>42765</v>
      </c>
      <c r="AF33" s="42">
        <v>60827.37</v>
      </c>
      <c r="AG33" s="47">
        <f t="shared" si="15"/>
        <v>1.7560968872198934E-4</v>
      </c>
      <c r="AH33" s="48">
        <f t="shared" si="16"/>
        <v>100.67851280665199</v>
      </c>
      <c r="AI33" s="48"/>
      <c r="AJ33" s="48"/>
      <c r="AK33" s="45">
        <v>42765</v>
      </c>
      <c r="AL33" s="42">
        <v>39107.300000000003</v>
      </c>
      <c r="AM33" s="47">
        <f t="shared" si="17"/>
        <v>-1.6109264796115852E-5</v>
      </c>
      <c r="AN33" s="48">
        <f t="shared" si="18"/>
        <v>100.38743342873065</v>
      </c>
      <c r="AO33" s="48"/>
      <c r="AP33" s="48"/>
      <c r="AQ33" s="42">
        <f t="shared" si="1"/>
        <v>100.60807238327162</v>
      </c>
      <c r="AS33" s="42">
        <f t="shared" si="2"/>
        <v>100.38743342873065</v>
      </c>
      <c r="AT33" s="42">
        <f t="shared" si="3"/>
        <v>100.67851280665199</v>
      </c>
      <c r="AU33" s="48"/>
      <c r="AV33" s="48"/>
      <c r="AW33" s="48"/>
      <c r="AX33" s="48"/>
      <c r="AY33" s="48"/>
      <c r="AZ33" s="45"/>
      <c r="BA33" s="42" t="s">
        <v>19</v>
      </c>
      <c r="BB33" s="65">
        <v>4.4999999999999998E-2</v>
      </c>
      <c r="BC33" s="62">
        <v>0.05</v>
      </c>
      <c r="BD33" s="47">
        <f t="shared" si="33"/>
        <v>1.6666666666666666E-2</v>
      </c>
      <c r="BE33" s="72">
        <f t="shared" si="34"/>
        <v>0.27258566978193149</v>
      </c>
      <c r="BF33" s="72"/>
      <c r="BG33" s="72"/>
      <c r="BK33" s="42">
        <v>651.6</v>
      </c>
      <c r="BL33" s="47">
        <f>+BK33/BK32-1</f>
        <v>-6.7073170731707377E-3</v>
      </c>
      <c r="BM33" s="68">
        <v>-0.01</v>
      </c>
      <c r="BN33" s="42">
        <f>+BM33*BL33</f>
        <v>6.7073170731707377E-5</v>
      </c>
    </row>
    <row r="34" spans="2:66" x14ac:dyDescent="0.2">
      <c r="B34" s="45">
        <v>42766</v>
      </c>
      <c r="C34" s="42">
        <v>35437.58</v>
      </c>
      <c r="D34" s="47">
        <f t="shared" si="4"/>
        <v>1.7018730481721533E-4</v>
      </c>
      <c r="E34" s="48">
        <f t="shared" si="5"/>
        <v>100.64958063124436</v>
      </c>
      <c r="F34" s="48"/>
      <c r="G34" s="45">
        <v>42766</v>
      </c>
      <c r="H34" s="42">
        <v>35255.18</v>
      </c>
      <c r="I34" s="47">
        <f t="shared" si="6"/>
        <v>5.2760988184852309E-5</v>
      </c>
      <c r="J34" s="48">
        <f t="shared" si="7"/>
        <v>100.68351923015418</v>
      </c>
      <c r="K34" s="48"/>
      <c r="L34" s="45">
        <v>42766</v>
      </c>
      <c r="M34" s="42">
        <v>39160.78</v>
      </c>
      <c r="N34" s="47">
        <f t="shared" si="8"/>
        <v>1.1390243005471312E-4</v>
      </c>
      <c r="O34" s="48">
        <f t="shared" si="9"/>
        <v>100.619817032828</v>
      </c>
      <c r="P34" s="48"/>
      <c r="Q34" s="45">
        <v>42766</v>
      </c>
      <c r="R34" s="42">
        <v>36915.89</v>
      </c>
      <c r="S34" s="47">
        <f t="shared" si="10"/>
        <v>1.2814552563500392E-4</v>
      </c>
      <c r="T34" s="48">
        <f t="shared" si="11"/>
        <v>100.67636852744145</v>
      </c>
      <c r="U34" s="48"/>
      <c r="V34" s="45">
        <v>42766</v>
      </c>
      <c r="W34" s="42">
        <v>1477.18</v>
      </c>
      <c r="X34" s="47">
        <f t="shared" si="25"/>
        <v>6.8420303894534129E-4</v>
      </c>
      <c r="Y34" s="42">
        <f t="shared" si="0"/>
        <v>3.8361063536163087E-5</v>
      </c>
      <c r="Z34" s="48">
        <f t="shared" si="12"/>
        <v>100.41670915332583</v>
      </c>
      <c r="AA34" s="48">
        <f t="shared" si="13"/>
        <v>100.53617672579179</v>
      </c>
      <c r="AB34" s="48">
        <f t="shared" si="14"/>
        <v>100.34805071207639</v>
      </c>
      <c r="AC34" s="48">
        <f t="shared" si="14"/>
        <v>100.4635853454146</v>
      </c>
      <c r="AD34" s="48"/>
      <c r="AE34" s="45">
        <v>42766</v>
      </c>
      <c r="AF34" s="42">
        <v>60823.3</v>
      </c>
      <c r="AG34" s="47">
        <f t="shared" si="15"/>
        <v>-6.6910668667707895E-5</v>
      </c>
      <c r="AH34" s="48">
        <f t="shared" si="16"/>
        <v>100.67177634003963</v>
      </c>
      <c r="AI34" s="48"/>
      <c r="AJ34" s="48"/>
      <c r="AK34" s="45">
        <v>42766</v>
      </c>
      <c r="AL34" s="42">
        <v>39118.26</v>
      </c>
      <c r="AM34" s="47">
        <f t="shared" si="17"/>
        <v>2.8025458162539429E-4</v>
      </c>
      <c r="AN34" s="48">
        <f t="shared" si="18"/>
        <v>100.41556746688666</v>
      </c>
      <c r="AO34" s="48"/>
      <c r="AP34" s="48"/>
      <c r="AQ34" s="42">
        <f t="shared" si="1"/>
        <v>100.6194382047657</v>
      </c>
      <c r="AS34" s="42">
        <f t="shared" si="2"/>
        <v>100.41556746688666</v>
      </c>
      <c r="AT34" s="42">
        <f t="shared" si="3"/>
        <v>100.68351923015418</v>
      </c>
      <c r="AU34" s="48"/>
      <c r="AV34" s="48"/>
      <c r="AW34" s="48"/>
      <c r="AX34" s="48"/>
      <c r="AY34" s="48"/>
      <c r="AZ34" s="45"/>
      <c r="BN34" s="46">
        <f>+BN33+BN32</f>
        <v>-2.0483015253113353E-4</v>
      </c>
    </row>
    <row r="35" spans="2:66" x14ac:dyDescent="0.2">
      <c r="B35" s="45">
        <v>42767</v>
      </c>
      <c r="C35" s="42">
        <v>35475.42</v>
      </c>
      <c r="D35" s="47">
        <f t="shared" si="4"/>
        <v>1.0677930039240113E-3</v>
      </c>
      <c r="E35" s="48">
        <f t="shared" si="5"/>
        <v>100.75705354929029</v>
      </c>
      <c r="F35" s="48"/>
      <c r="G35" s="45">
        <v>42767</v>
      </c>
      <c r="H35" s="42">
        <v>35279.64</v>
      </c>
      <c r="I35" s="47">
        <f t="shared" si="6"/>
        <v>6.9379875524666623E-4</v>
      </c>
      <c r="J35" s="48">
        <f t="shared" si="7"/>
        <v>100.75337333046991</v>
      </c>
      <c r="K35" s="48"/>
      <c r="L35" s="45">
        <v>42767</v>
      </c>
      <c r="M35" s="42">
        <v>39186.5</v>
      </c>
      <c r="N35" s="47">
        <f t="shared" si="8"/>
        <v>6.5677956363496826E-4</v>
      </c>
      <c r="O35" s="48">
        <f t="shared" si="9"/>
        <v>100.68590207235185</v>
      </c>
      <c r="P35" s="48"/>
      <c r="Q35" s="45">
        <v>42767</v>
      </c>
      <c r="R35" s="42">
        <v>36936.78</v>
      </c>
      <c r="S35" s="47">
        <f t="shared" si="10"/>
        <v>5.6588097970822204E-4</v>
      </c>
      <c r="T35" s="48">
        <f t="shared" si="11"/>
        <v>100.73333936949723</v>
      </c>
      <c r="U35" s="48"/>
      <c r="V35" s="45">
        <v>42767</v>
      </c>
      <c r="W35" s="42">
        <v>1479.05</v>
      </c>
      <c r="X35" s="47">
        <f t="shared" si="25"/>
        <v>1.2659256150231446E-3</v>
      </c>
      <c r="Y35" s="42">
        <f t="shared" si="0"/>
        <v>3.7280156274688281E-5</v>
      </c>
      <c r="Z35" s="48">
        <f t="shared" si="12"/>
        <v>100.54382923761935</v>
      </c>
      <c r="AA35" s="48">
        <f t="shared" si="13"/>
        <v>100.66719605152507</v>
      </c>
      <c r="AB35" s="48">
        <f t="shared" si="14"/>
        <v>100.41670915332583</v>
      </c>
      <c r="AC35" s="48">
        <f t="shared" si="14"/>
        <v>100.53617672579179</v>
      </c>
      <c r="AD35" s="48"/>
      <c r="AE35" s="45">
        <v>42767</v>
      </c>
      <c r="AF35" s="42">
        <v>60874.74</v>
      </c>
      <c r="AG35" s="47">
        <f t="shared" si="15"/>
        <v>8.4572852837627721E-4</v>
      </c>
      <c r="AH35" s="48">
        <f t="shared" si="16"/>
        <v>100.75691733329272</v>
      </c>
      <c r="AI35" s="48"/>
      <c r="AJ35" s="48"/>
      <c r="AK35" s="45">
        <v>42767</v>
      </c>
      <c r="AL35" s="42">
        <v>39131.199999999997</v>
      </c>
      <c r="AM35" s="47">
        <f t="shared" si="17"/>
        <v>3.3079180924699969E-4</v>
      </c>
      <c r="AN35" s="48">
        <f t="shared" si="18"/>
        <v>100.44878411412559</v>
      </c>
      <c r="AO35" s="48"/>
      <c r="AP35" s="48"/>
      <c r="AQ35" s="42">
        <f t="shared" si="1"/>
        <v>100.68922829483792</v>
      </c>
      <c r="AS35" s="42">
        <f t="shared" si="2"/>
        <v>100.44878411412559</v>
      </c>
      <c r="AT35" s="42">
        <f t="shared" si="3"/>
        <v>100.75705354929029</v>
      </c>
      <c r="AU35" s="48"/>
      <c r="AV35" s="48"/>
      <c r="AW35" s="48"/>
      <c r="AX35" s="48"/>
      <c r="AY35" s="48"/>
      <c r="AZ35" s="45"/>
    </row>
    <row r="36" spans="2:66" x14ac:dyDescent="0.2">
      <c r="B36" s="45">
        <v>42768</v>
      </c>
      <c r="C36" s="42">
        <v>35533.71</v>
      </c>
      <c r="D36" s="47">
        <f t="shared" si="4"/>
        <v>1.6431095107543037E-3</v>
      </c>
      <c r="E36" s="48">
        <f t="shared" si="5"/>
        <v>100.92260842225271</v>
      </c>
      <c r="F36" s="48"/>
      <c r="G36" s="45">
        <v>42768</v>
      </c>
      <c r="H36" s="42">
        <v>35334.199999999997</v>
      </c>
      <c r="I36" s="47">
        <f t="shared" si="6"/>
        <v>1.5465010413937552E-3</v>
      </c>
      <c r="J36" s="48">
        <f t="shared" si="7"/>
        <v>100.90918852724941</v>
      </c>
      <c r="K36" s="48"/>
      <c r="L36" s="45">
        <v>42768</v>
      </c>
      <c r="M36" s="42">
        <v>39247.269999999997</v>
      </c>
      <c r="N36" s="47">
        <f t="shared" si="8"/>
        <v>1.5507891748431923E-3</v>
      </c>
      <c r="O36" s="48">
        <f t="shared" si="9"/>
        <v>100.84204467934498</v>
      </c>
      <c r="P36" s="48"/>
      <c r="Q36" s="45">
        <v>42768</v>
      </c>
      <c r="R36" s="42">
        <v>36996.870000000003</v>
      </c>
      <c r="S36" s="47">
        <f t="shared" si="10"/>
        <v>1.6268337413278822E-3</v>
      </c>
      <c r="T36" s="48">
        <f t="shared" si="11"/>
        <v>100.89721576486016</v>
      </c>
      <c r="U36" s="48"/>
      <c r="V36" s="45">
        <v>42768</v>
      </c>
      <c r="W36" s="42">
        <v>1479.56</v>
      </c>
      <c r="X36" s="47">
        <f t="shared" si="25"/>
        <v>3.4481592914370474E-4</v>
      </c>
      <c r="Y36" s="42">
        <f t="shared" si="0"/>
        <v>3.7280156274688281E-5</v>
      </c>
      <c r="Z36" s="48">
        <f t="shared" si="12"/>
        <v>100.57849835151758</v>
      </c>
      <c r="AA36" s="48">
        <f t="shared" si="13"/>
        <v>100.7056605930664</v>
      </c>
      <c r="AB36" s="48">
        <f t="shared" si="14"/>
        <v>100.54382923761935</v>
      </c>
      <c r="AC36" s="48">
        <f t="shared" si="14"/>
        <v>100.66719605152507</v>
      </c>
      <c r="AD36" s="48"/>
      <c r="AE36" s="45">
        <v>42768</v>
      </c>
      <c r="AF36" s="42">
        <v>60972.9</v>
      </c>
      <c r="AG36" s="47">
        <f t="shared" si="15"/>
        <v>1.6124914866166851E-3</v>
      </c>
      <c r="AH36" s="48">
        <f t="shared" si="16"/>
        <v>100.9193870047104</v>
      </c>
      <c r="AI36" s="48"/>
      <c r="AJ36" s="48"/>
      <c r="AK36" s="45">
        <v>42768</v>
      </c>
      <c r="AL36" s="42">
        <v>39172.800000000003</v>
      </c>
      <c r="AM36" s="47">
        <f t="shared" si="17"/>
        <v>1.0630903217894172E-3</v>
      </c>
      <c r="AN36" s="48">
        <f t="shared" si="18"/>
        <v>100.55557024435282</v>
      </c>
      <c r="AO36" s="48"/>
      <c r="AP36" s="48"/>
      <c r="AQ36" s="42">
        <f t="shared" si="1"/>
        <v>100.84100244046174</v>
      </c>
      <c r="AS36" s="42">
        <f t="shared" si="2"/>
        <v>100.55557024435282</v>
      </c>
      <c r="AT36" s="42">
        <f t="shared" si="3"/>
        <v>100.92260842225271</v>
      </c>
      <c r="AU36" s="48"/>
      <c r="AV36" s="48"/>
      <c r="AW36" s="48"/>
      <c r="AX36" s="48"/>
      <c r="AY36" s="48"/>
      <c r="AZ36" s="45"/>
    </row>
    <row r="37" spans="2:66" x14ac:dyDescent="0.2">
      <c r="B37" s="45">
        <v>42769</v>
      </c>
      <c r="C37" s="42">
        <v>35571.96</v>
      </c>
      <c r="D37" s="47">
        <f t="shared" si="4"/>
        <v>1.0764426230753799E-3</v>
      </c>
      <c r="E37" s="48">
        <f t="shared" si="5"/>
        <v>101.03124581959037</v>
      </c>
      <c r="F37" s="48"/>
      <c r="G37" s="45">
        <v>42769</v>
      </c>
      <c r="H37" s="42">
        <v>35364.51</v>
      </c>
      <c r="I37" s="47">
        <f t="shared" si="6"/>
        <v>8.5780914807753739E-4</v>
      </c>
      <c r="J37" s="48">
        <f t="shared" si="7"/>
        <v>100.99574935229317</v>
      </c>
      <c r="K37" s="48"/>
      <c r="L37" s="45">
        <v>42769</v>
      </c>
      <c r="M37" s="42">
        <v>39277.360000000001</v>
      </c>
      <c r="N37" s="47">
        <f t="shared" si="8"/>
        <v>7.6667752941816936E-4</v>
      </c>
      <c r="O37" s="48">
        <f t="shared" si="9"/>
        <v>100.91935800902122</v>
      </c>
      <c r="P37" s="48"/>
      <c r="Q37" s="45">
        <v>42769</v>
      </c>
      <c r="R37" s="42">
        <v>37023.46</v>
      </c>
      <c r="S37" s="47">
        <f t="shared" si="10"/>
        <v>7.1870944758289923E-4</v>
      </c>
      <c r="T37" s="48">
        <f t="shared" si="11"/>
        <v>100.96973154706518</v>
      </c>
      <c r="U37" s="48"/>
      <c r="V37" s="45">
        <v>42769</v>
      </c>
      <c r="W37" s="42">
        <v>1479.95</v>
      </c>
      <c r="X37" s="47">
        <f t="shared" si="25"/>
        <v>2.6359187866664691E-4</v>
      </c>
      <c r="Y37" s="42">
        <f t="shared" si="0"/>
        <v>3.7280156274688281E-5</v>
      </c>
      <c r="Z37" s="48">
        <f t="shared" si="12"/>
        <v>100.60501002685153</v>
      </c>
      <c r="AA37" s="48">
        <f t="shared" si="13"/>
        <v>100.73596011009914</v>
      </c>
      <c r="AB37" s="48">
        <f t="shared" si="14"/>
        <v>100.57849835151758</v>
      </c>
      <c r="AC37" s="48">
        <f t="shared" si="14"/>
        <v>100.7056605930664</v>
      </c>
      <c r="AD37" s="48"/>
      <c r="AE37" s="45">
        <v>42769</v>
      </c>
      <c r="AF37" s="42">
        <v>61006.7</v>
      </c>
      <c r="AG37" s="47">
        <f t="shared" si="15"/>
        <v>5.5434463507553211E-4</v>
      </c>
      <c r="AH37" s="48">
        <f t="shared" si="16"/>
        <v>100.97533112547157</v>
      </c>
      <c r="AI37" s="48"/>
      <c r="AJ37" s="48"/>
      <c r="AK37" s="45">
        <v>42769</v>
      </c>
      <c r="AL37" s="42">
        <v>39189.5</v>
      </c>
      <c r="AM37" s="47">
        <f t="shared" si="17"/>
        <v>4.2631621941757736E-4</v>
      </c>
      <c r="AN37" s="48">
        <f t="shared" si="18"/>
        <v>100.59843871490077</v>
      </c>
      <c r="AO37" s="48"/>
      <c r="AP37" s="48"/>
      <c r="AQ37" s="42">
        <f t="shared" si="1"/>
        <v>100.91497576139038</v>
      </c>
      <c r="AS37" s="42">
        <f t="shared" si="2"/>
        <v>100.59843871490077</v>
      </c>
      <c r="AT37" s="42">
        <f t="shared" si="3"/>
        <v>101.03124581959037</v>
      </c>
      <c r="AU37" s="48"/>
      <c r="AV37" s="48"/>
      <c r="AW37" s="48"/>
      <c r="AX37" s="48"/>
      <c r="AY37" s="48"/>
      <c r="AZ37" s="45"/>
    </row>
    <row r="38" spans="2:66" x14ac:dyDescent="0.2">
      <c r="B38" s="45">
        <v>42770</v>
      </c>
      <c r="C38" s="42">
        <v>35571.96</v>
      </c>
      <c r="D38" s="47">
        <f t="shared" si="4"/>
        <v>0</v>
      </c>
      <c r="E38" s="48">
        <f t="shared" si="5"/>
        <v>101.03124581959037</v>
      </c>
      <c r="F38" s="48"/>
      <c r="G38" s="45">
        <v>42770</v>
      </c>
      <c r="H38" s="42">
        <v>35364.51</v>
      </c>
      <c r="I38" s="47">
        <f t="shared" si="6"/>
        <v>0</v>
      </c>
      <c r="J38" s="48">
        <f t="shared" si="7"/>
        <v>100.99574935229317</v>
      </c>
      <c r="K38" s="48"/>
      <c r="L38" s="45">
        <v>42770</v>
      </c>
      <c r="M38" s="42">
        <v>39277.360000000001</v>
      </c>
      <c r="N38" s="47">
        <f t="shared" si="8"/>
        <v>0</v>
      </c>
      <c r="O38" s="48">
        <f t="shared" si="9"/>
        <v>100.91935800902122</v>
      </c>
      <c r="P38" s="48"/>
      <c r="Q38" s="45">
        <v>42770</v>
      </c>
      <c r="R38" s="42">
        <v>37023.46</v>
      </c>
      <c r="S38" s="47">
        <f t="shared" si="10"/>
        <v>0</v>
      </c>
      <c r="T38" s="48">
        <f t="shared" si="11"/>
        <v>100.96973154706518</v>
      </c>
      <c r="U38" s="48"/>
      <c r="V38" s="45">
        <v>42770</v>
      </c>
      <c r="W38" s="42">
        <v>1479.94</v>
      </c>
      <c r="X38" s="47">
        <f t="shared" si="25"/>
        <v>-6.7569850332738213E-6</v>
      </c>
      <c r="Y38" s="42">
        <f t="shared" si="0"/>
        <v>3.7280156274688281E-5</v>
      </c>
      <c r="Z38" s="48">
        <f t="shared" si="12"/>
        <v>100.60433024030451</v>
      </c>
      <c r="AA38" s="48">
        <f t="shared" si="13"/>
        <v>100.73903489105975</v>
      </c>
      <c r="AB38" s="48">
        <f t="shared" si="14"/>
        <v>100.60501002685153</v>
      </c>
      <c r="AC38" s="48">
        <f t="shared" si="14"/>
        <v>100.73596011009914</v>
      </c>
      <c r="AD38" s="48"/>
      <c r="AE38" s="45">
        <v>42770</v>
      </c>
      <c r="AF38" s="42">
        <v>61006.7</v>
      </c>
      <c r="AG38" s="47">
        <f t="shared" si="15"/>
        <v>0</v>
      </c>
      <c r="AH38" s="48">
        <f t="shared" si="16"/>
        <v>100.97533112547157</v>
      </c>
      <c r="AI38" s="48"/>
      <c r="AJ38" s="48"/>
      <c r="AK38" s="45">
        <v>42770</v>
      </c>
      <c r="AL38" s="42">
        <v>39189.5</v>
      </c>
      <c r="AM38" s="47">
        <f t="shared" si="17"/>
        <v>0</v>
      </c>
      <c r="AN38" s="48">
        <f t="shared" si="18"/>
        <v>100.59843871490077</v>
      </c>
      <c r="AO38" s="48"/>
      <c r="AP38" s="48"/>
      <c r="AQ38" s="42">
        <f t="shared" si="1"/>
        <v>100.91497576139038</v>
      </c>
      <c r="AS38" s="42">
        <f t="shared" si="2"/>
        <v>100.59843871490077</v>
      </c>
      <c r="AT38" s="42">
        <f t="shared" si="3"/>
        <v>101.03124581959037</v>
      </c>
      <c r="AU38" s="48"/>
      <c r="AV38" s="48"/>
      <c r="AW38" s="48"/>
      <c r="AX38" s="48"/>
      <c r="AY38" s="48"/>
      <c r="AZ38" s="45"/>
    </row>
    <row r="39" spans="2:66" x14ac:dyDescent="0.2">
      <c r="B39" s="45">
        <v>42771</v>
      </c>
      <c r="C39" s="42">
        <v>35571.96</v>
      </c>
      <c r="D39" s="47">
        <f t="shared" si="4"/>
        <v>0</v>
      </c>
      <c r="E39" s="48">
        <f t="shared" si="5"/>
        <v>101.03124581959037</v>
      </c>
      <c r="F39" s="48"/>
      <c r="G39" s="45">
        <v>42771</v>
      </c>
      <c r="H39" s="42">
        <v>35364.51</v>
      </c>
      <c r="I39" s="47">
        <f t="shared" si="6"/>
        <v>0</v>
      </c>
      <c r="J39" s="48">
        <f t="shared" si="7"/>
        <v>100.99574935229317</v>
      </c>
      <c r="K39" s="48"/>
      <c r="L39" s="45">
        <v>42771</v>
      </c>
      <c r="M39" s="42">
        <v>39277.360000000001</v>
      </c>
      <c r="N39" s="47">
        <f t="shared" si="8"/>
        <v>0</v>
      </c>
      <c r="O39" s="48">
        <f t="shared" si="9"/>
        <v>100.91935800902122</v>
      </c>
      <c r="P39" s="48"/>
      <c r="Q39" s="45">
        <v>42771</v>
      </c>
      <c r="R39" s="42">
        <v>37023.46</v>
      </c>
      <c r="S39" s="47">
        <f t="shared" si="10"/>
        <v>0</v>
      </c>
      <c r="T39" s="48">
        <f t="shared" si="11"/>
        <v>100.96973154706518</v>
      </c>
      <c r="U39" s="48"/>
      <c r="V39" s="45">
        <v>42771</v>
      </c>
      <c r="W39" s="42">
        <v>1479.96</v>
      </c>
      <c r="X39" s="47">
        <f t="shared" si="25"/>
        <v>1.3514061380837106E-5</v>
      </c>
      <c r="Y39" s="42">
        <f t="shared" si="0"/>
        <v>3.7280156274688281E-5</v>
      </c>
      <c r="Z39" s="48">
        <f t="shared" si="12"/>
        <v>100.60568981339856</v>
      </c>
      <c r="AA39" s="48">
        <f t="shared" si="13"/>
        <v>100.74415185152441</v>
      </c>
      <c r="AB39" s="48">
        <f t="shared" si="14"/>
        <v>100.60433024030451</v>
      </c>
      <c r="AC39" s="48">
        <f t="shared" si="14"/>
        <v>100.73903489105975</v>
      </c>
      <c r="AD39" s="48"/>
      <c r="AE39" s="45">
        <v>42771</v>
      </c>
      <c r="AF39" s="42">
        <v>61006.7</v>
      </c>
      <c r="AG39" s="47">
        <f t="shared" si="15"/>
        <v>0</v>
      </c>
      <c r="AH39" s="48">
        <f t="shared" si="16"/>
        <v>100.97533112547157</v>
      </c>
      <c r="AI39" s="48"/>
      <c r="AJ39" s="48"/>
      <c r="AK39" s="45">
        <v>42771</v>
      </c>
      <c r="AL39" s="42">
        <v>39189.5</v>
      </c>
      <c r="AM39" s="47">
        <f t="shared" si="17"/>
        <v>0</v>
      </c>
      <c r="AN39" s="48">
        <f t="shared" si="18"/>
        <v>100.59843871490077</v>
      </c>
      <c r="AO39" s="48"/>
      <c r="AP39" s="48"/>
      <c r="AQ39" s="42">
        <f t="shared" si="1"/>
        <v>100.91497576139038</v>
      </c>
      <c r="AS39" s="42">
        <f t="shared" si="2"/>
        <v>100.59843871490077</v>
      </c>
      <c r="AT39" s="42">
        <f t="shared" si="3"/>
        <v>101.03124581959037</v>
      </c>
      <c r="AU39" s="48"/>
      <c r="AV39" s="48"/>
      <c r="AW39" s="48"/>
      <c r="AX39" s="48"/>
      <c r="AY39" s="48"/>
      <c r="AZ39" s="45"/>
    </row>
    <row r="40" spans="2:66" x14ac:dyDescent="0.2">
      <c r="B40" s="45">
        <v>42772</v>
      </c>
      <c r="C40" s="42">
        <v>35588.17</v>
      </c>
      <c r="D40" s="47">
        <f t="shared" si="4"/>
        <v>4.5569600325645609E-4</v>
      </c>
      <c r="E40" s="48">
        <f t="shared" si="5"/>
        <v>101.07728535451437</v>
      </c>
      <c r="F40" s="48"/>
      <c r="G40" s="45">
        <v>42772</v>
      </c>
      <c r="H40" s="42">
        <v>35378.11</v>
      </c>
      <c r="I40" s="47">
        <f t="shared" si="6"/>
        <v>3.8456633500638659E-4</v>
      </c>
      <c r="J40" s="48">
        <f t="shared" si="7"/>
        <v>101.0345889174728</v>
      </c>
      <c r="K40" s="48"/>
      <c r="L40" s="45">
        <v>42772</v>
      </c>
      <c r="M40" s="42">
        <v>39287.75</v>
      </c>
      <c r="N40" s="47">
        <f t="shared" si="8"/>
        <v>2.6452898056272822E-4</v>
      </c>
      <c r="O40" s="48">
        <f t="shared" si="9"/>
        <v>100.94605410391439</v>
      </c>
      <c r="P40" s="48"/>
      <c r="Q40" s="45">
        <v>42772</v>
      </c>
      <c r="R40" s="42">
        <v>37040.42</v>
      </c>
      <c r="S40" s="47">
        <f t="shared" si="10"/>
        <v>4.5808792587176406E-4</v>
      </c>
      <c r="T40" s="48">
        <f t="shared" si="11"/>
        <v>101.01598456196541</v>
      </c>
      <c r="U40" s="48"/>
      <c r="V40" s="45">
        <v>42772</v>
      </c>
      <c r="W40" s="42">
        <v>1480.07</v>
      </c>
      <c r="X40" s="47">
        <f t="shared" si="25"/>
        <v>7.4326333143970302E-5</v>
      </c>
      <c r="Y40" s="42">
        <f t="shared" si="0"/>
        <v>3.7280156274688281E-5</v>
      </c>
      <c r="Z40" s="48">
        <f t="shared" si="12"/>
        <v>100.6131674654158</v>
      </c>
      <c r="AA40" s="48">
        <f t="shared" si="13"/>
        <v>100.75539555264201</v>
      </c>
      <c r="AB40" s="48">
        <f t="shared" si="14"/>
        <v>100.60568981339856</v>
      </c>
      <c r="AC40" s="48">
        <f t="shared" si="14"/>
        <v>100.74415185152441</v>
      </c>
      <c r="AD40" s="48"/>
      <c r="AE40" s="45">
        <v>42772</v>
      </c>
      <c r="AF40" s="42">
        <v>61035.16</v>
      </c>
      <c r="AG40" s="47">
        <f t="shared" si="15"/>
        <v>4.6650613785059747E-4</v>
      </c>
      <c r="AH40" s="48">
        <f t="shared" si="16"/>
        <v>101.0224367372131</v>
      </c>
      <c r="AI40" s="48"/>
      <c r="AJ40" s="48"/>
      <c r="AK40" s="45">
        <v>42772</v>
      </c>
      <c r="AL40" s="42">
        <v>39204.78</v>
      </c>
      <c r="AM40" s="47">
        <f t="shared" si="17"/>
        <v>3.8990035596264683E-4</v>
      </c>
      <c r="AN40" s="48">
        <f t="shared" si="18"/>
        <v>100.63766208196499</v>
      </c>
      <c r="AO40" s="48"/>
      <c r="AP40" s="48"/>
      <c r="AQ40" s="42">
        <f t="shared" si="1"/>
        <v>100.95566862617419</v>
      </c>
      <c r="AS40" s="42">
        <f t="shared" si="2"/>
        <v>100.63766208196499</v>
      </c>
      <c r="AT40" s="42">
        <f t="shared" si="3"/>
        <v>101.07728535451437</v>
      </c>
      <c r="AU40" s="48"/>
      <c r="AV40" s="48"/>
      <c r="AW40" s="48"/>
      <c r="AX40" s="48"/>
      <c r="AY40" s="48"/>
      <c r="AZ40" s="45"/>
      <c r="BK40" s="73"/>
    </row>
    <row r="41" spans="2:66" x14ac:dyDescent="0.2">
      <c r="B41" s="45">
        <v>42773</v>
      </c>
      <c r="C41" s="42">
        <v>35569.230000000003</v>
      </c>
      <c r="D41" s="47">
        <f t="shared" si="4"/>
        <v>-5.3219932353909538E-4</v>
      </c>
      <c r="E41" s="48">
        <f t="shared" si="5"/>
        <v>101.02349209162354</v>
      </c>
      <c r="F41" s="48"/>
      <c r="G41" s="45">
        <v>42773</v>
      </c>
      <c r="H41" s="42">
        <v>35365.129999999997</v>
      </c>
      <c r="I41" s="47">
        <f t="shared" si="6"/>
        <v>-3.6689353953622827E-4</v>
      </c>
      <c r="J41" s="48">
        <f t="shared" si="7"/>
        <v>100.99751997952929</v>
      </c>
      <c r="K41" s="48"/>
      <c r="L41" s="45">
        <v>42773</v>
      </c>
      <c r="M41" s="42">
        <v>39278.58</v>
      </c>
      <c r="N41" s="47">
        <f t="shared" si="8"/>
        <v>-2.334060871390653E-4</v>
      </c>
      <c r="O41" s="48">
        <f t="shared" si="9"/>
        <v>100.92249268041387</v>
      </c>
      <c r="P41" s="48"/>
      <c r="Q41" s="45">
        <v>42773</v>
      </c>
      <c r="R41" s="42">
        <v>37025.360000000001</v>
      </c>
      <c r="S41" s="47">
        <f t="shared" si="10"/>
        <v>-4.0658286272121646E-4</v>
      </c>
      <c r="T41" s="48">
        <f t="shared" si="11"/>
        <v>100.9749131937816</v>
      </c>
      <c r="U41" s="48"/>
      <c r="V41" s="45">
        <v>42773</v>
      </c>
      <c r="W41" s="42">
        <v>1482.02</v>
      </c>
      <c r="X41" s="47">
        <f t="shared" si="25"/>
        <v>1.3175052531300135E-3</v>
      </c>
      <c r="Y41" s="42">
        <f t="shared" si="0"/>
        <v>3.7280156274688281E-5</v>
      </c>
      <c r="Z41" s="48">
        <f t="shared" si="12"/>
        <v>100.74572584208553</v>
      </c>
      <c r="AA41" s="48">
        <f t="shared" si="13"/>
        <v>100.89189749245553</v>
      </c>
      <c r="AB41" s="48">
        <f t="shared" si="14"/>
        <v>100.6131674654158</v>
      </c>
      <c r="AC41" s="48">
        <f t="shared" si="14"/>
        <v>100.75539555264201</v>
      </c>
      <c r="AD41" s="48"/>
      <c r="AE41" s="45">
        <v>42773</v>
      </c>
      <c r="AF41" s="42">
        <v>61010.28</v>
      </c>
      <c r="AG41" s="47">
        <f t="shared" si="15"/>
        <v>-4.0763389495501734E-4</v>
      </c>
      <c r="AH41" s="48">
        <f t="shared" si="16"/>
        <v>100.98125656784806</v>
      </c>
      <c r="AI41" s="48"/>
      <c r="AJ41" s="48"/>
      <c r="AK41" s="45">
        <v>42773</v>
      </c>
      <c r="AL41" s="42">
        <v>39181.35</v>
      </c>
      <c r="AM41" s="47">
        <f t="shared" si="17"/>
        <v>-5.9763120721501028E-4</v>
      </c>
      <c r="AN41" s="48">
        <f t="shared" si="18"/>
        <v>100.57751787448365</v>
      </c>
      <c r="AO41" s="48"/>
      <c r="AP41" s="48"/>
      <c r="AQ41" s="42">
        <f t="shared" si="1"/>
        <v>100.91286539794667</v>
      </c>
      <c r="AS41" s="42">
        <f t="shared" si="2"/>
        <v>100.57751787448365</v>
      </c>
      <c r="AT41" s="42">
        <f t="shared" si="3"/>
        <v>101.02349209162354</v>
      </c>
      <c r="AU41" s="48"/>
      <c r="AV41" s="48"/>
      <c r="AW41" s="48"/>
      <c r="AX41" s="48"/>
      <c r="AY41" s="48"/>
      <c r="AZ41" s="45"/>
    </row>
    <row r="42" spans="2:66" x14ac:dyDescent="0.2">
      <c r="B42" s="45">
        <v>42774</v>
      </c>
      <c r="C42" s="42">
        <v>35655.21</v>
      </c>
      <c r="D42" s="47">
        <f t="shared" si="4"/>
        <v>2.4172578377432696E-3</v>
      </c>
      <c r="E42" s="48">
        <f t="shared" si="5"/>
        <v>101.26769191967821</v>
      </c>
      <c r="F42" s="48"/>
      <c r="G42" s="45">
        <v>42774</v>
      </c>
      <c r="H42" s="42">
        <v>35442.769999999997</v>
      </c>
      <c r="I42" s="47">
        <f t="shared" si="6"/>
        <v>2.1953828531098285E-3</v>
      </c>
      <c r="J42" s="48">
        <f t="shared" si="7"/>
        <v>101.21924820309896</v>
      </c>
      <c r="K42" s="48"/>
      <c r="L42" s="45">
        <v>42774</v>
      </c>
      <c r="M42" s="42">
        <v>39363.67</v>
      </c>
      <c r="N42" s="47">
        <f t="shared" si="8"/>
        <v>2.1663206765620835E-3</v>
      </c>
      <c r="O42" s="48">
        <f t="shared" si="9"/>
        <v>101.14112316303763</v>
      </c>
      <c r="P42" s="48"/>
      <c r="Q42" s="45">
        <v>42774</v>
      </c>
      <c r="R42" s="42">
        <v>37109.699999999997</v>
      </c>
      <c r="S42" s="47">
        <f t="shared" si="10"/>
        <v>2.2778981757367589E-3</v>
      </c>
      <c r="T42" s="48">
        <f t="shared" si="11"/>
        <v>101.20492376434089</v>
      </c>
      <c r="U42" s="48"/>
      <c r="V42" s="45">
        <v>42774</v>
      </c>
      <c r="W42" s="42">
        <v>1483.99</v>
      </c>
      <c r="X42" s="47">
        <f t="shared" si="25"/>
        <v>1.3292668115141293E-3</v>
      </c>
      <c r="Y42" s="42">
        <f t="shared" si="0"/>
        <v>3.7280156274688281E-5</v>
      </c>
      <c r="Z42" s="48">
        <f t="shared" si="12"/>
        <v>100.87964379184932</v>
      </c>
      <c r="AA42" s="48">
        <f t="shared" si="13"/>
        <v>101.0297710090483</v>
      </c>
      <c r="AB42" s="48">
        <f t="shared" si="14"/>
        <v>100.74572584208553</v>
      </c>
      <c r="AC42" s="48">
        <f t="shared" si="14"/>
        <v>100.89189749245553</v>
      </c>
      <c r="AD42" s="48"/>
      <c r="AE42" s="45">
        <v>42774</v>
      </c>
      <c r="AF42" s="42">
        <v>61135.98</v>
      </c>
      <c r="AG42" s="47">
        <f t="shared" si="15"/>
        <v>2.0603085250552322E-3</v>
      </c>
      <c r="AH42" s="48">
        <f t="shared" si="16"/>
        <v>101.18930911162559</v>
      </c>
      <c r="AI42" s="48"/>
      <c r="AJ42" s="48"/>
      <c r="AK42" s="45">
        <v>42774</v>
      </c>
      <c r="AL42" s="42">
        <v>39251.42</v>
      </c>
      <c r="AM42" s="47">
        <f t="shared" si="17"/>
        <v>1.7883508352825039E-3</v>
      </c>
      <c r="AN42" s="48">
        <f t="shared" si="18"/>
        <v>100.75738576258512</v>
      </c>
      <c r="AO42" s="48"/>
      <c r="AP42" s="48"/>
      <c r="AQ42" s="42">
        <f t="shared" si="1"/>
        <v>101.12994698739442</v>
      </c>
      <c r="AS42" s="42">
        <f t="shared" si="2"/>
        <v>100.75738576258512</v>
      </c>
      <c r="AT42" s="42">
        <f t="shared" si="3"/>
        <v>101.26769191967821</v>
      </c>
      <c r="AU42" s="48"/>
      <c r="AV42" s="48"/>
      <c r="AW42" s="48"/>
      <c r="AX42" s="48"/>
      <c r="AY42" s="48"/>
      <c r="AZ42" s="45"/>
    </row>
    <row r="43" spans="2:66" x14ac:dyDescent="0.2">
      <c r="B43" s="45">
        <v>42775</v>
      </c>
      <c r="C43" s="42">
        <v>35685.370000000003</v>
      </c>
      <c r="D43" s="47">
        <f t="shared" si="4"/>
        <v>8.4587918567868847E-4</v>
      </c>
      <c r="E43" s="48">
        <f t="shared" si="5"/>
        <v>101.35335215245479</v>
      </c>
      <c r="F43" s="48"/>
      <c r="G43" s="45">
        <v>42775</v>
      </c>
      <c r="H43" s="42">
        <v>35471.81</v>
      </c>
      <c r="I43" s="47">
        <f t="shared" si="6"/>
        <v>8.1934905200697905E-4</v>
      </c>
      <c r="J43" s="48">
        <f t="shared" si="7"/>
        <v>101.30218209815902</v>
      </c>
      <c r="K43" s="48"/>
      <c r="L43" s="45">
        <v>42775</v>
      </c>
      <c r="M43" s="42">
        <v>39411.230000000003</v>
      </c>
      <c r="N43" s="47">
        <f t="shared" si="8"/>
        <v>1.20822067657822E-3</v>
      </c>
      <c r="O43" s="48">
        <f t="shared" si="9"/>
        <v>101.26332395929556</v>
      </c>
      <c r="P43" s="48"/>
      <c r="Q43" s="45">
        <v>42775</v>
      </c>
      <c r="R43" s="42">
        <v>37150.68</v>
      </c>
      <c r="S43" s="47">
        <f t="shared" si="10"/>
        <v>1.1042934866087872E-3</v>
      </c>
      <c r="T43" s="48">
        <f t="shared" si="11"/>
        <v>101.31668370246659</v>
      </c>
      <c r="U43" s="48"/>
      <c r="V43" s="45">
        <v>42775</v>
      </c>
      <c r="W43" s="42">
        <v>1485.24</v>
      </c>
      <c r="X43" s="47">
        <f t="shared" si="25"/>
        <v>8.4232373533521532E-4</v>
      </c>
      <c r="Y43" s="42">
        <f t="shared" si="0"/>
        <v>3.7280156274688281E-5</v>
      </c>
      <c r="Z43" s="48">
        <f t="shared" si="12"/>
        <v>100.96461711022735</v>
      </c>
      <c r="AA43" s="48">
        <f t="shared" si="13"/>
        <v>101.11863718879631</v>
      </c>
      <c r="AB43" s="48">
        <f t="shared" si="14"/>
        <v>100.87964379184932</v>
      </c>
      <c r="AC43" s="48">
        <f t="shared" si="14"/>
        <v>101.0297710090483</v>
      </c>
      <c r="AD43" s="48"/>
      <c r="AE43" s="45">
        <v>42775</v>
      </c>
      <c r="AF43" s="42">
        <v>61201.68</v>
      </c>
      <c r="AG43" s="47">
        <f t="shared" si="15"/>
        <v>1.0746535836998472E-3</v>
      </c>
      <c r="AH43" s="48">
        <f t="shared" si="16"/>
        <v>101.29805256529451</v>
      </c>
      <c r="AI43" s="48"/>
      <c r="AJ43" s="48"/>
      <c r="AK43" s="45">
        <v>42775</v>
      </c>
      <c r="AL43" s="42">
        <v>39300.42</v>
      </c>
      <c r="AM43" s="47">
        <f t="shared" si="17"/>
        <v>1.2483624796248982E-3</v>
      </c>
      <c r="AN43" s="48">
        <f t="shared" si="18"/>
        <v>100.88316750251622</v>
      </c>
      <c r="AO43" s="48"/>
      <c r="AP43" s="48"/>
      <c r="AQ43" s="42">
        <f t="shared" si="1"/>
        <v>101.23612699669779</v>
      </c>
      <c r="AS43" s="42">
        <f t="shared" si="2"/>
        <v>100.88316750251622</v>
      </c>
      <c r="AT43" s="42">
        <f t="shared" si="3"/>
        <v>101.35335215245479</v>
      </c>
      <c r="AU43" s="48"/>
      <c r="AV43" s="48"/>
      <c r="AW43" s="48"/>
      <c r="AX43" s="48"/>
      <c r="AY43" s="48"/>
      <c r="AZ43" s="45"/>
    </row>
    <row r="44" spans="2:66" x14ac:dyDescent="0.2">
      <c r="B44" s="45">
        <v>42776</v>
      </c>
      <c r="C44" s="42">
        <v>35732.550000000003</v>
      </c>
      <c r="D44" s="47">
        <f t="shared" si="4"/>
        <v>1.3221104334912859E-3</v>
      </c>
      <c r="E44" s="48">
        <f t="shared" si="5"/>
        <v>101.48735247680487</v>
      </c>
      <c r="F44" s="48"/>
      <c r="G44" s="45">
        <v>42776</v>
      </c>
      <c r="H44" s="42">
        <v>35513.800000000003</v>
      </c>
      <c r="I44" s="47">
        <f t="shared" si="6"/>
        <v>1.1837569044264029E-3</v>
      </c>
      <c r="J44" s="48">
        <f t="shared" si="7"/>
        <v>101.42209925565118</v>
      </c>
      <c r="K44" s="48"/>
      <c r="L44" s="45">
        <v>42776</v>
      </c>
      <c r="M44" s="42">
        <v>39453.769999999997</v>
      </c>
      <c r="N44" s="47">
        <f t="shared" si="8"/>
        <v>1.0793877785593153E-3</v>
      </c>
      <c r="O44" s="48">
        <f t="shared" si="9"/>
        <v>101.37262635359352</v>
      </c>
      <c r="P44" s="48"/>
      <c r="Q44" s="45">
        <v>42776</v>
      </c>
      <c r="R44" s="42">
        <v>37202.559999999998</v>
      </c>
      <c r="S44" s="47">
        <f t="shared" si="10"/>
        <v>1.3964751116264384E-3</v>
      </c>
      <c r="T44" s="48">
        <f t="shared" si="11"/>
        <v>101.45816992964961</v>
      </c>
      <c r="U44" s="48"/>
      <c r="V44" s="45">
        <v>42776</v>
      </c>
      <c r="W44" s="42">
        <v>1485.19</v>
      </c>
      <c r="X44" s="47">
        <f t="shared" si="25"/>
        <v>-3.3664592927751258E-5</v>
      </c>
      <c r="Y44" s="42">
        <f t="shared" si="0"/>
        <v>3.7280156274688281E-5</v>
      </c>
      <c r="Z44" s="48">
        <f t="shared" si="12"/>
        <v>100.96121817749223</v>
      </c>
      <c r="AA44" s="48">
        <f t="shared" si="13"/>
        <v>101.11900278963462</v>
      </c>
      <c r="AB44" s="48">
        <f t="shared" si="14"/>
        <v>100.96461711022735</v>
      </c>
      <c r="AC44" s="48">
        <f t="shared" si="14"/>
        <v>101.11863718879631</v>
      </c>
      <c r="AD44" s="48"/>
      <c r="AE44" s="45">
        <v>42776</v>
      </c>
      <c r="AF44" s="42">
        <v>61268.33</v>
      </c>
      <c r="AG44" s="47">
        <f t="shared" si="15"/>
        <v>1.0890223928494702E-3</v>
      </c>
      <c r="AH44" s="48">
        <f t="shared" si="16"/>
        <v>101.40836841289016</v>
      </c>
      <c r="AI44" s="48"/>
      <c r="AJ44" s="48"/>
      <c r="AK44" s="45">
        <v>42776</v>
      </c>
      <c r="AL44" s="42">
        <v>39336.36</v>
      </c>
      <c r="AM44" s="47">
        <f t="shared" si="17"/>
        <v>9.1449404357524244E-4</v>
      </c>
      <c r="AN44" s="48">
        <f t="shared" si="18"/>
        <v>100.97542455829426</v>
      </c>
      <c r="AO44" s="48"/>
      <c r="AP44" s="48"/>
      <c r="AQ44" s="42">
        <f t="shared" si="1"/>
        <v>101.35400683114727</v>
      </c>
      <c r="AS44" s="42">
        <f t="shared" si="2"/>
        <v>100.97542455829426</v>
      </c>
      <c r="AT44" s="42">
        <f t="shared" si="3"/>
        <v>101.48735247680487</v>
      </c>
      <c r="AU44" s="48"/>
      <c r="AV44" s="48"/>
      <c r="AW44" s="48"/>
      <c r="AX44" s="48"/>
      <c r="AY44" s="48"/>
      <c r="AZ44" s="45"/>
    </row>
    <row r="45" spans="2:66" x14ac:dyDescent="0.2">
      <c r="B45" s="45">
        <v>42777</v>
      </c>
      <c r="C45" s="42">
        <v>35732.550000000003</v>
      </c>
      <c r="D45" s="47">
        <f t="shared" si="4"/>
        <v>0</v>
      </c>
      <c r="E45" s="48">
        <f t="shared" si="5"/>
        <v>101.48735247680487</v>
      </c>
      <c r="F45" s="48"/>
      <c r="G45" s="45">
        <v>42777</v>
      </c>
      <c r="H45" s="42">
        <v>35513.800000000003</v>
      </c>
      <c r="I45" s="47">
        <f t="shared" si="6"/>
        <v>0</v>
      </c>
      <c r="J45" s="48">
        <f t="shared" si="7"/>
        <v>101.42209925565118</v>
      </c>
      <c r="K45" s="48"/>
      <c r="L45" s="45">
        <v>42777</v>
      </c>
      <c r="M45" s="42">
        <v>39453.769999999997</v>
      </c>
      <c r="N45" s="47">
        <f t="shared" si="8"/>
        <v>0</v>
      </c>
      <c r="O45" s="48">
        <f t="shared" si="9"/>
        <v>101.37262635359352</v>
      </c>
      <c r="P45" s="48"/>
      <c r="Q45" s="45">
        <v>42777</v>
      </c>
      <c r="R45" s="42">
        <v>37202.559999999998</v>
      </c>
      <c r="S45" s="47">
        <f t="shared" si="10"/>
        <v>0</v>
      </c>
      <c r="T45" s="48">
        <f t="shared" si="11"/>
        <v>101.45816992964961</v>
      </c>
      <c r="U45" s="48"/>
      <c r="V45" s="45">
        <v>42777</v>
      </c>
      <c r="W45" s="42">
        <v>1485.44</v>
      </c>
      <c r="X45" s="47">
        <f t="shared" si="25"/>
        <v>1.6832863135363141E-4</v>
      </c>
      <c r="Y45" s="42">
        <f t="shared" si="0"/>
        <v>3.7280156274688281E-5</v>
      </c>
      <c r="Z45" s="48">
        <f t="shared" si="12"/>
        <v>100.97821284116785</v>
      </c>
      <c r="AA45" s="48">
        <f t="shared" si="13"/>
        <v>101.13979374520439</v>
      </c>
      <c r="AB45" s="48">
        <f t="shared" si="14"/>
        <v>100.96121817749223</v>
      </c>
      <c r="AC45" s="48">
        <f t="shared" si="14"/>
        <v>101.11900278963462</v>
      </c>
      <c r="AD45" s="48"/>
      <c r="AE45" s="45">
        <v>42777</v>
      </c>
      <c r="AF45" s="42">
        <v>61268.33</v>
      </c>
      <c r="AG45" s="47">
        <f t="shared" si="15"/>
        <v>0</v>
      </c>
      <c r="AH45" s="48">
        <f t="shared" si="16"/>
        <v>101.40836841289016</v>
      </c>
      <c r="AI45" s="48"/>
      <c r="AJ45" s="48"/>
      <c r="AK45" s="45">
        <v>42777</v>
      </c>
      <c r="AL45" s="42">
        <v>39336.36</v>
      </c>
      <c r="AM45" s="47">
        <f t="shared" si="17"/>
        <v>0</v>
      </c>
      <c r="AN45" s="48">
        <f t="shared" si="18"/>
        <v>100.97542455829426</v>
      </c>
      <c r="AO45" s="48"/>
      <c r="AP45" s="48"/>
      <c r="AQ45" s="42">
        <f t="shared" si="1"/>
        <v>101.35400683114727</v>
      </c>
      <c r="AS45" s="42">
        <f t="shared" si="2"/>
        <v>100.97542455829426</v>
      </c>
      <c r="AT45" s="42">
        <f t="shared" si="3"/>
        <v>101.48735247680487</v>
      </c>
      <c r="AU45" s="48"/>
      <c r="AV45" s="48"/>
      <c r="AW45" s="48"/>
      <c r="AX45" s="48"/>
      <c r="AY45" s="48"/>
      <c r="AZ45" s="45"/>
    </row>
    <row r="46" spans="2:66" x14ac:dyDescent="0.2">
      <c r="B46" s="45">
        <v>42778</v>
      </c>
      <c r="C46" s="42">
        <v>35732.550000000003</v>
      </c>
      <c r="D46" s="47">
        <f t="shared" si="4"/>
        <v>0</v>
      </c>
      <c r="E46" s="48">
        <f t="shared" si="5"/>
        <v>101.48735247680487</v>
      </c>
      <c r="F46" s="48"/>
      <c r="G46" s="45">
        <v>42778</v>
      </c>
      <c r="H46" s="42">
        <v>35513.800000000003</v>
      </c>
      <c r="I46" s="47">
        <f t="shared" si="6"/>
        <v>0</v>
      </c>
      <c r="J46" s="48">
        <f t="shared" si="7"/>
        <v>101.42209925565118</v>
      </c>
      <c r="K46" s="48"/>
      <c r="L46" s="45">
        <v>42778</v>
      </c>
      <c r="M46" s="42">
        <v>39453.769999999997</v>
      </c>
      <c r="N46" s="47">
        <f t="shared" si="8"/>
        <v>0</v>
      </c>
      <c r="O46" s="48">
        <f t="shared" si="9"/>
        <v>101.37262635359352</v>
      </c>
      <c r="P46" s="48"/>
      <c r="Q46" s="45">
        <v>42778</v>
      </c>
      <c r="R46" s="42">
        <v>37202.559999999998</v>
      </c>
      <c r="S46" s="47">
        <f t="shared" si="10"/>
        <v>0</v>
      </c>
      <c r="T46" s="48">
        <f t="shared" si="11"/>
        <v>101.45816992964961</v>
      </c>
      <c r="U46" s="48"/>
      <c r="V46" s="45">
        <v>42778</v>
      </c>
      <c r="W46" s="42">
        <v>1485.69</v>
      </c>
      <c r="X46" s="47">
        <f t="shared" si="25"/>
        <v>1.6830030159420417E-4</v>
      </c>
      <c r="Y46" s="42">
        <f t="shared" si="0"/>
        <v>3.7280156274688281E-5</v>
      </c>
      <c r="Z46" s="48">
        <f t="shared" si="12"/>
        <v>100.99520750484346</v>
      </c>
      <c r="AA46" s="48">
        <f t="shared" si="13"/>
        <v>101.16058611031129</v>
      </c>
      <c r="AB46" s="48">
        <f t="shared" si="14"/>
        <v>100.97821284116785</v>
      </c>
      <c r="AC46" s="48">
        <f t="shared" si="14"/>
        <v>101.13979374520439</v>
      </c>
      <c r="AD46" s="48"/>
      <c r="AE46" s="45">
        <v>42778</v>
      </c>
      <c r="AF46" s="42">
        <v>61268.33</v>
      </c>
      <c r="AG46" s="47">
        <f t="shared" si="15"/>
        <v>0</v>
      </c>
      <c r="AH46" s="48">
        <f t="shared" si="16"/>
        <v>101.40836841289016</v>
      </c>
      <c r="AI46" s="48"/>
      <c r="AJ46" s="48"/>
      <c r="AK46" s="45">
        <v>42778</v>
      </c>
      <c r="AL46" s="42">
        <v>39336.36</v>
      </c>
      <c r="AM46" s="47">
        <f t="shared" si="17"/>
        <v>0</v>
      </c>
      <c r="AN46" s="48">
        <f t="shared" si="18"/>
        <v>100.97542455829426</v>
      </c>
      <c r="AO46" s="48"/>
      <c r="AP46" s="48"/>
      <c r="AQ46" s="42">
        <f t="shared" si="1"/>
        <v>101.35400683114727</v>
      </c>
      <c r="AS46" s="42">
        <f t="shared" si="2"/>
        <v>100.97542455829426</v>
      </c>
      <c r="AT46" s="42">
        <f t="shared" si="3"/>
        <v>101.48735247680487</v>
      </c>
      <c r="AU46" s="48"/>
      <c r="AV46" s="48"/>
      <c r="AW46" s="48"/>
      <c r="AX46" s="48"/>
      <c r="AY46" s="48"/>
      <c r="AZ46" s="45"/>
    </row>
    <row r="47" spans="2:66" x14ac:dyDescent="0.2">
      <c r="B47" s="45">
        <v>42779</v>
      </c>
      <c r="C47" s="42">
        <v>35713.15</v>
      </c>
      <c r="D47" s="47">
        <f t="shared" si="4"/>
        <v>-5.4292234951047735E-4</v>
      </c>
      <c r="E47" s="48">
        <f t="shared" si="5"/>
        <v>101.43225272495256</v>
      </c>
      <c r="F47" s="48"/>
      <c r="G47" s="45">
        <v>42779</v>
      </c>
      <c r="H47" s="42">
        <v>35509.96</v>
      </c>
      <c r="I47" s="47">
        <f t="shared" si="6"/>
        <v>-1.081269816241015E-4</v>
      </c>
      <c r="J47" s="48">
        <f t="shared" si="7"/>
        <v>101.41113279018869</v>
      </c>
      <c r="K47" s="48"/>
      <c r="L47" s="45">
        <v>42779</v>
      </c>
      <c r="M47" s="42">
        <v>39440.67</v>
      </c>
      <c r="N47" s="47">
        <f t="shared" si="8"/>
        <v>-3.320341756947176E-4</v>
      </c>
      <c r="O47" s="48">
        <f t="shared" si="9"/>
        <v>101.33896717716419</v>
      </c>
      <c r="P47" s="48"/>
      <c r="Q47" s="45">
        <v>42779</v>
      </c>
      <c r="R47" s="42">
        <v>37193.620000000003</v>
      </c>
      <c r="S47" s="47">
        <f t="shared" si="10"/>
        <v>-2.4030604345492979E-4</v>
      </c>
      <c r="T47" s="48">
        <f t="shared" si="11"/>
        <v>101.43378891825765</v>
      </c>
      <c r="U47" s="48"/>
      <c r="V47" s="45">
        <v>42779</v>
      </c>
      <c r="W47" s="42">
        <v>1485.71</v>
      </c>
      <c r="X47" s="47">
        <f t="shared" si="25"/>
        <v>1.3461758509469846E-5</v>
      </c>
      <c r="Y47" s="42">
        <f t="shared" si="0"/>
        <v>3.7280156274688281E-5</v>
      </c>
      <c r="Z47" s="48">
        <f t="shared" si="12"/>
        <v>100.99656707793751</v>
      </c>
      <c r="AA47" s="48">
        <f t="shared" si="13"/>
        <v>101.16571919215122</v>
      </c>
      <c r="AB47" s="48">
        <f t="shared" si="14"/>
        <v>100.99520750484346</v>
      </c>
      <c r="AC47" s="48">
        <f t="shared" si="14"/>
        <v>101.16058611031129</v>
      </c>
      <c r="AD47" s="48"/>
      <c r="AE47" s="45">
        <v>42779</v>
      </c>
      <c r="AF47" s="42">
        <v>61271.73</v>
      </c>
      <c r="AG47" s="47">
        <f t="shared" si="15"/>
        <v>5.5493596773370513E-5</v>
      </c>
      <c r="AH47" s="48">
        <f t="shared" si="16"/>
        <v>101.41399592799631</v>
      </c>
      <c r="AI47" s="48"/>
      <c r="AJ47" s="48"/>
      <c r="AK47" s="45">
        <v>42779</v>
      </c>
      <c r="AL47" s="42">
        <v>39335.040000000001</v>
      </c>
      <c r="AM47" s="47">
        <f t="shared" si="17"/>
        <v>-3.3556739871154484E-5</v>
      </c>
      <c r="AN47" s="48">
        <f t="shared" si="18"/>
        <v>100.97203615223899</v>
      </c>
      <c r="AO47" s="48"/>
      <c r="AP47" s="48"/>
      <c r="AQ47" s="42">
        <f t="shared" si="1"/>
        <v>101.33369561513307</v>
      </c>
      <c r="AS47" s="42">
        <f t="shared" si="2"/>
        <v>100.97203615223899</v>
      </c>
      <c r="AT47" s="42">
        <f t="shared" si="3"/>
        <v>101.43378891825765</v>
      </c>
      <c r="AU47" s="48"/>
      <c r="AV47" s="48"/>
      <c r="AW47" s="48"/>
      <c r="AX47" s="48"/>
      <c r="AY47" s="48"/>
      <c r="AZ47" s="45"/>
    </row>
    <row r="48" spans="2:66" x14ac:dyDescent="0.2">
      <c r="B48" s="45">
        <v>42780</v>
      </c>
      <c r="C48" s="42">
        <v>35717.14</v>
      </c>
      <c r="D48" s="47">
        <f t="shared" si="4"/>
        <v>1.1172355280897328E-4</v>
      </c>
      <c r="E48" s="48">
        <f t="shared" si="5"/>
        <v>101.44358509659641</v>
      </c>
      <c r="F48" s="48"/>
      <c r="G48" s="45">
        <v>42780</v>
      </c>
      <c r="H48" s="42">
        <v>35528</v>
      </c>
      <c r="I48" s="47">
        <f t="shared" si="6"/>
        <v>5.0802648045800147E-4</v>
      </c>
      <c r="J48" s="48">
        <f t="shared" si="7"/>
        <v>101.46265233105935</v>
      </c>
      <c r="K48" s="48"/>
      <c r="L48" s="45">
        <v>42780</v>
      </c>
      <c r="M48" s="42">
        <v>39451.64</v>
      </c>
      <c r="N48" s="47">
        <f t="shared" si="8"/>
        <v>2.7813929124431702E-4</v>
      </c>
      <c r="O48" s="48">
        <f t="shared" si="9"/>
        <v>101.36715352567028</v>
      </c>
      <c r="P48" s="48"/>
      <c r="Q48" s="45">
        <v>42780</v>
      </c>
      <c r="R48" s="42">
        <v>37208.839999999997</v>
      </c>
      <c r="S48" s="47">
        <f t="shared" si="10"/>
        <v>4.0920996665549936E-4</v>
      </c>
      <c r="T48" s="48">
        <f t="shared" si="11"/>
        <v>101.47529663563863</v>
      </c>
      <c r="U48" s="48"/>
      <c r="V48" s="45">
        <v>42780</v>
      </c>
      <c r="W48" s="42">
        <v>1487.44</v>
      </c>
      <c r="X48" s="47">
        <f t="shared" si="25"/>
        <v>1.164426435845467E-3</v>
      </c>
      <c r="Y48" s="42">
        <f t="shared" si="0"/>
        <v>3.7280156274688281E-5</v>
      </c>
      <c r="Z48" s="48">
        <f t="shared" si="12"/>
        <v>101.1141701505727</v>
      </c>
      <c r="AA48" s="48">
        <f t="shared" si="13"/>
        <v>101.28729070380101</v>
      </c>
      <c r="AB48" s="48">
        <f t="shared" si="14"/>
        <v>100.99656707793751</v>
      </c>
      <c r="AC48" s="48">
        <f t="shared" si="14"/>
        <v>101.16571919215122</v>
      </c>
      <c r="AD48" s="48"/>
      <c r="AE48" s="45">
        <v>42780</v>
      </c>
      <c r="AF48" s="42">
        <v>61282.04</v>
      </c>
      <c r="AG48" s="47">
        <f t="shared" si="15"/>
        <v>1.6826683366044648E-4</v>
      </c>
      <c r="AH48" s="48">
        <f t="shared" si="16"/>
        <v>101.43106053997997</v>
      </c>
      <c r="AI48" s="48"/>
      <c r="AJ48" s="48"/>
      <c r="AK48" s="45">
        <v>42780</v>
      </c>
      <c r="AL48" s="42">
        <v>39352.660000000003</v>
      </c>
      <c r="AM48" s="47">
        <f t="shared" si="17"/>
        <v>4.4794666536507322E-4</v>
      </c>
      <c r="AN48" s="48">
        <f t="shared" si="18"/>
        <v>101.0172662391285</v>
      </c>
      <c r="AO48" s="48"/>
      <c r="AP48" s="48"/>
      <c r="AQ48" s="42">
        <f t="shared" si="1"/>
        <v>101.36616906134553</v>
      </c>
      <c r="AS48" s="42">
        <f t="shared" si="2"/>
        <v>101.0172662391285</v>
      </c>
      <c r="AT48" s="42">
        <f t="shared" si="3"/>
        <v>101.47529663563863</v>
      </c>
      <c r="AU48" s="48"/>
      <c r="AV48" s="48"/>
      <c r="AW48" s="48"/>
      <c r="AX48" s="48"/>
      <c r="AY48" s="48"/>
      <c r="AZ48" s="45"/>
    </row>
    <row r="49" spans="2:52" x14ac:dyDescent="0.2">
      <c r="B49" s="45">
        <v>42781</v>
      </c>
      <c r="C49" s="42">
        <v>35748.300000000003</v>
      </c>
      <c r="D49" s="47">
        <f t="shared" si="4"/>
        <v>8.7241027697082529E-4</v>
      </c>
      <c r="E49" s="48">
        <f t="shared" si="5"/>
        <v>101.53208552276745</v>
      </c>
      <c r="F49" s="48"/>
      <c r="G49" s="45">
        <v>42781</v>
      </c>
      <c r="H49" s="42">
        <v>35566.25</v>
      </c>
      <c r="I49" s="47">
        <f t="shared" si="6"/>
        <v>1.0766156271109217E-3</v>
      </c>
      <c r="J49" s="48">
        <f t="shared" si="7"/>
        <v>101.57188860812708</v>
      </c>
      <c r="K49" s="48"/>
      <c r="L49" s="45">
        <v>42781</v>
      </c>
      <c r="M49" s="42">
        <v>39481.71</v>
      </c>
      <c r="N49" s="47">
        <f t="shared" si="8"/>
        <v>7.6219898589768853E-4</v>
      </c>
      <c r="O49" s="48">
        <f t="shared" si="9"/>
        <v>101.44441546729088</v>
      </c>
      <c r="P49" s="48"/>
      <c r="Q49" s="45">
        <v>42781</v>
      </c>
      <c r="R49" s="42">
        <v>37241.82</v>
      </c>
      <c r="S49" s="47">
        <f t="shared" si="10"/>
        <v>8.8634851288027505E-4</v>
      </c>
      <c r="T49" s="48">
        <f t="shared" si="11"/>
        <v>101.5652391139057</v>
      </c>
      <c r="U49" s="48"/>
      <c r="V49" s="45">
        <v>42781</v>
      </c>
      <c r="W49" s="42">
        <v>1486.89</v>
      </c>
      <c r="X49" s="47">
        <f t="shared" si="25"/>
        <v>-3.6976281396217114E-4</v>
      </c>
      <c r="Y49" s="42">
        <f t="shared" si="0"/>
        <v>3.7280156274688281E-5</v>
      </c>
      <c r="Z49" s="48">
        <f t="shared" si="12"/>
        <v>101.07678189048637</v>
      </c>
      <c r="AA49" s="48">
        <f t="shared" si="13"/>
        <v>101.25361443619784</v>
      </c>
      <c r="AB49" s="48">
        <f t="shared" si="14"/>
        <v>101.1141701505727</v>
      </c>
      <c r="AC49" s="48">
        <f t="shared" si="14"/>
        <v>101.28729070380101</v>
      </c>
      <c r="AD49" s="48"/>
      <c r="AE49" s="45">
        <v>42781</v>
      </c>
      <c r="AF49" s="42">
        <v>61330.92</v>
      </c>
      <c r="AG49" s="47">
        <f t="shared" si="15"/>
        <v>7.9762357780510662E-4</v>
      </c>
      <c r="AH49" s="48">
        <f t="shared" si="16"/>
        <v>101.51196434538844</v>
      </c>
      <c r="AI49" s="48"/>
      <c r="AJ49" s="48"/>
      <c r="AK49" s="45">
        <v>42781</v>
      </c>
      <c r="AL49" s="42">
        <v>39362.93</v>
      </c>
      <c r="AM49" s="47">
        <f t="shared" si="17"/>
        <v>2.6097346405551392E-4</v>
      </c>
      <c r="AN49" s="48">
        <f t="shared" si="18"/>
        <v>101.04362906502834</v>
      </c>
      <c r="AO49" s="48"/>
      <c r="AP49" s="48"/>
      <c r="AQ49" s="42">
        <f t="shared" si="1"/>
        <v>101.44487035375131</v>
      </c>
      <c r="AS49" s="42">
        <f t="shared" si="2"/>
        <v>101.04362906502834</v>
      </c>
      <c r="AT49" s="42">
        <f t="shared" si="3"/>
        <v>101.57188860812708</v>
      </c>
      <c r="AU49" s="48"/>
      <c r="AV49" s="48"/>
      <c r="AW49" s="48"/>
      <c r="AX49" s="48"/>
      <c r="AY49" s="48"/>
      <c r="AZ49" s="45"/>
    </row>
    <row r="50" spans="2:52" x14ac:dyDescent="0.2">
      <c r="B50" s="45">
        <v>42782</v>
      </c>
      <c r="C50" s="42">
        <v>35723.160000000003</v>
      </c>
      <c r="D50" s="47">
        <f t="shared" si="4"/>
        <v>-7.032502244861405E-4</v>
      </c>
      <c r="E50" s="48">
        <f t="shared" si="5"/>
        <v>101.46068306083102</v>
      </c>
      <c r="F50" s="48"/>
      <c r="G50" s="45">
        <v>42782</v>
      </c>
      <c r="H50" s="42">
        <v>35552.86</v>
      </c>
      <c r="I50" s="47">
        <f t="shared" si="6"/>
        <v>-3.7648051172112229E-4</v>
      </c>
      <c r="J50" s="48">
        <f t="shared" si="7"/>
        <v>101.53364877152741</v>
      </c>
      <c r="K50" s="48"/>
      <c r="L50" s="45">
        <v>42782</v>
      </c>
      <c r="M50" s="42">
        <v>39452.82</v>
      </c>
      <c r="N50" s="47">
        <f t="shared" si="8"/>
        <v>-7.317312244073948E-4</v>
      </c>
      <c r="O50" s="48">
        <f t="shared" si="9"/>
        <v>101.37018542095171</v>
      </c>
      <c r="P50" s="48"/>
      <c r="Q50" s="45">
        <v>42782</v>
      </c>
      <c r="R50" s="42">
        <v>37222.99</v>
      </c>
      <c r="S50" s="47">
        <f t="shared" si="10"/>
        <v>-5.0561438726681729E-4</v>
      </c>
      <c r="T50" s="48">
        <f t="shared" si="11"/>
        <v>101.51388626776352</v>
      </c>
      <c r="U50" s="48"/>
      <c r="V50" s="45">
        <v>42782</v>
      </c>
      <c r="W50" s="42">
        <v>1485.66</v>
      </c>
      <c r="X50" s="47">
        <f t="shared" si="25"/>
        <v>-8.2722999011364262E-4</v>
      </c>
      <c r="Y50" s="42">
        <f t="shared" si="0"/>
        <v>3.7280156274688281E-5</v>
      </c>
      <c r="Z50" s="48">
        <f t="shared" si="12"/>
        <v>100.99316814520239</v>
      </c>
      <c r="AA50" s="48">
        <f t="shared" si="13"/>
        <v>101.17362916029836</v>
      </c>
      <c r="AB50" s="48">
        <f t="shared" si="14"/>
        <v>101.07678189048637</v>
      </c>
      <c r="AC50" s="48">
        <f t="shared" si="14"/>
        <v>101.25361443619784</v>
      </c>
      <c r="AD50" s="48"/>
      <c r="AE50" s="45">
        <v>42782</v>
      </c>
      <c r="AF50" s="42">
        <v>61287.11</v>
      </c>
      <c r="AG50" s="47">
        <f t="shared" si="15"/>
        <v>-7.1432158526230083E-4</v>
      </c>
      <c r="AH50" s="48">
        <f t="shared" si="16"/>
        <v>101.43945215809414</v>
      </c>
      <c r="AI50" s="48"/>
      <c r="AJ50" s="48"/>
      <c r="AK50" s="45">
        <v>42782</v>
      </c>
      <c r="AL50" s="42">
        <v>39350.129999999997</v>
      </c>
      <c r="AM50" s="47">
        <f t="shared" si="17"/>
        <v>-3.2517904536077946E-4</v>
      </c>
      <c r="AN50" s="48">
        <f t="shared" si="18"/>
        <v>101.01077179418918</v>
      </c>
      <c r="AO50" s="48"/>
      <c r="AP50" s="48"/>
      <c r="AQ50" s="42">
        <f t="shared" si="1"/>
        <v>101.38810457889282</v>
      </c>
      <c r="AS50" s="42">
        <f t="shared" si="2"/>
        <v>101.01077179418918</v>
      </c>
      <c r="AT50" s="42">
        <f t="shared" si="3"/>
        <v>101.53364877152741</v>
      </c>
      <c r="AU50" s="48"/>
      <c r="AV50" s="48"/>
      <c r="AW50" s="48"/>
      <c r="AX50" s="48"/>
      <c r="AY50" s="48"/>
      <c r="AZ50" s="45"/>
    </row>
    <row r="51" spans="2:52" x14ac:dyDescent="0.2">
      <c r="B51" s="45">
        <v>42783</v>
      </c>
      <c r="C51" s="42">
        <v>35681.360000000001</v>
      </c>
      <c r="D51" s="47">
        <f t="shared" si="4"/>
        <v>-1.1701092512533817E-3</v>
      </c>
      <c r="E51" s="48">
        <f t="shared" si="5"/>
        <v>101.34196297694305</v>
      </c>
      <c r="F51" s="48"/>
      <c r="G51" s="45">
        <v>42783</v>
      </c>
      <c r="H51" s="42">
        <v>35518.339999999997</v>
      </c>
      <c r="I51" s="47">
        <f t="shared" si="6"/>
        <v>-9.7094861004165534E-4</v>
      </c>
      <c r="J51" s="48">
        <f t="shared" si="7"/>
        <v>101.43506481638023</v>
      </c>
      <c r="K51" s="48"/>
      <c r="L51" s="45">
        <v>42783</v>
      </c>
      <c r="M51" s="42">
        <v>39411.300000000003</v>
      </c>
      <c r="N51" s="47">
        <f t="shared" si="8"/>
        <v>-1.052396254564214E-3</v>
      </c>
      <c r="O51" s="48">
        <f t="shared" si="9"/>
        <v>101.26350381749022</v>
      </c>
      <c r="P51" s="48"/>
      <c r="Q51" s="45">
        <v>42783</v>
      </c>
      <c r="R51" s="42">
        <v>37184.36</v>
      </c>
      <c r="S51" s="47">
        <f t="shared" si="10"/>
        <v>-1.0377994889716469E-3</v>
      </c>
      <c r="T51" s="48">
        <f t="shared" si="11"/>
        <v>101.40853520847132</v>
      </c>
      <c r="U51" s="48"/>
      <c r="V51" s="45">
        <v>42783</v>
      </c>
      <c r="W51" s="42">
        <v>1486.96</v>
      </c>
      <c r="X51" s="47">
        <f t="shared" si="25"/>
        <v>8.750319723220823E-4</v>
      </c>
      <c r="Y51" s="42">
        <f t="shared" si="0"/>
        <v>3.7280156274688281E-5</v>
      </c>
      <c r="Z51" s="48">
        <f t="shared" si="12"/>
        <v>101.08154039631555</v>
      </c>
      <c r="AA51" s="48">
        <f t="shared" si="13"/>
        <v>101.26593108927545</v>
      </c>
      <c r="AB51" s="48">
        <f t="shared" si="14"/>
        <v>100.99316814520239</v>
      </c>
      <c r="AC51" s="48">
        <f t="shared" si="14"/>
        <v>101.17362916029836</v>
      </c>
      <c r="AD51" s="48"/>
      <c r="AE51" s="45">
        <v>42783</v>
      </c>
      <c r="AF51" s="42">
        <v>61224.66</v>
      </c>
      <c r="AG51" s="47">
        <f t="shared" si="15"/>
        <v>-1.0189744629824915E-3</v>
      </c>
      <c r="AH51" s="48">
        <f t="shared" si="16"/>
        <v>101.3360879468061</v>
      </c>
      <c r="AI51" s="48"/>
      <c r="AJ51" s="48"/>
      <c r="AK51" s="45">
        <v>42783</v>
      </c>
      <c r="AL51" s="42">
        <v>39341.74</v>
      </c>
      <c r="AM51" s="47">
        <f t="shared" si="17"/>
        <v>-2.1321403512519765E-4</v>
      </c>
      <c r="AN51" s="48">
        <f t="shared" si="18"/>
        <v>100.98923487994384</v>
      </c>
      <c r="AO51" s="48"/>
      <c r="AP51" s="48"/>
      <c r="AQ51" s="42">
        <f t="shared" si="1"/>
        <v>101.29573160767247</v>
      </c>
      <c r="AS51" s="42">
        <f t="shared" si="2"/>
        <v>100.98923487994384</v>
      </c>
      <c r="AT51" s="42">
        <f t="shared" si="3"/>
        <v>101.43506481638023</v>
      </c>
      <c r="AU51" s="48"/>
      <c r="AV51" s="48"/>
      <c r="AW51" s="48"/>
      <c r="AX51" s="48"/>
      <c r="AY51" s="48"/>
      <c r="AZ51" s="45"/>
    </row>
    <row r="52" spans="2:52" x14ac:dyDescent="0.2">
      <c r="B52" s="45">
        <v>42784</v>
      </c>
      <c r="C52" s="42">
        <v>35681.360000000001</v>
      </c>
      <c r="D52" s="47">
        <f t="shared" si="4"/>
        <v>0</v>
      </c>
      <c r="E52" s="48">
        <f t="shared" si="5"/>
        <v>101.34196297694305</v>
      </c>
      <c r="F52" s="48"/>
      <c r="G52" s="45">
        <v>42784</v>
      </c>
      <c r="H52" s="42">
        <v>35518.339999999997</v>
      </c>
      <c r="I52" s="47">
        <f t="shared" si="6"/>
        <v>0</v>
      </c>
      <c r="J52" s="48">
        <f t="shared" si="7"/>
        <v>101.43506481638023</v>
      </c>
      <c r="K52" s="48"/>
      <c r="L52" s="45">
        <v>42784</v>
      </c>
      <c r="M52" s="42">
        <v>39411.300000000003</v>
      </c>
      <c r="N52" s="47">
        <f t="shared" si="8"/>
        <v>0</v>
      </c>
      <c r="O52" s="48">
        <f t="shared" si="9"/>
        <v>101.26350381749022</v>
      </c>
      <c r="P52" s="48"/>
      <c r="Q52" s="45">
        <v>42784</v>
      </c>
      <c r="R52" s="42">
        <v>37184.36</v>
      </c>
      <c r="S52" s="47">
        <f t="shared" si="10"/>
        <v>0</v>
      </c>
      <c r="T52" s="48">
        <f t="shared" si="11"/>
        <v>101.40853520847132</v>
      </c>
      <c r="U52" s="48"/>
      <c r="V52" s="45">
        <v>42784</v>
      </c>
      <c r="W52" s="42">
        <v>1487.22</v>
      </c>
      <c r="X52" s="47">
        <f t="shared" si="25"/>
        <v>1.7485339215572715E-4</v>
      </c>
      <c r="Y52" s="42">
        <f t="shared" si="0"/>
        <v>3.7280156274688281E-5</v>
      </c>
      <c r="Z52" s="48">
        <f t="shared" si="12"/>
        <v>101.09921484653817</v>
      </c>
      <c r="AA52" s="48">
        <f t="shared" si="13"/>
        <v>101.28741299057253</v>
      </c>
      <c r="AB52" s="48">
        <f t="shared" si="14"/>
        <v>101.08154039631555</v>
      </c>
      <c r="AC52" s="48">
        <f t="shared" si="14"/>
        <v>101.26593108927545</v>
      </c>
      <c r="AD52" s="48"/>
      <c r="AE52" s="45">
        <v>42784</v>
      </c>
      <c r="AF52" s="42">
        <v>61224.66</v>
      </c>
      <c r="AG52" s="47">
        <f t="shared" si="15"/>
        <v>0</v>
      </c>
      <c r="AH52" s="48">
        <f t="shared" si="16"/>
        <v>101.3360879468061</v>
      </c>
      <c r="AI52" s="48"/>
      <c r="AJ52" s="48"/>
      <c r="AK52" s="45">
        <v>42784</v>
      </c>
      <c r="AL52" s="42">
        <v>39341.74</v>
      </c>
      <c r="AM52" s="47">
        <f t="shared" si="17"/>
        <v>0</v>
      </c>
      <c r="AN52" s="48">
        <f t="shared" si="18"/>
        <v>100.98923487994384</v>
      </c>
      <c r="AO52" s="48"/>
      <c r="AP52" s="48"/>
      <c r="AQ52" s="42">
        <f t="shared" si="1"/>
        <v>101.29573160767247</v>
      </c>
      <c r="AS52" s="42">
        <f t="shared" si="2"/>
        <v>100.98923487994384</v>
      </c>
      <c r="AT52" s="42">
        <f t="shared" si="3"/>
        <v>101.43506481638023</v>
      </c>
      <c r="AU52" s="48"/>
      <c r="AV52" s="48"/>
      <c r="AW52" s="48"/>
      <c r="AX52" s="48"/>
      <c r="AY52" s="48"/>
      <c r="AZ52" s="45"/>
    </row>
    <row r="53" spans="2:52" x14ac:dyDescent="0.2">
      <c r="B53" s="45">
        <v>42785</v>
      </c>
      <c r="C53" s="42">
        <v>35681.360000000001</v>
      </c>
      <c r="D53" s="47">
        <f t="shared" si="4"/>
        <v>0</v>
      </c>
      <c r="E53" s="48">
        <f t="shared" si="5"/>
        <v>101.34196297694305</v>
      </c>
      <c r="F53" s="48"/>
      <c r="G53" s="45">
        <v>42785</v>
      </c>
      <c r="H53" s="42">
        <v>35518.339999999997</v>
      </c>
      <c r="I53" s="47">
        <f t="shared" si="6"/>
        <v>0</v>
      </c>
      <c r="J53" s="48">
        <f t="shared" si="7"/>
        <v>101.43506481638023</v>
      </c>
      <c r="K53" s="48"/>
      <c r="L53" s="45">
        <v>42785</v>
      </c>
      <c r="M53" s="42">
        <v>39411.300000000003</v>
      </c>
      <c r="N53" s="47">
        <f t="shared" si="8"/>
        <v>0</v>
      </c>
      <c r="O53" s="48">
        <f t="shared" si="9"/>
        <v>101.26350381749022</v>
      </c>
      <c r="P53" s="48"/>
      <c r="Q53" s="45">
        <v>42785</v>
      </c>
      <c r="R53" s="42">
        <v>37184.36</v>
      </c>
      <c r="S53" s="47">
        <f t="shared" si="10"/>
        <v>0</v>
      </c>
      <c r="T53" s="48">
        <f t="shared" si="11"/>
        <v>101.40853520847132</v>
      </c>
      <c r="U53" s="48"/>
      <c r="V53" s="45">
        <v>42785</v>
      </c>
      <c r="W53" s="42">
        <v>1487.47</v>
      </c>
      <c r="X53" s="47">
        <f t="shared" si="25"/>
        <v>1.680988690309082E-4</v>
      </c>
      <c r="Y53" s="42">
        <f t="shared" si="0"/>
        <v>3.7280156274688281E-5</v>
      </c>
      <c r="Z53" s="48">
        <f t="shared" si="12"/>
        <v>101.11620951021379</v>
      </c>
      <c r="AA53" s="48">
        <f t="shared" si="13"/>
        <v>101.30821530072826</v>
      </c>
      <c r="AB53" s="48">
        <f t="shared" si="14"/>
        <v>101.09921484653817</v>
      </c>
      <c r="AC53" s="48">
        <f t="shared" si="14"/>
        <v>101.28741299057253</v>
      </c>
      <c r="AD53" s="48"/>
      <c r="AE53" s="45">
        <v>42785</v>
      </c>
      <c r="AF53" s="42">
        <v>61224.66</v>
      </c>
      <c r="AG53" s="47">
        <f t="shared" si="15"/>
        <v>0</v>
      </c>
      <c r="AH53" s="48">
        <f t="shared" si="16"/>
        <v>101.3360879468061</v>
      </c>
      <c r="AI53" s="48"/>
      <c r="AJ53" s="48"/>
      <c r="AK53" s="45">
        <v>42785</v>
      </c>
      <c r="AL53" s="42">
        <v>39341.74</v>
      </c>
      <c r="AM53" s="47">
        <f t="shared" si="17"/>
        <v>0</v>
      </c>
      <c r="AN53" s="48">
        <f t="shared" si="18"/>
        <v>100.98923487994384</v>
      </c>
      <c r="AO53" s="48"/>
      <c r="AP53" s="48"/>
      <c r="AQ53" s="42">
        <f t="shared" si="1"/>
        <v>101.29573160767247</v>
      </c>
      <c r="AS53" s="42">
        <f t="shared" si="2"/>
        <v>100.98923487994384</v>
      </c>
      <c r="AT53" s="42">
        <f t="shared" si="3"/>
        <v>101.43506481638023</v>
      </c>
      <c r="AU53" s="48"/>
      <c r="AV53" s="48"/>
      <c r="AW53" s="48"/>
      <c r="AX53" s="48"/>
      <c r="AY53" s="48"/>
      <c r="AZ53" s="45"/>
    </row>
    <row r="54" spans="2:52" x14ac:dyDescent="0.2">
      <c r="B54" s="45">
        <v>42786</v>
      </c>
      <c r="C54" s="42">
        <v>35730.18</v>
      </c>
      <c r="D54" s="47">
        <f t="shared" si="4"/>
        <v>1.3682213906645035E-3</v>
      </c>
      <c r="E54" s="48">
        <f t="shared" si="5"/>
        <v>101.48062121846003</v>
      </c>
      <c r="F54" s="48"/>
      <c r="G54" s="45">
        <v>42786</v>
      </c>
      <c r="H54" s="42">
        <v>35571.31</v>
      </c>
      <c r="I54" s="47">
        <f t="shared" si="6"/>
        <v>1.491342219259062E-3</v>
      </c>
      <c r="J54" s="48">
        <f t="shared" si="7"/>
        <v>101.58633921105418</v>
      </c>
      <c r="K54" s="48"/>
      <c r="L54" s="45">
        <v>42786</v>
      </c>
      <c r="M54" s="42">
        <v>39470.660000000003</v>
      </c>
      <c r="N54" s="47">
        <f t="shared" si="8"/>
        <v>1.5061670130140925E-3</v>
      </c>
      <c r="O54" s="48">
        <f t="shared" si="9"/>
        <v>101.41602356656234</v>
      </c>
      <c r="P54" s="48"/>
      <c r="Q54" s="45">
        <v>42786</v>
      </c>
      <c r="R54" s="42">
        <v>37237.64</v>
      </c>
      <c r="S54" s="47">
        <f t="shared" si="10"/>
        <v>1.4328604822027025E-3</v>
      </c>
      <c r="T54" s="48">
        <f t="shared" si="11"/>
        <v>101.55383949112959</v>
      </c>
      <c r="U54" s="48"/>
      <c r="V54" s="45">
        <v>42786</v>
      </c>
      <c r="W54" s="42">
        <v>1486.79</v>
      </c>
      <c r="X54" s="47">
        <f t="shared" si="25"/>
        <v>-4.5715207701668703E-4</v>
      </c>
      <c r="Y54" s="42">
        <f t="shared" si="0"/>
        <v>3.7280156274688281E-5</v>
      </c>
      <c r="Z54" s="48">
        <f t="shared" si="12"/>
        <v>101.06998402501614</v>
      </c>
      <c r="AA54" s="48">
        <f t="shared" si="13"/>
        <v>101.265678825783</v>
      </c>
      <c r="AB54" s="48">
        <f t="shared" si="14"/>
        <v>101.11620951021379</v>
      </c>
      <c r="AC54" s="48">
        <f t="shared" si="14"/>
        <v>101.30821530072826</v>
      </c>
      <c r="AD54" s="48"/>
      <c r="AE54" s="45">
        <v>42786</v>
      </c>
      <c r="AF54" s="42">
        <v>61316.480000000003</v>
      </c>
      <c r="AG54" s="47">
        <f t="shared" si="15"/>
        <v>1.4997224974380163E-3</v>
      </c>
      <c r="AH54" s="48">
        <f t="shared" si="16"/>
        <v>101.48806395770228</v>
      </c>
      <c r="AI54" s="48"/>
      <c r="AJ54" s="48"/>
      <c r="AK54" s="45">
        <v>42786</v>
      </c>
      <c r="AL54" s="42">
        <v>39386.22</v>
      </c>
      <c r="AM54" s="47">
        <f t="shared" si="17"/>
        <v>1.1306058145879039E-3</v>
      </c>
      <c r="AN54" s="48">
        <f t="shared" si="18"/>
        <v>101.10341389610988</v>
      </c>
      <c r="AO54" s="48"/>
      <c r="AP54" s="48"/>
      <c r="AQ54" s="42">
        <f t="shared" si="1"/>
        <v>101.43805022350305</v>
      </c>
      <c r="AS54" s="42">
        <f t="shared" si="2"/>
        <v>101.10341389610988</v>
      </c>
      <c r="AT54" s="42">
        <f t="shared" si="3"/>
        <v>101.58633921105418</v>
      </c>
      <c r="AU54" s="48"/>
      <c r="AV54" s="48"/>
      <c r="AW54" s="48"/>
      <c r="AX54" s="48"/>
      <c r="AY54" s="48"/>
      <c r="AZ54" s="45"/>
    </row>
    <row r="55" spans="2:52" x14ac:dyDescent="0.2">
      <c r="B55" s="45">
        <v>42787</v>
      </c>
      <c r="C55" s="42">
        <v>35704.089999999997</v>
      </c>
      <c r="D55" s="47">
        <f t="shared" si="4"/>
        <v>-7.30195034002179E-4</v>
      </c>
      <c r="E55" s="48">
        <f t="shared" si="5"/>
        <v>101.40652057279885</v>
      </c>
      <c r="F55" s="48"/>
      <c r="G55" s="45">
        <v>42787</v>
      </c>
      <c r="H55" s="42">
        <v>35552</v>
      </c>
      <c r="I55" s="47">
        <f t="shared" si="6"/>
        <v>-5.4285321513314333E-4</v>
      </c>
      <c r="J55" s="48">
        <f t="shared" si="7"/>
        <v>101.53119274019986</v>
      </c>
      <c r="K55" s="48"/>
      <c r="L55" s="45">
        <v>42787</v>
      </c>
      <c r="M55" s="42">
        <v>39450.230000000003</v>
      </c>
      <c r="N55" s="47">
        <f t="shared" si="8"/>
        <v>-5.1759965503495042E-4</v>
      </c>
      <c r="O55" s="48">
        <f t="shared" si="9"/>
        <v>101.36353066774927</v>
      </c>
      <c r="P55" s="48"/>
      <c r="Q55" s="45">
        <v>42787</v>
      </c>
      <c r="R55" s="42">
        <v>37218.25</v>
      </c>
      <c r="S55" s="47">
        <f t="shared" si="10"/>
        <v>-5.207096905174291E-4</v>
      </c>
      <c r="T55" s="48">
        <f t="shared" si="11"/>
        <v>101.50095942279731</v>
      </c>
      <c r="U55" s="48"/>
      <c r="V55" s="45">
        <v>42787</v>
      </c>
      <c r="W55" s="42">
        <v>1486.59</v>
      </c>
      <c r="X55" s="47">
        <f t="shared" si="25"/>
        <v>-1.3451798841801477E-4</v>
      </c>
      <c r="Y55" s="42">
        <f t="shared" si="0"/>
        <v>3.7280156274688281E-5</v>
      </c>
      <c r="Z55" s="48">
        <f t="shared" si="12"/>
        <v>101.05638829407566</v>
      </c>
      <c r="AA55" s="48">
        <f t="shared" si="13"/>
        <v>101.25583197070345</v>
      </c>
      <c r="AB55" s="48">
        <f t="shared" si="14"/>
        <v>101.06998402501614</v>
      </c>
      <c r="AC55" s="48">
        <f t="shared" si="14"/>
        <v>101.265678825783</v>
      </c>
      <c r="AD55" s="48"/>
      <c r="AE55" s="45">
        <v>42787</v>
      </c>
      <c r="AF55" s="42">
        <v>61274.6</v>
      </c>
      <c r="AG55" s="47">
        <f t="shared" si="15"/>
        <v>-6.8301376726132013E-4</v>
      </c>
      <c r="AH55" s="48">
        <f t="shared" si="16"/>
        <v>101.41874621280647</v>
      </c>
      <c r="AI55" s="48"/>
      <c r="AJ55" s="48"/>
      <c r="AK55" s="45">
        <v>42787</v>
      </c>
      <c r="AL55" s="42">
        <v>39368.269999999997</v>
      </c>
      <c r="AM55" s="47">
        <f t="shared" si="17"/>
        <v>-4.5574315077723249E-4</v>
      </c>
      <c r="AN55" s="48">
        <f t="shared" si="18"/>
        <v>101.05733670770654</v>
      </c>
      <c r="AO55" s="48"/>
      <c r="AP55" s="48"/>
      <c r="AQ55" s="42">
        <f t="shared" si="1"/>
        <v>101.37971438734307</v>
      </c>
      <c r="AS55" s="42">
        <f t="shared" si="2"/>
        <v>101.05733670770654</v>
      </c>
      <c r="AT55" s="42">
        <f t="shared" si="3"/>
        <v>101.53119274019986</v>
      </c>
      <c r="AU55" s="48"/>
      <c r="AV55" s="48"/>
      <c r="AW55" s="48"/>
      <c r="AX55" s="48"/>
      <c r="AY55" s="48"/>
      <c r="AZ55" s="45"/>
    </row>
    <row r="56" spans="2:52" x14ac:dyDescent="0.2">
      <c r="B56" s="45">
        <v>42788</v>
      </c>
      <c r="C56" s="42">
        <v>35678.46</v>
      </c>
      <c r="D56" s="47">
        <f t="shared" si="4"/>
        <v>-7.178449303706369E-4</v>
      </c>
      <c r="E56" s="48">
        <f t="shared" si="5"/>
        <v>101.33372641609914</v>
      </c>
      <c r="F56" s="48"/>
      <c r="G56" s="45">
        <v>42788</v>
      </c>
      <c r="H56" s="42">
        <v>35540.980000000003</v>
      </c>
      <c r="I56" s="47">
        <f t="shared" si="6"/>
        <v>-3.0996849684961081E-4</v>
      </c>
      <c r="J56" s="48">
        <f t="shared" si="7"/>
        <v>101.49972126900283</v>
      </c>
      <c r="K56" s="48"/>
      <c r="L56" s="45">
        <v>42788</v>
      </c>
      <c r="M56" s="42">
        <v>39440.589999999997</v>
      </c>
      <c r="N56" s="47">
        <f t="shared" si="8"/>
        <v>-2.4435852465265473E-4</v>
      </c>
      <c r="O56" s="48">
        <f t="shared" si="9"/>
        <v>101.33876162494172</v>
      </c>
      <c r="P56" s="48"/>
      <c r="Q56" s="45">
        <v>42788</v>
      </c>
      <c r="R56" s="42">
        <v>37206.089999999997</v>
      </c>
      <c r="S56" s="47">
        <f t="shared" si="10"/>
        <v>-3.2672143370537921E-4</v>
      </c>
      <c r="T56" s="48">
        <f t="shared" si="11"/>
        <v>101.46779688381223</v>
      </c>
      <c r="U56" s="48"/>
      <c r="V56" s="45">
        <v>42788</v>
      </c>
      <c r="W56" s="42">
        <v>1486.59</v>
      </c>
      <c r="X56" s="47">
        <f t="shared" si="25"/>
        <v>0</v>
      </c>
      <c r="Y56" s="42">
        <f t="shared" si="0"/>
        <v>3.7280156274688281E-5</v>
      </c>
      <c r="Z56" s="48">
        <f t="shared" si="12"/>
        <v>101.05638829407566</v>
      </c>
      <c r="AA56" s="48">
        <f t="shared" si="13"/>
        <v>101.25960680394304</v>
      </c>
      <c r="AB56" s="48">
        <f t="shared" si="14"/>
        <v>101.05638829407566</v>
      </c>
      <c r="AC56" s="48">
        <f t="shared" si="14"/>
        <v>101.25583197070345</v>
      </c>
      <c r="AD56" s="48"/>
      <c r="AE56" s="45">
        <v>42788</v>
      </c>
      <c r="AF56" s="42">
        <v>61254.67</v>
      </c>
      <c r="AG56" s="47">
        <f t="shared" si="15"/>
        <v>-3.2525712122155603E-4</v>
      </c>
      <c r="AH56" s="48">
        <f t="shared" si="16"/>
        <v>101.38575904337539</v>
      </c>
      <c r="AI56" s="48"/>
      <c r="AJ56" s="48"/>
      <c r="AK56" s="45">
        <v>42788</v>
      </c>
      <c r="AL56" s="42">
        <v>39366.1</v>
      </c>
      <c r="AM56" s="47">
        <f t="shared" si="17"/>
        <v>-5.5120532347463502E-5</v>
      </c>
      <c r="AN56" s="48">
        <f t="shared" si="18"/>
        <v>101.05176637350959</v>
      </c>
      <c r="AO56" s="48"/>
      <c r="AP56" s="48"/>
      <c r="AQ56" s="42">
        <f t="shared" si="1"/>
        <v>101.34625526845683</v>
      </c>
      <c r="AS56" s="42">
        <f t="shared" si="2"/>
        <v>101.05176637350959</v>
      </c>
      <c r="AT56" s="42">
        <f t="shared" si="3"/>
        <v>101.49972126900283</v>
      </c>
      <c r="AU56" s="48"/>
      <c r="AV56" s="48"/>
      <c r="AW56" s="48"/>
      <c r="AX56" s="48"/>
      <c r="AY56" s="48"/>
      <c r="AZ56" s="45"/>
    </row>
    <row r="57" spans="2:52" x14ac:dyDescent="0.2">
      <c r="B57" s="45">
        <v>42789</v>
      </c>
      <c r="C57" s="42">
        <v>35715.5</v>
      </c>
      <c r="D57" s="47">
        <f t="shared" si="4"/>
        <v>1.0381614004639772E-3</v>
      </c>
      <c r="E57" s="48">
        <f t="shared" si="5"/>
        <v>101.43892717942951</v>
      </c>
      <c r="F57" s="48"/>
      <c r="G57" s="45">
        <v>42789</v>
      </c>
      <c r="H57" s="42">
        <v>35573.370000000003</v>
      </c>
      <c r="I57" s="47">
        <f t="shared" si="6"/>
        <v>9.1134234340195519E-4</v>
      </c>
      <c r="J57" s="48">
        <f t="shared" si="7"/>
        <v>101.59222226283877</v>
      </c>
      <c r="K57" s="48"/>
      <c r="L57" s="45">
        <v>42789</v>
      </c>
      <c r="M57" s="42">
        <v>39469.19</v>
      </c>
      <c r="N57" s="47">
        <f t="shared" si="8"/>
        <v>7.2514128211587092E-4</v>
      </c>
      <c r="O57" s="48">
        <f t="shared" si="9"/>
        <v>101.41224654447447</v>
      </c>
      <c r="P57" s="48"/>
      <c r="Q57" s="45">
        <v>42789</v>
      </c>
      <c r="R57" s="42">
        <v>37237.43</v>
      </c>
      <c r="S57" s="47">
        <f t="shared" si="10"/>
        <v>8.4233521985255244E-4</v>
      </c>
      <c r="T57" s="48">
        <f t="shared" si="11"/>
        <v>101.55326678280831</v>
      </c>
      <c r="U57" s="48"/>
      <c r="V57" s="45">
        <v>42789</v>
      </c>
      <c r="W57" s="42">
        <v>1489.73</v>
      </c>
      <c r="X57" s="47">
        <f t="shared" si="25"/>
        <v>2.1122165492839517E-3</v>
      </c>
      <c r="Y57" s="42">
        <f t="shared" si="0"/>
        <v>3.7280156274688281E-5</v>
      </c>
      <c r="Z57" s="48">
        <f t="shared" si="12"/>
        <v>101.26984126984127</v>
      </c>
      <c r="AA57" s="48">
        <f t="shared" si="13"/>
        <v>101.47726399517428</v>
      </c>
      <c r="AB57" s="48">
        <f t="shared" si="14"/>
        <v>101.05638829407566</v>
      </c>
      <c r="AC57" s="48">
        <f t="shared" si="14"/>
        <v>101.25960680394304</v>
      </c>
      <c r="AD57" s="48"/>
      <c r="AE57" s="45">
        <v>42789</v>
      </c>
      <c r="AF57" s="42">
        <v>61298.64</v>
      </c>
      <c r="AG57" s="47">
        <f t="shared" si="15"/>
        <v>7.1782282069277059E-4</v>
      </c>
      <c r="AH57" s="48">
        <f t="shared" si="16"/>
        <v>101.45853605490998</v>
      </c>
      <c r="AI57" s="48"/>
      <c r="AJ57" s="48"/>
      <c r="AK57" s="45">
        <v>42789</v>
      </c>
      <c r="AL57" s="42">
        <v>39393.03</v>
      </c>
      <c r="AM57" s="47">
        <f t="shared" si="17"/>
        <v>6.840911342500533E-4</v>
      </c>
      <c r="AN57" s="48">
        <f t="shared" si="18"/>
        <v>101.12089499098602</v>
      </c>
      <c r="AO57" s="48"/>
      <c r="AP57" s="48"/>
      <c r="AQ57" s="42">
        <f t="shared" si="1"/>
        <v>101.42934896924118</v>
      </c>
      <c r="AS57" s="42">
        <f t="shared" si="2"/>
        <v>101.12089499098602</v>
      </c>
      <c r="AT57" s="42">
        <f t="shared" si="3"/>
        <v>101.59222226283877</v>
      </c>
      <c r="AU57" s="48"/>
      <c r="AV57" s="48"/>
      <c r="AW57" s="48"/>
      <c r="AX57" s="48"/>
      <c r="AY57" s="48"/>
      <c r="AZ57" s="45"/>
    </row>
    <row r="58" spans="2:52" x14ac:dyDescent="0.2">
      <c r="B58" s="45">
        <v>42790</v>
      </c>
      <c r="C58" s="42">
        <v>35771.29</v>
      </c>
      <c r="D58" s="47">
        <f t="shared" si="4"/>
        <v>1.5620668897258216E-3</v>
      </c>
      <c r="E58" s="48">
        <f t="shared" si="5"/>
        <v>101.5973815689058</v>
      </c>
      <c r="F58" s="48"/>
      <c r="G58" s="45">
        <v>42790</v>
      </c>
      <c r="H58" s="42">
        <v>35622.06</v>
      </c>
      <c r="I58" s="47">
        <f t="shared" si="6"/>
        <v>1.3687204782677487E-3</v>
      </c>
      <c r="J58" s="48">
        <f t="shared" si="7"/>
        <v>101.73127361788265</v>
      </c>
      <c r="K58" s="48"/>
      <c r="L58" s="45">
        <v>42790</v>
      </c>
      <c r="M58" s="42">
        <v>39526.65</v>
      </c>
      <c r="N58" s="47">
        <f t="shared" si="8"/>
        <v>1.455819083188592E-3</v>
      </c>
      <c r="O58" s="48">
        <f t="shared" si="9"/>
        <v>101.55988442826295</v>
      </c>
      <c r="P58" s="48"/>
      <c r="Q58" s="45">
        <v>42790</v>
      </c>
      <c r="R58" s="42">
        <v>37288.660000000003</v>
      </c>
      <c r="S58" s="47">
        <f t="shared" si="10"/>
        <v>1.3757662652875702E-3</v>
      </c>
      <c r="T58" s="48">
        <f t="shared" si="11"/>
        <v>101.69298034137785</v>
      </c>
      <c r="U58" s="48"/>
      <c r="V58" s="45">
        <v>42790</v>
      </c>
      <c r="W58" s="42">
        <v>1491.09</v>
      </c>
      <c r="X58" s="47">
        <f t="shared" si="25"/>
        <v>9.129171057842278E-4</v>
      </c>
      <c r="Y58" s="42">
        <f t="shared" si="0"/>
        <v>3.7280156274688281E-5</v>
      </c>
      <c r="Z58" s="48">
        <f t="shared" si="12"/>
        <v>101.36229224023656</v>
      </c>
      <c r="AA58" s="48">
        <f t="shared" si="13"/>
        <v>101.57368741358373</v>
      </c>
      <c r="AB58" s="48">
        <f t="shared" si="14"/>
        <v>101.26984126984127</v>
      </c>
      <c r="AC58" s="48">
        <f t="shared" si="14"/>
        <v>101.47726399517428</v>
      </c>
      <c r="AD58" s="48"/>
      <c r="AE58" s="45">
        <v>42790</v>
      </c>
      <c r="AF58" s="42">
        <v>61383.32</v>
      </c>
      <c r="AG58" s="47">
        <f t="shared" si="15"/>
        <v>1.3814335848234549E-3</v>
      </c>
      <c r="AH58" s="48">
        <f t="shared" si="16"/>
        <v>101.59869428408327</v>
      </c>
      <c r="AI58" s="48"/>
      <c r="AJ58" s="48"/>
      <c r="AK58" s="45">
        <v>42790</v>
      </c>
      <c r="AL58" s="42">
        <v>39420.239999999998</v>
      </c>
      <c r="AM58" s="47">
        <f t="shared" si="17"/>
        <v>6.9073132988251018E-4</v>
      </c>
      <c r="AN58" s="48">
        <f t="shared" si="18"/>
        <v>101.19074236126205</v>
      </c>
      <c r="AO58" s="48"/>
      <c r="AP58" s="48"/>
      <c r="AQ58" s="42">
        <f t="shared" si="1"/>
        <v>101.56182610029576</v>
      </c>
      <c r="AS58" s="42">
        <f t="shared" si="2"/>
        <v>101.19074236126205</v>
      </c>
      <c r="AT58" s="42">
        <f t="shared" si="3"/>
        <v>101.73127361788265</v>
      </c>
      <c r="AU58" s="48"/>
      <c r="AV58" s="48"/>
      <c r="AW58" s="48"/>
      <c r="AX58" s="48"/>
      <c r="AY58" s="48"/>
      <c r="AZ58" s="45"/>
    </row>
    <row r="59" spans="2:52" x14ac:dyDescent="0.2">
      <c r="B59" s="45">
        <v>42791</v>
      </c>
      <c r="C59" s="42">
        <v>35771.29</v>
      </c>
      <c r="D59" s="47">
        <f t="shared" si="4"/>
        <v>0</v>
      </c>
      <c r="E59" s="48">
        <f t="shared" si="5"/>
        <v>101.5973815689058</v>
      </c>
      <c r="F59" s="48"/>
      <c r="G59" s="45">
        <v>42791</v>
      </c>
      <c r="H59" s="42">
        <v>35622.06</v>
      </c>
      <c r="I59" s="47">
        <f t="shared" si="6"/>
        <v>0</v>
      </c>
      <c r="J59" s="48">
        <f t="shared" si="7"/>
        <v>101.73127361788265</v>
      </c>
      <c r="K59" s="48"/>
      <c r="L59" s="45">
        <v>42791</v>
      </c>
      <c r="M59" s="42">
        <v>39526.65</v>
      </c>
      <c r="N59" s="47">
        <f t="shared" si="8"/>
        <v>0</v>
      </c>
      <c r="O59" s="48">
        <f t="shared" si="9"/>
        <v>101.55988442826295</v>
      </c>
      <c r="P59" s="48"/>
      <c r="Q59" s="45">
        <v>42791</v>
      </c>
      <c r="R59" s="42">
        <v>37288.660000000003</v>
      </c>
      <c r="S59" s="47">
        <f t="shared" si="10"/>
        <v>0</v>
      </c>
      <c r="T59" s="48">
        <f t="shared" si="11"/>
        <v>101.69298034137785</v>
      </c>
      <c r="U59" s="48"/>
      <c r="V59" s="45">
        <v>42791</v>
      </c>
      <c r="W59" s="42">
        <v>1491.35</v>
      </c>
      <c r="X59" s="47">
        <f t="shared" si="25"/>
        <v>1.7436908570234166E-4</v>
      </c>
      <c r="Y59" s="42">
        <f t="shared" si="0"/>
        <v>3.7280156274688281E-5</v>
      </c>
      <c r="Z59" s="48">
        <f t="shared" si="12"/>
        <v>101.37996669045918</v>
      </c>
      <c r="AA59" s="48">
        <f t="shared" si="13"/>
        <v>101.59518540752963</v>
      </c>
      <c r="AB59" s="48">
        <f t="shared" si="14"/>
        <v>101.36229224023656</v>
      </c>
      <c r="AC59" s="48">
        <f t="shared" si="14"/>
        <v>101.57368741358373</v>
      </c>
      <c r="AD59" s="48"/>
      <c r="AE59" s="45">
        <v>42791</v>
      </c>
      <c r="AF59" s="42">
        <v>61383.32</v>
      </c>
      <c r="AG59" s="47">
        <f t="shared" si="15"/>
        <v>0</v>
      </c>
      <c r="AH59" s="48">
        <f t="shared" si="16"/>
        <v>101.59869428408327</v>
      </c>
      <c r="AI59" s="48"/>
      <c r="AJ59" s="48"/>
      <c r="AK59" s="45">
        <v>42791</v>
      </c>
      <c r="AL59" s="42">
        <v>39420.239999999998</v>
      </c>
      <c r="AM59" s="47">
        <f t="shared" si="17"/>
        <v>0</v>
      </c>
      <c r="AN59" s="48">
        <f t="shared" si="18"/>
        <v>101.19074236126205</v>
      </c>
      <c r="AO59" s="48"/>
      <c r="AP59" s="48"/>
      <c r="AQ59" s="42">
        <f t="shared" si="1"/>
        <v>101.56182610029576</v>
      </c>
      <c r="AS59" s="42">
        <f t="shared" si="2"/>
        <v>101.19074236126205</v>
      </c>
      <c r="AT59" s="42">
        <f t="shared" si="3"/>
        <v>101.73127361788265</v>
      </c>
      <c r="AU59" s="48"/>
      <c r="AV59" s="48"/>
      <c r="AW59" s="48"/>
      <c r="AX59" s="48"/>
      <c r="AY59" s="48"/>
      <c r="AZ59" s="45"/>
    </row>
    <row r="60" spans="2:52" x14ac:dyDescent="0.2">
      <c r="B60" s="45">
        <v>42792</v>
      </c>
      <c r="C60" s="42">
        <v>35771.29</v>
      </c>
      <c r="D60" s="47">
        <f t="shared" si="4"/>
        <v>0</v>
      </c>
      <c r="E60" s="48">
        <f t="shared" si="5"/>
        <v>101.5973815689058</v>
      </c>
      <c r="F60" s="48"/>
      <c r="G60" s="45">
        <v>42792</v>
      </c>
      <c r="H60" s="42">
        <v>35622.06</v>
      </c>
      <c r="I60" s="47">
        <f t="shared" si="6"/>
        <v>0</v>
      </c>
      <c r="J60" s="48">
        <f t="shared" si="7"/>
        <v>101.73127361788265</v>
      </c>
      <c r="K60" s="48"/>
      <c r="L60" s="45">
        <v>42792</v>
      </c>
      <c r="M60" s="42">
        <v>39526.65</v>
      </c>
      <c r="N60" s="47">
        <f t="shared" si="8"/>
        <v>0</v>
      </c>
      <c r="O60" s="48">
        <f t="shared" si="9"/>
        <v>101.55988442826295</v>
      </c>
      <c r="P60" s="48"/>
      <c r="Q60" s="45">
        <v>42792</v>
      </c>
      <c r="R60" s="42">
        <v>37288.660000000003</v>
      </c>
      <c r="S60" s="47">
        <f t="shared" si="10"/>
        <v>0</v>
      </c>
      <c r="T60" s="48">
        <f t="shared" si="11"/>
        <v>101.69298034137785</v>
      </c>
      <c r="U60" s="48"/>
      <c r="V60" s="45">
        <v>42792</v>
      </c>
      <c r="W60" s="42">
        <v>1491.6</v>
      </c>
      <c r="X60" s="47">
        <f t="shared" si="25"/>
        <v>1.6763335233171972E-4</v>
      </c>
      <c r="Y60" s="42">
        <f t="shared" si="0"/>
        <v>3.7280156274688281E-5</v>
      </c>
      <c r="Z60" s="48">
        <f t="shared" si="12"/>
        <v>101.39696135413479</v>
      </c>
      <c r="AA60" s="48">
        <f t="shared" si="13"/>
        <v>101.616003633429</v>
      </c>
      <c r="AB60" s="48">
        <f t="shared" si="14"/>
        <v>101.37996669045918</v>
      </c>
      <c r="AC60" s="48">
        <f t="shared" si="14"/>
        <v>101.59518540752963</v>
      </c>
      <c r="AD60" s="48"/>
      <c r="AE60" s="45">
        <v>42792</v>
      </c>
      <c r="AF60" s="42">
        <v>61383.32</v>
      </c>
      <c r="AG60" s="47">
        <f t="shared" si="15"/>
        <v>0</v>
      </c>
      <c r="AH60" s="48">
        <f t="shared" si="16"/>
        <v>101.59869428408327</v>
      </c>
      <c r="AI60" s="48"/>
      <c r="AJ60" s="48"/>
      <c r="AK60" s="45">
        <v>42792</v>
      </c>
      <c r="AL60" s="42">
        <v>39420.239999999998</v>
      </c>
      <c r="AM60" s="47">
        <f t="shared" si="17"/>
        <v>0</v>
      </c>
      <c r="AN60" s="48">
        <f t="shared" si="18"/>
        <v>101.19074236126205</v>
      </c>
      <c r="AO60" s="48"/>
      <c r="AP60" s="48"/>
      <c r="AQ60" s="42">
        <f t="shared" si="1"/>
        <v>101.56182610029576</v>
      </c>
      <c r="AS60" s="42">
        <f t="shared" si="2"/>
        <v>101.19074236126205</v>
      </c>
      <c r="AT60" s="42">
        <f t="shared" si="3"/>
        <v>101.73127361788265</v>
      </c>
      <c r="AU60" s="48"/>
      <c r="AV60" s="48"/>
      <c r="AW60" s="48"/>
      <c r="AX60" s="48"/>
      <c r="AY60" s="48"/>
      <c r="AZ60" s="45"/>
    </row>
    <row r="61" spans="2:52" x14ac:dyDescent="0.2">
      <c r="B61" s="45">
        <v>42793</v>
      </c>
      <c r="C61" s="42">
        <v>35831.58</v>
      </c>
      <c r="D61" s="47">
        <f t="shared" si="4"/>
        <v>1.6854298517050559E-3</v>
      </c>
      <c r="E61" s="48">
        <f t="shared" si="5"/>
        <v>101.7686168286571</v>
      </c>
      <c r="F61" s="48"/>
      <c r="G61" s="45">
        <v>42793</v>
      </c>
      <c r="H61" s="42">
        <v>35677.81</v>
      </c>
      <c r="I61" s="47">
        <f t="shared" si="6"/>
        <v>1.5650414378056698E-3</v>
      </c>
      <c r="J61" s="48">
        <f t="shared" si="7"/>
        <v>101.89048727661539</v>
      </c>
      <c r="K61" s="48"/>
      <c r="L61" s="45">
        <v>42793</v>
      </c>
      <c r="M61" s="42">
        <v>39597.58</v>
      </c>
      <c r="N61" s="47">
        <f t="shared" si="8"/>
        <v>1.7944854926992271E-3</v>
      </c>
      <c r="O61" s="48">
        <f t="shared" si="9"/>
        <v>101.74213216750968</v>
      </c>
      <c r="P61" s="48"/>
      <c r="Q61" s="45">
        <v>42793</v>
      </c>
      <c r="R61" s="42">
        <v>37351.29</v>
      </c>
      <c r="S61" s="47">
        <f t="shared" si="10"/>
        <v>1.6795991060016835E-3</v>
      </c>
      <c r="T61" s="48">
        <f t="shared" si="11"/>
        <v>101.86378378024587</v>
      </c>
      <c r="U61" s="48"/>
      <c r="V61" s="45">
        <v>42793</v>
      </c>
      <c r="W61" s="42">
        <v>1491.92</v>
      </c>
      <c r="X61" s="47">
        <f t="shared" si="25"/>
        <v>2.1453472780907923E-4</v>
      </c>
      <c r="Y61" s="42">
        <f t="shared" si="0"/>
        <v>3.7280156274688281E-5</v>
      </c>
      <c r="Z61" s="48">
        <f t="shared" si="12"/>
        <v>101.41871452363957</v>
      </c>
      <c r="AA61" s="48">
        <f t="shared" si="13"/>
        <v>101.64159205560502</v>
      </c>
      <c r="AB61" s="48">
        <f t="shared" si="14"/>
        <v>101.39696135413479</v>
      </c>
      <c r="AC61" s="48">
        <f t="shared" si="14"/>
        <v>101.616003633429</v>
      </c>
      <c r="AD61" s="48"/>
      <c r="AE61" s="45">
        <v>42793</v>
      </c>
      <c r="AF61" s="42">
        <v>61472</v>
      </c>
      <c r="AG61" s="47">
        <f t="shared" si="15"/>
        <v>1.4446921411224167E-3</v>
      </c>
      <c r="AH61" s="48">
        <f t="shared" si="16"/>
        <v>101.74547311926378</v>
      </c>
      <c r="AI61" s="48"/>
      <c r="AJ61" s="48"/>
      <c r="AK61" s="45">
        <v>42793</v>
      </c>
      <c r="AL61" s="42">
        <v>39473.24</v>
      </c>
      <c r="AM61" s="47">
        <f t="shared" si="17"/>
        <v>1.3444869944982951E-3</v>
      </c>
      <c r="AN61" s="48">
        <f t="shared" si="18"/>
        <v>101.32679199833039</v>
      </c>
      <c r="AO61" s="48"/>
      <c r="AP61" s="48"/>
      <c r="AQ61" s="42">
        <f t="shared" si="1"/>
        <v>101.72288086177036</v>
      </c>
      <c r="AS61" s="42">
        <f t="shared" si="2"/>
        <v>101.32679199833039</v>
      </c>
      <c r="AT61" s="42">
        <f t="shared" si="3"/>
        <v>101.89048727661539</v>
      </c>
      <c r="AU61" s="48"/>
      <c r="AV61" s="48"/>
      <c r="AW61" s="48"/>
      <c r="AX61" s="48"/>
      <c r="AY61" s="48"/>
      <c r="AZ61" s="45"/>
    </row>
    <row r="62" spans="2:52" x14ac:dyDescent="0.2">
      <c r="B62" s="45">
        <v>42794</v>
      </c>
      <c r="C62" s="42">
        <v>35833.89</v>
      </c>
      <c r="D62" s="47">
        <f t="shared" si="4"/>
        <v>6.4468270726480981E-5</v>
      </c>
      <c r="E62" s="48">
        <f t="shared" si="5"/>
        <v>101.77517767539827</v>
      </c>
      <c r="F62" s="48"/>
      <c r="G62" s="45">
        <v>42794</v>
      </c>
      <c r="H62" s="42">
        <v>35668.720000000001</v>
      </c>
      <c r="I62" s="47">
        <f t="shared" si="6"/>
        <v>-2.5478021212610447E-4</v>
      </c>
      <c r="J62" s="48">
        <f t="shared" si="7"/>
        <v>101.86452759665342</v>
      </c>
      <c r="K62" s="48"/>
      <c r="L62" s="45">
        <v>42794</v>
      </c>
      <c r="M62" s="42">
        <v>39605.589999999997</v>
      </c>
      <c r="N62" s="47">
        <f t="shared" si="8"/>
        <v>2.0228508913922028E-4</v>
      </c>
      <c r="O62" s="48">
        <f t="shared" si="9"/>
        <v>101.7627130837844</v>
      </c>
      <c r="P62" s="48"/>
      <c r="Q62" s="45">
        <v>42794</v>
      </c>
      <c r="R62" s="42">
        <v>37349.74</v>
      </c>
      <c r="S62" s="47">
        <f t="shared" si="10"/>
        <v>-4.1497897395270655E-5</v>
      </c>
      <c r="T62" s="48">
        <f t="shared" si="11"/>
        <v>101.85955664739826</v>
      </c>
      <c r="U62" s="48"/>
      <c r="V62" s="45">
        <v>42794</v>
      </c>
      <c r="W62" s="42">
        <v>1493.08</v>
      </c>
      <c r="X62" s="47">
        <f t="shared" si="25"/>
        <v>7.7752158292665463E-4</v>
      </c>
      <c r="Y62" s="42">
        <f t="shared" si="0"/>
        <v>3.7280156274688281E-5</v>
      </c>
      <c r="Z62" s="48">
        <f t="shared" si="12"/>
        <v>101.49756976309438</v>
      </c>
      <c r="AA62" s="48">
        <f t="shared" si="13"/>
        <v>101.72440980158711</v>
      </c>
      <c r="AB62" s="48">
        <f t="shared" si="14"/>
        <v>101.41871452363957</v>
      </c>
      <c r="AC62" s="48">
        <f t="shared" si="14"/>
        <v>101.64159205560502</v>
      </c>
      <c r="AD62" s="48"/>
      <c r="AE62" s="45">
        <v>42794</v>
      </c>
      <c r="AF62" s="42">
        <v>61440.24</v>
      </c>
      <c r="AG62" s="47">
        <f t="shared" si="15"/>
        <v>-5.1665799062994289E-4</v>
      </c>
      <c r="AH62" s="48">
        <f t="shared" si="16"/>
        <v>101.69290550756628</v>
      </c>
      <c r="AI62" s="48"/>
      <c r="AJ62" s="48"/>
      <c r="AK62" s="45">
        <v>42794</v>
      </c>
      <c r="AL62" s="42">
        <v>39477.839999999997</v>
      </c>
      <c r="AM62" s="47">
        <f t="shared" si="17"/>
        <v>1.1653464473648789E-4</v>
      </c>
      <c r="AN62" s="48">
        <f t="shared" si="18"/>
        <v>101.3386000800382</v>
      </c>
      <c r="AO62" s="48"/>
      <c r="AP62" s="48"/>
      <c r="AQ62" s="42">
        <f t="shared" si="1"/>
        <v>101.71558009847315</v>
      </c>
      <c r="AS62" s="42">
        <f t="shared" si="2"/>
        <v>101.3386000800382</v>
      </c>
      <c r="AT62" s="42">
        <f t="shared" si="3"/>
        <v>101.86452759665342</v>
      </c>
      <c r="AU62" s="48"/>
      <c r="AV62" s="48"/>
      <c r="AW62" s="48"/>
      <c r="AX62" s="48"/>
      <c r="AY62" s="48"/>
      <c r="AZ62" s="45"/>
    </row>
    <row r="63" spans="2:52" x14ac:dyDescent="0.2">
      <c r="B63" s="45">
        <v>42795</v>
      </c>
      <c r="C63" s="42">
        <v>35869</v>
      </c>
      <c r="D63" s="47">
        <f t="shared" si="4"/>
        <v>9.7979873242892701E-4</v>
      </c>
      <c r="E63" s="48">
        <f t="shared" si="5"/>
        <v>101.87489686547735</v>
      </c>
      <c r="F63" s="48"/>
      <c r="G63" s="45">
        <v>42795</v>
      </c>
      <c r="H63" s="42">
        <v>35714.86</v>
      </c>
      <c r="I63" s="47">
        <f t="shared" si="6"/>
        <v>1.2935703888448113E-3</v>
      </c>
      <c r="J63" s="48">
        <f t="shared" si="7"/>
        <v>101.99629653322611</v>
      </c>
      <c r="K63" s="48"/>
      <c r="L63" s="45">
        <v>42795</v>
      </c>
      <c r="M63" s="42">
        <v>39642.65</v>
      </c>
      <c r="N63" s="47">
        <f t="shared" si="8"/>
        <v>9.3572649719408929E-4</v>
      </c>
      <c r="O63" s="48">
        <f t="shared" si="9"/>
        <v>101.85793515084326</v>
      </c>
      <c r="P63" s="48"/>
      <c r="Q63" s="45">
        <v>42795</v>
      </c>
      <c r="R63" s="42">
        <v>37390.879999999997</v>
      </c>
      <c r="S63" s="47">
        <f t="shared" si="10"/>
        <v>1.101480224494189E-3</v>
      </c>
      <c r="T63" s="48">
        <f t="shared" si="11"/>
        <v>101.97175293472112</v>
      </c>
      <c r="U63" s="48"/>
      <c r="V63" s="45">
        <v>42795</v>
      </c>
      <c r="W63" s="42">
        <v>1493.9</v>
      </c>
      <c r="X63" s="47">
        <f t="shared" si="25"/>
        <v>5.492003107672172E-4</v>
      </c>
      <c r="Y63" s="42">
        <f t="shared" si="0"/>
        <v>3.7820663063792281E-5</v>
      </c>
      <c r="Z63" s="48">
        <f t="shared" si="12"/>
        <v>101.55331225995039</v>
      </c>
      <c r="AA63" s="48">
        <f t="shared" si="13"/>
        <v>101.78412416369123</v>
      </c>
      <c r="AB63" s="48">
        <f t="shared" si="14"/>
        <v>101.49756976309438</v>
      </c>
      <c r="AC63" s="48">
        <f t="shared" si="14"/>
        <v>101.72440980158711</v>
      </c>
      <c r="AD63" s="48"/>
      <c r="AE63" s="45">
        <v>42795</v>
      </c>
      <c r="AF63" s="42">
        <v>61506.64</v>
      </c>
      <c r="AG63" s="47">
        <f t="shared" si="15"/>
        <v>1.0807249450848211E-3</v>
      </c>
      <c r="AH63" s="48">
        <f t="shared" si="16"/>
        <v>101.80280756728646</v>
      </c>
      <c r="AI63" s="48"/>
      <c r="AJ63" s="48"/>
      <c r="AK63" s="45">
        <v>42795</v>
      </c>
      <c r="AL63" s="42">
        <v>39514.99</v>
      </c>
      <c r="AM63" s="47">
        <f t="shared" si="17"/>
        <v>9.4103426124636513E-4</v>
      </c>
      <c r="AN63" s="48">
        <f t="shared" si="18"/>
        <v>101.43396317470027</v>
      </c>
      <c r="AO63" s="48"/>
      <c r="AP63" s="48"/>
      <c r="AQ63" s="42">
        <f t="shared" si="1"/>
        <v>101.8229420377091</v>
      </c>
      <c r="AS63" s="42">
        <f t="shared" si="2"/>
        <v>101.43396317470027</v>
      </c>
      <c r="AT63" s="42">
        <f t="shared" si="3"/>
        <v>101.99629653322611</v>
      </c>
      <c r="AU63" s="48"/>
      <c r="AV63" s="48"/>
      <c r="AW63" s="48"/>
      <c r="AX63" s="48"/>
      <c r="AY63" s="48"/>
      <c r="AZ63" s="45"/>
    </row>
    <row r="64" spans="2:52" x14ac:dyDescent="0.2">
      <c r="B64" s="45">
        <v>42796</v>
      </c>
      <c r="C64" s="42">
        <v>35859.61</v>
      </c>
      <c r="D64" s="47">
        <f t="shared" si="4"/>
        <v>-2.6178594329362426E-4</v>
      </c>
      <c r="E64" s="48">
        <f t="shared" si="5"/>
        <v>101.84822744950348</v>
      </c>
      <c r="F64" s="48"/>
      <c r="G64" s="45">
        <v>42796</v>
      </c>
      <c r="H64" s="42">
        <v>35726.620000000003</v>
      </c>
      <c r="I64" s="47">
        <f t="shared" si="6"/>
        <v>3.2927470526278313E-4</v>
      </c>
      <c r="J64" s="48">
        <f t="shared" si="7"/>
        <v>102.02988133370499</v>
      </c>
      <c r="K64" s="48"/>
      <c r="L64" s="45">
        <v>42796</v>
      </c>
      <c r="M64" s="42">
        <v>39646.79</v>
      </c>
      <c r="N64" s="47">
        <f t="shared" si="8"/>
        <v>1.0443297811835173E-4</v>
      </c>
      <c r="O64" s="48">
        <f t="shared" si="9"/>
        <v>101.86857247835604</v>
      </c>
      <c r="P64" s="48"/>
      <c r="Q64" s="45">
        <v>42796</v>
      </c>
      <c r="R64" s="42">
        <v>37400.550000000003</v>
      </c>
      <c r="S64" s="47">
        <f t="shared" si="10"/>
        <v>2.586192140971999E-4</v>
      </c>
      <c r="T64" s="48">
        <f t="shared" si="11"/>
        <v>101.99812478932522</v>
      </c>
      <c r="U64" s="48"/>
      <c r="V64" s="45">
        <v>42796</v>
      </c>
      <c r="W64" s="42">
        <v>1494.12</v>
      </c>
      <c r="X64" s="47">
        <f t="shared" si="25"/>
        <v>1.4726554655575264E-4</v>
      </c>
      <c r="Y64" s="42">
        <f t="shared" si="0"/>
        <v>3.7820663063792281E-5</v>
      </c>
      <c r="Z64" s="48">
        <f t="shared" si="12"/>
        <v>101.5682675639849</v>
      </c>
      <c r="AA64" s="48">
        <f t="shared" si="13"/>
        <v>101.80296300143213</v>
      </c>
      <c r="AB64" s="48">
        <f t="shared" si="14"/>
        <v>101.55331225995039</v>
      </c>
      <c r="AC64" s="48">
        <f t="shared" si="14"/>
        <v>101.78412416369123</v>
      </c>
      <c r="AD64" s="48"/>
      <c r="AE64" s="45">
        <v>42796</v>
      </c>
      <c r="AF64" s="42">
        <v>61505.33</v>
      </c>
      <c r="AG64" s="47">
        <f t="shared" si="15"/>
        <v>-2.1298513461220914E-5</v>
      </c>
      <c r="AH64" s="48">
        <f t="shared" si="16"/>
        <v>101.80063931881911</v>
      </c>
      <c r="AI64" s="48"/>
      <c r="AJ64" s="48"/>
      <c r="AK64" s="45">
        <v>42796</v>
      </c>
      <c r="AL64" s="42">
        <v>39521.97</v>
      </c>
      <c r="AM64" s="47">
        <f t="shared" si="17"/>
        <v>1.766418263045022E-4</v>
      </c>
      <c r="AN64" s="48">
        <f t="shared" si="18"/>
        <v>101.45188065520475</v>
      </c>
      <c r="AO64" s="48"/>
      <c r="AP64" s="48"/>
      <c r="AQ64" s="42">
        <f t="shared" si="1"/>
        <v>101.83288767081893</v>
      </c>
      <c r="AS64" s="42">
        <f t="shared" si="2"/>
        <v>101.45188065520475</v>
      </c>
      <c r="AT64" s="42">
        <f t="shared" si="3"/>
        <v>102.02988133370499</v>
      </c>
      <c r="AU64" s="48"/>
      <c r="AV64" s="48"/>
      <c r="AW64" s="48"/>
      <c r="AX64" s="48"/>
      <c r="AY64" s="48"/>
      <c r="AZ64" s="45"/>
    </row>
    <row r="65" spans="2:52" x14ac:dyDescent="0.2">
      <c r="B65" s="45">
        <v>42797</v>
      </c>
      <c r="C65" s="42">
        <v>35858.93</v>
      </c>
      <c r="D65" s="47">
        <f t="shared" si="4"/>
        <v>-1.8962838692293538E-5</v>
      </c>
      <c r="E65" s="48">
        <f t="shared" si="5"/>
        <v>101.84629611799527</v>
      </c>
      <c r="F65" s="48"/>
      <c r="G65" s="45">
        <v>42797</v>
      </c>
      <c r="H65" s="42">
        <v>35730.550000000003</v>
      </c>
      <c r="I65" s="47">
        <f t="shared" si="6"/>
        <v>1.1000200970601171E-4</v>
      </c>
      <c r="J65" s="48">
        <f t="shared" si="7"/>
        <v>102.04110482570177</v>
      </c>
      <c r="K65" s="48"/>
      <c r="L65" s="45">
        <v>42797</v>
      </c>
      <c r="M65" s="42">
        <v>39645.26</v>
      </c>
      <c r="N65" s="47">
        <f t="shared" si="8"/>
        <v>-3.8590766112456265E-5</v>
      </c>
      <c r="O65" s="48">
        <f t="shared" si="9"/>
        <v>101.86464129210133</v>
      </c>
      <c r="P65" s="48"/>
      <c r="Q65" s="45">
        <v>42797</v>
      </c>
      <c r="R65" s="42">
        <v>37405.43</v>
      </c>
      <c r="S65" s="47">
        <f t="shared" si="10"/>
        <v>1.3047936460819365E-4</v>
      </c>
      <c r="T65" s="48">
        <f t="shared" si="11"/>
        <v>102.01143343983895</v>
      </c>
      <c r="U65" s="48"/>
      <c r="V65" s="45">
        <v>42797</v>
      </c>
      <c r="W65" s="42">
        <v>1495.2</v>
      </c>
      <c r="X65" s="47">
        <f t="shared" si="25"/>
        <v>7.2283350734880791E-4</v>
      </c>
      <c r="Y65" s="42">
        <f t="shared" si="0"/>
        <v>3.7820663063792281E-5</v>
      </c>
      <c r="Z65" s="48">
        <f t="shared" si="12"/>
        <v>101.64168451106352</v>
      </c>
      <c r="AA65" s="48">
        <f t="shared" si="13"/>
        <v>101.88039984979953</v>
      </c>
      <c r="AB65" s="48">
        <f t="shared" si="14"/>
        <v>101.5682675639849</v>
      </c>
      <c r="AC65" s="48">
        <f t="shared" si="14"/>
        <v>101.80296300143213</v>
      </c>
      <c r="AD65" s="48"/>
      <c r="AE65" s="45">
        <v>42797</v>
      </c>
      <c r="AF65" s="42">
        <v>61510.62</v>
      </c>
      <c r="AG65" s="47">
        <f t="shared" si="15"/>
        <v>8.600880606612904E-5</v>
      </c>
      <c r="AH65" s="48">
        <f t="shared" si="16"/>
        <v>101.80939507026369</v>
      </c>
      <c r="AI65" s="48"/>
      <c r="AJ65" s="48"/>
      <c r="AK65" s="45">
        <v>42797</v>
      </c>
      <c r="AL65" s="42">
        <v>39538.370000000003</v>
      </c>
      <c r="AM65" s="47">
        <f t="shared" si="17"/>
        <v>4.1495907213140448E-4</v>
      </c>
      <c r="AN65" s="48">
        <f t="shared" si="18"/>
        <v>101.49397903346741</v>
      </c>
      <c r="AO65" s="48"/>
      <c r="AP65" s="48"/>
      <c r="AQ65" s="42">
        <f t="shared" si="1"/>
        <v>101.84447496322808</v>
      </c>
      <c r="AS65" s="42">
        <f t="shared" si="2"/>
        <v>101.49397903346741</v>
      </c>
      <c r="AT65" s="42">
        <f t="shared" si="3"/>
        <v>102.04110482570177</v>
      </c>
      <c r="AU65" s="48"/>
      <c r="AV65" s="48"/>
      <c r="AW65" s="48"/>
      <c r="AX65" s="48"/>
      <c r="AY65" s="48"/>
      <c r="AZ65" s="45"/>
    </row>
    <row r="66" spans="2:52" x14ac:dyDescent="0.2">
      <c r="B66" s="45">
        <v>42798</v>
      </c>
      <c r="C66" s="42">
        <v>35858.93</v>
      </c>
      <c r="D66" s="47">
        <f t="shared" si="4"/>
        <v>0</v>
      </c>
      <c r="E66" s="48">
        <f t="shared" si="5"/>
        <v>101.84629611799527</v>
      </c>
      <c r="F66" s="48"/>
      <c r="G66" s="45">
        <v>42798</v>
      </c>
      <c r="H66" s="42">
        <v>35730.550000000003</v>
      </c>
      <c r="I66" s="47">
        <f t="shared" si="6"/>
        <v>0</v>
      </c>
      <c r="J66" s="48">
        <f t="shared" si="7"/>
        <v>102.04110482570177</v>
      </c>
      <c r="K66" s="48"/>
      <c r="L66" s="45">
        <v>42798</v>
      </c>
      <c r="M66" s="42">
        <v>39645.26</v>
      </c>
      <c r="N66" s="47">
        <f t="shared" si="8"/>
        <v>0</v>
      </c>
      <c r="O66" s="48">
        <f t="shared" si="9"/>
        <v>101.86464129210133</v>
      </c>
      <c r="P66" s="48"/>
      <c r="Q66" s="45">
        <v>42798</v>
      </c>
      <c r="R66" s="42">
        <v>37405.43</v>
      </c>
      <c r="S66" s="47">
        <f t="shared" si="10"/>
        <v>0</v>
      </c>
      <c r="T66" s="48">
        <f t="shared" si="11"/>
        <v>102.01143343983895</v>
      </c>
      <c r="U66" s="48"/>
      <c r="V66" s="45">
        <v>42798</v>
      </c>
      <c r="W66" s="42">
        <v>1495.44</v>
      </c>
      <c r="X66" s="47">
        <f t="shared" si="25"/>
        <v>1.6051364365976539E-4</v>
      </c>
      <c r="Y66" s="42">
        <f t="shared" si="0"/>
        <v>3.7820663063792281E-5</v>
      </c>
      <c r="Z66" s="48">
        <f t="shared" si="12"/>
        <v>101.65799938819211</v>
      </c>
      <c r="AA66" s="48">
        <f t="shared" si="13"/>
        <v>101.90060622827247</v>
      </c>
      <c r="AB66" s="48">
        <f t="shared" si="14"/>
        <v>101.64168451106352</v>
      </c>
      <c r="AC66" s="48">
        <f t="shared" si="14"/>
        <v>101.88039984979953</v>
      </c>
      <c r="AD66" s="48"/>
      <c r="AE66" s="45">
        <v>42798</v>
      </c>
      <c r="AF66" s="42">
        <v>61510.62</v>
      </c>
      <c r="AG66" s="47">
        <f t="shared" si="15"/>
        <v>0</v>
      </c>
      <c r="AH66" s="48">
        <f t="shared" si="16"/>
        <v>101.80939507026369</v>
      </c>
      <c r="AI66" s="48"/>
      <c r="AJ66" s="48"/>
      <c r="AK66" s="45">
        <v>42798</v>
      </c>
      <c r="AL66" s="42">
        <v>39538.370000000003</v>
      </c>
      <c r="AM66" s="47">
        <f t="shared" si="17"/>
        <v>0</v>
      </c>
      <c r="AN66" s="48">
        <f t="shared" si="18"/>
        <v>101.49397903346741</v>
      </c>
      <c r="AO66" s="48"/>
      <c r="AP66" s="48"/>
      <c r="AQ66" s="42">
        <f t="shared" si="1"/>
        <v>101.84447496322808</v>
      </c>
      <c r="AS66" s="42">
        <f t="shared" si="2"/>
        <v>101.49397903346741</v>
      </c>
      <c r="AT66" s="42">
        <f t="shared" si="3"/>
        <v>102.04110482570177</v>
      </c>
      <c r="AU66" s="48"/>
      <c r="AV66" s="48"/>
      <c r="AW66" s="48"/>
      <c r="AX66" s="48"/>
      <c r="AY66" s="48"/>
      <c r="AZ66" s="45"/>
    </row>
    <row r="67" spans="2:52" x14ac:dyDescent="0.2">
      <c r="B67" s="45">
        <v>42799</v>
      </c>
      <c r="C67" s="42">
        <v>35858.93</v>
      </c>
      <c r="D67" s="47">
        <f t="shared" si="4"/>
        <v>0</v>
      </c>
      <c r="E67" s="48">
        <f t="shared" si="5"/>
        <v>101.84629611799527</v>
      </c>
      <c r="F67" s="48"/>
      <c r="G67" s="45">
        <v>42799</v>
      </c>
      <c r="H67" s="42">
        <v>35730.550000000003</v>
      </c>
      <c r="I67" s="47">
        <f t="shared" si="6"/>
        <v>0</v>
      </c>
      <c r="J67" s="48">
        <f t="shared" si="7"/>
        <v>102.04110482570177</v>
      </c>
      <c r="K67" s="48"/>
      <c r="L67" s="45">
        <v>42799</v>
      </c>
      <c r="M67" s="42">
        <v>39645.26</v>
      </c>
      <c r="N67" s="47">
        <f t="shared" si="8"/>
        <v>0</v>
      </c>
      <c r="O67" s="48">
        <f t="shared" si="9"/>
        <v>101.86464129210133</v>
      </c>
      <c r="P67" s="48"/>
      <c r="Q67" s="45">
        <v>42799</v>
      </c>
      <c r="R67" s="42">
        <v>37405.43</v>
      </c>
      <c r="S67" s="47">
        <f t="shared" si="10"/>
        <v>0</v>
      </c>
      <c r="T67" s="48">
        <f t="shared" si="11"/>
        <v>102.01143343983895</v>
      </c>
      <c r="U67" s="48"/>
      <c r="V67" s="45">
        <v>42799</v>
      </c>
      <c r="W67" s="42">
        <v>1495.68</v>
      </c>
      <c r="X67" s="47">
        <f t="shared" si="25"/>
        <v>1.6048788316491702E-4</v>
      </c>
      <c r="Y67" s="42">
        <f t="shared" ref="Y67:Y130" si="35">+(1+VLOOKUP(MONTH(V67),$BO$4:$BP$15,2,0)/100)^(1/365)-1</f>
        <v>3.7820663063792281E-5</v>
      </c>
      <c r="Z67" s="48">
        <f t="shared" si="12"/>
        <v>101.6743142653207</v>
      </c>
      <c r="AA67" s="48">
        <f t="shared" si="13"/>
        <v>101.92081398935342</v>
      </c>
      <c r="AB67" s="48">
        <f t="shared" si="14"/>
        <v>101.65799938819211</v>
      </c>
      <c r="AC67" s="48">
        <f t="shared" si="14"/>
        <v>101.90060622827247</v>
      </c>
      <c r="AD67" s="48"/>
      <c r="AE67" s="45">
        <v>42799</v>
      </c>
      <c r="AF67" s="42">
        <v>61510.62</v>
      </c>
      <c r="AG67" s="47">
        <f t="shared" si="15"/>
        <v>0</v>
      </c>
      <c r="AH67" s="48">
        <f t="shared" si="16"/>
        <v>101.80939507026369</v>
      </c>
      <c r="AI67" s="48"/>
      <c r="AJ67" s="48"/>
      <c r="AK67" s="45">
        <v>42799</v>
      </c>
      <c r="AL67" s="42">
        <v>39538.370000000003</v>
      </c>
      <c r="AM67" s="47">
        <f t="shared" si="17"/>
        <v>0</v>
      </c>
      <c r="AN67" s="48">
        <f t="shared" si="18"/>
        <v>101.49397903346741</v>
      </c>
      <c r="AO67" s="48"/>
      <c r="AP67" s="48"/>
      <c r="AQ67" s="42">
        <f t="shared" ref="AQ67:AQ130" si="36">+AVERAGE(AN67,AH67,T67,O67,J67,E67)</f>
        <v>101.84447496322808</v>
      </c>
      <c r="AS67" s="42">
        <f t="shared" ref="AS67:AS130" si="37">+MIN(AN67,AH67,T67,O67,J67,E67)</f>
        <v>101.49397903346741</v>
      </c>
      <c r="AT67" s="42">
        <f t="shared" ref="AT67:AT130" si="38">+MAX(AN67,AH67,T67,O67,J67,E67)</f>
        <v>102.04110482570177</v>
      </c>
      <c r="AU67" s="48"/>
      <c r="AV67" s="48"/>
      <c r="AW67" s="48"/>
      <c r="AX67" s="48"/>
      <c r="AY67" s="48"/>
      <c r="AZ67" s="45"/>
    </row>
    <row r="68" spans="2:52" x14ac:dyDescent="0.2">
      <c r="B68" s="45">
        <v>42800</v>
      </c>
      <c r="C68" s="42">
        <v>35889.22</v>
      </c>
      <c r="D68" s="47">
        <f t="shared" si="4"/>
        <v>8.4469893552330255E-4</v>
      </c>
      <c r="E68" s="48">
        <f t="shared" si="5"/>
        <v>101.93232557591313</v>
      </c>
      <c r="F68" s="48"/>
      <c r="G68" s="45">
        <v>42800</v>
      </c>
      <c r="H68" s="42">
        <v>35750.639999999999</v>
      </c>
      <c r="I68" s="47">
        <f t="shared" si="6"/>
        <v>5.6226394499936383E-4</v>
      </c>
      <c r="J68" s="48">
        <f t="shared" si="7"/>
        <v>102.09847885985316</v>
      </c>
      <c r="K68" s="48"/>
      <c r="L68" s="45">
        <v>42800</v>
      </c>
      <c r="M68" s="42">
        <v>39661.89</v>
      </c>
      <c r="N68" s="47">
        <f t="shared" si="8"/>
        <v>4.1947007031861716E-4</v>
      </c>
      <c r="O68" s="48">
        <f t="shared" si="9"/>
        <v>101.90737046034711</v>
      </c>
      <c r="P68" s="48"/>
      <c r="Q68" s="45">
        <v>42800</v>
      </c>
      <c r="R68" s="42">
        <v>37424.49</v>
      </c>
      <c r="S68" s="47">
        <f t="shared" si="10"/>
        <v>5.0955168808375362E-4</v>
      </c>
      <c r="T68" s="48">
        <f t="shared" si="11"/>
        <v>102.06341353795207</v>
      </c>
      <c r="U68" s="48"/>
      <c r="V68" s="45">
        <v>42800</v>
      </c>
      <c r="W68" s="42">
        <v>1495.7</v>
      </c>
      <c r="X68" s="47">
        <f t="shared" si="25"/>
        <v>1.3371844244769449E-5</v>
      </c>
      <c r="Y68" s="42">
        <f t="shared" si="35"/>
        <v>3.7820663063792281E-5</v>
      </c>
      <c r="Z68" s="48">
        <f t="shared" si="12"/>
        <v>101.67567383841475</v>
      </c>
      <c r="AA68" s="48">
        <f t="shared" si="13"/>
        <v>101.92603157136847</v>
      </c>
      <c r="AB68" s="48">
        <f t="shared" si="14"/>
        <v>101.6743142653207</v>
      </c>
      <c r="AC68" s="48">
        <f t="shared" si="14"/>
        <v>101.92081398935342</v>
      </c>
      <c r="AD68" s="48"/>
      <c r="AE68" s="45">
        <v>42800</v>
      </c>
      <c r="AF68" s="42">
        <v>61538.45</v>
      </c>
      <c r="AG68" s="47">
        <f t="shared" si="15"/>
        <v>4.524421961604741E-4</v>
      </c>
      <c r="AH68" s="48">
        <f t="shared" si="16"/>
        <v>101.85545793655905</v>
      </c>
      <c r="AI68" s="48"/>
      <c r="AJ68" s="48"/>
      <c r="AK68" s="45">
        <v>42800</v>
      </c>
      <c r="AL68" s="42">
        <v>39562.410000000003</v>
      </c>
      <c r="AM68" s="47">
        <f t="shared" si="17"/>
        <v>6.0801697186807502E-4</v>
      </c>
      <c r="AN68" s="48">
        <f t="shared" si="18"/>
        <v>101.55568909526218</v>
      </c>
      <c r="AO68" s="48"/>
      <c r="AP68" s="48"/>
      <c r="AQ68" s="42">
        <f t="shared" si="36"/>
        <v>101.90212257764779</v>
      </c>
      <c r="AS68" s="42">
        <f t="shared" si="37"/>
        <v>101.55568909526218</v>
      </c>
      <c r="AT68" s="42">
        <f t="shared" si="38"/>
        <v>102.09847885985316</v>
      </c>
      <c r="AU68" s="48"/>
      <c r="AV68" s="48"/>
      <c r="AW68" s="48"/>
      <c r="AX68" s="48"/>
      <c r="AY68" s="48"/>
      <c r="AZ68" s="45"/>
    </row>
    <row r="69" spans="2:52" x14ac:dyDescent="0.2">
      <c r="B69" s="45">
        <v>42801</v>
      </c>
      <c r="C69" s="42">
        <v>35879.51</v>
      </c>
      <c r="D69" s="47">
        <f t="shared" ref="D69:D132" si="39">+C69/C68-1</f>
        <v>-2.7055477940174377E-4</v>
      </c>
      <c r="E69" s="48">
        <f t="shared" ref="E69:E132" si="40">+(1+D69)*E68</f>
        <v>101.90474729805302</v>
      </c>
      <c r="F69" s="48"/>
      <c r="G69" s="45">
        <v>42801</v>
      </c>
      <c r="H69" s="42">
        <v>35754.67</v>
      </c>
      <c r="I69" s="47">
        <f t="shared" ref="I69:I132" si="41">+H69/H68-1</f>
        <v>1.1272525470862327E-4</v>
      </c>
      <c r="J69" s="48">
        <f t="shared" ref="J69:J132" si="42">+(1+I69)*J68</f>
        <v>102.109987936888</v>
      </c>
      <c r="K69" s="48"/>
      <c r="L69" s="45">
        <v>42801</v>
      </c>
      <c r="M69" s="42">
        <v>39657.47</v>
      </c>
      <c r="N69" s="47">
        <f t="shared" ref="N69:N132" si="43">+M69/M68-1</f>
        <v>-1.1144199129187182E-4</v>
      </c>
      <c r="O69" s="48">
        <f t="shared" ref="O69:O132" si="44">+(1+N69)*O68</f>
        <v>101.89601370005569</v>
      </c>
      <c r="P69" s="48"/>
      <c r="Q69" s="45">
        <v>42801</v>
      </c>
      <c r="R69" s="42">
        <v>37426.83</v>
      </c>
      <c r="S69" s="47">
        <f t="shared" ref="S69:S132" si="45">+R69/R68-1</f>
        <v>6.2525902156718161E-5</v>
      </c>
      <c r="T69" s="48">
        <f t="shared" ref="T69:T132" si="46">+(1+S69)*T68</f>
        <v>102.06979514496072</v>
      </c>
      <c r="U69" s="48"/>
      <c r="V69" s="45">
        <v>42801</v>
      </c>
      <c r="W69" s="42">
        <v>1495.5</v>
      </c>
      <c r="X69" s="47">
        <f t="shared" si="25"/>
        <v>-1.3371665440931046E-4</v>
      </c>
      <c r="Y69" s="42">
        <f t="shared" si="35"/>
        <v>3.7820663063792281E-5</v>
      </c>
      <c r="Z69" s="48">
        <f t="shared" ref="Z69:Z132" si="47">+(1+X69)*Z68</f>
        <v>101.66207810747427</v>
      </c>
      <c r="AA69" s="48">
        <f t="shared" ref="AA69:AA132" si="48">+(1+X69+Y69)*AA68</f>
        <v>101.91625727352702</v>
      </c>
      <c r="AB69" s="48">
        <f t="shared" ref="AB69:AC132" si="49">+Z68</f>
        <v>101.67567383841475</v>
      </c>
      <c r="AC69" s="48">
        <f t="shared" si="49"/>
        <v>101.92603157136847</v>
      </c>
      <c r="AD69" s="48"/>
      <c r="AE69" s="45">
        <v>42801</v>
      </c>
      <c r="AF69" s="42">
        <v>61529.86</v>
      </c>
      <c r="AG69" s="47">
        <f t="shared" ref="AG69:AG132" si="50">+AF69/AF68-1</f>
        <v>-1.3958752617260206E-4</v>
      </c>
      <c r="AH69" s="48">
        <f t="shared" ref="AH69:AH132" si="51">+(1+AG69)*AH68</f>
        <v>101.84124018515851</v>
      </c>
      <c r="AI69" s="48"/>
      <c r="AJ69" s="48"/>
      <c r="AK69" s="45">
        <v>42801</v>
      </c>
      <c r="AL69" s="42">
        <v>39560.879999999997</v>
      </c>
      <c r="AM69" s="47">
        <f t="shared" ref="AM69:AM132" si="52">+AL69/AL68-1</f>
        <v>-3.8673073758821452E-5</v>
      </c>
      <c r="AN69" s="48">
        <f t="shared" ref="AN69:AN132" si="53">+(1+AM69)*AN68</f>
        <v>101.55176162460717</v>
      </c>
      <c r="AO69" s="48"/>
      <c r="AP69" s="48"/>
      <c r="AQ69" s="42">
        <f t="shared" si="36"/>
        <v>101.89559098162051</v>
      </c>
      <c r="AS69" s="42">
        <f t="shared" si="37"/>
        <v>101.55176162460717</v>
      </c>
      <c r="AT69" s="42">
        <f t="shared" si="38"/>
        <v>102.109987936888</v>
      </c>
      <c r="AU69" s="48"/>
      <c r="AV69" s="48"/>
      <c r="AW69" s="48"/>
      <c r="AX69" s="48"/>
      <c r="AY69" s="48"/>
      <c r="AZ69" s="45"/>
    </row>
    <row r="70" spans="2:52" x14ac:dyDescent="0.2">
      <c r="B70" s="45">
        <v>42802</v>
      </c>
      <c r="C70" s="42">
        <v>35862.92</v>
      </c>
      <c r="D70" s="47">
        <f t="shared" si="39"/>
        <v>-4.6238089650618708E-4</v>
      </c>
      <c r="E70" s="48">
        <f t="shared" si="40"/>
        <v>101.85762848963911</v>
      </c>
      <c r="F70" s="48"/>
      <c r="G70" s="45">
        <v>42802</v>
      </c>
      <c r="H70" s="42">
        <v>35737.449999999997</v>
      </c>
      <c r="I70" s="47">
        <f t="shared" si="41"/>
        <v>-4.8161540856062057E-4</v>
      </c>
      <c r="J70" s="48">
        <f t="shared" si="42"/>
        <v>102.06081019332966</v>
      </c>
      <c r="K70" s="48"/>
      <c r="L70" s="45">
        <v>42802</v>
      </c>
      <c r="M70" s="42">
        <v>39637.75</v>
      </c>
      <c r="N70" s="47">
        <f t="shared" si="43"/>
        <v>-4.9725814581724759E-4</v>
      </c>
      <c r="O70" s="48">
        <f t="shared" si="44"/>
        <v>101.84534507721703</v>
      </c>
      <c r="P70" s="48"/>
      <c r="Q70" s="45">
        <v>42802</v>
      </c>
      <c r="R70" s="42">
        <v>37410.11</v>
      </c>
      <c r="S70" s="47">
        <f t="shared" si="45"/>
        <v>-4.4673834252062505E-4</v>
      </c>
      <c r="T70" s="48">
        <f t="shared" si="46"/>
        <v>102.02419665385624</v>
      </c>
      <c r="U70" s="48"/>
      <c r="V70" s="45">
        <v>42802</v>
      </c>
      <c r="W70" s="42">
        <v>1495</v>
      </c>
      <c r="X70" s="47">
        <f t="shared" si="25"/>
        <v>-3.3433634236046395E-4</v>
      </c>
      <c r="Y70" s="42">
        <f t="shared" si="35"/>
        <v>3.7820663063792281E-5</v>
      </c>
      <c r="Z70" s="48">
        <f t="shared" si="47"/>
        <v>101.62808878012305</v>
      </c>
      <c r="AA70" s="48">
        <f t="shared" si="48"/>
        <v>101.8860375052702</v>
      </c>
      <c r="AB70" s="48">
        <f t="shared" si="49"/>
        <v>101.66207810747427</v>
      </c>
      <c r="AC70" s="48">
        <f t="shared" si="49"/>
        <v>101.91625727352702</v>
      </c>
      <c r="AD70" s="48"/>
      <c r="AE70" s="45">
        <v>42802</v>
      </c>
      <c r="AF70" s="42">
        <v>61496.32</v>
      </c>
      <c r="AG70" s="47">
        <f t="shared" si="50"/>
        <v>-5.4510119151907066E-4</v>
      </c>
      <c r="AH70" s="48">
        <f t="shared" si="51"/>
        <v>101.78572640378781</v>
      </c>
      <c r="AI70" s="48"/>
      <c r="AJ70" s="48"/>
      <c r="AK70" s="45">
        <v>42802</v>
      </c>
      <c r="AL70" s="42">
        <v>39567.57</v>
      </c>
      <c r="AM70" s="47">
        <f t="shared" si="52"/>
        <v>1.6910645061485319E-4</v>
      </c>
      <c r="AN70" s="48">
        <f t="shared" si="53"/>
        <v>101.56893468256919</v>
      </c>
      <c r="AO70" s="48"/>
      <c r="AP70" s="48"/>
      <c r="AQ70" s="42">
        <f t="shared" si="36"/>
        <v>101.85710691673317</v>
      </c>
      <c r="AS70" s="42">
        <f t="shared" si="37"/>
        <v>101.56893468256919</v>
      </c>
      <c r="AT70" s="42">
        <f t="shared" si="38"/>
        <v>102.06081019332966</v>
      </c>
      <c r="AU70" s="48"/>
      <c r="AV70" s="48"/>
      <c r="AW70" s="48"/>
      <c r="AX70" s="48"/>
      <c r="AY70" s="48"/>
      <c r="AZ70" s="45"/>
    </row>
    <row r="71" spans="2:52" x14ac:dyDescent="0.2">
      <c r="B71" s="45">
        <v>42803</v>
      </c>
      <c r="C71" s="42">
        <v>35846.699999999997</v>
      </c>
      <c r="D71" s="47">
        <f t="shared" si="39"/>
        <v>-4.5227772864009363E-4</v>
      </c>
      <c r="E71" s="48">
        <f t="shared" si="40"/>
        <v>101.81156055278115</v>
      </c>
      <c r="F71" s="48"/>
      <c r="G71" s="45">
        <v>42803</v>
      </c>
      <c r="H71" s="42">
        <v>35722.99</v>
      </c>
      <c r="I71" s="47">
        <f t="shared" si="41"/>
        <v>-4.0461756504728275E-4</v>
      </c>
      <c r="J71" s="48">
        <f t="shared" si="42"/>
        <v>102.01951459682248</v>
      </c>
      <c r="K71" s="48"/>
      <c r="L71" s="45">
        <v>42803</v>
      </c>
      <c r="M71" s="42">
        <v>39625.9</v>
      </c>
      <c r="N71" s="47">
        <f t="shared" si="43"/>
        <v>-2.9895743325492052E-4</v>
      </c>
      <c r="O71" s="48">
        <f t="shared" si="44"/>
        <v>101.81489765426379</v>
      </c>
      <c r="P71" s="48"/>
      <c r="Q71" s="45">
        <v>42803</v>
      </c>
      <c r="R71" s="42">
        <v>37398.080000000002</v>
      </c>
      <c r="S71" s="47">
        <f t="shared" si="45"/>
        <v>-3.2157082670969395E-4</v>
      </c>
      <c r="T71" s="48">
        <f t="shared" si="46"/>
        <v>101.99138864859387</v>
      </c>
      <c r="U71" s="48"/>
      <c r="V71" s="45">
        <v>42803</v>
      </c>
      <c r="W71" s="42">
        <v>1493.52</v>
      </c>
      <c r="X71" s="47">
        <f t="shared" ref="X71:X134" si="54">+W71/W70-1</f>
        <v>-9.8996655518390764E-4</v>
      </c>
      <c r="Y71" s="42">
        <f t="shared" si="35"/>
        <v>3.7820663063792281E-5</v>
      </c>
      <c r="Z71" s="48">
        <f t="shared" si="47"/>
        <v>101.52748037116346</v>
      </c>
      <c r="AA71" s="48">
        <f t="shared" si="48"/>
        <v>101.78902713319516</v>
      </c>
      <c r="AB71" s="48">
        <f t="shared" si="49"/>
        <v>101.62808878012305</v>
      </c>
      <c r="AC71" s="48">
        <f t="shared" si="49"/>
        <v>101.8860375052702</v>
      </c>
      <c r="AD71" s="48"/>
      <c r="AE71" s="45">
        <v>42803</v>
      </c>
      <c r="AF71" s="42">
        <v>61471.99</v>
      </c>
      <c r="AG71" s="47">
        <f t="shared" si="50"/>
        <v>-3.9563342977277927E-4</v>
      </c>
      <c r="AH71" s="48">
        <f t="shared" si="51"/>
        <v>101.74545656774876</v>
      </c>
      <c r="AI71" s="48"/>
      <c r="AJ71" s="48"/>
      <c r="AK71" s="45">
        <v>42803</v>
      </c>
      <c r="AL71" s="42">
        <v>39551.96</v>
      </c>
      <c r="AM71" s="47">
        <f t="shared" si="52"/>
        <v>-3.9451500306941778E-4</v>
      </c>
      <c r="AN71" s="48">
        <f t="shared" si="53"/>
        <v>101.52886421399114</v>
      </c>
      <c r="AO71" s="48"/>
      <c r="AP71" s="48"/>
      <c r="AQ71" s="42">
        <f t="shared" si="36"/>
        <v>101.8186137057002</v>
      </c>
      <c r="AS71" s="42">
        <f t="shared" si="37"/>
        <v>101.52886421399114</v>
      </c>
      <c r="AT71" s="42">
        <f t="shared" si="38"/>
        <v>102.01951459682248</v>
      </c>
      <c r="AU71" s="48"/>
      <c r="AV71" s="48"/>
      <c r="AW71" s="48"/>
      <c r="AX71" s="48"/>
      <c r="AY71" s="48"/>
      <c r="AZ71" s="45"/>
    </row>
    <row r="72" spans="2:52" x14ac:dyDescent="0.2">
      <c r="B72" s="45">
        <v>42804</v>
      </c>
      <c r="C72" s="42">
        <v>35785.22</v>
      </c>
      <c r="D72" s="47">
        <f t="shared" si="39"/>
        <v>-1.7150811650722408E-3</v>
      </c>
      <c r="E72" s="48">
        <f t="shared" si="40"/>
        <v>101.63694546289045</v>
      </c>
      <c r="F72" s="48"/>
      <c r="G72" s="45">
        <v>42804</v>
      </c>
      <c r="H72" s="42">
        <v>35669.07</v>
      </c>
      <c r="I72" s="47">
        <f t="shared" si="41"/>
        <v>-1.5093921309498048E-3</v>
      </c>
      <c r="J72" s="48">
        <f t="shared" si="42"/>
        <v>101.86552714428672</v>
      </c>
      <c r="K72" s="48"/>
      <c r="L72" s="45">
        <v>42804</v>
      </c>
      <c r="M72" s="42">
        <v>39553.9</v>
      </c>
      <c r="N72" s="47">
        <f t="shared" si="43"/>
        <v>-1.8169934310640068E-3</v>
      </c>
      <c r="O72" s="48">
        <f t="shared" si="44"/>
        <v>101.62990065404153</v>
      </c>
      <c r="P72" s="48"/>
      <c r="Q72" s="45">
        <v>42804</v>
      </c>
      <c r="R72" s="42">
        <v>37334.019999999997</v>
      </c>
      <c r="S72" s="47">
        <f t="shared" si="45"/>
        <v>-1.712922160709951E-3</v>
      </c>
      <c r="T72" s="48">
        <f t="shared" si="46"/>
        <v>101.81668533877611</v>
      </c>
      <c r="U72" s="48"/>
      <c r="V72" s="45">
        <v>42804</v>
      </c>
      <c r="W72" s="42">
        <v>1492.34</v>
      </c>
      <c r="X72" s="47">
        <f t="shared" si="54"/>
        <v>-7.9007981145218231E-4</v>
      </c>
      <c r="Y72" s="42">
        <f t="shared" si="35"/>
        <v>3.7820663063792281E-5</v>
      </c>
      <c r="Z72" s="48">
        <f t="shared" si="47"/>
        <v>101.4472655586146</v>
      </c>
      <c r="AA72" s="48">
        <f t="shared" si="48"/>
        <v>101.71245540632866</v>
      </c>
      <c r="AB72" s="48">
        <f t="shared" si="49"/>
        <v>101.52748037116346</v>
      </c>
      <c r="AC72" s="48">
        <f t="shared" si="49"/>
        <v>101.78902713319516</v>
      </c>
      <c r="AD72" s="48"/>
      <c r="AE72" s="45">
        <v>42804</v>
      </c>
      <c r="AF72" s="42">
        <v>61376.46</v>
      </c>
      <c r="AG72" s="47">
        <f t="shared" si="50"/>
        <v>-1.5540411169379098E-3</v>
      </c>
      <c r="AH72" s="48">
        <f t="shared" si="51"/>
        <v>101.58733994478087</v>
      </c>
      <c r="AI72" s="48"/>
      <c r="AJ72" s="48"/>
      <c r="AK72" s="45">
        <v>42804</v>
      </c>
      <c r="AL72" s="42">
        <v>39519.81</v>
      </c>
      <c r="AM72" s="47">
        <f t="shared" si="52"/>
        <v>-8.1285478646320186E-4</v>
      </c>
      <c r="AN72" s="48">
        <f t="shared" si="53"/>
        <v>101.44633599075063</v>
      </c>
      <c r="AO72" s="48"/>
      <c r="AP72" s="48"/>
      <c r="AQ72" s="42">
        <f t="shared" si="36"/>
        <v>101.66378908925439</v>
      </c>
      <c r="AS72" s="42">
        <f t="shared" si="37"/>
        <v>101.44633599075063</v>
      </c>
      <c r="AT72" s="42">
        <f t="shared" si="38"/>
        <v>101.86552714428672</v>
      </c>
      <c r="AU72" s="48"/>
      <c r="AV72" s="48"/>
      <c r="AW72" s="48"/>
      <c r="AX72" s="48"/>
      <c r="AY72" s="48"/>
      <c r="AZ72" s="45"/>
    </row>
    <row r="73" spans="2:52" x14ac:dyDescent="0.2">
      <c r="B73" s="45">
        <v>42805</v>
      </c>
      <c r="C73" s="42">
        <v>35785.22</v>
      </c>
      <c r="D73" s="47">
        <f t="shared" si="39"/>
        <v>0</v>
      </c>
      <c r="E73" s="48">
        <f t="shared" si="40"/>
        <v>101.63694546289045</v>
      </c>
      <c r="F73" s="48"/>
      <c r="G73" s="45">
        <v>42805</v>
      </c>
      <c r="H73" s="42">
        <v>35669.07</v>
      </c>
      <c r="I73" s="47">
        <f t="shared" si="41"/>
        <v>0</v>
      </c>
      <c r="J73" s="48">
        <f t="shared" si="42"/>
        <v>101.86552714428672</v>
      </c>
      <c r="K73" s="48"/>
      <c r="L73" s="45">
        <v>42805</v>
      </c>
      <c r="M73" s="42">
        <v>39553.9</v>
      </c>
      <c r="N73" s="47">
        <f t="shared" si="43"/>
        <v>0</v>
      </c>
      <c r="O73" s="48">
        <f t="shared" si="44"/>
        <v>101.62990065404153</v>
      </c>
      <c r="P73" s="48"/>
      <c r="Q73" s="45">
        <v>42805</v>
      </c>
      <c r="R73" s="42">
        <v>37334.019999999997</v>
      </c>
      <c r="S73" s="47">
        <f t="shared" si="45"/>
        <v>0</v>
      </c>
      <c r="T73" s="48">
        <f t="shared" si="46"/>
        <v>101.81668533877611</v>
      </c>
      <c r="U73" s="48"/>
      <c r="V73" s="45">
        <v>42805</v>
      </c>
      <c r="W73" s="42">
        <v>1492.47</v>
      </c>
      <c r="X73" s="47">
        <f t="shared" si="54"/>
        <v>8.7111516142490686E-5</v>
      </c>
      <c r="Y73" s="42">
        <f t="shared" si="35"/>
        <v>3.7820663063792281E-5</v>
      </c>
      <c r="Z73" s="48">
        <f t="shared" si="47"/>
        <v>101.45610278372592</v>
      </c>
      <c r="AA73" s="48">
        <f t="shared" si="48"/>
        <v>101.72516256503499</v>
      </c>
      <c r="AB73" s="48">
        <f t="shared" si="49"/>
        <v>101.4472655586146</v>
      </c>
      <c r="AC73" s="48">
        <f t="shared" si="49"/>
        <v>101.71245540632866</v>
      </c>
      <c r="AD73" s="48"/>
      <c r="AE73" s="45">
        <v>42805</v>
      </c>
      <c r="AF73" s="42">
        <v>61376.46</v>
      </c>
      <c r="AG73" s="47">
        <f t="shared" si="50"/>
        <v>0</v>
      </c>
      <c r="AH73" s="48">
        <f t="shared" si="51"/>
        <v>101.58733994478087</v>
      </c>
      <c r="AI73" s="48"/>
      <c r="AJ73" s="48"/>
      <c r="AK73" s="45">
        <v>42805</v>
      </c>
      <c r="AL73" s="42">
        <v>39519.81</v>
      </c>
      <c r="AM73" s="47">
        <f t="shared" si="52"/>
        <v>0</v>
      </c>
      <c r="AN73" s="48">
        <f t="shared" si="53"/>
        <v>101.44633599075063</v>
      </c>
      <c r="AO73" s="48"/>
      <c r="AP73" s="48"/>
      <c r="AQ73" s="42">
        <f t="shared" si="36"/>
        <v>101.66378908925439</v>
      </c>
      <c r="AS73" s="42">
        <f t="shared" si="37"/>
        <v>101.44633599075063</v>
      </c>
      <c r="AT73" s="42">
        <f t="shared" si="38"/>
        <v>101.86552714428672</v>
      </c>
      <c r="AU73" s="48"/>
      <c r="AV73" s="48"/>
      <c r="AW73" s="48"/>
      <c r="AX73" s="48"/>
      <c r="AY73" s="48"/>
      <c r="AZ73" s="45"/>
    </row>
    <row r="74" spans="2:52" x14ac:dyDescent="0.2">
      <c r="B74" s="45">
        <v>42806</v>
      </c>
      <c r="C74" s="42">
        <v>35785.22</v>
      </c>
      <c r="D74" s="47">
        <f t="shared" si="39"/>
        <v>0</v>
      </c>
      <c r="E74" s="48">
        <f t="shared" si="40"/>
        <v>101.63694546289045</v>
      </c>
      <c r="F74" s="48"/>
      <c r="G74" s="45">
        <v>42806</v>
      </c>
      <c r="H74" s="42">
        <v>35669.07</v>
      </c>
      <c r="I74" s="47">
        <f t="shared" si="41"/>
        <v>0</v>
      </c>
      <c r="J74" s="48">
        <f t="shared" si="42"/>
        <v>101.86552714428672</v>
      </c>
      <c r="K74" s="48"/>
      <c r="L74" s="45">
        <v>42806</v>
      </c>
      <c r="M74" s="42">
        <v>39553.9</v>
      </c>
      <c r="N74" s="47">
        <f t="shared" si="43"/>
        <v>0</v>
      </c>
      <c r="O74" s="48">
        <f t="shared" si="44"/>
        <v>101.62990065404153</v>
      </c>
      <c r="P74" s="48"/>
      <c r="Q74" s="45">
        <v>42806</v>
      </c>
      <c r="R74" s="42">
        <v>37334.019999999997</v>
      </c>
      <c r="S74" s="47">
        <f t="shared" si="45"/>
        <v>0</v>
      </c>
      <c r="T74" s="48">
        <f t="shared" si="46"/>
        <v>101.81668533877611</v>
      </c>
      <c r="U74" s="48"/>
      <c r="V74" s="45">
        <v>42806</v>
      </c>
      <c r="W74" s="42">
        <v>1492.61</v>
      </c>
      <c r="X74" s="47">
        <f t="shared" si="54"/>
        <v>9.3804230570704306E-5</v>
      </c>
      <c r="Y74" s="42">
        <f t="shared" si="35"/>
        <v>3.7820663063792281E-5</v>
      </c>
      <c r="Z74" s="48">
        <f t="shared" si="47"/>
        <v>101.46561979538426</v>
      </c>
      <c r="AA74" s="48">
        <f t="shared" si="48"/>
        <v>101.73855212873757</v>
      </c>
      <c r="AB74" s="48">
        <f t="shared" si="49"/>
        <v>101.45610278372592</v>
      </c>
      <c r="AC74" s="48">
        <f t="shared" si="49"/>
        <v>101.72516256503499</v>
      </c>
      <c r="AD74" s="48"/>
      <c r="AE74" s="45">
        <v>42806</v>
      </c>
      <c r="AF74" s="42">
        <v>61376.46</v>
      </c>
      <c r="AG74" s="47">
        <f t="shared" si="50"/>
        <v>0</v>
      </c>
      <c r="AH74" s="48">
        <f t="shared" si="51"/>
        <v>101.58733994478087</v>
      </c>
      <c r="AI74" s="48"/>
      <c r="AJ74" s="48"/>
      <c r="AK74" s="45">
        <v>42806</v>
      </c>
      <c r="AL74" s="42">
        <v>39519.81</v>
      </c>
      <c r="AM74" s="47">
        <f t="shared" si="52"/>
        <v>0</v>
      </c>
      <c r="AN74" s="48">
        <f t="shared" si="53"/>
        <v>101.44633599075063</v>
      </c>
      <c r="AO74" s="48"/>
      <c r="AP74" s="48"/>
      <c r="AQ74" s="42">
        <f t="shared" si="36"/>
        <v>101.66378908925439</v>
      </c>
      <c r="AS74" s="42">
        <f t="shared" si="37"/>
        <v>101.44633599075063</v>
      </c>
      <c r="AT74" s="42">
        <f t="shared" si="38"/>
        <v>101.86552714428672</v>
      </c>
      <c r="AU74" s="48"/>
      <c r="AV74" s="48"/>
      <c r="AW74" s="48"/>
      <c r="AX74" s="48"/>
      <c r="AY74" s="48"/>
      <c r="AZ74" s="45"/>
    </row>
    <row r="75" spans="2:52" x14ac:dyDescent="0.2">
      <c r="B75" s="45">
        <v>42807</v>
      </c>
      <c r="C75" s="42">
        <v>35742.03</v>
      </c>
      <c r="D75" s="47">
        <f t="shared" si="39"/>
        <v>-1.2069228580962044E-3</v>
      </c>
      <c r="E75" s="48">
        <f t="shared" si="40"/>
        <v>101.51427751018421</v>
      </c>
      <c r="F75" s="48"/>
      <c r="G75" s="45">
        <v>42807</v>
      </c>
      <c r="H75" s="42">
        <v>35631.11</v>
      </c>
      <c r="I75" s="47">
        <f t="shared" si="41"/>
        <v>-1.064227354399705E-3</v>
      </c>
      <c r="J75" s="48">
        <f t="shared" si="42"/>
        <v>101.75711906382942</v>
      </c>
      <c r="K75" s="48"/>
      <c r="L75" s="45">
        <v>42807</v>
      </c>
      <c r="M75" s="42">
        <v>39508.1</v>
      </c>
      <c r="N75" s="47">
        <f t="shared" si="43"/>
        <v>-1.1579136317785288E-3</v>
      </c>
      <c r="O75" s="48">
        <f t="shared" si="44"/>
        <v>101.51222200667792</v>
      </c>
      <c r="P75" s="48"/>
      <c r="Q75" s="45">
        <v>42807</v>
      </c>
      <c r="R75" s="42">
        <v>37288.92</v>
      </c>
      <c r="S75" s="47">
        <f t="shared" si="45"/>
        <v>-1.2080134954660648E-3</v>
      </c>
      <c r="T75" s="48">
        <f t="shared" si="46"/>
        <v>101.69368940882325</v>
      </c>
      <c r="U75" s="48"/>
      <c r="V75" s="45">
        <v>42807</v>
      </c>
      <c r="W75" s="42">
        <v>1491.77</v>
      </c>
      <c r="X75" s="47">
        <f t="shared" si="54"/>
        <v>-5.6277259297465854E-4</v>
      </c>
      <c r="Y75" s="42">
        <f t="shared" si="35"/>
        <v>3.7820663063792281E-5</v>
      </c>
      <c r="Z75" s="48">
        <f t="shared" si="47"/>
        <v>101.40851772543422</v>
      </c>
      <c r="AA75" s="48">
        <f t="shared" si="48"/>
        <v>101.68514427945125</v>
      </c>
      <c r="AB75" s="48">
        <f t="shared" si="49"/>
        <v>101.46561979538426</v>
      </c>
      <c r="AC75" s="48">
        <f t="shared" si="49"/>
        <v>101.73855212873757</v>
      </c>
      <c r="AD75" s="48"/>
      <c r="AE75" s="45">
        <v>42807</v>
      </c>
      <c r="AF75" s="42">
        <v>61317.86</v>
      </c>
      <c r="AG75" s="47">
        <f t="shared" si="50"/>
        <v>-9.5476343862122004E-4</v>
      </c>
      <c r="AH75" s="48">
        <f t="shared" si="51"/>
        <v>101.4903480667748</v>
      </c>
      <c r="AI75" s="48"/>
      <c r="AJ75" s="48"/>
      <c r="AK75" s="45">
        <v>42807</v>
      </c>
      <c r="AL75" s="42">
        <v>39498.92</v>
      </c>
      <c r="AM75" s="47">
        <f t="shared" si="52"/>
        <v>-5.2859565873419889E-4</v>
      </c>
      <c r="AN75" s="48">
        <f t="shared" si="53"/>
        <v>101.39271189795143</v>
      </c>
      <c r="AO75" s="48"/>
      <c r="AP75" s="48"/>
      <c r="AQ75" s="42">
        <f t="shared" si="36"/>
        <v>101.56006132570683</v>
      </c>
      <c r="AS75" s="42">
        <f t="shared" si="37"/>
        <v>101.39271189795143</v>
      </c>
      <c r="AT75" s="42">
        <f t="shared" si="38"/>
        <v>101.75711906382942</v>
      </c>
      <c r="AU75" s="48"/>
      <c r="AV75" s="48"/>
      <c r="AW75" s="48"/>
      <c r="AX75" s="48"/>
      <c r="AY75" s="48"/>
      <c r="AZ75" s="45"/>
    </row>
    <row r="76" spans="2:52" x14ac:dyDescent="0.2">
      <c r="B76" s="45">
        <v>42808</v>
      </c>
      <c r="C76" s="42">
        <v>35726.25</v>
      </c>
      <c r="D76" s="47">
        <f t="shared" si="39"/>
        <v>-4.4149702744911146E-4</v>
      </c>
      <c r="E76" s="48">
        <f t="shared" si="40"/>
        <v>101.46945925841982</v>
      </c>
      <c r="F76" s="48"/>
      <c r="G76" s="45">
        <v>42808</v>
      </c>
      <c r="H76" s="42">
        <v>35616.47</v>
      </c>
      <c r="I76" s="47">
        <f t="shared" si="41"/>
        <v>-4.1087689942864714E-4</v>
      </c>
      <c r="J76" s="48">
        <f t="shared" si="42"/>
        <v>101.71530941425368</v>
      </c>
      <c r="K76" s="48"/>
      <c r="L76" s="45">
        <v>42808</v>
      </c>
      <c r="M76" s="42">
        <v>39496.629999999997</v>
      </c>
      <c r="N76" s="47">
        <f t="shared" si="43"/>
        <v>-2.9032021281716336E-4</v>
      </c>
      <c r="O76" s="48">
        <f t="shared" si="44"/>
        <v>101.48275095678139</v>
      </c>
      <c r="P76" s="48"/>
      <c r="Q76" s="45">
        <v>42808</v>
      </c>
      <c r="R76" s="42">
        <v>37278.370000000003</v>
      </c>
      <c r="S76" s="47">
        <f t="shared" si="45"/>
        <v>-2.8292586645028983E-4</v>
      </c>
      <c r="T76" s="48">
        <f t="shared" si="46"/>
        <v>101.66491763363473</v>
      </c>
      <c r="U76" s="48"/>
      <c r="V76" s="45">
        <v>42808</v>
      </c>
      <c r="W76" s="42">
        <v>1490.14</v>
      </c>
      <c r="X76" s="47">
        <f t="shared" si="54"/>
        <v>-1.092661737399081E-3</v>
      </c>
      <c r="Y76" s="42">
        <f t="shared" si="35"/>
        <v>3.7820663063792281E-5</v>
      </c>
      <c r="Z76" s="48">
        <f t="shared" si="47"/>
        <v>101.29771251826928</v>
      </c>
      <c r="AA76" s="48">
        <f t="shared" si="48"/>
        <v>101.57788261261558</v>
      </c>
      <c r="AB76" s="48">
        <f t="shared" si="49"/>
        <v>101.40851772543422</v>
      </c>
      <c r="AC76" s="48">
        <f t="shared" si="49"/>
        <v>101.68514427945125</v>
      </c>
      <c r="AD76" s="48"/>
      <c r="AE76" s="45">
        <v>42808</v>
      </c>
      <c r="AF76" s="42">
        <v>61292.47</v>
      </c>
      <c r="AG76" s="47">
        <f t="shared" si="50"/>
        <v>-4.1407185443198546E-4</v>
      </c>
      <c r="AH76" s="48">
        <f t="shared" si="51"/>
        <v>101.44832377014384</v>
      </c>
      <c r="AI76" s="48"/>
      <c r="AJ76" s="48"/>
      <c r="AK76" s="45">
        <v>42808</v>
      </c>
      <c r="AL76" s="42">
        <v>39500.53</v>
      </c>
      <c r="AM76" s="47">
        <f t="shared" si="52"/>
        <v>4.0760608138068477E-5</v>
      </c>
      <c r="AN76" s="48">
        <f t="shared" si="53"/>
        <v>101.39684472654916</v>
      </c>
      <c r="AO76" s="48"/>
      <c r="AP76" s="48"/>
      <c r="AQ76" s="42">
        <f t="shared" si="36"/>
        <v>101.52960095996377</v>
      </c>
      <c r="AS76" s="42">
        <f t="shared" si="37"/>
        <v>101.39684472654916</v>
      </c>
      <c r="AT76" s="42">
        <f t="shared" si="38"/>
        <v>101.71530941425368</v>
      </c>
      <c r="AU76" s="48"/>
      <c r="AV76" s="48"/>
      <c r="AW76" s="48"/>
      <c r="AX76" s="48"/>
      <c r="AY76" s="48"/>
      <c r="AZ76" s="45"/>
    </row>
    <row r="77" spans="2:52" x14ac:dyDescent="0.2">
      <c r="B77" s="45">
        <v>42809</v>
      </c>
      <c r="C77" s="42">
        <v>35650.47</v>
      </c>
      <c r="D77" s="47">
        <f t="shared" si="39"/>
        <v>-2.1211294216436638E-3</v>
      </c>
      <c r="E77" s="48">
        <f t="shared" si="40"/>
        <v>101.25422940298851</v>
      </c>
      <c r="F77" s="48"/>
      <c r="G77" s="45">
        <v>42809</v>
      </c>
      <c r="H77" s="42">
        <v>35553.61</v>
      </c>
      <c r="I77" s="47">
        <f t="shared" si="41"/>
        <v>-1.7649138165573008E-3</v>
      </c>
      <c r="J77" s="48">
        <f t="shared" si="42"/>
        <v>101.53579065931307</v>
      </c>
      <c r="K77" s="48"/>
      <c r="L77" s="45">
        <v>42809</v>
      </c>
      <c r="M77" s="42">
        <v>39419.29</v>
      </c>
      <c r="N77" s="47">
        <f t="shared" si="43"/>
        <v>-1.9581417452576577E-3</v>
      </c>
      <c r="O77" s="48">
        <f t="shared" si="44"/>
        <v>101.28403334570933</v>
      </c>
      <c r="P77" s="48"/>
      <c r="Q77" s="45">
        <v>42809</v>
      </c>
      <c r="R77" s="42">
        <v>37206.69</v>
      </c>
      <c r="S77" s="47">
        <f t="shared" si="45"/>
        <v>-1.9228308533876248E-3</v>
      </c>
      <c r="T77" s="48">
        <f t="shared" si="46"/>
        <v>101.46943319330167</v>
      </c>
      <c r="U77" s="48"/>
      <c r="V77" s="45">
        <v>42809</v>
      </c>
      <c r="W77" s="42">
        <v>1489.9</v>
      </c>
      <c r="X77" s="47">
        <f t="shared" si="54"/>
        <v>-1.6105869247184934E-4</v>
      </c>
      <c r="Y77" s="42">
        <f t="shared" si="35"/>
        <v>3.7820663063792281E-5</v>
      </c>
      <c r="Z77" s="48">
        <f t="shared" si="47"/>
        <v>101.2813976411407</v>
      </c>
      <c r="AA77" s="48">
        <f t="shared" si="48"/>
        <v>101.56536435453096</v>
      </c>
      <c r="AB77" s="48">
        <f t="shared" si="49"/>
        <v>101.29771251826928</v>
      </c>
      <c r="AC77" s="48">
        <f t="shared" si="49"/>
        <v>101.57788261261558</v>
      </c>
      <c r="AD77" s="48"/>
      <c r="AE77" s="45">
        <v>42809</v>
      </c>
      <c r="AF77" s="42">
        <v>61157.75</v>
      </c>
      <c r="AG77" s="47">
        <f t="shared" si="50"/>
        <v>-2.1979861474011875E-3</v>
      </c>
      <c r="AH77" s="48">
        <f t="shared" si="51"/>
        <v>101.22534175982</v>
      </c>
      <c r="AI77" s="48"/>
      <c r="AJ77" s="48"/>
      <c r="AK77" s="45">
        <v>42809</v>
      </c>
      <c r="AL77" s="42">
        <v>39464.449999999997</v>
      </c>
      <c r="AM77" s="47">
        <f t="shared" si="52"/>
        <v>-9.1340546569884662E-4</v>
      </c>
      <c r="AN77" s="48">
        <f t="shared" si="53"/>
        <v>101.30422829437131</v>
      </c>
      <c r="AO77" s="48"/>
      <c r="AP77" s="48"/>
      <c r="AQ77" s="42">
        <f t="shared" si="36"/>
        <v>101.34550944258397</v>
      </c>
      <c r="AS77" s="42">
        <f t="shared" si="37"/>
        <v>101.22534175982</v>
      </c>
      <c r="AT77" s="42">
        <f t="shared" si="38"/>
        <v>101.53579065931307</v>
      </c>
      <c r="AU77" s="48"/>
      <c r="AV77" s="48"/>
      <c r="AW77" s="48"/>
      <c r="AX77" s="48"/>
      <c r="AY77" s="48"/>
      <c r="AZ77" s="45"/>
    </row>
    <row r="78" spans="2:52" x14ac:dyDescent="0.2">
      <c r="B78" s="45">
        <v>42810</v>
      </c>
      <c r="C78" s="42">
        <v>35637</v>
      </c>
      <c r="D78" s="47">
        <f t="shared" si="39"/>
        <v>-3.7783513092537468E-4</v>
      </c>
      <c r="E78" s="48">
        <f t="shared" si="40"/>
        <v>101.21597199796528</v>
      </c>
      <c r="F78" s="48"/>
      <c r="G78" s="45">
        <v>42810</v>
      </c>
      <c r="H78" s="42">
        <v>35540.15</v>
      </c>
      <c r="I78" s="47">
        <f t="shared" si="41"/>
        <v>-3.7858321560035879E-4</v>
      </c>
      <c r="J78" s="48">
        <f t="shared" si="42"/>
        <v>101.49735091318674</v>
      </c>
      <c r="K78" s="48"/>
      <c r="L78" s="45">
        <v>42810</v>
      </c>
      <c r="M78" s="42">
        <v>39405.49</v>
      </c>
      <c r="N78" s="47">
        <f t="shared" si="43"/>
        <v>-3.500824088917831E-4</v>
      </c>
      <c r="O78" s="48">
        <f t="shared" si="44"/>
        <v>101.24857558733339</v>
      </c>
      <c r="P78" s="48"/>
      <c r="Q78" s="45">
        <v>42810</v>
      </c>
      <c r="R78" s="42">
        <v>37192.559999999998</v>
      </c>
      <c r="S78" s="47">
        <f t="shared" si="45"/>
        <v>-3.7977041225667474E-4</v>
      </c>
      <c r="T78" s="48">
        <f t="shared" si="46"/>
        <v>101.4308981048264</v>
      </c>
      <c r="U78" s="48"/>
      <c r="V78" s="45">
        <v>42810</v>
      </c>
      <c r="W78" s="42">
        <v>1489.9</v>
      </c>
      <c r="X78" s="47">
        <f t="shared" si="54"/>
        <v>0</v>
      </c>
      <c r="Y78" s="42">
        <f t="shared" si="35"/>
        <v>3.7820663063792281E-5</v>
      </c>
      <c r="Z78" s="48">
        <f t="shared" si="47"/>
        <v>101.2813976411407</v>
      </c>
      <c r="AA78" s="48">
        <f t="shared" si="48"/>
        <v>101.56920562395516</v>
      </c>
      <c r="AB78" s="48">
        <f t="shared" si="49"/>
        <v>101.2813976411407</v>
      </c>
      <c r="AC78" s="48">
        <f t="shared" si="49"/>
        <v>101.56536435453096</v>
      </c>
      <c r="AD78" s="48"/>
      <c r="AE78" s="45">
        <v>42810</v>
      </c>
      <c r="AF78" s="42">
        <v>61151.94</v>
      </c>
      <c r="AG78" s="47">
        <f t="shared" si="50"/>
        <v>-9.5000224828334368E-5</v>
      </c>
      <c r="AH78" s="48">
        <f t="shared" si="51"/>
        <v>101.21572532959449</v>
      </c>
      <c r="AI78" s="48"/>
      <c r="AJ78" s="48"/>
      <c r="AK78" s="45">
        <v>42810</v>
      </c>
      <c r="AL78" s="42">
        <v>39460.620000000003</v>
      </c>
      <c r="AM78" s="47">
        <f t="shared" si="52"/>
        <v>-9.7049369749080405E-5</v>
      </c>
      <c r="AN78" s="48">
        <f t="shared" si="53"/>
        <v>101.29439678286242</v>
      </c>
      <c r="AO78" s="48"/>
      <c r="AP78" s="48"/>
      <c r="AQ78" s="42">
        <f t="shared" si="36"/>
        <v>101.31715311929479</v>
      </c>
      <c r="AS78" s="42">
        <f t="shared" si="37"/>
        <v>101.21572532959449</v>
      </c>
      <c r="AT78" s="42">
        <f t="shared" si="38"/>
        <v>101.49735091318674</v>
      </c>
      <c r="AU78" s="48"/>
      <c r="AV78" s="48"/>
      <c r="AW78" s="48"/>
      <c r="AX78" s="48"/>
      <c r="AY78" s="48"/>
      <c r="AZ78" s="45"/>
    </row>
    <row r="79" spans="2:52" x14ac:dyDescent="0.2">
      <c r="B79" s="45">
        <v>42811</v>
      </c>
      <c r="C79" s="42">
        <v>35763.49</v>
      </c>
      <c r="D79" s="47">
        <f t="shared" si="39"/>
        <v>3.5494009035552665E-3</v>
      </c>
      <c r="E79" s="48">
        <f t="shared" si="40"/>
        <v>101.57522806042908</v>
      </c>
      <c r="F79" s="48"/>
      <c r="G79" s="45">
        <v>42811</v>
      </c>
      <c r="H79" s="42">
        <v>35631.29</v>
      </c>
      <c r="I79" s="47">
        <f t="shared" si="41"/>
        <v>2.5644236166701972E-3</v>
      </c>
      <c r="J79" s="48">
        <f t="shared" si="42"/>
        <v>101.75763311689798</v>
      </c>
      <c r="K79" s="48"/>
      <c r="L79" s="45">
        <v>42811</v>
      </c>
      <c r="M79" s="42">
        <v>39527.730000000003</v>
      </c>
      <c r="N79" s="47">
        <f t="shared" si="43"/>
        <v>3.1021058233258181E-3</v>
      </c>
      <c r="O79" s="48">
        <f t="shared" si="44"/>
        <v>101.56265938326631</v>
      </c>
      <c r="P79" s="48"/>
      <c r="Q79" s="45">
        <v>42811</v>
      </c>
      <c r="R79" s="42">
        <v>37302.080000000002</v>
      </c>
      <c r="S79" s="47">
        <f t="shared" si="45"/>
        <v>2.9446749564967512E-3</v>
      </c>
      <c r="T79" s="48">
        <f t="shared" si="46"/>
        <v>101.72957913029066</v>
      </c>
      <c r="U79" s="48"/>
      <c r="V79" s="45">
        <v>42811</v>
      </c>
      <c r="W79" s="42">
        <v>1495.24</v>
      </c>
      <c r="X79" s="47">
        <f t="shared" si="54"/>
        <v>3.5841331632995299E-3</v>
      </c>
      <c r="Y79" s="42">
        <f t="shared" si="35"/>
        <v>3.7820663063792281E-5</v>
      </c>
      <c r="Z79" s="48">
        <f t="shared" si="47"/>
        <v>101.64440365725164</v>
      </c>
      <c r="AA79" s="48">
        <f t="shared" si="48"/>
        <v>101.93708459690552</v>
      </c>
      <c r="AB79" s="48">
        <f t="shared" si="49"/>
        <v>101.2813976411407</v>
      </c>
      <c r="AC79" s="48">
        <f t="shared" si="49"/>
        <v>101.56920562395516</v>
      </c>
      <c r="AD79" s="48"/>
      <c r="AE79" s="45">
        <v>42811</v>
      </c>
      <c r="AF79" s="42">
        <v>61309.95</v>
      </c>
      <c r="AG79" s="47">
        <f t="shared" si="50"/>
        <v>2.5838918601763794E-3</v>
      </c>
      <c r="AH79" s="48">
        <f t="shared" si="51"/>
        <v>101.47725581839548</v>
      </c>
      <c r="AI79" s="48"/>
      <c r="AJ79" s="48"/>
      <c r="AK79" s="45">
        <v>42811</v>
      </c>
      <c r="AL79" s="42">
        <v>39525.17</v>
      </c>
      <c r="AM79" s="47">
        <f t="shared" si="52"/>
        <v>1.6358080537000053E-3</v>
      </c>
      <c r="AN79" s="48">
        <f t="shared" si="53"/>
        <v>101.4600949729145</v>
      </c>
      <c r="AO79" s="48"/>
      <c r="AP79" s="48"/>
      <c r="AQ79" s="42">
        <f t="shared" si="36"/>
        <v>101.59374174703233</v>
      </c>
      <c r="AS79" s="42">
        <f t="shared" si="37"/>
        <v>101.4600949729145</v>
      </c>
      <c r="AT79" s="42">
        <f t="shared" si="38"/>
        <v>101.75763311689798</v>
      </c>
      <c r="AU79" s="48"/>
      <c r="AV79" s="48"/>
      <c r="AW79" s="48"/>
      <c r="AX79" s="48"/>
      <c r="AY79" s="48"/>
      <c r="AZ79" s="45"/>
    </row>
    <row r="80" spans="2:52" x14ac:dyDescent="0.2">
      <c r="B80" s="45">
        <v>42812</v>
      </c>
      <c r="C80" s="42">
        <v>35763.49</v>
      </c>
      <c r="D80" s="47">
        <f t="shared" si="39"/>
        <v>0</v>
      </c>
      <c r="E80" s="48">
        <f t="shared" si="40"/>
        <v>101.57522806042908</v>
      </c>
      <c r="F80" s="48"/>
      <c r="G80" s="45">
        <v>42812</v>
      </c>
      <c r="H80" s="42">
        <v>35631.29</v>
      </c>
      <c r="I80" s="47">
        <f t="shared" si="41"/>
        <v>0</v>
      </c>
      <c r="J80" s="48">
        <f t="shared" si="42"/>
        <v>101.75763311689798</v>
      </c>
      <c r="K80" s="48"/>
      <c r="L80" s="45">
        <v>42812</v>
      </c>
      <c r="M80" s="42">
        <v>39527.730000000003</v>
      </c>
      <c r="N80" s="47">
        <f t="shared" si="43"/>
        <v>0</v>
      </c>
      <c r="O80" s="48">
        <f t="shared" si="44"/>
        <v>101.56265938326631</v>
      </c>
      <c r="P80" s="48"/>
      <c r="Q80" s="45">
        <v>42812</v>
      </c>
      <c r="R80" s="42">
        <v>37302.080000000002</v>
      </c>
      <c r="S80" s="47">
        <f t="shared" si="45"/>
        <v>0</v>
      </c>
      <c r="T80" s="48">
        <f t="shared" si="46"/>
        <v>101.72957913029066</v>
      </c>
      <c r="U80" s="48"/>
      <c r="V80" s="45">
        <v>42812</v>
      </c>
      <c r="W80" s="42">
        <v>1495.38</v>
      </c>
      <c r="X80" s="47">
        <f t="shared" si="54"/>
        <v>9.3630453974036243E-5</v>
      </c>
      <c r="Y80" s="42">
        <f t="shared" si="35"/>
        <v>3.7820663063792281E-5</v>
      </c>
      <c r="Z80" s="48">
        <f t="shared" si="47"/>
        <v>101.65392066890999</v>
      </c>
      <c r="AA80" s="48">
        <f t="shared" si="48"/>
        <v>101.95048434054337</v>
      </c>
      <c r="AB80" s="48">
        <f t="shared" si="49"/>
        <v>101.64440365725164</v>
      </c>
      <c r="AC80" s="48">
        <f t="shared" si="49"/>
        <v>101.93708459690552</v>
      </c>
      <c r="AD80" s="48"/>
      <c r="AE80" s="45">
        <v>42812</v>
      </c>
      <c r="AF80" s="42">
        <v>61309.95</v>
      </c>
      <c r="AG80" s="47">
        <f t="shared" si="50"/>
        <v>0</v>
      </c>
      <c r="AH80" s="48">
        <f t="shared" si="51"/>
        <v>101.47725581839548</v>
      </c>
      <c r="AI80" s="48"/>
      <c r="AJ80" s="48"/>
      <c r="AK80" s="45">
        <v>42812</v>
      </c>
      <c r="AL80" s="42">
        <v>39525.17</v>
      </c>
      <c r="AM80" s="47">
        <f t="shared" si="52"/>
        <v>0</v>
      </c>
      <c r="AN80" s="48">
        <f t="shared" si="53"/>
        <v>101.4600949729145</v>
      </c>
      <c r="AO80" s="48"/>
      <c r="AP80" s="48"/>
      <c r="AQ80" s="42">
        <f t="shared" si="36"/>
        <v>101.59374174703233</v>
      </c>
      <c r="AS80" s="42">
        <f t="shared" si="37"/>
        <v>101.4600949729145</v>
      </c>
      <c r="AT80" s="42">
        <f t="shared" si="38"/>
        <v>101.75763311689798</v>
      </c>
      <c r="AU80" s="48"/>
      <c r="AV80" s="48"/>
      <c r="AW80" s="48"/>
      <c r="AX80" s="48"/>
      <c r="AY80" s="48"/>
      <c r="AZ80" s="45"/>
    </row>
    <row r="81" spans="2:52" x14ac:dyDescent="0.2">
      <c r="B81" s="45">
        <v>42813</v>
      </c>
      <c r="C81" s="42">
        <v>35763.49</v>
      </c>
      <c r="D81" s="47">
        <f t="shared" si="39"/>
        <v>0</v>
      </c>
      <c r="E81" s="48">
        <f t="shared" si="40"/>
        <v>101.57522806042908</v>
      </c>
      <c r="F81" s="48"/>
      <c r="G81" s="45">
        <v>42813</v>
      </c>
      <c r="H81" s="42">
        <v>35631.29</v>
      </c>
      <c r="I81" s="47">
        <f t="shared" si="41"/>
        <v>0</v>
      </c>
      <c r="J81" s="48">
        <f t="shared" si="42"/>
        <v>101.75763311689798</v>
      </c>
      <c r="K81" s="48"/>
      <c r="L81" s="45">
        <v>42813</v>
      </c>
      <c r="M81" s="42">
        <v>39527.730000000003</v>
      </c>
      <c r="N81" s="47">
        <f t="shared" si="43"/>
        <v>0</v>
      </c>
      <c r="O81" s="48">
        <f t="shared" si="44"/>
        <v>101.56265938326631</v>
      </c>
      <c r="P81" s="48"/>
      <c r="Q81" s="45">
        <v>42813</v>
      </c>
      <c r="R81" s="42">
        <v>37302.080000000002</v>
      </c>
      <c r="S81" s="47">
        <f t="shared" si="45"/>
        <v>0</v>
      </c>
      <c r="T81" s="48">
        <f t="shared" si="46"/>
        <v>101.72957913029066</v>
      </c>
      <c r="U81" s="48"/>
      <c r="V81" s="45">
        <v>42813</v>
      </c>
      <c r="W81" s="42">
        <v>1495.52</v>
      </c>
      <c r="X81" s="47">
        <f t="shared" si="54"/>
        <v>9.3621688132650149E-5</v>
      </c>
      <c r="Y81" s="42">
        <f t="shared" si="35"/>
        <v>3.7820663063792281E-5</v>
      </c>
      <c r="Z81" s="48">
        <f t="shared" si="47"/>
        <v>101.66343768056832</v>
      </c>
      <c r="AA81" s="48">
        <f t="shared" si="48"/>
        <v>101.9638849519107</v>
      </c>
      <c r="AB81" s="48">
        <f t="shared" si="49"/>
        <v>101.65392066890999</v>
      </c>
      <c r="AC81" s="48">
        <f t="shared" si="49"/>
        <v>101.95048434054337</v>
      </c>
      <c r="AD81" s="48"/>
      <c r="AE81" s="45">
        <v>42813</v>
      </c>
      <c r="AF81" s="42">
        <v>61309.95</v>
      </c>
      <c r="AG81" s="47">
        <f t="shared" si="50"/>
        <v>0</v>
      </c>
      <c r="AH81" s="48">
        <f t="shared" si="51"/>
        <v>101.47725581839548</v>
      </c>
      <c r="AI81" s="48"/>
      <c r="AJ81" s="48"/>
      <c r="AK81" s="45">
        <v>42813</v>
      </c>
      <c r="AL81" s="42">
        <v>39525.17</v>
      </c>
      <c r="AM81" s="47">
        <f t="shared" si="52"/>
        <v>0</v>
      </c>
      <c r="AN81" s="48">
        <f t="shared" si="53"/>
        <v>101.4600949729145</v>
      </c>
      <c r="AO81" s="48"/>
      <c r="AP81" s="48"/>
      <c r="AQ81" s="42">
        <f t="shared" si="36"/>
        <v>101.59374174703233</v>
      </c>
      <c r="AS81" s="42">
        <f t="shared" si="37"/>
        <v>101.4600949729145</v>
      </c>
      <c r="AT81" s="42">
        <f t="shared" si="38"/>
        <v>101.75763311689798</v>
      </c>
      <c r="AU81" s="48"/>
      <c r="AV81" s="48"/>
      <c r="AW81" s="48"/>
      <c r="AX81" s="48"/>
      <c r="AY81" s="48"/>
      <c r="AZ81" s="45"/>
    </row>
    <row r="82" spans="2:52" x14ac:dyDescent="0.2">
      <c r="B82" s="45">
        <v>42814</v>
      </c>
      <c r="C82" s="42">
        <v>35861.99</v>
      </c>
      <c r="D82" s="47">
        <f t="shared" si="39"/>
        <v>2.7542054760316681E-3</v>
      </c>
      <c r="E82" s="48">
        <f t="shared" si="40"/>
        <v>101.85498710978229</v>
      </c>
      <c r="F82" s="48"/>
      <c r="G82" s="45">
        <v>42814</v>
      </c>
      <c r="H82" s="42">
        <v>35707.300000000003</v>
      </c>
      <c r="I82" s="47">
        <f t="shared" si="41"/>
        <v>2.1332373877005484E-3</v>
      </c>
      <c r="J82" s="48">
        <f t="shared" si="42"/>
        <v>101.97470630434685</v>
      </c>
      <c r="K82" s="48"/>
      <c r="L82" s="45">
        <v>42814</v>
      </c>
      <c r="M82" s="42">
        <v>39613.760000000002</v>
      </c>
      <c r="N82" s="47">
        <f t="shared" si="43"/>
        <v>2.1764467628169193E-3</v>
      </c>
      <c r="O82" s="48">
        <f t="shared" si="44"/>
        <v>101.78370510450409</v>
      </c>
      <c r="P82" s="48"/>
      <c r="Q82" s="45">
        <v>42814</v>
      </c>
      <c r="R82" s="42">
        <v>37387.97</v>
      </c>
      <c r="S82" s="47">
        <f t="shared" si="45"/>
        <v>2.3025525654334356E-3</v>
      </c>
      <c r="T82" s="48">
        <f t="shared" si="46"/>
        <v>101.96381683369758</v>
      </c>
      <c r="U82" s="48"/>
      <c r="V82" s="45">
        <v>42814</v>
      </c>
      <c r="W82" s="42">
        <v>1497.62</v>
      </c>
      <c r="X82" s="47">
        <f t="shared" si="54"/>
        <v>1.4041938589921532E-3</v>
      </c>
      <c r="Y82" s="42">
        <f t="shared" si="35"/>
        <v>3.7820663063792281E-5</v>
      </c>
      <c r="Z82" s="48">
        <f t="shared" si="47"/>
        <v>101.80619285544341</v>
      </c>
      <c r="AA82" s="48">
        <f t="shared" si="48"/>
        <v>102.1109183547366</v>
      </c>
      <c r="AB82" s="48">
        <f t="shared" si="49"/>
        <v>101.66343768056832</v>
      </c>
      <c r="AC82" s="48">
        <f t="shared" si="49"/>
        <v>101.9638849519107</v>
      </c>
      <c r="AD82" s="48"/>
      <c r="AE82" s="45">
        <v>42814</v>
      </c>
      <c r="AF82" s="42">
        <v>61444.86</v>
      </c>
      <c r="AG82" s="47">
        <f t="shared" si="50"/>
        <v>2.2004584900168211E-3</v>
      </c>
      <c r="AH82" s="48">
        <f t="shared" si="51"/>
        <v>101.70055230750468</v>
      </c>
      <c r="AI82" s="48"/>
      <c r="AJ82" s="48"/>
      <c r="AK82" s="45">
        <v>42814</v>
      </c>
      <c r="AL82" s="42">
        <v>39581.08</v>
      </c>
      <c r="AM82" s="47">
        <f t="shared" si="52"/>
        <v>1.4145416705355629E-3</v>
      </c>
      <c r="AN82" s="48">
        <f t="shared" si="53"/>
        <v>101.60361450515019</v>
      </c>
      <c r="AO82" s="48"/>
      <c r="AP82" s="48"/>
      <c r="AQ82" s="42">
        <f t="shared" si="36"/>
        <v>101.81356369416427</v>
      </c>
      <c r="AS82" s="42">
        <f t="shared" si="37"/>
        <v>101.60361450515019</v>
      </c>
      <c r="AT82" s="42">
        <f t="shared" si="38"/>
        <v>101.97470630434685</v>
      </c>
      <c r="AU82" s="48"/>
      <c r="AV82" s="48"/>
      <c r="AW82" s="48"/>
      <c r="AX82" s="48"/>
      <c r="AY82" s="48"/>
      <c r="AZ82" s="45"/>
    </row>
    <row r="83" spans="2:52" x14ac:dyDescent="0.2">
      <c r="B83" s="45">
        <v>42815</v>
      </c>
      <c r="C83" s="42">
        <v>35894.910000000003</v>
      </c>
      <c r="D83" s="47">
        <f t="shared" si="39"/>
        <v>9.1796355974693711E-4</v>
      </c>
      <c r="E83" s="48">
        <f t="shared" si="40"/>
        <v>101.94848627632756</v>
      </c>
      <c r="F83" s="48"/>
      <c r="G83" s="45">
        <v>42815</v>
      </c>
      <c r="H83" s="42">
        <v>35744.769999999997</v>
      </c>
      <c r="I83" s="47">
        <f t="shared" si="41"/>
        <v>1.0493652558438704E-3</v>
      </c>
      <c r="J83" s="48">
        <f t="shared" si="42"/>
        <v>102.08171501811752</v>
      </c>
      <c r="K83" s="48"/>
      <c r="L83" s="45">
        <v>42815</v>
      </c>
      <c r="M83" s="42">
        <v>39661.9</v>
      </c>
      <c r="N83" s="47">
        <f t="shared" si="43"/>
        <v>1.2152343024240952E-3</v>
      </c>
      <c r="O83" s="48">
        <f t="shared" si="44"/>
        <v>101.90739615437491</v>
      </c>
      <c r="P83" s="48"/>
      <c r="Q83" s="45">
        <v>42815</v>
      </c>
      <c r="R83" s="42">
        <v>37432.230000000003</v>
      </c>
      <c r="S83" s="47">
        <f t="shared" si="45"/>
        <v>1.1838032393842735E-3</v>
      </c>
      <c r="T83" s="48">
        <f t="shared" si="46"/>
        <v>102.0845219303653</v>
      </c>
      <c r="U83" s="48"/>
      <c r="V83" s="45">
        <v>42815</v>
      </c>
      <c r="W83" s="42">
        <v>1495.49</v>
      </c>
      <c r="X83" s="47">
        <f t="shared" si="54"/>
        <v>-1.4222566472135156E-3</v>
      </c>
      <c r="Y83" s="42">
        <f t="shared" si="35"/>
        <v>3.7820663063792281E-5</v>
      </c>
      <c r="Z83" s="48">
        <f t="shared" si="47"/>
        <v>101.66139832092726</v>
      </c>
      <c r="AA83" s="48">
        <f t="shared" si="48"/>
        <v>101.96955232499172</v>
      </c>
      <c r="AB83" s="48">
        <f t="shared" si="49"/>
        <v>101.80619285544341</v>
      </c>
      <c r="AC83" s="48">
        <f t="shared" si="49"/>
        <v>102.1109183547366</v>
      </c>
      <c r="AD83" s="48"/>
      <c r="AE83" s="45">
        <v>42815</v>
      </c>
      <c r="AF83" s="42">
        <v>61518.69</v>
      </c>
      <c r="AG83" s="47">
        <f t="shared" si="50"/>
        <v>1.2015651105723446E-3</v>
      </c>
      <c r="AH83" s="48">
        <f t="shared" si="51"/>
        <v>101.82275214288332</v>
      </c>
      <c r="AI83" s="48"/>
      <c r="AJ83" s="48"/>
      <c r="AK83" s="45">
        <v>42815</v>
      </c>
      <c r="AL83" s="42">
        <v>39609.230000000003</v>
      </c>
      <c r="AM83" s="47">
        <f t="shared" si="52"/>
        <v>7.1119838064048757E-4</v>
      </c>
      <c r="AN83" s="48">
        <f t="shared" si="53"/>
        <v>101.67587483125348</v>
      </c>
      <c r="AO83" s="48"/>
      <c r="AP83" s="48"/>
      <c r="AQ83" s="42">
        <f t="shared" si="36"/>
        <v>101.92012439222033</v>
      </c>
      <c r="AS83" s="42">
        <f t="shared" si="37"/>
        <v>101.67587483125348</v>
      </c>
      <c r="AT83" s="42">
        <f t="shared" si="38"/>
        <v>102.0845219303653</v>
      </c>
      <c r="AU83" s="48"/>
      <c r="AV83" s="48"/>
      <c r="AW83" s="48"/>
      <c r="AX83" s="48"/>
      <c r="AY83" s="48"/>
      <c r="AZ83" s="45"/>
    </row>
    <row r="84" spans="2:52" x14ac:dyDescent="0.2">
      <c r="B84" s="45">
        <v>42816</v>
      </c>
      <c r="C84" s="42">
        <v>35837.279999999999</v>
      </c>
      <c r="D84" s="47">
        <f t="shared" si="39"/>
        <v>-1.6055201141332853E-3</v>
      </c>
      <c r="E84" s="48">
        <f t="shared" si="40"/>
        <v>101.78480593100547</v>
      </c>
      <c r="F84" s="48"/>
      <c r="G84" s="45">
        <v>42816</v>
      </c>
      <c r="H84" s="42">
        <v>35695.82</v>
      </c>
      <c r="I84" s="47">
        <f t="shared" si="41"/>
        <v>-1.3694311083830568E-3</v>
      </c>
      <c r="J84" s="48">
        <f t="shared" si="42"/>
        <v>101.94192114197462</v>
      </c>
      <c r="K84" s="48"/>
      <c r="L84" s="45">
        <v>42816</v>
      </c>
      <c r="M84" s="42">
        <v>39615.29</v>
      </c>
      <c r="N84" s="47">
        <f t="shared" si="43"/>
        <v>-1.1751832363048331E-3</v>
      </c>
      <c r="O84" s="48">
        <f t="shared" si="44"/>
        <v>101.78763629075881</v>
      </c>
      <c r="P84" s="48"/>
      <c r="Q84" s="45">
        <v>42816</v>
      </c>
      <c r="R84" s="42">
        <v>37385.25</v>
      </c>
      <c r="S84" s="47">
        <f t="shared" si="45"/>
        <v>-1.2550681591773083E-3</v>
      </c>
      <c r="T84" s="48">
        <f t="shared" si="46"/>
        <v>101.95639889734566</v>
      </c>
      <c r="U84" s="48"/>
      <c r="V84" s="45">
        <v>42816</v>
      </c>
      <c r="W84" s="42">
        <v>1498.02</v>
      </c>
      <c r="X84" s="47">
        <f t="shared" si="54"/>
        <v>1.6917532046352157E-3</v>
      </c>
      <c r="Y84" s="42">
        <f t="shared" si="35"/>
        <v>3.7820663063792281E-5</v>
      </c>
      <c r="Z84" s="48">
        <f t="shared" si="47"/>
        <v>101.83338431732439</v>
      </c>
      <c r="AA84" s="48">
        <f t="shared" si="48"/>
        <v>102.145916197994</v>
      </c>
      <c r="AB84" s="48">
        <f t="shared" si="49"/>
        <v>101.66139832092726</v>
      </c>
      <c r="AC84" s="48">
        <f t="shared" si="49"/>
        <v>101.96955232499172</v>
      </c>
      <c r="AD84" s="48"/>
      <c r="AE84" s="45">
        <v>42816</v>
      </c>
      <c r="AF84" s="42">
        <v>61453.279999999999</v>
      </c>
      <c r="AG84" s="47">
        <f t="shared" si="50"/>
        <v>-1.0632541102549853E-3</v>
      </c>
      <c r="AH84" s="48">
        <f t="shared" si="51"/>
        <v>101.71448868314992</v>
      </c>
      <c r="AI84" s="48"/>
      <c r="AJ84" s="48"/>
      <c r="AK84" s="45">
        <v>42816</v>
      </c>
      <c r="AL84" s="42">
        <v>39572.559999999998</v>
      </c>
      <c r="AM84" s="47">
        <f t="shared" si="52"/>
        <v>-9.2579431612294094E-4</v>
      </c>
      <c r="AN84" s="48">
        <f t="shared" si="53"/>
        <v>101.58174388424789</v>
      </c>
      <c r="AO84" s="48"/>
      <c r="AP84" s="48"/>
      <c r="AQ84" s="42">
        <f t="shared" si="36"/>
        <v>101.79449913808038</v>
      </c>
      <c r="AS84" s="42">
        <f t="shared" si="37"/>
        <v>101.58174388424789</v>
      </c>
      <c r="AT84" s="42">
        <f t="shared" si="38"/>
        <v>101.95639889734566</v>
      </c>
      <c r="AU84" s="48"/>
      <c r="AV84" s="48"/>
      <c r="AW84" s="48"/>
      <c r="AX84" s="48"/>
      <c r="AY84" s="48"/>
      <c r="AZ84" s="45"/>
    </row>
    <row r="85" spans="2:52" x14ac:dyDescent="0.2">
      <c r="B85" s="45">
        <v>42817</v>
      </c>
      <c r="C85" s="42">
        <v>35912.22</v>
      </c>
      <c r="D85" s="47">
        <f t="shared" si="39"/>
        <v>2.0911185223879691E-3</v>
      </c>
      <c r="E85" s="48">
        <f t="shared" si="40"/>
        <v>101.99765002398546</v>
      </c>
      <c r="F85" s="48"/>
      <c r="G85" s="45">
        <v>42817</v>
      </c>
      <c r="H85" s="42">
        <v>35770.75</v>
      </c>
      <c r="I85" s="47">
        <f t="shared" si="41"/>
        <v>2.0991253317614866E-3</v>
      </c>
      <c r="J85" s="48">
        <f t="shared" si="42"/>
        <v>102.15591001101217</v>
      </c>
      <c r="K85" s="48"/>
      <c r="L85" s="45">
        <v>42817</v>
      </c>
      <c r="M85" s="42">
        <v>39702.93</v>
      </c>
      <c r="N85" s="47">
        <f t="shared" si="43"/>
        <v>2.2122771283512588E-3</v>
      </c>
      <c r="O85" s="48">
        <f t="shared" si="44"/>
        <v>102.0128187504738</v>
      </c>
      <c r="P85" s="48"/>
      <c r="Q85" s="45">
        <v>42817</v>
      </c>
      <c r="R85" s="42">
        <v>37463.019999999997</v>
      </c>
      <c r="S85" s="47">
        <f t="shared" si="45"/>
        <v>2.0802321771284937E-3</v>
      </c>
      <c r="T85" s="48">
        <f t="shared" si="46"/>
        <v>102.16849187899606</v>
      </c>
      <c r="U85" s="48"/>
      <c r="V85" s="45">
        <v>42817</v>
      </c>
      <c r="W85" s="42">
        <v>1500.88</v>
      </c>
      <c r="X85" s="47">
        <f t="shared" si="54"/>
        <v>1.9091867932339301E-3</v>
      </c>
      <c r="Y85" s="42">
        <f t="shared" si="35"/>
        <v>3.7820663063792281E-5</v>
      </c>
      <c r="Z85" s="48">
        <f t="shared" si="47"/>
        <v>102.02780326977334</v>
      </c>
      <c r="AA85" s="48">
        <f t="shared" si="48"/>
        <v>102.34479505846186</v>
      </c>
      <c r="AB85" s="48">
        <f t="shared" si="49"/>
        <v>101.83338431732439</v>
      </c>
      <c r="AC85" s="48">
        <f t="shared" si="49"/>
        <v>102.145916197994</v>
      </c>
      <c r="AD85" s="48"/>
      <c r="AE85" s="45">
        <v>42817</v>
      </c>
      <c r="AF85" s="42">
        <v>61590.59</v>
      </c>
      <c r="AG85" s="47">
        <f t="shared" si="50"/>
        <v>2.2343803292517173E-3</v>
      </c>
      <c r="AH85" s="48">
        <f t="shared" si="51"/>
        <v>101.94175753586345</v>
      </c>
      <c r="AI85" s="48"/>
      <c r="AJ85" s="48"/>
      <c r="AK85" s="45">
        <v>42817</v>
      </c>
      <c r="AL85" s="42">
        <v>39634.269999999997</v>
      </c>
      <c r="AM85" s="47">
        <f t="shared" si="52"/>
        <v>1.5594138969021731E-3</v>
      </c>
      <c r="AN85" s="48">
        <f t="shared" si="53"/>
        <v>101.74015186733254</v>
      </c>
      <c r="AO85" s="48"/>
      <c r="AP85" s="48"/>
      <c r="AQ85" s="42">
        <f t="shared" si="36"/>
        <v>102.00279667794392</v>
      </c>
      <c r="AS85" s="42">
        <f t="shared" si="37"/>
        <v>101.74015186733254</v>
      </c>
      <c r="AT85" s="42">
        <f t="shared" si="38"/>
        <v>102.16849187899606</v>
      </c>
      <c r="AU85" s="48"/>
      <c r="AV85" s="48"/>
      <c r="AW85" s="48"/>
      <c r="AX85" s="48"/>
      <c r="AY85" s="48"/>
      <c r="AZ85" s="45"/>
    </row>
    <row r="86" spans="2:52" x14ac:dyDescent="0.2">
      <c r="B86" s="45">
        <v>42818</v>
      </c>
      <c r="C86" s="42">
        <v>35971.839999999997</v>
      </c>
      <c r="D86" s="47">
        <f t="shared" si="39"/>
        <v>1.6601591324623133E-3</v>
      </c>
      <c r="E86" s="48">
        <f t="shared" si="40"/>
        <v>102.16698235416247</v>
      </c>
      <c r="F86" s="48"/>
      <c r="G86" s="45">
        <v>42818</v>
      </c>
      <c r="H86" s="42">
        <v>35821.21</v>
      </c>
      <c r="I86" s="47">
        <f t="shared" si="41"/>
        <v>1.4106497627250913E-3</v>
      </c>
      <c r="J86" s="48">
        <f t="shared" si="42"/>
        <v>102.30001622123017</v>
      </c>
      <c r="K86" s="48"/>
      <c r="L86" s="45">
        <v>42818</v>
      </c>
      <c r="M86" s="42">
        <v>39775.15</v>
      </c>
      <c r="N86" s="47">
        <f t="shared" si="43"/>
        <v>1.8190093275232133E-3</v>
      </c>
      <c r="O86" s="48">
        <f t="shared" si="44"/>
        <v>102.19838101930785</v>
      </c>
      <c r="P86" s="48"/>
      <c r="Q86" s="45">
        <v>42818</v>
      </c>
      <c r="R86" s="42">
        <v>37524.11</v>
      </c>
      <c r="S86" s="47">
        <f t="shared" si="45"/>
        <v>1.6306747293732826E-3</v>
      </c>
      <c r="T86" s="48">
        <f t="shared" si="46"/>
        <v>102.33509545684133</v>
      </c>
      <c r="U86" s="48"/>
      <c r="V86" s="45">
        <v>42818</v>
      </c>
      <c r="W86" s="42">
        <v>1504.21</v>
      </c>
      <c r="X86" s="47">
        <f t="shared" si="54"/>
        <v>2.2186983636265367E-3</v>
      </c>
      <c r="Y86" s="42">
        <f t="shared" si="35"/>
        <v>3.7820663063792281E-5</v>
      </c>
      <c r="Z86" s="48">
        <f t="shared" si="47"/>
        <v>102.2541721899324</v>
      </c>
      <c r="AA86" s="48">
        <f t="shared" si="48"/>
        <v>102.575738035794</v>
      </c>
      <c r="AB86" s="48">
        <f t="shared" si="49"/>
        <v>102.02780326977334</v>
      </c>
      <c r="AC86" s="48">
        <f t="shared" si="49"/>
        <v>102.34479505846186</v>
      </c>
      <c r="AD86" s="48"/>
      <c r="AE86" s="45">
        <v>42818</v>
      </c>
      <c r="AF86" s="42">
        <v>61688.35</v>
      </c>
      <c r="AG86" s="47">
        <f t="shared" si="50"/>
        <v>1.5872554557441187E-3</v>
      </c>
      <c r="AH86" s="48">
        <f t="shared" si="51"/>
        <v>102.1035651466804</v>
      </c>
      <c r="AI86" s="48"/>
      <c r="AJ86" s="48"/>
      <c r="AK86" s="45">
        <v>42818</v>
      </c>
      <c r="AL86" s="42">
        <v>39673.760000000002</v>
      </c>
      <c r="AM86" s="47">
        <f t="shared" si="52"/>
        <v>9.9635996828006945E-4</v>
      </c>
      <c r="AN86" s="48">
        <f t="shared" si="53"/>
        <v>101.84152168181988</v>
      </c>
      <c r="AO86" s="48"/>
      <c r="AP86" s="48"/>
      <c r="AQ86" s="42">
        <f t="shared" si="36"/>
        <v>102.15759364667367</v>
      </c>
      <c r="AS86" s="42">
        <f t="shared" si="37"/>
        <v>101.84152168181988</v>
      </c>
      <c r="AT86" s="42">
        <f t="shared" si="38"/>
        <v>102.33509545684133</v>
      </c>
      <c r="AU86" s="48"/>
      <c r="AV86" s="48"/>
      <c r="AW86" s="48"/>
      <c r="AX86" s="48"/>
      <c r="AY86" s="48"/>
      <c r="AZ86" s="45"/>
    </row>
    <row r="87" spans="2:52" x14ac:dyDescent="0.2">
      <c r="B87" s="45">
        <v>42819</v>
      </c>
      <c r="C87" s="42">
        <v>35971.839999999997</v>
      </c>
      <c r="D87" s="47">
        <f t="shared" si="39"/>
        <v>0</v>
      </c>
      <c r="E87" s="48">
        <f t="shared" si="40"/>
        <v>102.16698235416247</v>
      </c>
      <c r="F87" s="48"/>
      <c r="G87" s="45">
        <v>42819</v>
      </c>
      <c r="H87" s="42">
        <v>35821.21</v>
      </c>
      <c r="I87" s="47">
        <f t="shared" si="41"/>
        <v>0</v>
      </c>
      <c r="J87" s="48">
        <f t="shared" si="42"/>
        <v>102.30001622123017</v>
      </c>
      <c r="K87" s="48"/>
      <c r="L87" s="45">
        <v>42819</v>
      </c>
      <c r="M87" s="42">
        <v>39775.15</v>
      </c>
      <c r="N87" s="47">
        <f t="shared" si="43"/>
        <v>0</v>
      </c>
      <c r="O87" s="48">
        <f t="shared" si="44"/>
        <v>102.19838101930785</v>
      </c>
      <c r="P87" s="48"/>
      <c r="Q87" s="45">
        <v>42819</v>
      </c>
      <c r="R87" s="42">
        <v>37524.11</v>
      </c>
      <c r="S87" s="47">
        <f t="shared" si="45"/>
        <v>0</v>
      </c>
      <c r="T87" s="48">
        <f t="shared" si="46"/>
        <v>102.33509545684133</v>
      </c>
      <c r="U87" s="48"/>
      <c r="V87" s="45">
        <v>42819</v>
      </c>
      <c r="W87" s="42">
        <v>1501.6</v>
      </c>
      <c r="X87" s="47">
        <f t="shared" si="54"/>
        <v>-1.7351300682750814E-3</v>
      </c>
      <c r="Y87" s="42">
        <f t="shared" si="35"/>
        <v>3.7820663063792281E-5</v>
      </c>
      <c r="Z87" s="48">
        <f t="shared" si="47"/>
        <v>102.07674790115908</v>
      </c>
      <c r="AA87" s="48">
        <f t="shared" si="48"/>
        <v>102.40163527087937</v>
      </c>
      <c r="AB87" s="48">
        <f t="shared" si="49"/>
        <v>102.2541721899324</v>
      </c>
      <c r="AC87" s="48">
        <f t="shared" si="49"/>
        <v>102.575738035794</v>
      </c>
      <c r="AD87" s="48"/>
      <c r="AE87" s="45">
        <v>42819</v>
      </c>
      <c r="AF87" s="42">
        <v>61688.35</v>
      </c>
      <c r="AG87" s="47">
        <f t="shared" si="50"/>
        <v>0</v>
      </c>
      <c r="AH87" s="48">
        <f t="shared" si="51"/>
        <v>102.1035651466804</v>
      </c>
      <c r="AI87" s="48"/>
      <c r="AJ87" s="48"/>
      <c r="AK87" s="45">
        <v>42819</v>
      </c>
      <c r="AL87" s="42">
        <v>39673.760000000002</v>
      </c>
      <c r="AM87" s="47">
        <f t="shared" si="52"/>
        <v>0</v>
      </c>
      <c r="AN87" s="48">
        <f t="shared" si="53"/>
        <v>101.84152168181988</v>
      </c>
      <c r="AO87" s="48"/>
      <c r="AP87" s="48"/>
      <c r="AQ87" s="42">
        <f t="shared" si="36"/>
        <v>102.15759364667367</v>
      </c>
      <c r="AS87" s="42">
        <f t="shared" si="37"/>
        <v>101.84152168181988</v>
      </c>
      <c r="AT87" s="42">
        <f t="shared" si="38"/>
        <v>102.33509545684133</v>
      </c>
      <c r="AU87" s="48"/>
      <c r="AV87" s="48"/>
      <c r="AW87" s="48"/>
      <c r="AX87" s="48"/>
      <c r="AY87" s="48"/>
      <c r="AZ87" s="45"/>
    </row>
    <row r="88" spans="2:52" x14ac:dyDescent="0.2">
      <c r="B88" s="45">
        <v>42820</v>
      </c>
      <c r="C88" s="42">
        <v>35971.839999999997</v>
      </c>
      <c r="D88" s="47">
        <f t="shared" si="39"/>
        <v>0</v>
      </c>
      <c r="E88" s="48">
        <f t="shared" si="40"/>
        <v>102.16698235416247</v>
      </c>
      <c r="F88" s="48"/>
      <c r="G88" s="45">
        <v>42820</v>
      </c>
      <c r="H88" s="42">
        <v>35821.21</v>
      </c>
      <c r="I88" s="47">
        <f t="shared" si="41"/>
        <v>0</v>
      </c>
      <c r="J88" s="48">
        <f t="shared" si="42"/>
        <v>102.30001622123017</v>
      </c>
      <c r="K88" s="48"/>
      <c r="L88" s="45">
        <v>42820</v>
      </c>
      <c r="M88" s="42">
        <v>39775.15</v>
      </c>
      <c r="N88" s="47">
        <f t="shared" si="43"/>
        <v>0</v>
      </c>
      <c r="O88" s="48">
        <f t="shared" si="44"/>
        <v>102.19838101930785</v>
      </c>
      <c r="P88" s="48"/>
      <c r="Q88" s="45">
        <v>42820</v>
      </c>
      <c r="R88" s="42">
        <v>37524.11</v>
      </c>
      <c r="S88" s="47">
        <f t="shared" si="45"/>
        <v>0</v>
      </c>
      <c r="T88" s="48">
        <f t="shared" si="46"/>
        <v>102.33509545684133</v>
      </c>
      <c r="U88" s="48"/>
      <c r="V88" s="45">
        <v>42820</v>
      </c>
      <c r="W88" s="42">
        <v>1501.73</v>
      </c>
      <c r="X88" s="47">
        <f t="shared" si="54"/>
        <v>8.6574320724563947E-5</v>
      </c>
      <c r="Y88" s="42">
        <f t="shared" si="35"/>
        <v>3.7820663063792281E-5</v>
      </c>
      <c r="Z88" s="48">
        <f t="shared" si="47"/>
        <v>102.0855851262704</v>
      </c>
      <c r="AA88" s="48">
        <f t="shared" si="48"/>
        <v>102.41437352063879</v>
      </c>
      <c r="AB88" s="48">
        <f t="shared" si="49"/>
        <v>102.07674790115908</v>
      </c>
      <c r="AC88" s="48">
        <f t="shared" si="49"/>
        <v>102.40163527087937</v>
      </c>
      <c r="AD88" s="48"/>
      <c r="AE88" s="45">
        <v>42820</v>
      </c>
      <c r="AF88" s="42">
        <v>61688.35</v>
      </c>
      <c r="AG88" s="47">
        <f t="shared" si="50"/>
        <v>0</v>
      </c>
      <c r="AH88" s="48">
        <f t="shared" si="51"/>
        <v>102.1035651466804</v>
      </c>
      <c r="AI88" s="48"/>
      <c r="AJ88" s="48"/>
      <c r="AK88" s="45">
        <v>42820</v>
      </c>
      <c r="AL88" s="42">
        <v>39673.760000000002</v>
      </c>
      <c r="AM88" s="47">
        <f t="shared" si="52"/>
        <v>0</v>
      </c>
      <c r="AN88" s="48">
        <f t="shared" si="53"/>
        <v>101.84152168181988</v>
      </c>
      <c r="AO88" s="48"/>
      <c r="AP88" s="48"/>
      <c r="AQ88" s="42">
        <f t="shared" si="36"/>
        <v>102.15759364667367</v>
      </c>
      <c r="AS88" s="42">
        <f t="shared" si="37"/>
        <v>101.84152168181988</v>
      </c>
      <c r="AT88" s="42">
        <f t="shared" si="38"/>
        <v>102.33509545684133</v>
      </c>
      <c r="AU88" s="48"/>
      <c r="AV88" s="48"/>
      <c r="AW88" s="48"/>
      <c r="AX88" s="48"/>
      <c r="AY88" s="48"/>
      <c r="AZ88" s="45"/>
    </row>
    <row r="89" spans="2:52" x14ac:dyDescent="0.2">
      <c r="B89" s="45">
        <v>42821</v>
      </c>
      <c r="C89" s="42">
        <v>35996.519999999997</v>
      </c>
      <c r="D89" s="47">
        <f t="shared" si="39"/>
        <v>6.8609223214610715E-4</v>
      </c>
      <c r="E89" s="48">
        <f t="shared" si="40"/>
        <v>102.23707832713747</v>
      </c>
      <c r="F89" s="48"/>
      <c r="G89" s="45">
        <v>42821</v>
      </c>
      <c r="H89" s="42">
        <v>35846.980000000003</v>
      </c>
      <c r="I89" s="47">
        <f t="shared" si="41"/>
        <v>7.1940618421328928E-4</v>
      </c>
      <c r="J89" s="48">
        <f t="shared" si="42"/>
        <v>102.37361148554484</v>
      </c>
      <c r="K89" s="48"/>
      <c r="L89" s="45">
        <v>42821</v>
      </c>
      <c r="M89" s="42">
        <v>39801.800000000003</v>
      </c>
      <c r="N89" s="47">
        <f t="shared" si="43"/>
        <v>6.7001632929097887E-4</v>
      </c>
      <c r="O89" s="48">
        <f t="shared" si="44"/>
        <v>102.26685560341788</v>
      </c>
      <c r="P89" s="48"/>
      <c r="Q89" s="45">
        <v>42821</v>
      </c>
      <c r="R89" s="42">
        <v>37556.83</v>
      </c>
      <c r="S89" s="47">
        <f t="shared" si="45"/>
        <v>8.7197271301042711E-4</v>
      </c>
      <c r="T89" s="48">
        <f t="shared" si="46"/>
        <v>102.42432886766301</v>
      </c>
      <c r="U89" s="48"/>
      <c r="V89" s="45">
        <v>42821</v>
      </c>
      <c r="W89" s="42">
        <v>1504.21</v>
      </c>
      <c r="X89" s="47">
        <f t="shared" si="54"/>
        <v>1.6514286855826565E-3</v>
      </c>
      <c r="Y89" s="42">
        <f t="shared" si="35"/>
        <v>3.7820663063792281E-5</v>
      </c>
      <c r="Z89" s="48">
        <f t="shared" si="47"/>
        <v>102.25417218993242</v>
      </c>
      <c r="AA89" s="48">
        <f t="shared" si="48"/>
        <v>102.58737693440057</v>
      </c>
      <c r="AB89" s="48">
        <f t="shared" si="49"/>
        <v>102.0855851262704</v>
      </c>
      <c r="AC89" s="48">
        <f t="shared" si="49"/>
        <v>102.41437352063879</v>
      </c>
      <c r="AD89" s="48"/>
      <c r="AE89" s="45">
        <v>42821</v>
      </c>
      <c r="AF89" s="42">
        <v>61725.25</v>
      </c>
      <c r="AG89" s="47">
        <f t="shared" si="50"/>
        <v>5.9816804955881153E-4</v>
      </c>
      <c r="AH89" s="48">
        <f t="shared" si="51"/>
        <v>102.16464023709719</v>
      </c>
      <c r="AI89" s="48"/>
      <c r="AJ89" s="48"/>
      <c r="AK89" s="45">
        <v>42821</v>
      </c>
      <c r="AL89" s="42">
        <v>39694.699999999997</v>
      </c>
      <c r="AM89" s="47">
        <f t="shared" si="52"/>
        <v>5.2780477575087303E-4</v>
      </c>
      <c r="AN89" s="48">
        <f t="shared" si="53"/>
        <v>101.89527412333328</v>
      </c>
      <c r="AO89" s="48"/>
      <c r="AP89" s="48"/>
      <c r="AQ89" s="42">
        <f t="shared" si="36"/>
        <v>102.22696477403228</v>
      </c>
      <c r="AS89" s="42">
        <f t="shared" si="37"/>
        <v>101.89527412333328</v>
      </c>
      <c r="AT89" s="42">
        <f t="shared" si="38"/>
        <v>102.42432886766301</v>
      </c>
      <c r="AU89" s="48"/>
      <c r="AV89" s="48"/>
      <c r="AW89" s="48"/>
      <c r="AX89" s="48"/>
      <c r="AY89" s="48"/>
      <c r="AZ89" s="45"/>
    </row>
    <row r="90" spans="2:52" x14ac:dyDescent="0.2">
      <c r="B90" s="45">
        <v>42822</v>
      </c>
      <c r="C90" s="42">
        <v>36052.15</v>
      </c>
      <c r="D90" s="47">
        <f t="shared" si="39"/>
        <v>1.545427169070912E-3</v>
      </c>
      <c r="E90" s="48">
        <f t="shared" si="40"/>
        <v>102.39507828567066</v>
      </c>
      <c r="F90" s="48"/>
      <c r="G90" s="45">
        <v>42822</v>
      </c>
      <c r="H90" s="42">
        <v>35892.230000000003</v>
      </c>
      <c r="I90" s="47">
        <f t="shared" si="41"/>
        <v>1.2623099630708623E-3</v>
      </c>
      <c r="J90" s="48">
        <f t="shared" si="42"/>
        <v>102.50283871527859</v>
      </c>
      <c r="K90" s="48"/>
      <c r="L90" s="45">
        <v>42822</v>
      </c>
      <c r="M90" s="42">
        <v>39847.800000000003</v>
      </c>
      <c r="N90" s="47">
        <f t="shared" si="43"/>
        <v>1.1557266254289544E-3</v>
      </c>
      <c r="O90" s="48">
        <f t="shared" si="44"/>
        <v>102.38504813133765</v>
      </c>
      <c r="P90" s="48"/>
      <c r="Q90" s="45">
        <v>42822</v>
      </c>
      <c r="R90" s="42">
        <v>37603.35</v>
      </c>
      <c r="S90" s="47">
        <f t="shared" si="45"/>
        <v>1.2386561911641447E-3</v>
      </c>
      <c r="T90" s="48">
        <f t="shared" si="46"/>
        <v>102.55119739674078</v>
      </c>
      <c r="U90" s="48"/>
      <c r="V90" s="45">
        <v>42822</v>
      </c>
      <c r="W90" s="42">
        <v>1503.61</v>
      </c>
      <c r="X90" s="47">
        <f t="shared" si="54"/>
        <v>-3.9888047546565719E-4</v>
      </c>
      <c r="Y90" s="42">
        <f t="shared" si="35"/>
        <v>3.7820663063792281E-5</v>
      </c>
      <c r="Z90" s="48">
        <f t="shared" si="47"/>
        <v>102.21338499711095</v>
      </c>
      <c r="AA90" s="48">
        <f t="shared" si="48"/>
        <v>102.55033675532984</v>
      </c>
      <c r="AB90" s="48">
        <f t="shared" si="49"/>
        <v>102.25417218993242</v>
      </c>
      <c r="AC90" s="48">
        <f t="shared" si="49"/>
        <v>102.58737693440057</v>
      </c>
      <c r="AD90" s="48"/>
      <c r="AE90" s="45">
        <v>42822</v>
      </c>
      <c r="AF90" s="42">
        <v>61812.68</v>
      </c>
      <c r="AG90" s="47">
        <f t="shared" si="50"/>
        <v>1.4164381675245696E-3</v>
      </c>
      <c r="AH90" s="48">
        <f t="shared" si="51"/>
        <v>102.30935013290043</v>
      </c>
      <c r="AI90" s="48"/>
      <c r="AJ90" s="48"/>
      <c r="AK90" s="45">
        <v>42822</v>
      </c>
      <c r="AL90" s="42">
        <v>39728.230000000003</v>
      </c>
      <c r="AM90" s="47">
        <f t="shared" si="52"/>
        <v>8.446971510052137E-4</v>
      </c>
      <c r="AN90" s="48">
        <f t="shared" si="53"/>
        <v>101.98134477108616</v>
      </c>
      <c r="AO90" s="48"/>
      <c r="AP90" s="48"/>
      <c r="AQ90" s="42">
        <f t="shared" si="36"/>
        <v>102.35414290550239</v>
      </c>
      <c r="AS90" s="42">
        <f t="shared" si="37"/>
        <v>101.98134477108616</v>
      </c>
      <c r="AT90" s="42">
        <f t="shared" si="38"/>
        <v>102.55119739674078</v>
      </c>
      <c r="AU90" s="48"/>
      <c r="AV90" s="48"/>
      <c r="AW90" s="48"/>
      <c r="AX90" s="48"/>
      <c r="AY90" s="48"/>
      <c r="AZ90" s="45"/>
    </row>
    <row r="91" spans="2:52" x14ac:dyDescent="0.2">
      <c r="B91" s="45">
        <v>42823</v>
      </c>
      <c r="C91" s="42">
        <v>36060.239999999998</v>
      </c>
      <c r="D91" s="47">
        <f t="shared" si="39"/>
        <v>2.2439715800581794E-4</v>
      </c>
      <c r="E91" s="48">
        <f t="shared" si="40"/>
        <v>102.41805545023175</v>
      </c>
      <c r="F91" s="48"/>
      <c r="G91" s="45">
        <v>42823</v>
      </c>
      <c r="H91" s="42">
        <v>35916.9</v>
      </c>
      <c r="I91" s="47">
        <f t="shared" si="41"/>
        <v>6.8733539264620447E-4</v>
      </c>
      <c r="J91" s="48">
        <f t="shared" si="42"/>
        <v>102.57329254417431</v>
      </c>
      <c r="K91" s="48"/>
      <c r="L91" s="45">
        <v>42823</v>
      </c>
      <c r="M91" s="42">
        <v>39884.35</v>
      </c>
      <c r="N91" s="47">
        <f t="shared" si="43"/>
        <v>9.1724009857507838E-4</v>
      </c>
      <c r="O91" s="48">
        <f t="shared" si="44"/>
        <v>102.47895980297825</v>
      </c>
      <c r="P91" s="48"/>
      <c r="Q91" s="45">
        <v>42823</v>
      </c>
      <c r="R91" s="42">
        <v>37627.949999999997</v>
      </c>
      <c r="S91" s="47">
        <f t="shared" si="45"/>
        <v>6.5419703297697751E-4</v>
      </c>
      <c r="T91" s="48">
        <f t="shared" si="46"/>
        <v>102.61828608580596</v>
      </c>
      <c r="U91" s="48"/>
      <c r="V91" s="45">
        <v>42823</v>
      </c>
      <c r="W91" s="42">
        <v>1504.29</v>
      </c>
      <c r="X91" s="47">
        <f t="shared" si="54"/>
        <v>4.5224493053397374E-4</v>
      </c>
      <c r="Y91" s="42">
        <f t="shared" si="35"/>
        <v>3.7820663063792281E-5</v>
      </c>
      <c r="Z91" s="48">
        <f t="shared" si="47"/>
        <v>102.25961048230862</v>
      </c>
      <c r="AA91" s="48">
        <f t="shared" si="48"/>
        <v>102.60059314698549</v>
      </c>
      <c r="AB91" s="48">
        <f t="shared" si="49"/>
        <v>102.21338499711095</v>
      </c>
      <c r="AC91" s="48">
        <f t="shared" si="49"/>
        <v>102.55033675532984</v>
      </c>
      <c r="AD91" s="48"/>
      <c r="AE91" s="45">
        <v>42823</v>
      </c>
      <c r="AF91" s="42">
        <v>61835.34</v>
      </c>
      <c r="AG91" s="47">
        <f t="shared" si="50"/>
        <v>3.6659145016848527E-4</v>
      </c>
      <c r="AH91" s="48">
        <f t="shared" si="51"/>
        <v>102.34685586593145</v>
      </c>
      <c r="AI91" s="48"/>
      <c r="AJ91" s="48"/>
      <c r="AK91" s="45">
        <v>42823</v>
      </c>
      <c r="AL91" s="42">
        <v>39755.660000000003</v>
      </c>
      <c r="AM91" s="47">
        <f t="shared" si="52"/>
        <v>6.9044102896098636E-4</v>
      </c>
      <c r="AN91" s="48">
        <f t="shared" si="53"/>
        <v>102.05175687570473</v>
      </c>
      <c r="AO91" s="48"/>
      <c r="AP91" s="48"/>
      <c r="AQ91" s="42">
        <f t="shared" si="36"/>
        <v>102.41453443747109</v>
      </c>
      <c r="AS91" s="42">
        <f t="shared" si="37"/>
        <v>102.05175687570473</v>
      </c>
      <c r="AT91" s="42">
        <f t="shared" si="38"/>
        <v>102.61828608580596</v>
      </c>
      <c r="AU91" s="48"/>
      <c r="AV91" s="48"/>
      <c r="AW91" s="48"/>
      <c r="AX91" s="48"/>
      <c r="AY91" s="48"/>
      <c r="AZ91" s="45"/>
    </row>
    <row r="92" spans="2:52" x14ac:dyDescent="0.2">
      <c r="B92" s="45">
        <v>42824</v>
      </c>
      <c r="C92" s="42">
        <v>36066.39</v>
      </c>
      <c r="D92" s="47">
        <f t="shared" si="39"/>
        <v>1.7054794976401055E-4</v>
      </c>
      <c r="E92" s="48">
        <f t="shared" si="40"/>
        <v>102.4355226396076</v>
      </c>
      <c r="F92" s="48"/>
      <c r="G92" s="45">
        <v>42824</v>
      </c>
      <c r="H92" s="42">
        <v>35920.639999999999</v>
      </c>
      <c r="I92" s="47">
        <f t="shared" si="41"/>
        <v>1.041292539165628E-4</v>
      </c>
      <c r="J92" s="48">
        <f t="shared" si="42"/>
        <v>102.5839734245987</v>
      </c>
      <c r="K92" s="48"/>
      <c r="L92" s="45">
        <v>42824</v>
      </c>
      <c r="M92" s="42">
        <v>39887.15</v>
      </c>
      <c r="N92" s="47">
        <f t="shared" si="43"/>
        <v>7.0202974349564684E-5</v>
      </c>
      <c r="O92" s="48">
        <f t="shared" si="44"/>
        <v>102.48615413076467</v>
      </c>
      <c r="P92" s="48"/>
      <c r="Q92" s="45">
        <v>42824</v>
      </c>
      <c r="R92" s="42">
        <v>37634.75</v>
      </c>
      <c r="S92" s="47">
        <f t="shared" si="45"/>
        <v>1.8071672785802129E-4</v>
      </c>
      <c r="T92" s="48">
        <f t="shared" si="46"/>
        <v>102.63683092668579</v>
      </c>
      <c r="U92" s="48"/>
      <c r="V92" s="45">
        <v>42824</v>
      </c>
      <c r="W92" s="42">
        <v>1505.35</v>
      </c>
      <c r="X92" s="47">
        <f t="shared" si="54"/>
        <v>7.0465136376629545E-4</v>
      </c>
      <c r="Y92" s="42">
        <f t="shared" si="35"/>
        <v>3.7820663063792281E-5</v>
      </c>
      <c r="Z92" s="48">
        <f t="shared" si="47"/>
        <v>102.33166785629318</v>
      </c>
      <c r="AA92" s="48">
        <f t="shared" si="48"/>
        <v>102.6767712173333</v>
      </c>
      <c r="AB92" s="48">
        <f t="shared" si="49"/>
        <v>102.25961048230862</v>
      </c>
      <c r="AC92" s="48">
        <f t="shared" si="49"/>
        <v>102.60059314698549</v>
      </c>
      <c r="AD92" s="48"/>
      <c r="AE92" s="45">
        <v>42824</v>
      </c>
      <c r="AF92" s="42">
        <v>61849.46</v>
      </c>
      <c r="AG92" s="47">
        <f t="shared" si="50"/>
        <v>2.283483845968437E-4</v>
      </c>
      <c r="AH92" s="48">
        <f t="shared" si="51"/>
        <v>102.37022660513699</v>
      </c>
      <c r="AI92" s="48"/>
      <c r="AJ92" s="48"/>
      <c r="AK92" s="45">
        <v>42824</v>
      </c>
      <c r="AL92" s="42">
        <v>39759.46</v>
      </c>
      <c r="AM92" s="47">
        <f t="shared" si="52"/>
        <v>9.5583874094806731E-5</v>
      </c>
      <c r="AN92" s="48">
        <f t="shared" si="53"/>
        <v>102.06151137798508</v>
      </c>
      <c r="AO92" s="48"/>
      <c r="AP92" s="48"/>
      <c r="AQ92" s="42">
        <f t="shared" si="36"/>
        <v>102.42903651746315</v>
      </c>
      <c r="AS92" s="42">
        <f t="shared" si="37"/>
        <v>102.06151137798508</v>
      </c>
      <c r="AT92" s="42">
        <f t="shared" si="38"/>
        <v>102.63683092668579</v>
      </c>
      <c r="AU92" s="48"/>
      <c r="AV92" s="48"/>
      <c r="AW92" s="48"/>
      <c r="AX92" s="48"/>
      <c r="AY92" s="48"/>
      <c r="AZ92" s="45"/>
    </row>
    <row r="93" spans="2:52" x14ac:dyDescent="0.2">
      <c r="B93" s="45">
        <v>42825</v>
      </c>
      <c r="C93" s="42">
        <v>36093.019999999997</v>
      </c>
      <c r="D93" s="47">
        <f t="shared" si="39"/>
        <v>7.3836056228526736E-4</v>
      </c>
      <c r="E93" s="48">
        <f t="shared" si="40"/>
        <v>102.51115698970176</v>
      </c>
      <c r="F93" s="48"/>
      <c r="G93" s="45">
        <v>42825</v>
      </c>
      <c r="H93" s="42">
        <v>35949.19</v>
      </c>
      <c r="I93" s="47">
        <f t="shared" si="41"/>
        <v>7.9480766489692378E-4</v>
      </c>
      <c r="J93" s="48">
        <f t="shared" si="42"/>
        <v>102.66550795297215</v>
      </c>
      <c r="K93" s="48"/>
      <c r="L93" s="45">
        <v>42825</v>
      </c>
      <c r="M93" s="42">
        <v>39918.97</v>
      </c>
      <c r="N93" s="47">
        <f t="shared" si="43"/>
        <v>7.9775065403264733E-4</v>
      </c>
      <c r="O93" s="48">
        <f t="shared" si="44"/>
        <v>102.56791252725178</v>
      </c>
      <c r="P93" s="48"/>
      <c r="Q93" s="45">
        <v>42825</v>
      </c>
      <c r="R93" s="42">
        <v>37664.129999999997</v>
      </c>
      <c r="S93" s="47">
        <f t="shared" si="45"/>
        <v>7.8066148971345228E-4</v>
      </c>
      <c r="T93" s="48">
        <f t="shared" si="46"/>
        <v>102.71695554801649</v>
      </c>
      <c r="U93" s="48"/>
      <c r="V93" s="45">
        <v>42825</v>
      </c>
      <c r="W93" s="42">
        <v>1508.75</v>
      </c>
      <c r="X93" s="47">
        <f t="shared" si="54"/>
        <v>2.2586109542632737E-3</v>
      </c>
      <c r="Y93" s="42">
        <f t="shared" si="35"/>
        <v>3.7820663063792281E-5</v>
      </c>
      <c r="Z93" s="48">
        <f t="shared" si="47"/>
        <v>102.56279528228143</v>
      </c>
      <c r="AA93" s="48">
        <f t="shared" si="48"/>
        <v>102.91256140112183</v>
      </c>
      <c r="AB93" s="48">
        <f t="shared" si="49"/>
        <v>102.33166785629318</v>
      </c>
      <c r="AC93" s="48">
        <f t="shared" si="49"/>
        <v>102.6767712173333</v>
      </c>
      <c r="AD93" s="48"/>
      <c r="AE93" s="45">
        <v>42825</v>
      </c>
      <c r="AF93" s="42">
        <v>61893.120000000003</v>
      </c>
      <c r="AG93" s="47">
        <f t="shared" si="50"/>
        <v>7.0590753743049461E-4</v>
      </c>
      <c r="AH93" s="48">
        <f t="shared" si="51"/>
        <v>102.44249051970603</v>
      </c>
      <c r="AI93" s="48"/>
      <c r="AJ93" s="48"/>
      <c r="AK93" s="45">
        <v>42825</v>
      </c>
      <c r="AL93" s="42">
        <v>39778.239999999998</v>
      </c>
      <c r="AM93" s="47">
        <f t="shared" si="52"/>
        <v>4.7234041911026203E-4</v>
      </c>
      <c r="AN93" s="48">
        <f t="shared" si="53"/>
        <v>102.10971915504439</v>
      </c>
      <c r="AO93" s="48"/>
      <c r="AP93" s="48"/>
      <c r="AQ93" s="42">
        <f t="shared" si="36"/>
        <v>102.50229044878211</v>
      </c>
      <c r="AS93" s="42">
        <f t="shared" si="37"/>
        <v>102.10971915504439</v>
      </c>
      <c r="AT93" s="42">
        <f t="shared" si="38"/>
        <v>102.71695554801649</v>
      </c>
      <c r="AU93" s="48"/>
      <c r="AV93" s="48"/>
      <c r="AW93" s="48"/>
      <c r="AX93" s="48"/>
      <c r="AY93" s="48"/>
      <c r="AZ93" s="45"/>
    </row>
    <row r="94" spans="2:52" x14ac:dyDescent="0.2">
      <c r="B94" s="45">
        <v>42826</v>
      </c>
      <c r="C94" s="42">
        <v>36093.019999999997</v>
      </c>
      <c r="D94" s="47">
        <f t="shared" si="39"/>
        <v>0</v>
      </c>
      <c r="E94" s="48">
        <f t="shared" si="40"/>
        <v>102.51115698970176</v>
      </c>
      <c r="F94" s="48"/>
      <c r="G94" s="45">
        <v>42826</v>
      </c>
      <c r="H94" s="42">
        <v>35949.19</v>
      </c>
      <c r="I94" s="47">
        <f t="shared" si="41"/>
        <v>0</v>
      </c>
      <c r="J94" s="48">
        <f t="shared" si="42"/>
        <v>102.66550795297215</v>
      </c>
      <c r="K94" s="48"/>
      <c r="L94" s="45">
        <v>42826</v>
      </c>
      <c r="M94" s="42">
        <v>39918.97</v>
      </c>
      <c r="N94" s="47">
        <f t="shared" si="43"/>
        <v>0</v>
      </c>
      <c r="O94" s="48">
        <f t="shared" si="44"/>
        <v>102.56791252725178</v>
      </c>
      <c r="P94" s="48"/>
      <c r="Q94" s="45">
        <v>42826</v>
      </c>
      <c r="R94" s="42">
        <v>37664.129999999997</v>
      </c>
      <c r="S94" s="47">
        <f t="shared" si="45"/>
        <v>0</v>
      </c>
      <c r="T94" s="48">
        <f t="shared" si="46"/>
        <v>102.71695554801649</v>
      </c>
      <c r="U94" s="48"/>
      <c r="V94" s="45">
        <v>42826</v>
      </c>
      <c r="W94" s="42">
        <v>1509.02</v>
      </c>
      <c r="X94" s="47">
        <f t="shared" si="54"/>
        <v>1.7895608947804398E-4</v>
      </c>
      <c r="Y94" s="42">
        <f t="shared" si="35"/>
        <v>3.6469196655231073E-5</v>
      </c>
      <c r="Z94" s="48">
        <f t="shared" si="47"/>
        <v>102.58114951905108</v>
      </c>
      <c r="AA94" s="48">
        <f t="shared" si="48"/>
        <v>102.93473136910838</v>
      </c>
      <c r="AB94" s="48">
        <f t="shared" si="49"/>
        <v>102.56279528228143</v>
      </c>
      <c r="AC94" s="48">
        <f t="shared" si="49"/>
        <v>102.91256140112183</v>
      </c>
      <c r="AD94" s="48"/>
      <c r="AE94" s="45">
        <v>42826</v>
      </c>
      <c r="AF94" s="42">
        <v>61893.120000000003</v>
      </c>
      <c r="AG94" s="47">
        <f t="shared" si="50"/>
        <v>0</v>
      </c>
      <c r="AH94" s="48">
        <f t="shared" si="51"/>
        <v>102.44249051970603</v>
      </c>
      <c r="AI94" s="48"/>
      <c r="AJ94" s="48"/>
      <c r="AK94" s="45">
        <v>42826</v>
      </c>
      <c r="AL94" s="42">
        <v>39778.239999999998</v>
      </c>
      <c r="AM94" s="47">
        <f t="shared" si="52"/>
        <v>0</v>
      </c>
      <c r="AN94" s="48">
        <f t="shared" si="53"/>
        <v>102.10971915504439</v>
      </c>
      <c r="AO94" s="48"/>
      <c r="AP94" s="48"/>
      <c r="AQ94" s="42">
        <f t="shared" si="36"/>
        <v>102.50229044878211</v>
      </c>
      <c r="AS94" s="42">
        <f t="shared" si="37"/>
        <v>102.10971915504439</v>
      </c>
      <c r="AT94" s="42">
        <f t="shared" si="38"/>
        <v>102.71695554801649</v>
      </c>
      <c r="AU94" s="48"/>
      <c r="AV94" s="48"/>
      <c r="AW94" s="48"/>
      <c r="AX94" s="48"/>
      <c r="AY94" s="48"/>
      <c r="AZ94" s="45"/>
    </row>
    <row r="95" spans="2:52" x14ac:dyDescent="0.2">
      <c r="B95" s="45">
        <v>42827</v>
      </c>
      <c r="C95" s="42">
        <v>36093.019999999997</v>
      </c>
      <c r="D95" s="47">
        <f t="shared" si="39"/>
        <v>0</v>
      </c>
      <c r="E95" s="48">
        <f t="shared" si="40"/>
        <v>102.51115698970176</v>
      </c>
      <c r="F95" s="48"/>
      <c r="G95" s="45">
        <v>42827</v>
      </c>
      <c r="H95" s="42">
        <v>35949.19</v>
      </c>
      <c r="I95" s="47">
        <f t="shared" si="41"/>
        <v>0</v>
      </c>
      <c r="J95" s="48">
        <f t="shared" si="42"/>
        <v>102.66550795297215</v>
      </c>
      <c r="K95" s="48"/>
      <c r="L95" s="45">
        <v>42827</v>
      </c>
      <c r="M95" s="42">
        <v>39918.97</v>
      </c>
      <c r="N95" s="47">
        <f t="shared" si="43"/>
        <v>0</v>
      </c>
      <c r="O95" s="48">
        <f t="shared" si="44"/>
        <v>102.56791252725178</v>
      </c>
      <c r="P95" s="48"/>
      <c r="Q95" s="45">
        <v>42827</v>
      </c>
      <c r="R95" s="42">
        <v>37664.129999999997</v>
      </c>
      <c r="S95" s="47">
        <f t="shared" si="45"/>
        <v>0</v>
      </c>
      <c r="T95" s="48">
        <f t="shared" si="46"/>
        <v>102.71695554801649</v>
      </c>
      <c r="U95" s="48"/>
      <c r="V95" s="45">
        <v>42827</v>
      </c>
      <c r="W95" s="42">
        <v>1509.16</v>
      </c>
      <c r="X95" s="47">
        <f t="shared" si="54"/>
        <v>9.2775443665482626E-5</v>
      </c>
      <c r="Y95" s="42">
        <f t="shared" si="35"/>
        <v>3.6469196655231073E-5</v>
      </c>
      <c r="Z95" s="48">
        <f t="shared" si="47"/>
        <v>102.59066653070943</v>
      </c>
      <c r="AA95" s="48">
        <f t="shared" si="48"/>
        <v>102.94803513144069</v>
      </c>
      <c r="AB95" s="48">
        <f t="shared" si="49"/>
        <v>102.58114951905108</v>
      </c>
      <c r="AC95" s="48">
        <f t="shared" si="49"/>
        <v>102.93473136910838</v>
      </c>
      <c r="AD95" s="48"/>
      <c r="AE95" s="45">
        <v>42827</v>
      </c>
      <c r="AF95" s="42">
        <v>61893.120000000003</v>
      </c>
      <c r="AG95" s="47">
        <f t="shared" si="50"/>
        <v>0</v>
      </c>
      <c r="AH95" s="48">
        <f t="shared" si="51"/>
        <v>102.44249051970603</v>
      </c>
      <c r="AI95" s="48"/>
      <c r="AJ95" s="48"/>
      <c r="AK95" s="45">
        <v>42827</v>
      </c>
      <c r="AL95" s="42">
        <v>39778.239999999998</v>
      </c>
      <c r="AM95" s="47">
        <f t="shared" si="52"/>
        <v>0</v>
      </c>
      <c r="AN95" s="48">
        <f t="shared" si="53"/>
        <v>102.10971915504439</v>
      </c>
      <c r="AO95" s="48"/>
      <c r="AP95" s="48"/>
      <c r="AQ95" s="42">
        <f t="shared" si="36"/>
        <v>102.50229044878211</v>
      </c>
      <c r="AS95" s="42">
        <f t="shared" si="37"/>
        <v>102.10971915504439</v>
      </c>
      <c r="AT95" s="42">
        <f t="shared" si="38"/>
        <v>102.71695554801649</v>
      </c>
      <c r="AU95" s="48"/>
      <c r="AV95" s="48"/>
      <c r="AW95" s="48"/>
      <c r="AX95" s="48"/>
      <c r="AY95" s="48"/>
      <c r="AZ95" s="45"/>
    </row>
    <row r="96" spans="2:52" x14ac:dyDescent="0.2">
      <c r="B96" s="45">
        <v>42828</v>
      </c>
      <c r="C96" s="42">
        <v>36204.71</v>
      </c>
      <c r="D96" s="47">
        <f t="shared" si="39"/>
        <v>3.0945041451229116E-3</v>
      </c>
      <c r="E96" s="48">
        <f t="shared" si="40"/>
        <v>102.82837818992773</v>
      </c>
      <c r="F96" s="48"/>
      <c r="G96" s="45">
        <v>42828</v>
      </c>
      <c r="H96" s="42">
        <v>36044.22</v>
      </c>
      <c r="I96" s="47">
        <f t="shared" si="41"/>
        <v>2.6434531626442492E-3</v>
      </c>
      <c r="J96" s="48">
        <f t="shared" si="42"/>
        <v>102.93689941466491</v>
      </c>
      <c r="K96" s="48"/>
      <c r="L96" s="45">
        <v>42828</v>
      </c>
      <c r="M96" s="42">
        <v>40017.019999999997</v>
      </c>
      <c r="N96" s="47">
        <f t="shared" si="43"/>
        <v>2.4562256992100018E-3</v>
      </c>
      <c r="O96" s="48">
        <f t="shared" si="44"/>
        <v>102.81984246991554</v>
      </c>
      <c r="P96" s="48"/>
      <c r="Q96" s="45">
        <v>42828</v>
      </c>
      <c r="R96" s="42">
        <v>37753.07</v>
      </c>
      <c r="S96" s="47">
        <f t="shared" si="45"/>
        <v>2.3613979667127527E-3</v>
      </c>
      <c r="T96" s="48">
        <f t="shared" si="46"/>
        <v>102.9595111579945</v>
      </c>
      <c r="U96" s="48"/>
      <c r="V96" s="45">
        <v>42828</v>
      </c>
      <c r="W96" s="42">
        <v>1509</v>
      </c>
      <c r="X96" s="47">
        <f t="shared" si="54"/>
        <v>-1.060192424925388E-4</v>
      </c>
      <c r="Y96" s="42">
        <f t="shared" si="35"/>
        <v>3.6469196655231073E-5</v>
      </c>
      <c r="Z96" s="48">
        <f t="shared" si="47"/>
        <v>102.57978994595703</v>
      </c>
      <c r="AA96" s="48">
        <f t="shared" si="48"/>
        <v>102.94087509087844</v>
      </c>
      <c r="AB96" s="48">
        <f t="shared" si="49"/>
        <v>102.59066653070943</v>
      </c>
      <c r="AC96" s="48">
        <f t="shared" si="49"/>
        <v>102.94803513144069</v>
      </c>
      <c r="AD96" s="48"/>
      <c r="AE96" s="45">
        <v>42828</v>
      </c>
      <c r="AF96" s="42">
        <v>62056.91</v>
      </c>
      <c r="AG96" s="47">
        <f t="shared" si="50"/>
        <v>2.6463361355835158E-3</v>
      </c>
      <c r="AH96" s="48">
        <f t="shared" si="51"/>
        <v>102.7135877841875</v>
      </c>
      <c r="AI96" s="48"/>
      <c r="AJ96" s="48"/>
      <c r="AK96" s="45">
        <v>42828</v>
      </c>
      <c r="AL96" s="42">
        <v>39821.69</v>
      </c>
      <c r="AM96" s="47">
        <f t="shared" si="52"/>
        <v>1.0923057430394234E-3</v>
      </c>
      <c r="AN96" s="48">
        <f t="shared" si="53"/>
        <v>102.22125418769758</v>
      </c>
      <c r="AO96" s="48"/>
      <c r="AP96" s="48"/>
      <c r="AQ96" s="42">
        <f t="shared" si="36"/>
        <v>102.74657886739796</v>
      </c>
      <c r="AS96" s="42">
        <f t="shared" si="37"/>
        <v>102.22125418769758</v>
      </c>
      <c r="AT96" s="42">
        <f t="shared" si="38"/>
        <v>102.9595111579945</v>
      </c>
      <c r="AU96" s="48"/>
      <c r="AV96" s="48"/>
      <c r="AW96" s="48"/>
      <c r="AX96" s="48"/>
      <c r="AY96" s="48"/>
      <c r="AZ96" s="45"/>
    </row>
    <row r="97" spans="2:52" x14ac:dyDescent="0.2">
      <c r="B97" s="45">
        <v>42829</v>
      </c>
      <c r="C97" s="42">
        <v>36190.78</v>
      </c>
      <c r="D97" s="47">
        <f t="shared" si="39"/>
        <v>-3.847565689657495E-4</v>
      </c>
      <c r="E97" s="48">
        <f t="shared" si="40"/>
        <v>102.78881429594307</v>
      </c>
      <c r="F97" s="48"/>
      <c r="G97" s="45">
        <v>42829</v>
      </c>
      <c r="H97" s="42">
        <v>36033.919999999998</v>
      </c>
      <c r="I97" s="47">
        <f t="shared" si="41"/>
        <v>-2.857601024519596E-4</v>
      </c>
      <c r="J97" s="48">
        <f t="shared" si="42"/>
        <v>102.90748415574208</v>
      </c>
      <c r="K97" s="48"/>
      <c r="L97" s="45">
        <v>42829</v>
      </c>
      <c r="M97" s="42">
        <v>40008.300000000003</v>
      </c>
      <c r="N97" s="47">
        <f t="shared" si="43"/>
        <v>-2.1790728045201213E-4</v>
      </c>
      <c r="O97" s="48">
        <f t="shared" si="44"/>
        <v>102.79743727766642</v>
      </c>
      <c r="P97" s="48"/>
      <c r="Q97" s="45">
        <v>42829</v>
      </c>
      <c r="R97" s="42">
        <v>37751.279999999999</v>
      </c>
      <c r="S97" s="47">
        <f t="shared" si="45"/>
        <v>-4.7413362674886272E-5</v>
      </c>
      <c r="T97" s="48">
        <f t="shared" si="46"/>
        <v>102.95462950135114</v>
      </c>
      <c r="U97" s="48"/>
      <c r="V97" s="45">
        <v>42829</v>
      </c>
      <c r="W97" s="42">
        <v>1511.62</v>
      </c>
      <c r="X97" s="47">
        <f t="shared" si="54"/>
        <v>1.7362491716368389E-3</v>
      </c>
      <c r="Y97" s="42">
        <f t="shared" si="35"/>
        <v>3.6469196655231073E-5</v>
      </c>
      <c r="Z97" s="48">
        <f t="shared" si="47"/>
        <v>102.75789402127738</v>
      </c>
      <c r="AA97" s="48">
        <f t="shared" si="48"/>
        <v>103.1233602710001</v>
      </c>
      <c r="AB97" s="48">
        <f t="shared" si="49"/>
        <v>102.57978994595703</v>
      </c>
      <c r="AC97" s="48">
        <f t="shared" si="49"/>
        <v>102.94087509087844</v>
      </c>
      <c r="AD97" s="48"/>
      <c r="AE97" s="45">
        <v>42829</v>
      </c>
      <c r="AF97" s="42">
        <v>62042.29</v>
      </c>
      <c r="AG97" s="47">
        <f t="shared" si="50"/>
        <v>-2.3559020260599528E-4</v>
      </c>
      <c r="AH97" s="48">
        <f t="shared" si="51"/>
        <v>102.68938946923103</v>
      </c>
      <c r="AI97" s="48"/>
      <c r="AJ97" s="48"/>
      <c r="AK97" s="45">
        <v>42829</v>
      </c>
      <c r="AL97" s="42">
        <v>39808.089999999997</v>
      </c>
      <c r="AM97" s="47">
        <f t="shared" si="52"/>
        <v>-3.4152242157492463E-4</v>
      </c>
      <c r="AN97" s="48">
        <f t="shared" si="53"/>
        <v>102.18634333743097</v>
      </c>
      <c r="AO97" s="48"/>
      <c r="AP97" s="48"/>
      <c r="AQ97" s="42">
        <f t="shared" si="36"/>
        <v>102.72068300622745</v>
      </c>
      <c r="AS97" s="42">
        <f t="shared" si="37"/>
        <v>102.18634333743097</v>
      </c>
      <c r="AT97" s="42">
        <f t="shared" si="38"/>
        <v>102.95462950135114</v>
      </c>
      <c r="AU97" s="48"/>
      <c r="AV97" s="48"/>
      <c r="AW97" s="48"/>
      <c r="AX97" s="48"/>
      <c r="AY97" s="48"/>
      <c r="AZ97" s="45"/>
    </row>
    <row r="98" spans="2:52" x14ac:dyDescent="0.2">
      <c r="B98" s="45">
        <v>42830</v>
      </c>
      <c r="C98" s="42">
        <v>36253.870000000003</v>
      </c>
      <c r="D98" s="47">
        <f t="shared" si="39"/>
        <v>1.7432616815664659E-3</v>
      </c>
      <c r="E98" s="48">
        <f t="shared" si="40"/>
        <v>102.96800209719883</v>
      </c>
      <c r="F98" s="48"/>
      <c r="G98" s="45">
        <v>42830</v>
      </c>
      <c r="H98" s="42">
        <v>36093.440000000002</v>
      </c>
      <c r="I98" s="47">
        <f t="shared" si="41"/>
        <v>1.6517769923451997E-3</v>
      </c>
      <c r="J98" s="48">
        <f t="shared" si="42"/>
        <v>103.07746437041067</v>
      </c>
      <c r="K98" s="48"/>
      <c r="L98" s="45">
        <v>42830</v>
      </c>
      <c r="M98" s="42">
        <v>40089.74</v>
      </c>
      <c r="N98" s="47">
        <f t="shared" si="43"/>
        <v>2.0355776176441687E-3</v>
      </c>
      <c r="O98" s="48">
        <f t="shared" si="44"/>
        <v>103.00668944014002</v>
      </c>
      <c r="P98" s="48"/>
      <c r="Q98" s="45">
        <v>42830</v>
      </c>
      <c r="R98" s="42">
        <v>37819.620000000003</v>
      </c>
      <c r="S98" s="47">
        <f t="shared" si="45"/>
        <v>1.8102697444961624E-3</v>
      </c>
      <c r="T98" s="48">
        <f t="shared" si="46"/>
        <v>103.14100515219324</v>
      </c>
      <c r="U98" s="48"/>
      <c r="V98" s="45">
        <v>42830</v>
      </c>
      <c r="W98" s="42">
        <v>1511.72</v>
      </c>
      <c r="X98" s="47">
        <f t="shared" si="54"/>
        <v>6.6154192191358874E-5</v>
      </c>
      <c r="Y98" s="42">
        <f t="shared" si="35"/>
        <v>3.6469196655231073E-5</v>
      </c>
      <c r="Z98" s="48">
        <f t="shared" si="47"/>
        <v>102.76469188674764</v>
      </c>
      <c r="AA98" s="48">
        <f t="shared" si="48"/>
        <v>103.13394313970035</v>
      </c>
      <c r="AB98" s="48">
        <f t="shared" si="49"/>
        <v>102.75789402127738</v>
      </c>
      <c r="AC98" s="48">
        <f t="shared" si="49"/>
        <v>103.1233602710001</v>
      </c>
      <c r="AD98" s="48"/>
      <c r="AE98" s="45">
        <v>42830</v>
      </c>
      <c r="AF98" s="42">
        <v>62172.91</v>
      </c>
      <c r="AG98" s="47">
        <f t="shared" si="50"/>
        <v>2.1053381491882295E-3</v>
      </c>
      <c r="AH98" s="48">
        <f t="shared" si="51"/>
        <v>102.90558535839745</v>
      </c>
      <c r="AI98" s="48"/>
      <c r="AJ98" s="48"/>
      <c r="AK98" s="45">
        <v>42830</v>
      </c>
      <c r="AL98" s="42">
        <v>39851.919999999998</v>
      </c>
      <c r="AM98" s="47">
        <f t="shared" si="52"/>
        <v>1.101032478574071E-3</v>
      </c>
      <c r="AN98" s="48">
        <f t="shared" si="53"/>
        <v>102.2988538203122</v>
      </c>
      <c r="AO98" s="48"/>
      <c r="AP98" s="48"/>
      <c r="AQ98" s="42">
        <f t="shared" si="36"/>
        <v>102.89960003977541</v>
      </c>
      <c r="AS98" s="42">
        <f t="shared" si="37"/>
        <v>102.2988538203122</v>
      </c>
      <c r="AT98" s="42">
        <f t="shared" si="38"/>
        <v>103.14100515219324</v>
      </c>
      <c r="AU98" s="48"/>
      <c r="AV98" s="48"/>
      <c r="AW98" s="48"/>
      <c r="AX98" s="48"/>
      <c r="AY98" s="48"/>
      <c r="AZ98" s="45"/>
    </row>
    <row r="99" spans="2:52" x14ac:dyDescent="0.2">
      <c r="B99" s="45">
        <v>42831</v>
      </c>
      <c r="C99" s="42">
        <v>36256.39</v>
      </c>
      <c r="D99" s="47">
        <f t="shared" si="39"/>
        <v>6.9509820606716843E-5</v>
      </c>
      <c r="E99" s="48">
        <f t="shared" si="40"/>
        <v>102.97515938455284</v>
      </c>
      <c r="F99" s="48"/>
      <c r="G99" s="45">
        <v>42831</v>
      </c>
      <c r="H99" s="42">
        <v>36092.31</v>
      </c>
      <c r="I99" s="47">
        <f t="shared" si="41"/>
        <v>-3.1307628200694104E-5</v>
      </c>
      <c r="J99" s="48">
        <f t="shared" si="42"/>
        <v>103.07423725948028</v>
      </c>
      <c r="K99" s="48"/>
      <c r="L99" s="45">
        <v>42831</v>
      </c>
      <c r="M99" s="42">
        <v>40080.239999999998</v>
      </c>
      <c r="N99" s="47">
        <f t="shared" si="43"/>
        <v>-2.3696836148101585E-4</v>
      </c>
      <c r="O99" s="48">
        <f t="shared" si="44"/>
        <v>102.98228011372181</v>
      </c>
      <c r="P99" s="48"/>
      <c r="Q99" s="45">
        <v>42831</v>
      </c>
      <c r="R99" s="42">
        <v>37818.89</v>
      </c>
      <c r="S99" s="47">
        <f t="shared" si="45"/>
        <v>-1.9302150576994137E-5</v>
      </c>
      <c r="T99" s="48">
        <f t="shared" si="46"/>
        <v>103.13901430898113</v>
      </c>
      <c r="U99" s="48"/>
      <c r="V99" s="45">
        <v>42831</v>
      </c>
      <c r="W99" s="42">
        <v>1511.35</v>
      </c>
      <c r="X99" s="47">
        <f t="shared" si="54"/>
        <v>-2.4475431958304039E-4</v>
      </c>
      <c r="Y99" s="42">
        <f t="shared" si="35"/>
        <v>3.6469196655231073E-5</v>
      </c>
      <c r="Z99" s="48">
        <f t="shared" si="47"/>
        <v>102.73953978450774</v>
      </c>
      <c r="AA99" s="48">
        <f t="shared" si="48"/>
        <v>103.11246187367547</v>
      </c>
      <c r="AB99" s="48">
        <f t="shared" si="49"/>
        <v>102.76469188674764</v>
      </c>
      <c r="AC99" s="48">
        <f t="shared" si="49"/>
        <v>103.13394313970035</v>
      </c>
      <c r="AD99" s="48"/>
      <c r="AE99" s="45">
        <v>42831</v>
      </c>
      <c r="AF99" s="42">
        <v>62158.67</v>
      </c>
      <c r="AG99" s="47">
        <f t="shared" si="50"/>
        <v>-2.2903866008527896E-4</v>
      </c>
      <c r="AH99" s="48">
        <f t="shared" si="51"/>
        <v>102.88201600101166</v>
      </c>
      <c r="AI99" s="48"/>
      <c r="AJ99" s="48"/>
      <c r="AK99" s="45">
        <v>42831</v>
      </c>
      <c r="AL99" s="42">
        <v>39839.910000000003</v>
      </c>
      <c r="AM99" s="47">
        <f t="shared" si="52"/>
        <v>-3.0136565565708207E-4</v>
      </c>
      <c r="AN99" s="48">
        <f t="shared" si="53"/>
        <v>102.26802445915767</v>
      </c>
      <c r="AO99" s="48"/>
      <c r="AP99" s="48"/>
      <c r="AQ99" s="42">
        <f t="shared" si="36"/>
        <v>102.88678858781758</v>
      </c>
      <c r="AS99" s="42">
        <f t="shared" si="37"/>
        <v>102.26802445915767</v>
      </c>
      <c r="AT99" s="42">
        <f t="shared" si="38"/>
        <v>103.13901430898113</v>
      </c>
      <c r="AU99" s="48"/>
      <c r="AV99" s="48"/>
      <c r="AW99" s="48"/>
      <c r="AX99" s="48"/>
      <c r="AY99" s="48"/>
      <c r="AZ99" s="45"/>
    </row>
    <row r="100" spans="2:52" x14ac:dyDescent="0.2">
      <c r="B100" s="45">
        <v>42832</v>
      </c>
      <c r="C100" s="42">
        <v>36249.68</v>
      </c>
      <c r="D100" s="47">
        <f t="shared" si="39"/>
        <v>-1.8507082475660575E-4</v>
      </c>
      <c r="E100" s="48">
        <f t="shared" si="40"/>
        <v>102.9561016868761</v>
      </c>
      <c r="F100" s="48"/>
      <c r="G100" s="45">
        <v>42832</v>
      </c>
      <c r="H100" s="42">
        <v>36092.43</v>
      </c>
      <c r="I100" s="47">
        <f t="shared" si="41"/>
        <v>3.3248079716052814E-6</v>
      </c>
      <c r="J100" s="48">
        <f t="shared" si="42"/>
        <v>103.074579961526</v>
      </c>
      <c r="K100" s="48"/>
      <c r="L100" s="45">
        <v>42832</v>
      </c>
      <c r="M100" s="42">
        <v>40078.17</v>
      </c>
      <c r="N100" s="47">
        <f t="shared" si="43"/>
        <v>-5.1646397326909899E-5</v>
      </c>
      <c r="O100" s="48">
        <f t="shared" si="44"/>
        <v>102.97696144996543</v>
      </c>
      <c r="P100" s="48"/>
      <c r="Q100" s="45">
        <v>42832</v>
      </c>
      <c r="R100" s="42">
        <v>37819.910000000003</v>
      </c>
      <c r="S100" s="47">
        <f t="shared" si="45"/>
        <v>2.6970648794977237E-5</v>
      </c>
      <c r="T100" s="48">
        <f t="shared" si="46"/>
        <v>103.14179603511312</v>
      </c>
      <c r="U100" s="48"/>
      <c r="V100" s="45">
        <v>42832</v>
      </c>
      <c r="W100" s="74">
        <v>1512.96</v>
      </c>
      <c r="X100" s="47">
        <f t="shared" si="54"/>
        <v>1.0652727693785113E-3</v>
      </c>
      <c r="Y100" s="42">
        <f t="shared" si="35"/>
        <v>3.6469196655231073E-5</v>
      </c>
      <c r="Z100" s="48">
        <f t="shared" si="47"/>
        <v>102.84898541857866</v>
      </c>
      <c r="AA100" s="48">
        <f t="shared" si="48"/>
        <v>103.22606520014276</v>
      </c>
      <c r="AB100" s="48">
        <f t="shared" si="49"/>
        <v>102.73953978450774</v>
      </c>
      <c r="AC100" s="48">
        <f t="shared" si="49"/>
        <v>103.11246187367547</v>
      </c>
      <c r="AD100" s="48"/>
      <c r="AE100" s="45">
        <v>42832</v>
      </c>
      <c r="AF100" s="42">
        <v>62159.25</v>
      </c>
      <c r="AG100" s="47">
        <f t="shared" si="50"/>
        <v>9.3309589797030412E-6</v>
      </c>
      <c r="AH100" s="48">
        <f t="shared" si="51"/>
        <v>102.88297598888272</v>
      </c>
      <c r="AI100" s="48"/>
      <c r="AJ100" s="48"/>
      <c r="AK100" s="45">
        <v>42832</v>
      </c>
      <c r="AL100" s="42">
        <v>39846.83</v>
      </c>
      <c r="AM100" s="47">
        <f t="shared" si="52"/>
        <v>1.7369517150012115E-4</v>
      </c>
      <c r="AN100" s="48">
        <f t="shared" si="53"/>
        <v>102.28578792120508</v>
      </c>
      <c r="AO100" s="48"/>
      <c r="AP100" s="48"/>
      <c r="AQ100" s="42">
        <f t="shared" si="36"/>
        <v>102.88636717392806</v>
      </c>
      <c r="AS100" s="42">
        <f t="shared" si="37"/>
        <v>102.28578792120508</v>
      </c>
      <c r="AT100" s="42">
        <f t="shared" si="38"/>
        <v>103.14179603511312</v>
      </c>
      <c r="AU100" s="48"/>
      <c r="AV100" s="48"/>
      <c r="AW100" s="48"/>
      <c r="AX100" s="48"/>
      <c r="AY100" s="48"/>
      <c r="AZ100" s="45"/>
    </row>
    <row r="101" spans="2:52" x14ac:dyDescent="0.2">
      <c r="B101" s="45">
        <v>42833</v>
      </c>
      <c r="C101" s="42">
        <v>36249.68</v>
      </c>
      <c r="D101" s="47">
        <f t="shared" si="39"/>
        <v>0</v>
      </c>
      <c r="E101" s="48">
        <f t="shared" si="40"/>
        <v>102.9561016868761</v>
      </c>
      <c r="F101" s="48"/>
      <c r="G101" s="45">
        <v>42833</v>
      </c>
      <c r="H101" s="42">
        <v>36092.43</v>
      </c>
      <c r="I101" s="47">
        <f t="shared" si="41"/>
        <v>0</v>
      </c>
      <c r="J101" s="48">
        <f t="shared" si="42"/>
        <v>103.074579961526</v>
      </c>
      <c r="K101" s="48"/>
      <c r="L101" s="45">
        <v>42833</v>
      </c>
      <c r="M101" s="42">
        <v>40078.17</v>
      </c>
      <c r="N101" s="47">
        <f t="shared" si="43"/>
        <v>0</v>
      </c>
      <c r="O101" s="48">
        <f t="shared" si="44"/>
        <v>102.97696144996543</v>
      </c>
      <c r="P101" s="48"/>
      <c r="Q101" s="45">
        <v>42833</v>
      </c>
      <c r="R101" s="42">
        <v>37819.910000000003</v>
      </c>
      <c r="S101" s="47">
        <f t="shared" si="45"/>
        <v>0</v>
      </c>
      <c r="T101" s="48">
        <f t="shared" si="46"/>
        <v>103.14179603511312</v>
      </c>
      <c r="U101" s="48"/>
      <c r="V101" s="45">
        <v>42833</v>
      </c>
      <c r="W101" s="74">
        <v>1513.09</v>
      </c>
      <c r="X101" s="47">
        <f t="shared" si="54"/>
        <v>8.5924280879723369E-5</v>
      </c>
      <c r="Y101" s="42">
        <f t="shared" si="35"/>
        <v>3.6469196655231073E-5</v>
      </c>
      <c r="Z101" s="48">
        <f t="shared" si="47"/>
        <v>102.85782264368997</v>
      </c>
      <c r="AA101" s="48">
        <f t="shared" si="48"/>
        <v>103.23869939723485</v>
      </c>
      <c r="AB101" s="48">
        <f t="shared" si="49"/>
        <v>102.84898541857866</v>
      </c>
      <c r="AC101" s="48">
        <f t="shared" si="49"/>
        <v>103.22606520014276</v>
      </c>
      <c r="AD101" s="48"/>
      <c r="AE101" s="45">
        <v>42833</v>
      </c>
      <c r="AF101" s="42">
        <v>62159.25</v>
      </c>
      <c r="AG101" s="47">
        <f t="shared" si="50"/>
        <v>0</v>
      </c>
      <c r="AH101" s="48">
        <f t="shared" si="51"/>
        <v>102.88297598888272</v>
      </c>
      <c r="AI101" s="48"/>
      <c r="AJ101" s="48"/>
      <c r="AK101" s="45">
        <v>42833</v>
      </c>
      <c r="AL101" s="42">
        <v>39846.83</v>
      </c>
      <c r="AM101" s="47">
        <f t="shared" si="52"/>
        <v>0</v>
      </c>
      <c r="AN101" s="48">
        <f t="shared" si="53"/>
        <v>102.28578792120508</v>
      </c>
      <c r="AO101" s="48"/>
      <c r="AP101" s="48"/>
      <c r="AQ101" s="42">
        <f t="shared" si="36"/>
        <v>102.88636717392806</v>
      </c>
      <c r="AS101" s="42">
        <f t="shared" si="37"/>
        <v>102.28578792120508</v>
      </c>
      <c r="AT101" s="42">
        <f t="shared" si="38"/>
        <v>103.14179603511312</v>
      </c>
      <c r="AU101" s="48"/>
      <c r="AV101" s="48"/>
      <c r="AW101" s="48"/>
      <c r="AX101" s="48"/>
      <c r="AY101" s="48"/>
      <c r="AZ101" s="45"/>
    </row>
    <row r="102" spans="2:52" x14ac:dyDescent="0.2">
      <c r="B102" s="45">
        <v>42834</v>
      </c>
      <c r="C102" s="42">
        <v>36249.68</v>
      </c>
      <c r="D102" s="47">
        <f t="shared" si="39"/>
        <v>0</v>
      </c>
      <c r="E102" s="48">
        <f t="shared" si="40"/>
        <v>102.9561016868761</v>
      </c>
      <c r="F102" s="48"/>
      <c r="G102" s="45">
        <v>42834</v>
      </c>
      <c r="H102" s="42">
        <v>36092.43</v>
      </c>
      <c r="I102" s="47">
        <f t="shared" si="41"/>
        <v>0</v>
      </c>
      <c r="J102" s="48">
        <f t="shared" si="42"/>
        <v>103.074579961526</v>
      </c>
      <c r="K102" s="48"/>
      <c r="L102" s="45">
        <v>42834</v>
      </c>
      <c r="M102" s="42">
        <v>40078.17</v>
      </c>
      <c r="N102" s="47">
        <f t="shared" si="43"/>
        <v>0</v>
      </c>
      <c r="O102" s="48">
        <f t="shared" si="44"/>
        <v>102.97696144996543</v>
      </c>
      <c r="P102" s="48"/>
      <c r="Q102" s="45">
        <v>42834</v>
      </c>
      <c r="R102" s="42">
        <v>37819.910000000003</v>
      </c>
      <c r="S102" s="47">
        <f t="shared" si="45"/>
        <v>0</v>
      </c>
      <c r="T102" s="48">
        <f t="shared" si="46"/>
        <v>103.14179603511312</v>
      </c>
      <c r="U102" s="48"/>
      <c r="V102" s="45">
        <v>42834</v>
      </c>
      <c r="W102" s="74">
        <v>1513.21</v>
      </c>
      <c r="X102" s="47">
        <f t="shared" si="54"/>
        <v>7.9307906337477974E-5</v>
      </c>
      <c r="Y102" s="42">
        <f t="shared" si="35"/>
        <v>3.6469196655231073E-5</v>
      </c>
      <c r="Z102" s="48">
        <f t="shared" si="47"/>
        <v>102.86598008225427</v>
      </c>
      <c r="AA102" s="48">
        <f t="shared" si="48"/>
        <v>103.2506520747678</v>
      </c>
      <c r="AB102" s="48">
        <f t="shared" si="49"/>
        <v>102.85782264368997</v>
      </c>
      <c r="AC102" s="48">
        <f t="shared" si="49"/>
        <v>103.23869939723485</v>
      </c>
      <c r="AD102" s="48"/>
      <c r="AE102" s="45">
        <v>42834</v>
      </c>
      <c r="AF102" s="42">
        <v>62159.25</v>
      </c>
      <c r="AG102" s="47">
        <f t="shared" si="50"/>
        <v>0</v>
      </c>
      <c r="AH102" s="48">
        <f t="shared" si="51"/>
        <v>102.88297598888272</v>
      </c>
      <c r="AI102" s="48"/>
      <c r="AJ102" s="48"/>
      <c r="AK102" s="45">
        <v>42834</v>
      </c>
      <c r="AL102" s="42">
        <v>39846.83</v>
      </c>
      <c r="AM102" s="47">
        <f t="shared" si="52"/>
        <v>0</v>
      </c>
      <c r="AN102" s="48">
        <f t="shared" si="53"/>
        <v>102.28578792120508</v>
      </c>
      <c r="AO102" s="48"/>
      <c r="AP102" s="48"/>
      <c r="AQ102" s="42">
        <f t="shared" si="36"/>
        <v>102.88636717392806</v>
      </c>
      <c r="AS102" s="42">
        <f t="shared" si="37"/>
        <v>102.28578792120508</v>
      </c>
      <c r="AT102" s="42">
        <f t="shared" si="38"/>
        <v>103.14179603511312</v>
      </c>
      <c r="AU102" s="48"/>
      <c r="AV102" s="48"/>
      <c r="AW102" s="48"/>
      <c r="AX102" s="48"/>
      <c r="AY102" s="48"/>
      <c r="AZ102" s="45"/>
    </row>
    <row r="103" spans="2:52" x14ac:dyDescent="0.2">
      <c r="B103" s="45">
        <v>42835</v>
      </c>
      <c r="C103" s="42">
        <v>36291.800000000003</v>
      </c>
      <c r="D103" s="47">
        <f t="shared" si="39"/>
        <v>1.161941291619728E-3</v>
      </c>
      <c r="E103" s="48">
        <f t="shared" si="40"/>
        <v>103.07573063265028</v>
      </c>
      <c r="F103" s="48"/>
      <c r="G103" s="45">
        <v>42835</v>
      </c>
      <c r="H103" s="42">
        <v>36127.839999999997</v>
      </c>
      <c r="I103" s="47">
        <f t="shared" si="41"/>
        <v>9.810921569979314E-4</v>
      </c>
      <c r="J103" s="48">
        <f t="shared" si="42"/>
        <v>103.1757056235121</v>
      </c>
      <c r="K103" s="48"/>
      <c r="L103" s="45">
        <v>42835</v>
      </c>
      <c r="M103" s="42">
        <v>40121.25</v>
      </c>
      <c r="N103" s="47">
        <f t="shared" si="43"/>
        <v>1.0748993778908478E-3</v>
      </c>
      <c r="O103" s="48">
        <f t="shared" si="44"/>
        <v>103.08765132176509</v>
      </c>
      <c r="P103" s="48"/>
      <c r="Q103" s="45">
        <v>42835</v>
      </c>
      <c r="R103" s="42">
        <v>37858.43</v>
      </c>
      <c r="S103" s="47">
        <f t="shared" si="45"/>
        <v>1.0185111492861942E-3</v>
      </c>
      <c r="T103" s="48">
        <f t="shared" si="46"/>
        <v>103.24684710433229</v>
      </c>
      <c r="U103" s="48"/>
      <c r="V103" s="45">
        <v>42835</v>
      </c>
      <c r="W103" s="74">
        <v>1514.1</v>
      </c>
      <c r="X103" s="47">
        <f t="shared" si="54"/>
        <v>5.8815366010001036E-4</v>
      </c>
      <c r="Y103" s="42">
        <f t="shared" si="35"/>
        <v>3.6469196655231073E-5</v>
      </c>
      <c r="Z103" s="48">
        <f t="shared" si="47"/>
        <v>102.92648108493943</v>
      </c>
      <c r="AA103" s="48">
        <f t="shared" si="48"/>
        <v>103.31514479202858</v>
      </c>
      <c r="AB103" s="48">
        <f t="shared" si="49"/>
        <v>102.86598008225427</v>
      </c>
      <c r="AC103" s="48">
        <f t="shared" si="49"/>
        <v>103.2506520747678</v>
      </c>
      <c r="AD103" s="48"/>
      <c r="AE103" s="45">
        <v>42835</v>
      </c>
      <c r="AF103" s="42">
        <v>62215.88</v>
      </c>
      <c r="AG103" s="47">
        <f t="shared" si="50"/>
        <v>9.11047028398837E-4</v>
      </c>
      <c r="AH103" s="48">
        <f t="shared" si="51"/>
        <v>102.97670721843022</v>
      </c>
      <c r="AI103" s="48"/>
      <c r="AJ103" s="48"/>
      <c r="AK103" s="45">
        <v>42835</v>
      </c>
      <c r="AL103" s="42">
        <v>39873.07</v>
      </c>
      <c r="AM103" s="47">
        <f t="shared" si="52"/>
        <v>6.5852164400515001E-4</v>
      </c>
      <c r="AN103" s="48">
        <f t="shared" si="53"/>
        <v>102.35314532642532</v>
      </c>
      <c r="AO103" s="48"/>
      <c r="AP103" s="48"/>
      <c r="AQ103" s="42">
        <f t="shared" si="36"/>
        <v>102.98596453785255</v>
      </c>
      <c r="AS103" s="42">
        <f t="shared" si="37"/>
        <v>102.35314532642532</v>
      </c>
      <c r="AT103" s="42">
        <f t="shared" si="38"/>
        <v>103.24684710433229</v>
      </c>
      <c r="AU103" s="48"/>
      <c r="AV103" s="48"/>
      <c r="AW103" s="48"/>
      <c r="AX103" s="48"/>
      <c r="AY103" s="48"/>
      <c r="AZ103" s="45"/>
    </row>
    <row r="104" spans="2:52" x14ac:dyDescent="0.2">
      <c r="B104" s="45">
        <v>42836</v>
      </c>
      <c r="C104" s="42">
        <v>36316.01</v>
      </c>
      <c r="D104" s="47">
        <f t="shared" si="39"/>
        <v>6.6709284190924478E-4</v>
      </c>
      <c r="E104" s="48">
        <f t="shared" si="40"/>
        <v>103.14449171472988</v>
      </c>
      <c r="F104" s="48"/>
      <c r="G104" s="45">
        <v>42836</v>
      </c>
      <c r="H104" s="42">
        <v>36154.15</v>
      </c>
      <c r="I104" s="47">
        <f t="shared" si="41"/>
        <v>7.2824724644493521E-4</v>
      </c>
      <c r="J104" s="48">
        <f t="shared" si="42"/>
        <v>103.25084304703243</v>
      </c>
      <c r="K104" s="48"/>
      <c r="L104" s="45">
        <v>42836</v>
      </c>
      <c r="M104" s="42">
        <v>40146.339999999997</v>
      </c>
      <c r="N104" s="47">
        <f t="shared" si="43"/>
        <v>6.2535439449162844E-4</v>
      </c>
      <c r="O104" s="48">
        <f t="shared" si="44"/>
        <v>103.15211763753697</v>
      </c>
      <c r="P104" s="48"/>
      <c r="Q104" s="45">
        <v>42836</v>
      </c>
      <c r="R104" s="42">
        <v>37879.43</v>
      </c>
      <c r="S104" s="47">
        <f t="shared" si="45"/>
        <v>5.5469812139596897E-4</v>
      </c>
      <c r="T104" s="48">
        <f t="shared" si="46"/>
        <v>103.30411793646113</v>
      </c>
      <c r="U104" s="48"/>
      <c r="V104" s="45">
        <v>42836</v>
      </c>
      <c r="W104" s="74">
        <v>1515.39</v>
      </c>
      <c r="X104" s="47">
        <f t="shared" si="54"/>
        <v>8.5199128194979323E-4</v>
      </c>
      <c r="Y104" s="42">
        <f t="shared" si="35"/>
        <v>3.6469196655231073E-5</v>
      </c>
      <c r="Z104" s="48">
        <f t="shared" si="47"/>
        <v>103.01417354950556</v>
      </c>
      <c r="AA104" s="48">
        <f t="shared" si="48"/>
        <v>103.40693621501765</v>
      </c>
      <c r="AB104" s="48">
        <f t="shared" si="49"/>
        <v>102.92648108493943</v>
      </c>
      <c r="AC104" s="48">
        <f t="shared" si="49"/>
        <v>103.31514479202858</v>
      </c>
      <c r="AD104" s="48"/>
      <c r="AE104" s="45">
        <v>42836</v>
      </c>
      <c r="AF104" s="42">
        <v>62253.26</v>
      </c>
      <c r="AG104" s="47">
        <f t="shared" si="50"/>
        <v>6.0081123983146689E-4</v>
      </c>
      <c r="AH104" s="48">
        <f t="shared" si="51"/>
        <v>103.03857678156788</v>
      </c>
      <c r="AI104" s="48"/>
      <c r="AJ104" s="48"/>
      <c r="AK104" s="45">
        <v>42836</v>
      </c>
      <c r="AL104" s="42">
        <v>39886.35</v>
      </c>
      <c r="AM104" s="47">
        <f t="shared" si="52"/>
        <v>3.3305687272133788E-4</v>
      </c>
      <c r="AN104" s="48">
        <f t="shared" si="53"/>
        <v>102.38723474492093</v>
      </c>
      <c r="AO104" s="48"/>
      <c r="AP104" s="48"/>
      <c r="AQ104" s="42">
        <f t="shared" si="36"/>
        <v>103.04623031037487</v>
      </c>
      <c r="AS104" s="42">
        <f t="shared" si="37"/>
        <v>102.38723474492093</v>
      </c>
      <c r="AT104" s="42">
        <f t="shared" si="38"/>
        <v>103.30411793646113</v>
      </c>
      <c r="AU104" s="48"/>
      <c r="AV104" s="48"/>
      <c r="AW104" s="48"/>
      <c r="AX104" s="48"/>
      <c r="AY104" s="48"/>
      <c r="AZ104" s="45"/>
    </row>
    <row r="105" spans="2:52" x14ac:dyDescent="0.2">
      <c r="B105" s="45">
        <v>42837</v>
      </c>
      <c r="C105" s="42">
        <v>36367</v>
      </c>
      <c r="D105" s="47">
        <f t="shared" si="39"/>
        <v>1.4040639376406983E-3</v>
      </c>
      <c r="E105" s="48">
        <f t="shared" si="40"/>
        <v>103.28931317591281</v>
      </c>
      <c r="F105" s="48"/>
      <c r="G105" s="45">
        <v>42837</v>
      </c>
      <c r="H105" s="42">
        <v>36183.01</v>
      </c>
      <c r="I105" s="47">
        <f t="shared" si="41"/>
        <v>7.9824861046384754E-4</v>
      </c>
      <c r="J105" s="48">
        <f t="shared" si="42"/>
        <v>103.33326288902394</v>
      </c>
      <c r="K105" s="48"/>
      <c r="L105" s="45">
        <v>42837</v>
      </c>
      <c r="M105" s="42">
        <v>40178.04</v>
      </c>
      <c r="N105" s="47">
        <f t="shared" si="43"/>
        <v>7.8961120739773349E-4</v>
      </c>
      <c r="O105" s="48">
        <f t="shared" si="44"/>
        <v>103.23356770569039</v>
      </c>
      <c r="P105" s="48"/>
      <c r="Q105" s="45">
        <v>42837</v>
      </c>
      <c r="R105" s="42">
        <v>37904.370000000003</v>
      </c>
      <c r="S105" s="47">
        <f t="shared" si="45"/>
        <v>6.5840483872126043E-4</v>
      </c>
      <c r="T105" s="48">
        <f t="shared" si="46"/>
        <v>103.37213386757033</v>
      </c>
      <c r="U105" s="48"/>
      <c r="V105" s="45">
        <v>42837</v>
      </c>
      <c r="W105" s="74">
        <v>1516.56</v>
      </c>
      <c r="X105" s="47">
        <f t="shared" si="54"/>
        <v>7.7207847484794812E-4</v>
      </c>
      <c r="Y105" s="42">
        <f t="shared" si="35"/>
        <v>3.6469196655231073E-5</v>
      </c>
      <c r="Z105" s="48">
        <f t="shared" si="47"/>
        <v>103.09370857550738</v>
      </c>
      <c r="AA105" s="48">
        <f t="shared" si="48"/>
        <v>103.49054565251159</v>
      </c>
      <c r="AB105" s="48">
        <f t="shared" si="49"/>
        <v>103.01417354950556</v>
      </c>
      <c r="AC105" s="48">
        <f t="shared" si="49"/>
        <v>103.40693621501765</v>
      </c>
      <c r="AD105" s="48"/>
      <c r="AE105" s="45">
        <v>42837</v>
      </c>
      <c r="AF105" s="42">
        <v>62317.94</v>
      </c>
      <c r="AG105" s="47">
        <f t="shared" si="50"/>
        <v>1.0389817336473595E-3</v>
      </c>
      <c r="AH105" s="48">
        <f t="shared" si="51"/>
        <v>103.14563198070495</v>
      </c>
      <c r="AI105" s="48"/>
      <c r="AJ105" s="48"/>
      <c r="AK105" s="45">
        <v>42837</v>
      </c>
      <c r="AL105" s="42">
        <v>39892.550000000003</v>
      </c>
      <c r="AM105" s="47">
        <f t="shared" si="52"/>
        <v>1.5544164858405374E-4</v>
      </c>
      <c r="AN105" s="48">
        <f t="shared" si="53"/>
        <v>102.40314998548365</v>
      </c>
      <c r="AO105" s="48"/>
      <c r="AP105" s="48"/>
      <c r="AQ105" s="42">
        <f t="shared" si="36"/>
        <v>103.12950993406434</v>
      </c>
      <c r="AS105" s="42">
        <f t="shared" si="37"/>
        <v>102.40314998548365</v>
      </c>
      <c r="AT105" s="42">
        <f t="shared" si="38"/>
        <v>103.37213386757033</v>
      </c>
      <c r="AU105" s="48"/>
      <c r="AV105" s="48"/>
      <c r="AW105" s="48"/>
      <c r="AX105" s="48"/>
      <c r="AY105" s="48"/>
      <c r="AZ105" s="45"/>
    </row>
    <row r="106" spans="2:52" x14ac:dyDescent="0.2">
      <c r="B106" s="45">
        <v>42838</v>
      </c>
      <c r="C106" s="42">
        <v>36367</v>
      </c>
      <c r="D106" s="47">
        <f t="shared" si="39"/>
        <v>0</v>
      </c>
      <c r="E106" s="48">
        <f t="shared" si="40"/>
        <v>103.28931317591281</v>
      </c>
      <c r="F106" s="48"/>
      <c r="G106" s="45">
        <v>42838</v>
      </c>
      <c r="H106" s="42">
        <v>36183.01</v>
      </c>
      <c r="I106" s="47">
        <f t="shared" si="41"/>
        <v>0</v>
      </c>
      <c r="J106" s="48">
        <f t="shared" si="42"/>
        <v>103.33326288902394</v>
      </c>
      <c r="K106" s="48"/>
      <c r="L106" s="45">
        <v>42838</v>
      </c>
      <c r="M106" s="42">
        <v>40178.04</v>
      </c>
      <c r="N106" s="47">
        <f t="shared" si="43"/>
        <v>0</v>
      </c>
      <c r="O106" s="48">
        <f t="shared" si="44"/>
        <v>103.23356770569039</v>
      </c>
      <c r="P106" s="48"/>
      <c r="Q106" s="45">
        <v>42838</v>
      </c>
      <c r="R106" s="42">
        <v>37904.370000000003</v>
      </c>
      <c r="S106" s="47">
        <f t="shared" si="45"/>
        <v>0</v>
      </c>
      <c r="T106" s="48">
        <f t="shared" si="46"/>
        <v>103.37213386757033</v>
      </c>
      <c r="U106" s="48"/>
      <c r="V106" s="45">
        <v>42838</v>
      </c>
      <c r="W106" s="74">
        <v>1517.11</v>
      </c>
      <c r="X106" s="47">
        <f t="shared" si="54"/>
        <v>3.6266286859731878E-4</v>
      </c>
      <c r="Y106" s="42">
        <f t="shared" si="35"/>
        <v>3.6469196655231073E-5</v>
      </c>
      <c r="Z106" s="48">
        <f t="shared" si="47"/>
        <v>103.13109683559371</v>
      </c>
      <c r="AA106" s="48">
        <f t="shared" si="48"/>
        <v>103.53185204773199</v>
      </c>
      <c r="AB106" s="48">
        <f t="shared" si="49"/>
        <v>103.09370857550738</v>
      </c>
      <c r="AC106" s="48">
        <f t="shared" si="49"/>
        <v>103.49054565251159</v>
      </c>
      <c r="AD106" s="48"/>
      <c r="AE106" s="45">
        <v>42838</v>
      </c>
      <c r="AF106" s="42">
        <v>62317.94</v>
      </c>
      <c r="AG106" s="47">
        <f t="shared" si="50"/>
        <v>0</v>
      </c>
      <c r="AH106" s="48">
        <f t="shared" si="51"/>
        <v>103.14563198070495</v>
      </c>
      <c r="AI106" s="48"/>
      <c r="AJ106" s="48"/>
      <c r="AK106" s="45">
        <v>42838</v>
      </c>
      <c r="AL106" s="42">
        <v>39892.550000000003</v>
      </c>
      <c r="AM106" s="47">
        <f t="shared" si="52"/>
        <v>0</v>
      </c>
      <c r="AN106" s="48">
        <f t="shared" si="53"/>
        <v>102.40314998548365</v>
      </c>
      <c r="AO106" s="48"/>
      <c r="AP106" s="48"/>
      <c r="AQ106" s="42">
        <f t="shared" si="36"/>
        <v>103.12950993406434</v>
      </c>
      <c r="AS106" s="42">
        <f t="shared" si="37"/>
        <v>102.40314998548365</v>
      </c>
      <c r="AT106" s="42">
        <f t="shared" si="38"/>
        <v>103.37213386757033</v>
      </c>
      <c r="AU106" s="48"/>
      <c r="AV106" s="48"/>
      <c r="AW106" s="48"/>
      <c r="AX106" s="48"/>
      <c r="AY106" s="48"/>
      <c r="AZ106" s="45"/>
    </row>
    <row r="107" spans="2:52" x14ac:dyDescent="0.2">
      <c r="B107" s="45">
        <v>42839</v>
      </c>
      <c r="C107" s="42">
        <v>36393.769999999997</v>
      </c>
      <c r="D107" s="47">
        <f t="shared" si="39"/>
        <v>7.3610691011083418E-4</v>
      </c>
      <c r="E107" s="48">
        <f t="shared" si="40"/>
        <v>103.3653451530822</v>
      </c>
      <c r="F107" s="48"/>
      <c r="G107" s="45">
        <v>42839</v>
      </c>
      <c r="H107" s="42">
        <v>36212.81</v>
      </c>
      <c r="I107" s="47">
        <f t="shared" si="41"/>
        <v>8.2359096161410683E-4</v>
      </c>
      <c r="J107" s="48">
        <f t="shared" si="42"/>
        <v>103.41836723037343</v>
      </c>
      <c r="K107" s="48"/>
      <c r="L107" s="45">
        <v>42839</v>
      </c>
      <c r="M107" s="42">
        <v>40204.92</v>
      </c>
      <c r="N107" s="47">
        <f t="shared" si="43"/>
        <v>6.6902218226672083E-4</v>
      </c>
      <c r="O107" s="48">
        <f t="shared" si="44"/>
        <v>103.30263325244003</v>
      </c>
      <c r="P107" s="48"/>
      <c r="Q107" s="45">
        <v>42839</v>
      </c>
      <c r="R107" s="42">
        <v>37932.620000000003</v>
      </c>
      <c r="S107" s="47">
        <f t="shared" si="45"/>
        <v>7.4529665049172245E-4</v>
      </c>
      <c r="T107" s="48">
        <f t="shared" si="46"/>
        <v>103.44917677269601</v>
      </c>
      <c r="U107" s="48"/>
      <c r="V107" s="45">
        <v>42839</v>
      </c>
      <c r="W107" s="74">
        <v>1517.3</v>
      </c>
      <c r="X107" s="47">
        <f t="shared" si="54"/>
        <v>1.2523811720965838E-4</v>
      </c>
      <c r="Y107" s="42">
        <f t="shared" si="35"/>
        <v>3.6469196655231073E-5</v>
      </c>
      <c r="Z107" s="48">
        <f t="shared" si="47"/>
        <v>103.14401277998716</v>
      </c>
      <c r="AA107" s="48">
        <f t="shared" si="48"/>
        <v>103.54859390542609</v>
      </c>
      <c r="AB107" s="48">
        <f t="shared" si="49"/>
        <v>103.13109683559371</v>
      </c>
      <c r="AC107" s="48">
        <f t="shared" si="49"/>
        <v>103.53185204773199</v>
      </c>
      <c r="AD107" s="48"/>
      <c r="AE107" s="45">
        <v>42839</v>
      </c>
      <c r="AF107" s="42">
        <v>62363.62</v>
      </c>
      <c r="AG107" s="47">
        <f t="shared" si="50"/>
        <v>7.3301524408542207E-4</v>
      </c>
      <c r="AH107" s="48">
        <f t="shared" si="51"/>
        <v>103.22123930130763</v>
      </c>
      <c r="AI107" s="48"/>
      <c r="AJ107" s="48"/>
      <c r="AK107" s="45">
        <v>42839</v>
      </c>
      <c r="AL107" s="42">
        <v>39917.199999999997</v>
      </c>
      <c r="AM107" s="47">
        <f t="shared" si="52"/>
        <v>6.1790986036225348E-4</v>
      </c>
      <c r="AN107" s="48">
        <f t="shared" si="53"/>
        <v>102.46642590159183</v>
      </c>
      <c r="AO107" s="48"/>
      <c r="AP107" s="48"/>
      <c r="AQ107" s="42">
        <f t="shared" si="36"/>
        <v>103.2038646019152</v>
      </c>
      <c r="AS107" s="42">
        <f t="shared" si="37"/>
        <v>102.46642590159183</v>
      </c>
      <c r="AT107" s="42">
        <f t="shared" si="38"/>
        <v>103.44917677269601</v>
      </c>
      <c r="AU107" s="48"/>
      <c r="AV107" s="48"/>
      <c r="AW107" s="48"/>
      <c r="AX107" s="48"/>
      <c r="AY107" s="48"/>
      <c r="AZ107" s="45"/>
    </row>
    <row r="108" spans="2:52" x14ac:dyDescent="0.2">
      <c r="B108" s="45">
        <v>42840</v>
      </c>
      <c r="C108" s="42">
        <v>36393.769999999997</v>
      </c>
      <c r="D108" s="47">
        <f t="shared" si="39"/>
        <v>0</v>
      </c>
      <c r="E108" s="48">
        <f t="shared" si="40"/>
        <v>103.3653451530822</v>
      </c>
      <c r="F108" s="48"/>
      <c r="G108" s="45">
        <v>42840</v>
      </c>
      <c r="H108" s="42">
        <v>36212.81</v>
      </c>
      <c r="I108" s="47">
        <f t="shared" si="41"/>
        <v>0</v>
      </c>
      <c r="J108" s="48">
        <f t="shared" si="42"/>
        <v>103.41836723037343</v>
      </c>
      <c r="K108" s="48"/>
      <c r="L108" s="45">
        <v>42840</v>
      </c>
      <c r="M108" s="42">
        <v>40204.92</v>
      </c>
      <c r="N108" s="47">
        <f t="shared" si="43"/>
        <v>0</v>
      </c>
      <c r="O108" s="48">
        <f t="shared" si="44"/>
        <v>103.30263325244003</v>
      </c>
      <c r="P108" s="48"/>
      <c r="Q108" s="45">
        <v>42840</v>
      </c>
      <c r="R108" s="42">
        <v>37932.620000000003</v>
      </c>
      <c r="S108" s="47">
        <f t="shared" si="45"/>
        <v>0</v>
      </c>
      <c r="T108" s="48">
        <f t="shared" si="46"/>
        <v>103.44917677269601</v>
      </c>
      <c r="U108" s="48"/>
      <c r="V108" s="45">
        <v>42840</v>
      </c>
      <c r="W108" s="74">
        <v>1517.5</v>
      </c>
      <c r="X108" s="47">
        <f t="shared" si="54"/>
        <v>1.3181308903975619E-4</v>
      </c>
      <c r="Y108" s="42">
        <f t="shared" si="35"/>
        <v>3.6469196655231073E-5</v>
      </c>
      <c r="Z108" s="48">
        <f t="shared" si="47"/>
        <v>103.15760851092764</v>
      </c>
      <c r="AA108" s="48">
        <f t="shared" si="48"/>
        <v>103.566019299489</v>
      </c>
      <c r="AB108" s="48">
        <f t="shared" si="49"/>
        <v>103.14401277998716</v>
      </c>
      <c r="AC108" s="48">
        <f t="shared" si="49"/>
        <v>103.54859390542609</v>
      </c>
      <c r="AD108" s="48"/>
      <c r="AE108" s="45">
        <v>42840</v>
      </c>
      <c r="AF108" s="42">
        <v>62363.62</v>
      </c>
      <c r="AG108" s="47">
        <f t="shared" si="50"/>
        <v>0</v>
      </c>
      <c r="AH108" s="48">
        <f t="shared" si="51"/>
        <v>103.22123930130763</v>
      </c>
      <c r="AI108" s="48"/>
      <c r="AJ108" s="48"/>
      <c r="AK108" s="45">
        <v>42840</v>
      </c>
      <c r="AL108" s="42">
        <v>39917.199999999997</v>
      </c>
      <c r="AM108" s="47">
        <f t="shared" si="52"/>
        <v>0</v>
      </c>
      <c r="AN108" s="48">
        <f t="shared" si="53"/>
        <v>102.46642590159183</v>
      </c>
      <c r="AO108" s="48"/>
      <c r="AP108" s="48"/>
      <c r="AQ108" s="42">
        <f t="shared" si="36"/>
        <v>103.2038646019152</v>
      </c>
      <c r="AS108" s="42">
        <f t="shared" si="37"/>
        <v>102.46642590159183</v>
      </c>
      <c r="AT108" s="42">
        <f t="shared" si="38"/>
        <v>103.44917677269601</v>
      </c>
      <c r="AU108" s="48"/>
      <c r="AV108" s="48"/>
      <c r="AW108" s="48"/>
      <c r="AX108" s="48"/>
      <c r="AY108" s="48"/>
      <c r="AZ108" s="45"/>
    </row>
    <row r="109" spans="2:52" x14ac:dyDescent="0.2">
      <c r="B109" s="45">
        <v>42841</v>
      </c>
      <c r="C109" s="42">
        <v>36393.769999999997</v>
      </c>
      <c r="D109" s="47">
        <f t="shared" si="39"/>
        <v>0</v>
      </c>
      <c r="E109" s="48">
        <f t="shared" si="40"/>
        <v>103.3653451530822</v>
      </c>
      <c r="F109" s="48"/>
      <c r="G109" s="45">
        <v>42841</v>
      </c>
      <c r="H109" s="42">
        <v>36212.81</v>
      </c>
      <c r="I109" s="47">
        <f t="shared" si="41"/>
        <v>0</v>
      </c>
      <c r="J109" s="48">
        <f t="shared" si="42"/>
        <v>103.41836723037343</v>
      </c>
      <c r="K109" s="48"/>
      <c r="L109" s="45">
        <v>42841</v>
      </c>
      <c r="M109" s="42">
        <v>40204.92</v>
      </c>
      <c r="N109" s="47">
        <f t="shared" si="43"/>
        <v>0</v>
      </c>
      <c r="O109" s="48">
        <f t="shared" si="44"/>
        <v>103.30263325244003</v>
      </c>
      <c r="P109" s="48"/>
      <c r="Q109" s="45">
        <v>42841</v>
      </c>
      <c r="R109" s="42">
        <v>37932.620000000003</v>
      </c>
      <c r="S109" s="47">
        <f t="shared" si="45"/>
        <v>0</v>
      </c>
      <c r="T109" s="48">
        <f t="shared" si="46"/>
        <v>103.44917677269601</v>
      </c>
      <c r="U109" s="48"/>
      <c r="V109" s="45">
        <v>42841</v>
      </c>
      <c r="W109" s="74">
        <v>1517.68</v>
      </c>
      <c r="X109" s="47">
        <f t="shared" si="54"/>
        <v>1.1861614497532535E-4</v>
      </c>
      <c r="Y109" s="42">
        <f t="shared" si="35"/>
        <v>3.6469196655231073E-5</v>
      </c>
      <c r="Z109" s="48">
        <f t="shared" si="47"/>
        <v>103.16984466877409</v>
      </c>
      <c r="AA109" s="48">
        <f t="shared" si="48"/>
        <v>103.58208087097337</v>
      </c>
      <c r="AB109" s="48">
        <f t="shared" si="49"/>
        <v>103.15760851092764</v>
      </c>
      <c r="AC109" s="48">
        <f t="shared" si="49"/>
        <v>103.566019299489</v>
      </c>
      <c r="AD109" s="48"/>
      <c r="AE109" s="45">
        <v>42841</v>
      </c>
      <c r="AF109" s="42">
        <v>62363.62</v>
      </c>
      <c r="AG109" s="47">
        <f t="shared" si="50"/>
        <v>0</v>
      </c>
      <c r="AH109" s="48">
        <f t="shared" si="51"/>
        <v>103.22123930130763</v>
      </c>
      <c r="AI109" s="48"/>
      <c r="AJ109" s="48"/>
      <c r="AK109" s="45">
        <v>42841</v>
      </c>
      <c r="AL109" s="42">
        <v>39917.199999999997</v>
      </c>
      <c r="AM109" s="47">
        <f t="shared" si="52"/>
        <v>0</v>
      </c>
      <c r="AN109" s="48">
        <f t="shared" si="53"/>
        <v>102.46642590159183</v>
      </c>
      <c r="AO109" s="48"/>
      <c r="AP109" s="48"/>
      <c r="AQ109" s="42">
        <f t="shared" si="36"/>
        <v>103.2038646019152</v>
      </c>
      <c r="AS109" s="42">
        <f t="shared" si="37"/>
        <v>102.46642590159183</v>
      </c>
      <c r="AT109" s="42">
        <f t="shared" si="38"/>
        <v>103.44917677269601</v>
      </c>
      <c r="AU109" s="48"/>
      <c r="AV109" s="48"/>
      <c r="AW109" s="48"/>
      <c r="AX109" s="48"/>
      <c r="AY109" s="48"/>
      <c r="AZ109" s="45"/>
    </row>
    <row r="110" spans="2:52" x14ac:dyDescent="0.2">
      <c r="B110" s="45">
        <v>42842</v>
      </c>
      <c r="C110" s="42">
        <v>36430.32</v>
      </c>
      <c r="D110" s="47">
        <f t="shared" si="39"/>
        <v>1.004292767690762E-3</v>
      </c>
      <c r="E110" s="48">
        <f t="shared" si="40"/>
        <v>103.4691542216493</v>
      </c>
      <c r="F110" s="48"/>
      <c r="G110" s="45">
        <v>42842</v>
      </c>
      <c r="H110" s="42">
        <v>36243.72</v>
      </c>
      <c r="I110" s="47">
        <f t="shared" si="41"/>
        <v>8.5356535435954228E-4</v>
      </c>
      <c r="J110" s="48">
        <f t="shared" si="42"/>
        <v>103.50664156564571</v>
      </c>
      <c r="K110" s="48"/>
      <c r="L110" s="45">
        <v>42842</v>
      </c>
      <c r="M110" s="42">
        <v>40245.949999999997</v>
      </c>
      <c r="N110" s="47">
        <f t="shared" si="43"/>
        <v>1.0205218664780524E-3</v>
      </c>
      <c r="O110" s="48">
        <f t="shared" si="44"/>
        <v>103.40805584853891</v>
      </c>
      <c r="P110" s="48"/>
      <c r="Q110" s="45">
        <v>42842</v>
      </c>
      <c r="R110" s="42">
        <v>37963.5</v>
      </c>
      <c r="S110" s="47">
        <f t="shared" si="45"/>
        <v>8.140750625713622E-4</v>
      </c>
      <c r="T110" s="48">
        <f t="shared" si="46"/>
        <v>103.53339216775019</v>
      </c>
      <c r="U110" s="48"/>
      <c r="V110" s="45">
        <v>42842</v>
      </c>
      <c r="W110" s="74">
        <v>1522.13</v>
      </c>
      <c r="X110" s="47">
        <f t="shared" si="54"/>
        <v>2.9321069000052269E-3</v>
      </c>
      <c r="Y110" s="42">
        <f t="shared" si="35"/>
        <v>3.6469196655231073E-5</v>
      </c>
      <c r="Z110" s="48">
        <f t="shared" si="47"/>
        <v>103.47234968219988</v>
      </c>
      <c r="AA110" s="48">
        <f t="shared" si="48"/>
        <v>103.88957216028929</v>
      </c>
      <c r="AB110" s="48">
        <f t="shared" si="49"/>
        <v>103.16984466877409</v>
      </c>
      <c r="AC110" s="48">
        <f t="shared" si="49"/>
        <v>103.58208087097337</v>
      </c>
      <c r="AD110" s="48"/>
      <c r="AE110" s="45">
        <v>42842</v>
      </c>
      <c r="AF110" s="42">
        <v>62416.76</v>
      </c>
      <c r="AG110" s="47">
        <f t="shared" si="50"/>
        <v>8.5209934894736605E-4</v>
      </c>
      <c r="AH110" s="48">
        <f t="shared" si="51"/>
        <v>103.30919405211382</v>
      </c>
      <c r="AI110" s="48"/>
      <c r="AJ110" s="48"/>
      <c r="AK110" s="45">
        <v>42842</v>
      </c>
      <c r="AL110" s="42">
        <v>39932.370000000003</v>
      </c>
      <c r="AM110" s="47">
        <f t="shared" si="52"/>
        <v>3.8003667591923751E-4</v>
      </c>
      <c r="AN110" s="48">
        <f t="shared" si="53"/>
        <v>102.50536690148481</v>
      </c>
      <c r="AO110" s="48"/>
      <c r="AP110" s="48"/>
      <c r="AQ110" s="42">
        <f t="shared" si="36"/>
        <v>103.28863412619712</v>
      </c>
      <c r="AS110" s="42">
        <f t="shared" si="37"/>
        <v>102.50536690148481</v>
      </c>
      <c r="AT110" s="42">
        <f t="shared" si="38"/>
        <v>103.53339216775019</v>
      </c>
      <c r="AU110" s="48"/>
      <c r="AV110" s="48"/>
      <c r="AW110" s="48"/>
      <c r="AX110" s="48"/>
      <c r="AY110" s="48"/>
      <c r="AZ110" s="45"/>
    </row>
    <row r="111" spans="2:52" x14ac:dyDescent="0.2">
      <c r="B111" s="45">
        <v>42843</v>
      </c>
      <c r="C111" s="42">
        <v>36567.11</v>
      </c>
      <c r="D111" s="47">
        <f t="shared" si="39"/>
        <v>3.7548393755530984E-3</v>
      </c>
      <c r="E111" s="48">
        <f t="shared" si="40"/>
        <v>103.85766427607592</v>
      </c>
      <c r="F111" s="48"/>
      <c r="G111" s="45">
        <v>42843</v>
      </c>
      <c r="H111" s="42">
        <v>36393.46</v>
      </c>
      <c r="I111" s="47">
        <f t="shared" si="41"/>
        <v>4.1314743630067596E-3</v>
      </c>
      <c r="J111" s="48">
        <f t="shared" si="42"/>
        <v>103.93427660167511</v>
      </c>
      <c r="K111" s="48"/>
      <c r="L111" s="45">
        <v>42843</v>
      </c>
      <c r="M111" s="42">
        <v>40414.07</v>
      </c>
      <c r="N111" s="47">
        <f t="shared" si="43"/>
        <v>4.1773147360169016E-3</v>
      </c>
      <c r="O111" s="48">
        <f t="shared" si="44"/>
        <v>103.84002384405787</v>
      </c>
      <c r="P111" s="48"/>
      <c r="Q111" s="45">
        <v>42843</v>
      </c>
      <c r="R111" s="42">
        <v>38116.51</v>
      </c>
      <c r="S111" s="47">
        <f t="shared" si="45"/>
        <v>4.0304503009469528E-3</v>
      </c>
      <c r="T111" s="48">
        <f t="shared" si="46"/>
        <v>103.95067835937076</v>
      </c>
      <c r="U111" s="48"/>
      <c r="V111" s="45">
        <v>42843</v>
      </c>
      <c r="W111" s="74">
        <v>1520.96</v>
      </c>
      <c r="X111" s="47">
        <f t="shared" si="54"/>
        <v>-7.6865970712103326E-4</v>
      </c>
      <c r="Y111" s="42">
        <f t="shared" si="35"/>
        <v>3.6469196655231073E-5</v>
      </c>
      <c r="Z111" s="48">
        <f t="shared" si="47"/>
        <v>103.39281465619803</v>
      </c>
      <c r="AA111" s="48">
        <f t="shared" si="48"/>
        <v>103.81350520141717</v>
      </c>
      <c r="AB111" s="48">
        <f t="shared" si="49"/>
        <v>103.47234968219988</v>
      </c>
      <c r="AC111" s="48">
        <f t="shared" si="49"/>
        <v>103.88957216028929</v>
      </c>
      <c r="AD111" s="48"/>
      <c r="AE111" s="45">
        <v>42843</v>
      </c>
      <c r="AF111" s="42">
        <v>62663.59</v>
      </c>
      <c r="AG111" s="47">
        <f t="shared" si="50"/>
        <v>3.9545468236414916E-3</v>
      </c>
      <c r="AH111" s="48">
        <f t="shared" si="51"/>
        <v>103.71773509730558</v>
      </c>
      <c r="AI111" s="48"/>
      <c r="AJ111" s="48"/>
      <c r="AK111" s="45">
        <v>42843</v>
      </c>
      <c r="AL111" s="42">
        <v>40019.61</v>
      </c>
      <c r="AM111" s="47">
        <f t="shared" si="52"/>
        <v>2.1846937709932845E-3</v>
      </c>
      <c r="AN111" s="48">
        <f t="shared" si="53"/>
        <v>102.72930973804786</v>
      </c>
      <c r="AO111" s="48"/>
      <c r="AP111" s="48"/>
      <c r="AQ111" s="42">
        <f t="shared" si="36"/>
        <v>103.67161465275554</v>
      </c>
      <c r="AS111" s="42">
        <f t="shared" si="37"/>
        <v>102.72930973804786</v>
      </c>
      <c r="AT111" s="42">
        <f t="shared" si="38"/>
        <v>103.95067835937076</v>
      </c>
      <c r="AU111" s="48"/>
      <c r="AV111" s="48"/>
      <c r="AW111" s="48"/>
      <c r="AX111" s="48"/>
      <c r="AY111" s="48"/>
      <c r="AZ111" s="45"/>
    </row>
    <row r="112" spans="2:52" x14ac:dyDescent="0.2">
      <c r="B112" s="45">
        <v>42844</v>
      </c>
      <c r="C112" s="42">
        <v>36567.11</v>
      </c>
      <c r="D112" s="47">
        <f t="shared" si="39"/>
        <v>0</v>
      </c>
      <c r="E112" s="48">
        <f t="shared" si="40"/>
        <v>103.85766427607592</v>
      </c>
      <c r="F112" s="48"/>
      <c r="G112" s="45">
        <v>42844</v>
      </c>
      <c r="H112" s="42">
        <v>36393.46</v>
      </c>
      <c r="I112" s="47">
        <f t="shared" si="41"/>
        <v>0</v>
      </c>
      <c r="J112" s="48">
        <f t="shared" si="42"/>
        <v>103.93427660167511</v>
      </c>
      <c r="K112" s="48"/>
      <c r="L112" s="45">
        <v>42844</v>
      </c>
      <c r="M112" s="42">
        <v>40414.07</v>
      </c>
      <c r="N112" s="47">
        <f t="shared" si="43"/>
        <v>0</v>
      </c>
      <c r="O112" s="48">
        <f t="shared" si="44"/>
        <v>103.84002384405787</v>
      </c>
      <c r="P112" s="48"/>
      <c r="Q112" s="45">
        <v>42844</v>
      </c>
      <c r="R112" s="42">
        <v>38116.51</v>
      </c>
      <c r="S112" s="47">
        <f t="shared" si="45"/>
        <v>0</v>
      </c>
      <c r="T112" s="48">
        <f t="shared" si="46"/>
        <v>103.95067835937076</v>
      </c>
      <c r="U112" s="48"/>
      <c r="V112" s="45">
        <v>42844</v>
      </c>
      <c r="W112" s="74">
        <v>1521.16</v>
      </c>
      <c r="X112" s="47">
        <f t="shared" si="54"/>
        <v>1.3149589732797118E-4</v>
      </c>
      <c r="Y112" s="42">
        <f t="shared" si="35"/>
        <v>3.6469196655231073E-5</v>
      </c>
      <c r="Z112" s="48">
        <f t="shared" si="47"/>
        <v>103.40641038713851</v>
      </c>
      <c r="AA112" s="48">
        <f t="shared" si="48"/>
        <v>103.83094224657505</v>
      </c>
      <c r="AB112" s="48">
        <f t="shared" si="49"/>
        <v>103.39281465619803</v>
      </c>
      <c r="AC112" s="48">
        <f t="shared" si="49"/>
        <v>103.81350520141717</v>
      </c>
      <c r="AD112" s="48"/>
      <c r="AE112" s="45">
        <v>42844</v>
      </c>
      <c r="AF112" s="42">
        <v>62663.59</v>
      </c>
      <c r="AG112" s="47">
        <f t="shared" si="50"/>
        <v>0</v>
      </c>
      <c r="AH112" s="48">
        <f t="shared" si="51"/>
        <v>103.71773509730558</v>
      </c>
      <c r="AI112" s="48"/>
      <c r="AJ112" s="48"/>
      <c r="AK112" s="45">
        <v>42844</v>
      </c>
      <c r="AL112" s="42">
        <v>40019.61</v>
      </c>
      <c r="AM112" s="47">
        <f t="shared" si="52"/>
        <v>0</v>
      </c>
      <c r="AN112" s="48">
        <f t="shared" si="53"/>
        <v>102.72930973804786</v>
      </c>
      <c r="AO112" s="48"/>
      <c r="AP112" s="48"/>
      <c r="AQ112" s="42">
        <f t="shared" si="36"/>
        <v>103.67161465275554</v>
      </c>
      <c r="AS112" s="42">
        <f t="shared" si="37"/>
        <v>102.72930973804786</v>
      </c>
      <c r="AT112" s="42">
        <f t="shared" si="38"/>
        <v>103.95067835937076</v>
      </c>
      <c r="AU112" s="48"/>
      <c r="AV112" s="48"/>
      <c r="AW112" s="48"/>
      <c r="AX112" s="48"/>
      <c r="AY112" s="48"/>
      <c r="AZ112" s="45"/>
    </row>
    <row r="113" spans="2:52" x14ac:dyDescent="0.2">
      <c r="B113" s="45">
        <v>42845</v>
      </c>
      <c r="C113" s="42">
        <v>36505.480000000003</v>
      </c>
      <c r="D113" s="47">
        <f t="shared" si="39"/>
        <v>-1.6853943338699384E-3</v>
      </c>
      <c r="E113" s="48">
        <f t="shared" si="40"/>
        <v>103.68262315717605</v>
      </c>
      <c r="F113" s="48"/>
      <c r="G113" s="45">
        <v>42845</v>
      </c>
      <c r="H113" s="42">
        <v>36341.75</v>
      </c>
      <c r="I113" s="47">
        <f t="shared" si="41"/>
        <v>-1.4208596819318409E-3</v>
      </c>
      <c r="J113" s="48">
        <f t="shared" si="42"/>
        <v>103.78660057848104</v>
      </c>
      <c r="K113" s="48"/>
      <c r="L113" s="45">
        <v>42845</v>
      </c>
      <c r="M113" s="42">
        <v>40356.17</v>
      </c>
      <c r="N113" s="47">
        <f t="shared" si="43"/>
        <v>-1.4326693649019395E-3</v>
      </c>
      <c r="O113" s="48">
        <f t="shared" si="44"/>
        <v>103.6912554230458</v>
      </c>
      <c r="P113" s="48"/>
      <c r="Q113" s="45">
        <v>42845</v>
      </c>
      <c r="R113" s="42">
        <v>38069.370000000003</v>
      </c>
      <c r="S113" s="47">
        <f t="shared" si="45"/>
        <v>-1.2367344229573529E-3</v>
      </c>
      <c r="T113" s="48">
        <f t="shared" si="46"/>
        <v>103.82211897715395</v>
      </c>
      <c r="U113" s="48"/>
      <c r="V113" s="45">
        <v>42845</v>
      </c>
      <c r="W113" s="74">
        <v>1520.28</v>
      </c>
      <c r="X113" s="47">
        <f t="shared" si="54"/>
        <v>-5.7850587709384893E-4</v>
      </c>
      <c r="Y113" s="42">
        <f t="shared" si="35"/>
        <v>3.6469196655231073E-5</v>
      </c>
      <c r="Z113" s="48">
        <f t="shared" si="47"/>
        <v>103.34658917100037</v>
      </c>
      <c r="AA113" s="48">
        <f t="shared" si="48"/>
        <v>103.7746620673129</v>
      </c>
      <c r="AB113" s="48">
        <f t="shared" si="49"/>
        <v>103.40641038713851</v>
      </c>
      <c r="AC113" s="48">
        <f t="shared" si="49"/>
        <v>103.83094224657505</v>
      </c>
      <c r="AD113" s="48"/>
      <c r="AE113" s="45">
        <v>42845</v>
      </c>
      <c r="AF113" s="42">
        <v>62567.71</v>
      </c>
      <c r="AG113" s="47">
        <f t="shared" si="50"/>
        <v>-1.5300751201774432E-3</v>
      </c>
      <c r="AH113" s="48">
        <f t="shared" si="51"/>
        <v>103.55903917131204</v>
      </c>
      <c r="AI113" s="48"/>
      <c r="AJ113" s="48"/>
      <c r="AK113" s="45">
        <v>42845</v>
      </c>
      <c r="AL113" s="42">
        <v>39993.660000000003</v>
      </c>
      <c r="AM113" s="47">
        <f t="shared" si="52"/>
        <v>-6.4843210615983526E-4</v>
      </c>
      <c r="AN113" s="48">
        <f t="shared" si="53"/>
        <v>102.66269675537008</v>
      </c>
      <c r="AO113" s="48"/>
      <c r="AP113" s="48"/>
      <c r="AQ113" s="42">
        <f t="shared" si="36"/>
        <v>103.53405567708982</v>
      </c>
      <c r="AS113" s="42">
        <f t="shared" si="37"/>
        <v>102.66269675537008</v>
      </c>
      <c r="AT113" s="42">
        <f t="shared" si="38"/>
        <v>103.82211897715395</v>
      </c>
      <c r="AU113" s="48"/>
      <c r="AV113" s="48"/>
      <c r="AW113" s="48"/>
      <c r="AX113" s="48"/>
      <c r="AY113" s="48"/>
      <c r="AZ113" s="45"/>
    </row>
    <row r="114" spans="2:52" x14ac:dyDescent="0.2">
      <c r="B114" s="45">
        <v>42846</v>
      </c>
      <c r="C114" s="42">
        <v>36499.910000000003</v>
      </c>
      <c r="D114" s="47">
        <f t="shared" si="39"/>
        <v>-1.5257983184990831E-4</v>
      </c>
      <c r="E114" s="48">
        <f t="shared" si="40"/>
        <v>103.66680327996897</v>
      </c>
      <c r="F114" s="48"/>
      <c r="G114" s="45">
        <v>42846</v>
      </c>
      <c r="H114" s="42">
        <v>36338.639999999999</v>
      </c>
      <c r="I114" s="47">
        <f t="shared" si="41"/>
        <v>-8.5576506359763549E-5</v>
      </c>
      <c r="J114" s="48">
        <f t="shared" si="42"/>
        <v>103.77771888379658</v>
      </c>
      <c r="K114" s="48"/>
      <c r="L114" s="45">
        <v>42846</v>
      </c>
      <c r="M114" s="42">
        <v>40342.61</v>
      </c>
      <c r="N114" s="47">
        <f t="shared" si="43"/>
        <v>-3.3600809987666125E-4</v>
      </c>
      <c r="O114" s="48">
        <f t="shared" si="44"/>
        <v>103.65641432133728</v>
      </c>
      <c r="P114" s="48"/>
      <c r="Q114" s="45">
        <v>42846</v>
      </c>
      <c r="R114" s="42">
        <v>38056.449999999997</v>
      </c>
      <c r="S114" s="47">
        <f t="shared" si="45"/>
        <v>-3.3938045205383904E-4</v>
      </c>
      <c r="T114" s="48">
        <f t="shared" si="46"/>
        <v>103.7868837794823</v>
      </c>
      <c r="U114" s="48"/>
      <c r="V114" s="45">
        <v>42846</v>
      </c>
      <c r="W114" s="74">
        <v>1519.91</v>
      </c>
      <c r="X114" s="47">
        <f t="shared" si="54"/>
        <v>-2.4337622016989968E-4</v>
      </c>
      <c r="Y114" s="42">
        <f t="shared" si="35"/>
        <v>3.6469196655231073E-5</v>
      </c>
      <c r="Z114" s="48">
        <f t="shared" si="47"/>
        <v>103.32143706876049</v>
      </c>
      <c r="AA114" s="48">
        <f t="shared" si="48"/>
        <v>103.75319036086832</v>
      </c>
      <c r="AB114" s="48">
        <f t="shared" si="49"/>
        <v>103.34658917100037</v>
      </c>
      <c r="AC114" s="48">
        <f t="shared" si="49"/>
        <v>103.7746620673129</v>
      </c>
      <c r="AD114" s="48"/>
      <c r="AE114" s="45">
        <v>42846</v>
      </c>
      <c r="AF114" s="42">
        <v>62559.13</v>
      </c>
      <c r="AG114" s="47">
        <f t="shared" si="50"/>
        <v>-1.3713143728610877E-4</v>
      </c>
      <c r="AH114" s="48">
        <f t="shared" si="51"/>
        <v>103.5448379714265</v>
      </c>
      <c r="AI114" s="48"/>
      <c r="AJ114" s="48"/>
      <c r="AK114" s="45">
        <v>42846</v>
      </c>
      <c r="AL114" s="42">
        <v>39998.44</v>
      </c>
      <c r="AM114" s="47">
        <f t="shared" si="52"/>
        <v>1.1951894375261674E-4</v>
      </c>
      <c r="AN114" s="48">
        <f t="shared" si="53"/>
        <v>102.67496689244908</v>
      </c>
      <c r="AO114" s="48"/>
      <c r="AP114" s="48"/>
      <c r="AQ114" s="42">
        <f t="shared" si="36"/>
        <v>103.51793752141013</v>
      </c>
      <c r="AS114" s="42">
        <f t="shared" si="37"/>
        <v>102.67496689244908</v>
      </c>
      <c r="AT114" s="42">
        <f t="shared" si="38"/>
        <v>103.7868837794823</v>
      </c>
      <c r="AU114" s="48"/>
      <c r="AV114" s="48"/>
      <c r="AW114" s="48"/>
      <c r="AX114" s="48"/>
      <c r="AY114" s="48"/>
      <c r="AZ114" s="45"/>
    </row>
    <row r="115" spans="2:52" x14ac:dyDescent="0.2">
      <c r="B115" s="45">
        <v>42847</v>
      </c>
      <c r="C115" s="42">
        <v>36499.910000000003</v>
      </c>
      <c r="D115" s="47">
        <f t="shared" si="39"/>
        <v>0</v>
      </c>
      <c r="E115" s="48">
        <f t="shared" si="40"/>
        <v>103.66680327996897</v>
      </c>
      <c r="F115" s="48"/>
      <c r="G115" s="45">
        <v>42847</v>
      </c>
      <c r="H115" s="42">
        <v>36338.639999999999</v>
      </c>
      <c r="I115" s="47">
        <f t="shared" si="41"/>
        <v>0</v>
      </c>
      <c r="J115" s="48">
        <f t="shared" si="42"/>
        <v>103.77771888379658</v>
      </c>
      <c r="K115" s="48"/>
      <c r="L115" s="45">
        <v>42847</v>
      </c>
      <c r="M115" s="42">
        <v>40342.61</v>
      </c>
      <c r="N115" s="47">
        <f t="shared" si="43"/>
        <v>0</v>
      </c>
      <c r="O115" s="48">
        <f t="shared" si="44"/>
        <v>103.65641432133728</v>
      </c>
      <c r="P115" s="48"/>
      <c r="Q115" s="45">
        <v>42847</v>
      </c>
      <c r="R115" s="42">
        <v>38056.449999999997</v>
      </c>
      <c r="S115" s="47">
        <f t="shared" si="45"/>
        <v>0</v>
      </c>
      <c r="T115" s="48">
        <f t="shared" si="46"/>
        <v>103.7868837794823</v>
      </c>
      <c r="U115" s="48"/>
      <c r="V115" s="45">
        <v>42847</v>
      </c>
      <c r="W115" s="74">
        <v>1520.08</v>
      </c>
      <c r="X115" s="47">
        <f t="shared" si="54"/>
        <v>1.1184872788505551E-4</v>
      </c>
      <c r="Y115" s="42">
        <f t="shared" si="35"/>
        <v>3.6469196655231073E-5</v>
      </c>
      <c r="Z115" s="48">
        <f t="shared" si="47"/>
        <v>103.33299344005988</v>
      </c>
      <c r="AA115" s="48">
        <f t="shared" si="48"/>
        <v>103.76857881872708</v>
      </c>
      <c r="AB115" s="48">
        <f t="shared" si="49"/>
        <v>103.32143706876049</v>
      </c>
      <c r="AC115" s="48">
        <f t="shared" si="49"/>
        <v>103.75319036086832</v>
      </c>
      <c r="AD115" s="48"/>
      <c r="AE115" s="45">
        <v>42847</v>
      </c>
      <c r="AF115" s="42">
        <v>62559.13</v>
      </c>
      <c r="AG115" s="47">
        <f t="shared" si="50"/>
        <v>0</v>
      </c>
      <c r="AH115" s="48">
        <f t="shared" si="51"/>
        <v>103.5448379714265</v>
      </c>
      <c r="AI115" s="48"/>
      <c r="AJ115" s="48"/>
      <c r="AK115" s="45">
        <v>42847</v>
      </c>
      <c r="AL115" s="42">
        <v>39998.44</v>
      </c>
      <c r="AM115" s="47">
        <f t="shared" si="52"/>
        <v>0</v>
      </c>
      <c r="AN115" s="48">
        <f t="shared" si="53"/>
        <v>102.67496689244908</v>
      </c>
      <c r="AO115" s="48"/>
      <c r="AP115" s="48"/>
      <c r="AQ115" s="42">
        <f t="shared" si="36"/>
        <v>103.51793752141013</v>
      </c>
      <c r="AS115" s="42">
        <f t="shared" si="37"/>
        <v>102.67496689244908</v>
      </c>
      <c r="AT115" s="42">
        <f t="shared" si="38"/>
        <v>103.7868837794823</v>
      </c>
      <c r="AU115" s="48"/>
      <c r="AV115" s="48"/>
      <c r="AW115" s="48"/>
      <c r="AX115" s="48"/>
      <c r="AY115" s="48"/>
      <c r="AZ115" s="45"/>
    </row>
    <row r="116" spans="2:52" x14ac:dyDescent="0.2">
      <c r="B116" s="45">
        <v>42848</v>
      </c>
      <c r="C116" s="42">
        <v>36499.910000000003</v>
      </c>
      <c r="D116" s="47">
        <f t="shared" si="39"/>
        <v>0</v>
      </c>
      <c r="E116" s="48">
        <f t="shared" si="40"/>
        <v>103.66680327996897</v>
      </c>
      <c r="F116" s="48"/>
      <c r="G116" s="45">
        <v>42848</v>
      </c>
      <c r="H116" s="42">
        <v>36338.639999999999</v>
      </c>
      <c r="I116" s="47">
        <f t="shared" si="41"/>
        <v>0</v>
      </c>
      <c r="J116" s="48">
        <f t="shared" si="42"/>
        <v>103.77771888379658</v>
      </c>
      <c r="K116" s="48"/>
      <c r="L116" s="45">
        <v>42848</v>
      </c>
      <c r="M116" s="42">
        <v>40342.61</v>
      </c>
      <c r="N116" s="47">
        <f t="shared" si="43"/>
        <v>0</v>
      </c>
      <c r="O116" s="48">
        <f t="shared" si="44"/>
        <v>103.65641432133728</v>
      </c>
      <c r="P116" s="48"/>
      <c r="Q116" s="45">
        <v>42848</v>
      </c>
      <c r="R116" s="42">
        <v>38056.449999999997</v>
      </c>
      <c r="S116" s="47">
        <f t="shared" si="45"/>
        <v>0</v>
      </c>
      <c r="T116" s="48">
        <f t="shared" si="46"/>
        <v>103.7868837794823</v>
      </c>
      <c r="U116" s="48"/>
      <c r="V116" s="45">
        <v>42848</v>
      </c>
      <c r="W116" s="74">
        <v>1520.28</v>
      </c>
      <c r="X116" s="47">
        <f t="shared" si="54"/>
        <v>1.3157202252522815E-4</v>
      </c>
      <c r="Y116" s="42">
        <f t="shared" si="35"/>
        <v>3.6469196655231073E-5</v>
      </c>
      <c r="Z116" s="48">
        <f t="shared" si="47"/>
        <v>103.34658917100037</v>
      </c>
      <c r="AA116" s="48">
        <f t="shared" si="48"/>
        <v>103.7860162172244</v>
      </c>
      <c r="AB116" s="48">
        <f t="shared" si="49"/>
        <v>103.33299344005988</v>
      </c>
      <c r="AC116" s="48">
        <f t="shared" si="49"/>
        <v>103.76857881872708</v>
      </c>
      <c r="AD116" s="48"/>
      <c r="AE116" s="45">
        <v>42848</v>
      </c>
      <c r="AF116" s="42">
        <v>62559.13</v>
      </c>
      <c r="AG116" s="47">
        <f t="shared" si="50"/>
        <v>0</v>
      </c>
      <c r="AH116" s="48">
        <f t="shared" si="51"/>
        <v>103.5448379714265</v>
      </c>
      <c r="AI116" s="48"/>
      <c r="AJ116" s="48"/>
      <c r="AK116" s="45">
        <v>42848</v>
      </c>
      <c r="AL116" s="42">
        <v>39998.44</v>
      </c>
      <c r="AM116" s="47">
        <f t="shared" si="52"/>
        <v>0</v>
      </c>
      <c r="AN116" s="48">
        <f t="shared" si="53"/>
        <v>102.67496689244908</v>
      </c>
      <c r="AO116" s="48"/>
      <c r="AP116" s="48"/>
      <c r="AQ116" s="42">
        <f t="shared" si="36"/>
        <v>103.51793752141013</v>
      </c>
      <c r="AS116" s="42">
        <f t="shared" si="37"/>
        <v>102.67496689244908</v>
      </c>
      <c r="AT116" s="42">
        <f t="shared" si="38"/>
        <v>103.7868837794823</v>
      </c>
      <c r="AU116" s="48"/>
      <c r="AV116" s="48"/>
      <c r="AW116" s="48"/>
      <c r="AX116" s="48"/>
      <c r="AY116" s="48"/>
      <c r="AZ116" s="45"/>
    </row>
    <row r="117" spans="2:52" x14ac:dyDescent="0.2">
      <c r="B117" s="45">
        <v>42849</v>
      </c>
      <c r="C117" s="42">
        <v>36519.86</v>
      </c>
      <c r="D117" s="47">
        <f t="shared" si="39"/>
        <v>5.4657669018909338E-4</v>
      </c>
      <c r="E117" s="48">
        <f t="shared" si="40"/>
        <v>103.72346513818822</v>
      </c>
      <c r="F117" s="48"/>
      <c r="G117" s="45">
        <v>42849</v>
      </c>
      <c r="H117" s="42">
        <v>36351.5</v>
      </c>
      <c r="I117" s="47">
        <f t="shared" si="41"/>
        <v>3.5389326623125328E-4</v>
      </c>
      <c r="J117" s="48">
        <f t="shared" si="42"/>
        <v>103.8144451196944</v>
      </c>
      <c r="K117" s="48"/>
      <c r="L117" s="45">
        <v>42849</v>
      </c>
      <c r="M117" s="42">
        <v>40346.94</v>
      </c>
      <c r="N117" s="47">
        <f t="shared" si="43"/>
        <v>1.0733068584323213E-4</v>
      </c>
      <c r="O117" s="48">
        <f t="shared" si="44"/>
        <v>103.66753983537843</v>
      </c>
      <c r="P117" s="48"/>
      <c r="Q117" s="45">
        <v>42849</v>
      </c>
      <c r="R117" s="42">
        <v>38071.769999999997</v>
      </c>
      <c r="S117" s="47">
        <f t="shared" si="45"/>
        <v>4.0255988143922394E-4</v>
      </c>
      <c r="T117" s="48">
        <f t="shared" si="46"/>
        <v>103.82866421511152</v>
      </c>
      <c r="U117" s="48"/>
      <c r="V117" s="45">
        <v>42849</v>
      </c>
      <c r="W117" s="74">
        <v>1518.54</v>
      </c>
      <c r="X117" s="47">
        <f t="shared" si="54"/>
        <v>-1.1445260083668973E-3</v>
      </c>
      <c r="Y117" s="42">
        <f t="shared" si="35"/>
        <v>3.6469196655231073E-5</v>
      </c>
      <c r="Z117" s="48">
        <f t="shared" si="47"/>
        <v>103.22830631181816</v>
      </c>
      <c r="AA117" s="48">
        <f t="shared" si="48"/>
        <v>103.67101541499449</v>
      </c>
      <c r="AB117" s="48">
        <f t="shared" si="49"/>
        <v>103.34658917100037</v>
      </c>
      <c r="AC117" s="48">
        <f t="shared" si="49"/>
        <v>103.7860162172244</v>
      </c>
      <c r="AD117" s="48"/>
      <c r="AE117" s="45">
        <v>42849</v>
      </c>
      <c r="AF117" s="42">
        <v>62587.62</v>
      </c>
      <c r="AG117" s="47">
        <f t="shared" si="50"/>
        <v>4.554091465147625E-4</v>
      </c>
      <c r="AH117" s="48">
        <f t="shared" si="51"/>
        <v>103.59199323771308</v>
      </c>
      <c r="AI117" s="48"/>
      <c r="AJ117" s="48"/>
      <c r="AK117" s="45">
        <v>42849</v>
      </c>
      <c r="AL117" s="42">
        <v>40010.58</v>
      </c>
      <c r="AM117" s="47">
        <f t="shared" si="52"/>
        <v>3.0351183696164519E-4</v>
      </c>
      <c r="AN117" s="48">
        <f t="shared" si="53"/>
        <v>102.70612996026058</v>
      </c>
      <c r="AO117" s="48"/>
      <c r="AP117" s="48"/>
      <c r="AQ117" s="42">
        <f t="shared" si="36"/>
        <v>103.55537291772437</v>
      </c>
      <c r="AS117" s="42">
        <f t="shared" si="37"/>
        <v>102.70612996026058</v>
      </c>
      <c r="AT117" s="42">
        <f t="shared" si="38"/>
        <v>103.82866421511152</v>
      </c>
      <c r="AU117" s="48"/>
      <c r="AV117" s="48"/>
      <c r="AW117" s="48"/>
      <c r="AX117" s="48"/>
      <c r="AY117" s="48"/>
      <c r="AZ117" s="45"/>
    </row>
    <row r="118" spans="2:52" x14ac:dyDescent="0.2">
      <c r="B118" s="45">
        <v>42850</v>
      </c>
      <c r="C118" s="42">
        <v>36500.949999999997</v>
      </c>
      <c r="D118" s="47">
        <f t="shared" si="39"/>
        <v>-5.1780045159000032E-4</v>
      </c>
      <c r="E118" s="48">
        <f t="shared" si="40"/>
        <v>103.66975708109918</v>
      </c>
      <c r="F118" s="48"/>
      <c r="G118" s="45">
        <v>42850</v>
      </c>
      <c r="H118" s="42">
        <v>36333.15</v>
      </c>
      <c r="I118" s="47">
        <f t="shared" si="41"/>
        <v>-5.0479347482212944E-4</v>
      </c>
      <c r="J118" s="48">
        <f t="shared" si="42"/>
        <v>103.7620402652057</v>
      </c>
      <c r="K118" s="48"/>
      <c r="L118" s="45">
        <v>42850</v>
      </c>
      <c r="M118" s="42">
        <v>40332.86</v>
      </c>
      <c r="N118" s="47">
        <f t="shared" si="43"/>
        <v>-3.4897318111370978E-4</v>
      </c>
      <c r="O118" s="48">
        <f t="shared" si="44"/>
        <v>103.63136264422386</v>
      </c>
      <c r="P118" s="48"/>
      <c r="Q118" s="45">
        <v>42850</v>
      </c>
      <c r="R118" s="42">
        <v>38053.279999999999</v>
      </c>
      <c r="S118" s="47">
        <f t="shared" si="45"/>
        <v>-4.8566168581076763E-4</v>
      </c>
      <c r="T118" s="48">
        <f t="shared" si="46"/>
        <v>103.77823861101332</v>
      </c>
      <c r="U118" s="48"/>
      <c r="V118" s="45">
        <v>42850</v>
      </c>
      <c r="W118" s="42">
        <v>1517.07</v>
      </c>
      <c r="X118" s="47">
        <f t="shared" si="54"/>
        <v>-9.6803508633291901E-4</v>
      </c>
      <c r="Y118" s="42">
        <f t="shared" si="35"/>
        <v>3.6469196655231073E-5</v>
      </c>
      <c r="Z118" s="48">
        <f t="shared" si="47"/>
        <v>103.1283776894056</v>
      </c>
      <c r="AA118" s="48">
        <f t="shared" si="48"/>
        <v>103.57443903328563</v>
      </c>
      <c r="AB118" s="48">
        <f t="shared" si="49"/>
        <v>103.22830631181816</v>
      </c>
      <c r="AC118" s="48">
        <f t="shared" si="49"/>
        <v>103.67101541499449</v>
      </c>
      <c r="AD118" s="48"/>
      <c r="AE118" s="45">
        <v>42850</v>
      </c>
      <c r="AF118" s="42">
        <v>62535.49</v>
      </c>
      <c r="AG118" s="47">
        <f t="shared" si="50"/>
        <v>-8.3291232355542366E-4</v>
      </c>
      <c r="AH118" s="48">
        <f t="shared" si="51"/>
        <v>103.50571018992372</v>
      </c>
      <c r="AI118" s="48"/>
      <c r="AJ118" s="48"/>
      <c r="AK118" s="45">
        <v>42850</v>
      </c>
      <c r="AL118" s="42">
        <v>40019.39</v>
      </c>
      <c r="AM118" s="47">
        <f t="shared" si="52"/>
        <v>2.2019175927967538E-4</v>
      </c>
      <c r="AN118" s="48">
        <f t="shared" si="53"/>
        <v>102.72874500370534</v>
      </c>
      <c r="AO118" s="48"/>
      <c r="AP118" s="48"/>
      <c r="AQ118" s="42">
        <f t="shared" si="36"/>
        <v>103.51264229919518</v>
      </c>
      <c r="AS118" s="42">
        <f t="shared" si="37"/>
        <v>102.72874500370534</v>
      </c>
      <c r="AT118" s="42">
        <f t="shared" si="38"/>
        <v>103.77823861101332</v>
      </c>
      <c r="AU118" s="48"/>
      <c r="AV118" s="48"/>
      <c r="AW118" s="48"/>
      <c r="AX118" s="48"/>
      <c r="AY118" s="48"/>
      <c r="AZ118" s="45"/>
    </row>
    <row r="119" spans="2:52" x14ac:dyDescent="0.2">
      <c r="B119" s="45">
        <v>42851</v>
      </c>
      <c r="C119" s="42">
        <v>36474.160000000003</v>
      </c>
      <c r="D119" s="47">
        <f t="shared" si="39"/>
        <v>-7.3395349984028968E-4</v>
      </c>
      <c r="E119" s="48">
        <f t="shared" si="40"/>
        <v>103.59366830006191</v>
      </c>
      <c r="F119" s="48"/>
      <c r="G119" s="45">
        <v>42851</v>
      </c>
      <c r="H119" s="42">
        <v>36312.26</v>
      </c>
      <c r="I119" s="47">
        <f t="shared" si="41"/>
        <v>-5.7495702959964312E-4</v>
      </c>
      <c r="J119" s="48">
        <f t="shared" si="42"/>
        <v>103.70238155074962</v>
      </c>
      <c r="K119" s="48"/>
      <c r="L119" s="45">
        <v>42851</v>
      </c>
      <c r="M119" s="42">
        <v>40302.089999999997</v>
      </c>
      <c r="N119" s="47">
        <f t="shared" si="43"/>
        <v>-7.6290151504265769E-4</v>
      </c>
      <c r="O119" s="48">
        <f t="shared" si="44"/>
        <v>103.55230212065665</v>
      </c>
      <c r="P119" s="48"/>
      <c r="Q119" s="45">
        <v>42851</v>
      </c>
      <c r="R119" s="42">
        <v>38028.120000000003</v>
      </c>
      <c r="S119" s="47">
        <f t="shared" si="45"/>
        <v>-6.6117822169331486E-4</v>
      </c>
      <c r="T119" s="48">
        <f t="shared" si="46"/>
        <v>103.70962269975803</v>
      </c>
      <c r="U119" s="48"/>
      <c r="V119" s="45">
        <v>42851</v>
      </c>
      <c r="W119" s="42">
        <v>1516.04</v>
      </c>
      <c r="X119" s="47">
        <f t="shared" si="54"/>
        <v>-6.7894032575954721E-4</v>
      </c>
      <c r="Y119" s="42">
        <f t="shared" si="35"/>
        <v>3.6469196655231073E-5</v>
      </c>
      <c r="Z119" s="48">
        <f t="shared" si="47"/>
        <v>103.05835967506209</v>
      </c>
      <c r="AA119" s="48">
        <f t="shared" si="48"/>
        <v>103.50789544649356</v>
      </c>
      <c r="AB119" s="48">
        <f t="shared" si="49"/>
        <v>103.1283776894056</v>
      </c>
      <c r="AC119" s="48">
        <f t="shared" si="49"/>
        <v>103.57443903328563</v>
      </c>
      <c r="AD119" s="48"/>
      <c r="AE119" s="45">
        <v>42851</v>
      </c>
      <c r="AF119" s="42">
        <v>62475.48</v>
      </c>
      <c r="AG119" s="47">
        <f t="shared" si="50"/>
        <v>-9.5961509216602181E-4</v>
      </c>
      <c r="AH119" s="48">
        <f t="shared" si="51"/>
        <v>103.40638454830011</v>
      </c>
      <c r="AI119" s="48"/>
      <c r="AJ119" s="48"/>
      <c r="AK119" s="45">
        <v>42851</v>
      </c>
      <c r="AL119" s="42">
        <v>40020.019999999997</v>
      </c>
      <c r="AM119" s="47">
        <f t="shared" si="52"/>
        <v>1.5742368886684233E-5</v>
      </c>
      <c r="AN119" s="48">
        <f t="shared" si="53"/>
        <v>102.73036219750446</v>
      </c>
      <c r="AO119" s="48"/>
      <c r="AP119" s="48"/>
      <c r="AQ119" s="42">
        <f t="shared" si="36"/>
        <v>103.44912023617179</v>
      </c>
      <c r="AS119" s="42">
        <f t="shared" si="37"/>
        <v>102.73036219750446</v>
      </c>
      <c r="AT119" s="42">
        <f t="shared" si="38"/>
        <v>103.70962269975803</v>
      </c>
      <c r="AU119" s="48"/>
      <c r="AV119" s="48"/>
      <c r="AW119" s="48"/>
      <c r="AX119" s="48"/>
      <c r="AY119" s="48"/>
      <c r="AZ119" s="45"/>
    </row>
    <row r="120" spans="2:52" x14ac:dyDescent="0.2">
      <c r="B120" s="45">
        <v>42852</v>
      </c>
      <c r="C120" s="42">
        <v>36424.839999999997</v>
      </c>
      <c r="D120" s="47">
        <f t="shared" si="39"/>
        <v>-1.3521901532483893E-3</v>
      </c>
      <c r="E120" s="48">
        <f t="shared" si="40"/>
        <v>103.45358996184768</v>
      </c>
      <c r="F120" s="48"/>
      <c r="G120" s="45">
        <v>42852</v>
      </c>
      <c r="H120" s="42">
        <v>36273.339999999997</v>
      </c>
      <c r="I120" s="47">
        <f t="shared" si="41"/>
        <v>-1.0718143128520818E-3</v>
      </c>
      <c r="J120" s="48">
        <f t="shared" si="42"/>
        <v>103.59123185392669</v>
      </c>
      <c r="K120" s="48"/>
      <c r="L120" s="45">
        <v>42852</v>
      </c>
      <c r="M120" s="42">
        <v>40258.82</v>
      </c>
      <c r="N120" s="47">
        <f t="shared" si="43"/>
        <v>-1.0736415902995455E-3</v>
      </c>
      <c r="O120" s="48">
        <f t="shared" si="44"/>
        <v>103.44112406232865</v>
      </c>
      <c r="P120" s="48"/>
      <c r="Q120" s="45">
        <v>42852</v>
      </c>
      <c r="R120" s="42">
        <v>37981.21</v>
      </c>
      <c r="S120" s="47">
        <f t="shared" si="45"/>
        <v>-1.233560849182247E-3</v>
      </c>
      <c r="T120" s="48">
        <f t="shared" si="46"/>
        <v>103.58169056951215</v>
      </c>
      <c r="U120" s="48"/>
      <c r="V120" s="45">
        <v>42852</v>
      </c>
      <c r="W120" s="42">
        <v>1518.97</v>
      </c>
      <c r="X120" s="47">
        <f t="shared" si="54"/>
        <v>1.9326666842562901E-3</v>
      </c>
      <c r="Y120" s="42">
        <f t="shared" si="35"/>
        <v>3.6469196655231073E-5</v>
      </c>
      <c r="Z120" s="48">
        <f t="shared" si="47"/>
        <v>103.25753713334019</v>
      </c>
      <c r="AA120" s="48">
        <f t="shared" si="48"/>
        <v>103.7117165573749</v>
      </c>
      <c r="AB120" s="48">
        <f t="shared" si="49"/>
        <v>103.05835967506209</v>
      </c>
      <c r="AC120" s="48">
        <f t="shared" si="49"/>
        <v>103.50789544649356</v>
      </c>
      <c r="AD120" s="48"/>
      <c r="AE120" s="45">
        <v>42852</v>
      </c>
      <c r="AF120" s="42">
        <v>62415.19</v>
      </c>
      <c r="AG120" s="47">
        <f t="shared" si="50"/>
        <v>-9.6501859609565699E-4</v>
      </c>
      <c r="AH120" s="48">
        <f t="shared" si="51"/>
        <v>103.30659546425598</v>
      </c>
      <c r="AI120" s="48"/>
      <c r="AJ120" s="48"/>
      <c r="AK120" s="45">
        <v>42852</v>
      </c>
      <c r="AL120" s="42">
        <v>39998.239999999998</v>
      </c>
      <c r="AM120" s="47">
        <f t="shared" si="52"/>
        <v>-5.4422761407912912E-4</v>
      </c>
      <c r="AN120" s="48">
        <f t="shared" si="53"/>
        <v>102.67445349759222</v>
      </c>
      <c r="AO120" s="48"/>
      <c r="AP120" s="48"/>
      <c r="AQ120" s="42">
        <f t="shared" si="36"/>
        <v>103.34144756824389</v>
      </c>
      <c r="AS120" s="42">
        <f t="shared" si="37"/>
        <v>102.67445349759222</v>
      </c>
      <c r="AT120" s="42">
        <f t="shared" si="38"/>
        <v>103.59123185392669</v>
      </c>
      <c r="AU120" s="48"/>
      <c r="AV120" s="48"/>
      <c r="AW120" s="48"/>
      <c r="AX120" s="48"/>
      <c r="AY120" s="48"/>
      <c r="AZ120" s="45"/>
    </row>
    <row r="121" spans="2:52" x14ac:dyDescent="0.2">
      <c r="B121" s="45">
        <v>42853</v>
      </c>
      <c r="C121" s="42">
        <v>36468.879999999997</v>
      </c>
      <c r="D121" s="47">
        <f t="shared" si="39"/>
        <v>1.2090650226603827E-3</v>
      </c>
      <c r="E121" s="48">
        <f t="shared" si="40"/>
        <v>103.57867207893921</v>
      </c>
      <c r="F121" s="48"/>
      <c r="G121" s="45">
        <v>42853</v>
      </c>
      <c r="H121" s="42">
        <v>36309.480000000003</v>
      </c>
      <c r="I121" s="47">
        <f t="shared" si="41"/>
        <v>9.9632402199545389E-4</v>
      </c>
      <c r="J121" s="48">
        <f t="shared" si="42"/>
        <v>103.69444228669086</v>
      </c>
      <c r="K121" s="48"/>
      <c r="L121" s="45">
        <v>42853</v>
      </c>
      <c r="M121" s="42">
        <v>40310</v>
      </c>
      <c r="N121" s="47">
        <f t="shared" si="43"/>
        <v>1.2712742201583804E-3</v>
      </c>
      <c r="O121" s="48">
        <f t="shared" si="44"/>
        <v>103.57262609665329</v>
      </c>
      <c r="P121" s="48"/>
      <c r="Q121" s="45">
        <v>42853</v>
      </c>
      <c r="R121" s="42">
        <v>38021.730000000003</v>
      </c>
      <c r="S121" s="47">
        <f t="shared" si="45"/>
        <v>1.0668433154183976E-3</v>
      </c>
      <c r="T121" s="48">
        <f t="shared" si="46"/>
        <v>103.69219600369597</v>
      </c>
      <c r="U121" s="48"/>
      <c r="V121" s="45">
        <v>42853</v>
      </c>
      <c r="W121" s="42">
        <v>1519.94</v>
      </c>
      <c r="X121" s="47">
        <f t="shared" si="54"/>
        <v>6.3859062390969612E-4</v>
      </c>
      <c r="Y121" s="42">
        <f t="shared" si="35"/>
        <v>3.6469196655231073E-5</v>
      </c>
      <c r="Z121" s="48">
        <f t="shared" si="47"/>
        <v>103.32347642840155</v>
      </c>
      <c r="AA121" s="48">
        <f t="shared" si="48"/>
        <v>103.7817281701446</v>
      </c>
      <c r="AB121" s="48">
        <f t="shared" si="49"/>
        <v>103.25753713334019</v>
      </c>
      <c r="AC121" s="48">
        <f t="shared" si="49"/>
        <v>103.7117165573749</v>
      </c>
      <c r="AD121" s="48"/>
      <c r="AE121" s="45">
        <v>42853</v>
      </c>
      <c r="AF121" s="42">
        <v>62483.57</v>
      </c>
      <c r="AG121" s="47">
        <f t="shared" si="50"/>
        <v>1.0955666401080144E-3</v>
      </c>
      <c r="AH121" s="48">
        <f t="shared" si="51"/>
        <v>103.41977472394974</v>
      </c>
      <c r="AI121" s="48"/>
      <c r="AJ121" s="48"/>
      <c r="AK121" s="45">
        <v>42853</v>
      </c>
      <c r="AL121" s="42">
        <v>40027.620000000003</v>
      </c>
      <c r="AM121" s="47">
        <f t="shared" si="52"/>
        <v>7.3453231942210984E-4</v>
      </c>
      <c r="AN121" s="48">
        <f t="shared" si="53"/>
        <v>102.74987120206521</v>
      </c>
      <c r="AO121" s="48"/>
      <c r="AP121" s="48"/>
      <c r="AQ121" s="42">
        <f t="shared" si="36"/>
        <v>103.45126373199906</v>
      </c>
      <c r="AS121" s="42">
        <f t="shared" si="37"/>
        <v>102.74987120206521</v>
      </c>
      <c r="AT121" s="42">
        <f t="shared" si="38"/>
        <v>103.69444228669086</v>
      </c>
      <c r="AU121" s="48"/>
      <c r="AV121" s="48"/>
      <c r="AW121" s="48"/>
      <c r="AX121" s="48"/>
      <c r="AY121" s="48"/>
      <c r="AZ121" s="45"/>
    </row>
    <row r="122" spans="2:52" x14ac:dyDescent="0.2">
      <c r="B122" s="45">
        <v>42854</v>
      </c>
      <c r="C122" s="42">
        <v>36468.879999999997</v>
      </c>
      <c r="D122" s="47">
        <f t="shared" si="39"/>
        <v>0</v>
      </c>
      <c r="E122" s="48">
        <f t="shared" si="40"/>
        <v>103.57867207893921</v>
      </c>
      <c r="F122" s="48"/>
      <c r="G122" s="45">
        <v>42854</v>
      </c>
      <c r="H122" s="42">
        <v>36309.480000000003</v>
      </c>
      <c r="I122" s="47">
        <f t="shared" si="41"/>
        <v>0</v>
      </c>
      <c r="J122" s="48">
        <f t="shared" si="42"/>
        <v>103.69444228669086</v>
      </c>
      <c r="K122" s="48"/>
      <c r="L122" s="45">
        <v>42854</v>
      </c>
      <c r="M122" s="42">
        <v>40310</v>
      </c>
      <c r="N122" s="47">
        <f t="shared" si="43"/>
        <v>0</v>
      </c>
      <c r="O122" s="48">
        <f t="shared" si="44"/>
        <v>103.57262609665329</v>
      </c>
      <c r="P122" s="48"/>
      <c r="Q122" s="45">
        <v>42854</v>
      </c>
      <c r="R122" s="42">
        <v>38021.730000000003</v>
      </c>
      <c r="S122" s="47">
        <f t="shared" si="45"/>
        <v>0</v>
      </c>
      <c r="T122" s="48">
        <f t="shared" si="46"/>
        <v>103.69219600369597</v>
      </c>
      <c r="U122" s="48"/>
      <c r="V122" s="45">
        <v>42854</v>
      </c>
      <c r="W122" s="42">
        <v>1520.12</v>
      </c>
      <c r="X122" s="47">
        <f t="shared" si="54"/>
        <v>1.1842572733122836E-4</v>
      </c>
      <c r="Y122" s="42">
        <f t="shared" si="35"/>
        <v>3.6469196655231073E-5</v>
      </c>
      <c r="Z122" s="48">
        <f t="shared" si="47"/>
        <v>103.33571258624798</v>
      </c>
      <c r="AA122" s="48">
        <f t="shared" si="48"/>
        <v>103.7978034330407</v>
      </c>
      <c r="AB122" s="48">
        <f t="shared" si="49"/>
        <v>103.32347642840155</v>
      </c>
      <c r="AC122" s="48">
        <f t="shared" si="49"/>
        <v>103.7817281701446</v>
      </c>
      <c r="AD122" s="48"/>
      <c r="AE122" s="45">
        <v>42854</v>
      </c>
      <c r="AF122" s="42">
        <v>62483.57</v>
      </c>
      <c r="AG122" s="47">
        <f t="shared" si="50"/>
        <v>0</v>
      </c>
      <c r="AH122" s="48">
        <f t="shared" si="51"/>
        <v>103.41977472394974</v>
      </c>
      <c r="AI122" s="48"/>
      <c r="AJ122" s="48"/>
      <c r="AK122" s="45">
        <v>42854</v>
      </c>
      <c r="AL122" s="42">
        <v>40027.620000000003</v>
      </c>
      <c r="AM122" s="47">
        <f t="shared" si="52"/>
        <v>0</v>
      </c>
      <c r="AN122" s="48">
        <f t="shared" si="53"/>
        <v>102.74987120206521</v>
      </c>
      <c r="AO122" s="48"/>
      <c r="AP122" s="48"/>
      <c r="AQ122" s="42">
        <f t="shared" si="36"/>
        <v>103.45126373199906</v>
      </c>
      <c r="AS122" s="42">
        <f t="shared" si="37"/>
        <v>102.74987120206521</v>
      </c>
      <c r="AT122" s="42">
        <f t="shared" si="38"/>
        <v>103.69444228669086</v>
      </c>
      <c r="AU122" s="48"/>
      <c r="AV122" s="48"/>
      <c r="AW122" s="48"/>
      <c r="AX122" s="48"/>
      <c r="AY122" s="48"/>
      <c r="AZ122" s="45"/>
    </row>
    <row r="123" spans="2:52" x14ac:dyDescent="0.2">
      <c r="B123" s="45">
        <v>42855</v>
      </c>
      <c r="C123" s="42">
        <v>36468.879999999997</v>
      </c>
      <c r="D123" s="47">
        <f t="shared" si="39"/>
        <v>0</v>
      </c>
      <c r="E123" s="48">
        <f t="shared" si="40"/>
        <v>103.57867207893921</v>
      </c>
      <c r="F123" s="48"/>
      <c r="G123" s="45">
        <v>42855</v>
      </c>
      <c r="H123" s="42">
        <v>36309.480000000003</v>
      </c>
      <c r="I123" s="47">
        <f t="shared" si="41"/>
        <v>0</v>
      </c>
      <c r="J123" s="48">
        <f t="shared" si="42"/>
        <v>103.69444228669086</v>
      </c>
      <c r="K123" s="48"/>
      <c r="L123" s="45">
        <v>42855</v>
      </c>
      <c r="M123" s="42">
        <v>40310</v>
      </c>
      <c r="N123" s="47">
        <f t="shared" si="43"/>
        <v>0</v>
      </c>
      <c r="O123" s="48">
        <f t="shared" si="44"/>
        <v>103.57262609665329</v>
      </c>
      <c r="P123" s="48"/>
      <c r="Q123" s="45">
        <v>42855</v>
      </c>
      <c r="R123" s="42">
        <v>38021.730000000003</v>
      </c>
      <c r="S123" s="47">
        <f t="shared" si="45"/>
        <v>0</v>
      </c>
      <c r="T123" s="48">
        <f t="shared" si="46"/>
        <v>103.69219600369597</v>
      </c>
      <c r="U123" s="46">
        <f>+AC123/AC93-1</f>
        <v>1.0918070391350065E-2</v>
      </c>
      <c r="V123" s="45">
        <v>42855</v>
      </c>
      <c r="W123" s="42">
        <v>1520.31</v>
      </c>
      <c r="X123" s="47">
        <f t="shared" si="54"/>
        <v>1.2499013235811596E-4</v>
      </c>
      <c r="Y123" s="42">
        <f t="shared" si="35"/>
        <v>3.6469196655231073E-5</v>
      </c>
      <c r="Z123" s="48">
        <f t="shared" si="47"/>
        <v>103.34862853064145</v>
      </c>
      <c r="AA123" s="48">
        <f t="shared" si="48"/>
        <v>103.81456255673605</v>
      </c>
      <c r="AB123" s="48">
        <f t="shared" si="49"/>
        <v>103.33571258624798</v>
      </c>
      <c r="AC123" s="48">
        <f t="shared" si="49"/>
        <v>103.7978034330407</v>
      </c>
      <c r="AD123" s="48"/>
      <c r="AE123" s="45">
        <v>42855</v>
      </c>
      <c r="AF123" s="42">
        <v>62483.57</v>
      </c>
      <c r="AG123" s="47">
        <f t="shared" si="50"/>
        <v>0</v>
      </c>
      <c r="AH123" s="48">
        <f t="shared" si="51"/>
        <v>103.41977472394974</v>
      </c>
      <c r="AI123" s="48"/>
      <c r="AJ123" s="48"/>
      <c r="AK123" s="45">
        <v>42855</v>
      </c>
      <c r="AL123" s="42">
        <v>40027.620000000003</v>
      </c>
      <c r="AM123" s="47">
        <f t="shared" si="52"/>
        <v>0</v>
      </c>
      <c r="AN123" s="48">
        <f t="shared" si="53"/>
        <v>102.74987120206521</v>
      </c>
      <c r="AO123" s="48"/>
      <c r="AP123" s="48"/>
      <c r="AQ123" s="42">
        <f t="shared" si="36"/>
        <v>103.45126373199906</v>
      </c>
      <c r="AS123" s="42">
        <f t="shared" si="37"/>
        <v>102.74987120206521</v>
      </c>
      <c r="AT123" s="42">
        <f t="shared" si="38"/>
        <v>103.69444228669086</v>
      </c>
      <c r="AU123" s="48"/>
      <c r="AV123" s="48"/>
      <c r="AW123" s="48"/>
      <c r="AX123" s="48"/>
      <c r="AY123" s="48"/>
      <c r="AZ123" s="45"/>
    </row>
    <row r="124" spans="2:52" x14ac:dyDescent="0.2">
      <c r="B124" s="45">
        <v>42856</v>
      </c>
      <c r="C124" s="42">
        <v>36468.879999999997</v>
      </c>
      <c r="D124" s="47">
        <f t="shared" si="39"/>
        <v>0</v>
      </c>
      <c r="E124" s="48">
        <f t="shared" si="40"/>
        <v>103.57867207893921</v>
      </c>
      <c r="F124" s="48"/>
      <c r="G124" s="45">
        <v>42856</v>
      </c>
      <c r="H124" s="42">
        <v>36309.480000000003</v>
      </c>
      <c r="I124" s="47">
        <f t="shared" si="41"/>
        <v>0</v>
      </c>
      <c r="J124" s="48">
        <f t="shared" si="42"/>
        <v>103.69444228669086</v>
      </c>
      <c r="K124" s="48"/>
      <c r="L124" s="45">
        <v>42856</v>
      </c>
      <c r="M124" s="42">
        <v>40310</v>
      </c>
      <c r="N124" s="47">
        <f t="shared" si="43"/>
        <v>0</v>
      </c>
      <c r="O124" s="48">
        <f t="shared" si="44"/>
        <v>103.57262609665329</v>
      </c>
      <c r="P124" s="48"/>
      <c r="Q124" s="45">
        <v>42856</v>
      </c>
      <c r="R124" s="42">
        <v>38021.730000000003</v>
      </c>
      <c r="S124" s="47">
        <f t="shared" si="45"/>
        <v>0</v>
      </c>
      <c r="T124" s="48">
        <f t="shared" si="46"/>
        <v>103.69219600369597</v>
      </c>
      <c r="U124" s="48"/>
      <c r="V124" s="45">
        <v>42856</v>
      </c>
      <c r="W124" s="42">
        <v>1520.48</v>
      </c>
      <c r="X124" s="47">
        <f t="shared" si="54"/>
        <v>1.1181930001114004E-4</v>
      </c>
      <c r="Y124" s="42">
        <f t="shared" si="35"/>
        <v>3.8090876586904798E-5</v>
      </c>
      <c r="Z124" s="48">
        <f t="shared" si="47"/>
        <v>103.36018490194085</v>
      </c>
      <c r="AA124" s="48">
        <f t="shared" si="48"/>
        <v>103.83012541614238</v>
      </c>
      <c r="AB124" s="48">
        <f t="shared" si="49"/>
        <v>103.34862853064145</v>
      </c>
      <c r="AC124" s="48">
        <f t="shared" si="49"/>
        <v>103.81456255673605</v>
      </c>
      <c r="AD124" s="48"/>
      <c r="AE124" s="45">
        <v>42856</v>
      </c>
      <c r="AF124" s="42">
        <v>62483.57</v>
      </c>
      <c r="AG124" s="47">
        <f t="shared" si="50"/>
        <v>0</v>
      </c>
      <c r="AH124" s="48">
        <f t="shared" si="51"/>
        <v>103.41977472394974</v>
      </c>
      <c r="AI124" s="48"/>
      <c r="AJ124" s="48"/>
      <c r="AK124" s="45">
        <v>42856</v>
      </c>
      <c r="AL124" s="42">
        <v>40027.620000000003</v>
      </c>
      <c r="AM124" s="47">
        <f t="shared" si="52"/>
        <v>0</v>
      </c>
      <c r="AN124" s="48">
        <f t="shared" si="53"/>
        <v>102.74987120206521</v>
      </c>
      <c r="AO124" s="48"/>
      <c r="AP124" s="48"/>
      <c r="AQ124" s="42">
        <f t="shared" si="36"/>
        <v>103.45126373199906</v>
      </c>
      <c r="AS124" s="42">
        <f t="shared" si="37"/>
        <v>102.74987120206521</v>
      </c>
      <c r="AT124" s="42">
        <f t="shared" si="38"/>
        <v>103.69444228669086</v>
      </c>
      <c r="AU124" s="48"/>
      <c r="AV124" s="48"/>
      <c r="AW124" s="48"/>
      <c r="AX124" s="48"/>
      <c r="AY124" s="48"/>
      <c r="AZ124" s="45"/>
    </row>
    <row r="125" spans="2:52" x14ac:dyDescent="0.2">
      <c r="B125" s="45">
        <v>42857</v>
      </c>
      <c r="C125" s="42">
        <v>36494.28</v>
      </c>
      <c r="D125" s="47">
        <f t="shared" si="39"/>
        <v>6.9648423532608916E-4</v>
      </c>
      <c r="E125" s="48">
        <f t="shared" si="40"/>
        <v>103.6508129911582</v>
      </c>
      <c r="F125" s="48"/>
      <c r="G125" s="45">
        <v>42857</v>
      </c>
      <c r="H125" s="42">
        <v>36371.06</v>
      </c>
      <c r="I125" s="47">
        <f t="shared" si="41"/>
        <v>1.6959758167838235E-3</v>
      </c>
      <c r="J125" s="48">
        <f t="shared" si="42"/>
        <v>103.87030555314398</v>
      </c>
      <c r="K125" s="48"/>
      <c r="L125" s="45">
        <v>42857</v>
      </c>
      <c r="M125" s="42">
        <v>40359.68</v>
      </c>
      <c r="N125" s="47">
        <f t="shared" si="43"/>
        <v>1.2324485239394445E-3</v>
      </c>
      <c r="O125" s="48">
        <f t="shared" si="44"/>
        <v>103.70027402680665</v>
      </c>
      <c r="P125" s="48"/>
      <c r="Q125" s="45">
        <v>42857</v>
      </c>
      <c r="R125" s="42">
        <v>38072.69</v>
      </c>
      <c r="S125" s="47">
        <f t="shared" si="45"/>
        <v>1.3402861994968873E-3</v>
      </c>
      <c r="T125" s="48">
        <f t="shared" si="46"/>
        <v>103.83117322299525</v>
      </c>
      <c r="U125" s="48"/>
      <c r="V125" s="45">
        <v>42857</v>
      </c>
      <c r="W125" s="42">
        <v>1522.08</v>
      </c>
      <c r="X125" s="47">
        <f t="shared" si="54"/>
        <v>1.0522992739134818E-3</v>
      </c>
      <c r="Y125" s="42">
        <f t="shared" si="35"/>
        <v>3.8090876586904798E-5</v>
      </c>
      <c r="Z125" s="48">
        <f t="shared" si="47"/>
        <v>103.46895074946472</v>
      </c>
      <c r="AA125" s="48">
        <f t="shared" si="48"/>
        <v>103.94334076222137</v>
      </c>
      <c r="AB125" s="48">
        <f t="shared" si="49"/>
        <v>103.36018490194085</v>
      </c>
      <c r="AC125" s="48">
        <f t="shared" si="49"/>
        <v>103.83012541614238</v>
      </c>
      <c r="AD125" s="48"/>
      <c r="AE125" s="45">
        <v>42857</v>
      </c>
      <c r="AF125" s="42">
        <v>62556.03</v>
      </c>
      <c r="AG125" s="47">
        <f t="shared" si="50"/>
        <v>1.1596648526963627E-3</v>
      </c>
      <c r="AH125" s="48">
        <f t="shared" si="51"/>
        <v>103.53970700177088</v>
      </c>
      <c r="AI125" s="48"/>
      <c r="AJ125" s="48"/>
      <c r="AK125" s="45">
        <v>42857</v>
      </c>
      <c r="AL125" s="42">
        <v>40058.69</v>
      </c>
      <c r="AM125" s="47">
        <f t="shared" si="52"/>
        <v>7.7621402421623742E-4</v>
      </c>
      <c r="AN125" s="48">
        <f t="shared" si="53"/>
        <v>102.82962709307866</v>
      </c>
      <c r="AO125" s="48"/>
      <c r="AP125" s="48"/>
      <c r="AQ125" s="42">
        <f t="shared" si="36"/>
        <v>103.57031664815894</v>
      </c>
      <c r="AS125" s="42">
        <f t="shared" si="37"/>
        <v>102.82962709307866</v>
      </c>
      <c r="AT125" s="42">
        <f t="shared" si="38"/>
        <v>103.87030555314398</v>
      </c>
      <c r="AU125" s="48"/>
      <c r="AV125" s="48"/>
      <c r="AW125" s="48"/>
      <c r="AX125" s="48"/>
      <c r="AY125" s="48"/>
      <c r="AZ125" s="45"/>
    </row>
    <row r="126" spans="2:52" x14ac:dyDescent="0.2">
      <c r="B126" s="45">
        <v>42858</v>
      </c>
      <c r="C126" s="42">
        <v>36550.86</v>
      </c>
      <c r="D126" s="47">
        <f t="shared" si="39"/>
        <v>1.550379949953884E-3</v>
      </c>
      <c r="E126" s="48">
        <f t="shared" si="40"/>
        <v>103.81151113341612</v>
      </c>
      <c r="F126" s="48"/>
      <c r="G126" s="45">
        <v>42858</v>
      </c>
      <c r="H126" s="42">
        <v>36408.07</v>
      </c>
      <c r="I126" s="47">
        <f t="shared" si="41"/>
        <v>1.0175672636432154E-3</v>
      </c>
      <c r="J126" s="48">
        <f t="shared" si="42"/>
        <v>103.97600057573948</v>
      </c>
      <c r="K126" s="48"/>
      <c r="L126" s="45">
        <v>42858</v>
      </c>
      <c r="M126" s="42">
        <v>40402.58</v>
      </c>
      <c r="N126" s="47">
        <f t="shared" si="43"/>
        <v>1.0629420253085442E-3</v>
      </c>
      <c r="O126" s="48">
        <f t="shared" si="44"/>
        <v>103.81050140610576</v>
      </c>
      <c r="P126" s="48"/>
      <c r="Q126" s="45">
        <v>42858</v>
      </c>
      <c r="R126" s="42">
        <v>38115.360000000001</v>
      </c>
      <c r="S126" s="47">
        <f t="shared" si="45"/>
        <v>1.1207508584236692E-3</v>
      </c>
      <c r="T126" s="48">
        <f t="shared" si="46"/>
        <v>103.94754209951606</v>
      </c>
      <c r="U126" s="48"/>
      <c r="V126" s="45">
        <v>42858</v>
      </c>
      <c r="W126" s="42">
        <v>1522.13</v>
      </c>
      <c r="X126" s="47">
        <f t="shared" si="54"/>
        <v>3.2849784505462054E-5</v>
      </c>
      <c r="Y126" s="42">
        <f t="shared" si="35"/>
        <v>3.8090876586904798E-5</v>
      </c>
      <c r="Z126" s="48">
        <f t="shared" si="47"/>
        <v>103.47234968219985</v>
      </c>
      <c r="AA126" s="48">
        <f t="shared" si="48"/>
        <v>103.95071457153119</v>
      </c>
      <c r="AB126" s="48">
        <f t="shared" si="49"/>
        <v>103.46895074946472</v>
      </c>
      <c r="AC126" s="48">
        <f t="shared" si="49"/>
        <v>103.94334076222137</v>
      </c>
      <c r="AD126" s="48"/>
      <c r="AE126" s="45">
        <v>42858</v>
      </c>
      <c r="AF126" s="42">
        <v>62621.25</v>
      </c>
      <c r="AG126" s="47">
        <f t="shared" si="50"/>
        <v>1.0425853430915399E-3</v>
      </c>
      <c r="AH126" s="48">
        <f t="shared" si="51"/>
        <v>103.64765598271892</v>
      </c>
      <c r="AI126" s="48"/>
      <c r="AJ126" s="48"/>
      <c r="AK126" s="45">
        <v>42858</v>
      </c>
      <c r="AL126" s="42">
        <v>40086.25</v>
      </c>
      <c r="AM126" s="47">
        <f t="shared" si="52"/>
        <v>6.8799054587143083E-4</v>
      </c>
      <c r="AN126" s="48">
        <f t="shared" si="53"/>
        <v>102.90037290435419</v>
      </c>
      <c r="AO126" s="48"/>
      <c r="AP126" s="48"/>
      <c r="AQ126" s="42">
        <f t="shared" si="36"/>
        <v>103.68226401697508</v>
      </c>
      <c r="AS126" s="42">
        <f t="shared" si="37"/>
        <v>102.90037290435419</v>
      </c>
      <c r="AT126" s="42">
        <f t="shared" si="38"/>
        <v>103.97600057573948</v>
      </c>
      <c r="AU126" s="48"/>
      <c r="AV126" s="48"/>
      <c r="AW126" s="48"/>
      <c r="AX126" s="48"/>
      <c r="AY126" s="48"/>
      <c r="AZ126" s="45"/>
    </row>
    <row r="127" spans="2:52" x14ac:dyDescent="0.2">
      <c r="B127" s="45">
        <v>42859</v>
      </c>
      <c r="C127" s="42">
        <v>36569.31</v>
      </c>
      <c r="D127" s="47">
        <f t="shared" si="39"/>
        <v>5.0477608461196866E-4</v>
      </c>
      <c r="E127" s="48">
        <f t="shared" si="40"/>
        <v>103.8639127015437</v>
      </c>
      <c r="F127" s="48"/>
      <c r="G127" s="45">
        <v>42859</v>
      </c>
      <c r="H127" s="42">
        <v>36409.53</v>
      </c>
      <c r="I127" s="47">
        <f t="shared" si="41"/>
        <v>4.0100999586067942E-5</v>
      </c>
      <c r="J127" s="48">
        <f t="shared" si="42"/>
        <v>103.98017011729553</v>
      </c>
      <c r="K127" s="48"/>
      <c r="L127" s="45">
        <v>42859</v>
      </c>
      <c r="M127" s="42">
        <v>40399.69</v>
      </c>
      <c r="N127" s="47">
        <f t="shared" si="43"/>
        <v>-7.1530085454907244E-5</v>
      </c>
      <c r="O127" s="48">
        <f t="shared" si="44"/>
        <v>103.80307583206906</v>
      </c>
      <c r="P127" s="48"/>
      <c r="Q127" s="45">
        <v>42859</v>
      </c>
      <c r="R127" s="42">
        <v>38118.89</v>
      </c>
      <c r="S127" s="47">
        <f t="shared" si="45"/>
        <v>9.2613581506251208E-5</v>
      </c>
      <c r="T127" s="48">
        <f t="shared" si="46"/>
        <v>103.95716905367867</v>
      </c>
      <c r="U127" s="46">
        <f>+AC127/AC123-1</f>
        <v>1.4731635297959844E-3</v>
      </c>
      <c r="V127" s="45">
        <v>42859</v>
      </c>
      <c r="W127" s="42">
        <v>1518.27</v>
      </c>
      <c r="X127" s="47">
        <f t="shared" si="54"/>
        <v>-2.5359200593905173E-3</v>
      </c>
      <c r="Y127" s="42">
        <f t="shared" si="35"/>
        <v>3.8090876586904798E-5</v>
      </c>
      <c r="Z127" s="48">
        <f t="shared" si="47"/>
        <v>103.20995207504849</v>
      </c>
      <c r="AA127" s="48">
        <f t="shared" si="48"/>
        <v>103.69106344310113</v>
      </c>
      <c r="AB127" s="48">
        <f t="shared" si="49"/>
        <v>103.47234968219985</v>
      </c>
      <c r="AC127" s="48">
        <f t="shared" si="49"/>
        <v>103.95071457153119</v>
      </c>
      <c r="AD127" s="48"/>
      <c r="AE127" s="45">
        <v>42859</v>
      </c>
      <c r="AF127" s="42">
        <v>62628.98</v>
      </c>
      <c r="AG127" s="47">
        <f t="shared" si="50"/>
        <v>1.2344052538071359E-4</v>
      </c>
      <c r="AH127" s="48">
        <f t="shared" si="51"/>
        <v>103.6604503038279</v>
      </c>
      <c r="AI127" s="48"/>
      <c r="AJ127" s="48"/>
      <c r="AK127" s="45">
        <v>42859</v>
      </c>
      <c r="AL127" s="42">
        <v>40081.68</v>
      </c>
      <c r="AM127" s="47">
        <f t="shared" si="52"/>
        <v>-1.1400417849016797E-4</v>
      </c>
      <c r="AN127" s="48">
        <f t="shared" si="53"/>
        <v>102.88864183187489</v>
      </c>
      <c r="AO127" s="48"/>
      <c r="AP127" s="48"/>
      <c r="AQ127" s="42">
        <f t="shared" si="36"/>
        <v>103.69223664004829</v>
      </c>
      <c r="AS127" s="42">
        <f t="shared" si="37"/>
        <v>102.88864183187489</v>
      </c>
      <c r="AT127" s="42">
        <f t="shared" si="38"/>
        <v>103.98017011729553</v>
      </c>
      <c r="AU127" s="48"/>
      <c r="AV127" s="48"/>
      <c r="AW127" s="48"/>
      <c r="AX127" s="48"/>
      <c r="AY127" s="48"/>
      <c r="AZ127" s="45"/>
    </row>
    <row r="128" spans="2:52" x14ac:dyDescent="0.2">
      <c r="B128" s="45">
        <v>42860</v>
      </c>
      <c r="C128" s="42">
        <v>36491.050000000003</v>
      </c>
      <c r="D128" s="47">
        <f t="shared" si="39"/>
        <v>-2.1400458471869666E-3</v>
      </c>
      <c r="E128" s="48">
        <f t="shared" si="40"/>
        <v>103.64163916649417</v>
      </c>
      <c r="F128" s="48"/>
      <c r="G128" s="45">
        <v>42860</v>
      </c>
      <c r="H128" s="42">
        <v>36345.800000000003</v>
      </c>
      <c r="I128" s="47">
        <f t="shared" si="41"/>
        <v>-1.7503659069478816E-3</v>
      </c>
      <c r="J128" s="48">
        <f t="shared" si="42"/>
        <v>103.79816677252357</v>
      </c>
      <c r="K128" s="48"/>
      <c r="L128" s="45">
        <v>42860</v>
      </c>
      <c r="M128" s="42">
        <v>40324.03</v>
      </c>
      <c r="N128" s="47">
        <f t="shared" si="43"/>
        <v>-1.8727866476203614E-3</v>
      </c>
      <c r="O128" s="48">
        <f t="shared" si="44"/>
        <v>103.60867481766883</v>
      </c>
      <c r="P128" s="48"/>
      <c r="Q128" s="45">
        <v>42860</v>
      </c>
      <c r="R128" s="42">
        <v>38051.26</v>
      </c>
      <c r="S128" s="47">
        <f t="shared" si="45"/>
        <v>-1.7741859744603294E-3</v>
      </c>
      <c r="T128" s="48">
        <f t="shared" si="46"/>
        <v>103.77272970239903</v>
      </c>
      <c r="U128" s="48"/>
      <c r="V128" s="45">
        <v>42860</v>
      </c>
      <c r="W128" s="42">
        <v>1518.84</v>
      </c>
      <c r="X128" s="47">
        <f t="shared" si="54"/>
        <v>3.7542729554029819E-4</v>
      </c>
      <c r="Y128" s="42">
        <f t="shared" si="35"/>
        <v>3.8090876586904798E-5</v>
      </c>
      <c r="Z128" s="48">
        <f t="shared" si="47"/>
        <v>103.24869990822887</v>
      </c>
      <c r="AA128" s="48">
        <f t="shared" si="48"/>
        <v>103.73394158212204</v>
      </c>
      <c r="AB128" s="48">
        <f t="shared" si="49"/>
        <v>103.20995207504849</v>
      </c>
      <c r="AC128" s="48">
        <f t="shared" si="49"/>
        <v>103.69106344310113</v>
      </c>
      <c r="AD128" s="48"/>
      <c r="AE128" s="45">
        <v>42860</v>
      </c>
      <c r="AF128" s="42">
        <v>62511.58</v>
      </c>
      <c r="AG128" s="47">
        <f t="shared" si="50"/>
        <v>-1.8745315666964801E-3</v>
      </c>
      <c r="AH128" s="48">
        <f t="shared" si="51"/>
        <v>103.4661355175154</v>
      </c>
      <c r="AI128" s="48"/>
      <c r="AJ128" s="48"/>
      <c r="AK128" s="45">
        <v>42860</v>
      </c>
      <c r="AL128" s="42">
        <v>40055.599999999999</v>
      </c>
      <c r="AM128" s="47">
        <f t="shared" si="52"/>
        <v>-6.506713291459798E-4</v>
      </c>
      <c r="AN128" s="48">
        <f t="shared" si="53"/>
        <v>102.82169514254012</v>
      </c>
      <c r="AO128" s="48"/>
      <c r="AP128" s="48"/>
      <c r="AQ128" s="42">
        <f t="shared" si="36"/>
        <v>103.51817351985686</v>
      </c>
      <c r="AS128" s="42">
        <f t="shared" si="37"/>
        <v>102.82169514254012</v>
      </c>
      <c r="AT128" s="42">
        <f t="shared" si="38"/>
        <v>103.79816677252357</v>
      </c>
      <c r="AU128" s="48"/>
      <c r="AV128" s="48"/>
      <c r="AW128" s="48"/>
      <c r="AX128" s="48"/>
      <c r="AY128" s="48"/>
      <c r="AZ128" s="45"/>
    </row>
    <row r="129" spans="2:52" x14ac:dyDescent="0.2">
      <c r="B129" s="45">
        <v>42861</v>
      </c>
      <c r="C129" s="42">
        <v>36491.050000000003</v>
      </c>
      <c r="D129" s="47">
        <f t="shared" si="39"/>
        <v>0</v>
      </c>
      <c r="E129" s="48">
        <f t="shared" si="40"/>
        <v>103.64163916649417</v>
      </c>
      <c r="F129" s="48"/>
      <c r="G129" s="45">
        <v>42861</v>
      </c>
      <c r="H129" s="42">
        <v>36345.800000000003</v>
      </c>
      <c r="I129" s="47">
        <f t="shared" si="41"/>
        <v>0</v>
      </c>
      <c r="J129" s="48">
        <f t="shared" si="42"/>
        <v>103.79816677252357</v>
      </c>
      <c r="K129" s="48"/>
      <c r="L129" s="45">
        <v>42861</v>
      </c>
      <c r="M129" s="42">
        <v>40324.03</v>
      </c>
      <c r="N129" s="47">
        <f t="shared" si="43"/>
        <v>0</v>
      </c>
      <c r="O129" s="48">
        <f t="shared" si="44"/>
        <v>103.60867481766883</v>
      </c>
      <c r="P129" s="48"/>
      <c r="Q129" s="45">
        <v>42861</v>
      </c>
      <c r="R129" s="42">
        <v>38051.26</v>
      </c>
      <c r="S129" s="47">
        <f t="shared" si="45"/>
        <v>0</v>
      </c>
      <c r="T129" s="48">
        <f t="shared" si="46"/>
        <v>103.77272970239903</v>
      </c>
      <c r="U129" s="48"/>
      <c r="V129" s="45">
        <v>42861</v>
      </c>
      <c r="W129" s="42">
        <v>1519.03</v>
      </c>
      <c r="X129" s="47">
        <f t="shared" si="54"/>
        <v>1.25095467593761E-4</v>
      </c>
      <c r="Y129" s="42">
        <f t="shared" si="35"/>
        <v>3.8090876586904798E-5</v>
      </c>
      <c r="Z129" s="48">
        <f t="shared" si="47"/>
        <v>103.26161585262234</v>
      </c>
      <c r="AA129" s="48">
        <f t="shared" si="48"/>
        <v>103.75086954481628</v>
      </c>
      <c r="AB129" s="48">
        <f t="shared" si="49"/>
        <v>103.24869990822887</v>
      </c>
      <c r="AC129" s="48">
        <f t="shared" si="49"/>
        <v>103.73394158212204</v>
      </c>
      <c r="AD129" s="48"/>
      <c r="AE129" s="45">
        <v>42861</v>
      </c>
      <c r="AF129" s="42">
        <v>62511.58</v>
      </c>
      <c r="AG129" s="47">
        <f t="shared" si="50"/>
        <v>0</v>
      </c>
      <c r="AH129" s="48">
        <f t="shared" si="51"/>
        <v>103.4661355175154</v>
      </c>
      <c r="AI129" s="48"/>
      <c r="AJ129" s="48"/>
      <c r="AK129" s="45">
        <v>42861</v>
      </c>
      <c r="AL129" s="42">
        <v>40055.599999999999</v>
      </c>
      <c r="AM129" s="47">
        <f t="shared" si="52"/>
        <v>0</v>
      </c>
      <c r="AN129" s="48">
        <f t="shared" si="53"/>
        <v>102.82169514254012</v>
      </c>
      <c r="AO129" s="48"/>
      <c r="AP129" s="48"/>
      <c r="AQ129" s="42">
        <f t="shared" si="36"/>
        <v>103.51817351985686</v>
      </c>
      <c r="AS129" s="42">
        <f t="shared" si="37"/>
        <v>102.82169514254012</v>
      </c>
      <c r="AT129" s="42">
        <f t="shared" si="38"/>
        <v>103.79816677252357</v>
      </c>
      <c r="AU129" s="48"/>
      <c r="AV129" s="48"/>
      <c r="AW129" s="48"/>
      <c r="AX129" s="48"/>
      <c r="AY129" s="48"/>
      <c r="AZ129" s="45"/>
    </row>
    <row r="130" spans="2:52" x14ac:dyDescent="0.2">
      <c r="B130" s="45">
        <v>42862</v>
      </c>
      <c r="C130" s="42">
        <v>36491.050000000003</v>
      </c>
      <c r="D130" s="47">
        <f t="shared" si="39"/>
        <v>0</v>
      </c>
      <c r="E130" s="48">
        <f t="shared" si="40"/>
        <v>103.64163916649417</v>
      </c>
      <c r="F130" s="48"/>
      <c r="G130" s="45">
        <v>42862</v>
      </c>
      <c r="H130" s="42">
        <v>36345.800000000003</v>
      </c>
      <c r="I130" s="47">
        <f t="shared" si="41"/>
        <v>0</v>
      </c>
      <c r="J130" s="48">
        <f t="shared" si="42"/>
        <v>103.79816677252357</v>
      </c>
      <c r="K130" s="48"/>
      <c r="L130" s="45">
        <v>42862</v>
      </c>
      <c r="M130" s="42">
        <v>40324.03</v>
      </c>
      <c r="N130" s="47">
        <f t="shared" si="43"/>
        <v>0</v>
      </c>
      <c r="O130" s="48">
        <f t="shared" si="44"/>
        <v>103.60867481766883</v>
      </c>
      <c r="P130" s="48"/>
      <c r="Q130" s="45">
        <v>42862</v>
      </c>
      <c r="R130" s="42">
        <v>38051.26</v>
      </c>
      <c r="S130" s="47">
        <f t="shared" si="45"/>
        <v>0</v>
      </c>
      <c r="T130" s="48">
        <f t="shared" si="46"/>
        <v>103.77272970239903</v>
      </c>
      <c r="U130" s="48"/>
      <c r="V130" s="45">
        <v>42862</v>
      </c>
      <c r="W130" s="42">
        <v>1519.22</v>
      </c>
      <c r="X130" s="47">
        <f t="shared" si="54"/>
        <v>1.2507982067511136E-4</v>
      </c>
      <c r="Y130" s="42">
        <f t="shared" si="35"/>
        <v>3.8090876586904798E-5</v>
      </c>
      <c r="Z130" s="48">
        <f t="shared" si="47"/>
        <v>103.27453179701581</v>
      </c>
      <c r="AA130" s="48">
        <f t="shared" si="48"/>
        <v>103.76779864654145</v>
      </c>
      <c r="AB130" s="48">
        <f t="shared" si="49"/>
        <v>103.26161585262234</v>
      </c>
      <c r="AC130" s="48">
        <f t="shared" si="49"/>
        <v>103.75086954481628</v>
      </c>
      <c r="AD130" s="48"/>
      <c r="AE130" s="45">
        <v>42862</v>
      </c>
      <c r="AF130" s="42">
        <v>62511.58</v>
      </c>
      <c r="AG130" s="47">
        <f t="shared" si="50"/>
        <v>0</v>
      </c>
      <c r="AH130" s="48">
        <f t="shared" si="51"/>
        <v>103.4661355175154</v>
      </c>
      <c r="AI130" s="48"/>
      <c r="AJ130" s="48"/>
      <c r="AK130" s="45">
        <v>42862</v>
      </c>
      <c r="AL130" s="42">
        <v>40055.599999999999</v>
      </c>
      <c r="AM130" s="47">
        <f t="shared" si="52"/>
        <v>0</v>
      </c>
      <c r="AN130" s="48">
        <f t="shared" si="53"/>
        <v>102.82169514254012</v>
      </c>
      <c r="AO130" s="48"/>
      <c r="AP130" s="48"/>
      <c r="AQ130" s="42">
        <f t="shared" si="36"/>
        <v>103.51817351985686</v>
      </c>
      <c r="AS130" s="42">
        <f t="shared" si="37"/>
        <v>102.82169514254012</v>
      </c>
      <c r="AT130" s="42">
        <f t="shared" si="38"/>
        <v>103.79816677252357</v>
      </c>
      <c r="AU130" s="48"/>
      <c r="AV130" s="48"/>
      <c r="AW130" s="48"/>
      <c r="AX130" s="48"/>
      <c r="AY130" s="48"/>
      <c r="AZ130" s="45"/>
    </row>
    <row r="131" spans="2:52" x14ac:dyDescent="0.2">
      <c r="B131" s="45">
        <v>42863</v>
      </c>
      <c r="C131" s="42">
        <v>36501.35</v>
      </c>
      <c r="D131" s="47">
        <f t="shared" si="39"/>
        <v>2.8226099276396077E-4</v>
      </c>
      <c r="E131" s="48">
        <f t="shared" si="40"/>
        <v>103.67089315845699</v>
      </c>
      <c r="F131" s="48"/>
      <c r="G131" s="45">
        <v>42863</v>
      </c>
      <c r="H131" s="42">
        <v>36354.85</v>
      </c>
      <c r="I131" s="47">
        <f t="shared" si="41"/>
        <v>2.4899713309367577E-4</v>
      </c>
      <c r="J131" s="48">
        <f t="shared" si="42"/>
        <v>103.82401221847032</v>
      </c>
      <c r="K131" s="48"/>
      <c r="L131" s="45">
        <v>42863</v>
      </c>
      <c r="M131" s="42">
        <v>40340.160000000003</v>
      </c>
      <c r="N131" s="47">
        <f t="shared" si="43"/>
        <v>4.0000962205422042E-4</v>
      </c>
      <c r="O131" s="48">
        <f t="shared" si="44"/>
        <v>103.65011928452418</v>
      </c>
      <c r="P131" s="48"/>
      <c r="Q131" s="45">
        <v>42863</v>
      </c>
      <c r="R131" s="42">
        <v>38065.879999999997</v>
      </c>
      <c r="S131" s="47">
        <f t="shared" si="45"/>
        <v>3.8421855150128081E-4</v>
      </c>
      <c r="T131" s="48">
        <f t="shared" si="46"/>
        <v>103.81260111029063</v>
      </c>
      <c r="U131" s="48"/>
      <c r="V131" s="45">
        <v>42863</v>
      </c>
      <c r="W131" s="42">
        <v>1517.67</v>
      </c>
      <c r="X131" s="47">
        <f t="shared" si="54"/>
        <v>-1.0202603967824908E-3</v>
      </c>
      <c r="Y131" s="42">
        <f t="shared" ref="Y131:Y194" si="55">+(1+VLOOKUP(MONTH(V131),$BO$4:$BP$15,2,0)/100)^(1/365)-1</f>
        <v>3.8090876586904798E-5</v>
      </c>
      <c r="Z131" s="48">
        <f t="shared" si="47"/>
        <v>103.16916488222707</v>
      </c>
      <c r="AA131" s="48">
        <f t="shared" si="48"/>
        <v>103.66588107753303</v>
      </c>
      <c r="AB131" s="48">
        <f t="shared" si="49"/>
        <v>103.27453179701581</v>
      </c>
      <c r="AC131" s="48">
        <f t="shared" si="49"/>
        <v>103.76779864654145</v>
      </c>
      <c r="AD131" s="48"/>
      <c r="AE131" s="45">
        <v>42863</v>
      </c>
      <c r="AF131" s="42">
        <v>62543.25</v>
      </c>
      <c r="AG131" s="47">
        <f t="shared" si="50"/>
        <v>5.0662613231011733E-4</v>
      </c>
      <c r="AH131" s="48">
        <f t="shared" si="51"/>
        <v>103.51855416557771</v>
      </c>
      <c r="AI131" s="48"/>
      <c r="AJ131" s="48"/>
      <c r="AK131" s="45">
        <v>42863</v>
      </c>
      <c r="AL131" s="42">
        <v>40076.01</v>
      </c>
      <c r="AM131" s="47">
        <f t="shared" si="52"/>
        <v>5.0954173698558591E-4</v>
      </c>
      <c r="AN131" s="48">
        <f t="shared" si="53"/>
        <v>102.87408708768285</v>
      </c>
      <c r="AO131" s="48"/>
      <c r="AP131" s="48"/>
      <c r="AQ131" s="42">
        <f t="shared" ref="AQ131:AQ194" si="56">+AVERAGE(AN131,AH131,T131,O131,J131,E131)</f>
        <v>103.55837783750046</v>
      </c>
      <c r="AS131" s="42">
        <f t="shared" ref="AS131:AS194" si="57">+MIN(AN131,AH131,T131,O131,J131,E131)</f>
        <v>102.87408708768285</v>
      </c>
      <c r="AT131" s="42">
        <f t="shared" ref="AT131:AT194" si="58">+MAX(AN131,AH131,T131,O131,J131,E131)</f>
        <v>103.82401221847032</v>
      </c>
      <c r="AU131" s="48"/>
      <c r="AV131" s="48"/>
      <c r="AW131" s="48"/>
      <c r="AX131" s="48"/>
      <c r="AY131" s="48"/>
      <c r="AZ131" s="45"/>
    </row>
    <row r="132" spans="2:52" x14ac:dyDescent="0.2">
      <c r="B132" s="45">
        <v>42864</v>
      </c>
      <c r="C132" s="42">
        <v>36431.64</v>
      </c>
      <c r="D132" s="47">
        <f t="shared" si="39"/>
        <v>-1.9097923775421854E-3</v>
      </c>
      <c r="E132" s="48">
        <f t="shared" si="40"/>
        <v>103.47290327692998</v>
      </c>
      <c r="F132" s="48"/>
      <c r="G132" s="45">
        <v>42864</v>
      </c>
      <c r="H132" s="42">
        <v>36289.75</v>
      </c>
      <c r="I132" s="47">
        <f t="shared" si="41"/>
        <v>-1.7906826737009718E-3</v>
      </c>
      <c r="J132" s="48">
        <f t="shared" si="42"/>
        <v>103.63809635867658</v>
      </c>
      <c r="K132" s="48"/>
      <c r="L132" s="45">
        <v>42864</v>
      </c>
      <c r="M132" s="42">
        <v>40265.699999999997</v>
      </c>
      <c r="N132" s="47">
        <f t="shared" si="43"/>
        <v>-1.845803288831882E-3</v>
      </c>
      <c r="O132" s="48">
        <f t="shared" si="44"/>
        <v>103.45880155346099</v>
      </c>
      <c r="P132" s="48"/>
      <c r="Q132" s="45">
        <v>42864</v>
      </c>
      <c r="R132" s="42">
        <v>37997.31</v>
      </c>
      <c r="S132" s="47">
        <f t="shared" si="45"/>
        <v>-1.8013507109253535E-3</v>
      </c>
      <c r="T132" s="48">
        <f t="shared" si="46"/>
        <v>103.62559820747759</v>
      </c>
      <c r="U132" s="48"/>
      <c r="V132" s="45">
        <v>42864</v>
      </c>
      <c r="W132" s="42">
        <v>1515.03</v>
      </c>
      <c r="X132" s="47">
        <f t="shared" si="54"/>
        <v>-1.7395085888237682E-3</v>
      </c>
      <c r="Y132" s="42">
        <f t="shared" si="55"/>
        <v>3.8090876586904798E-5</v>
      </c>
      <c r="Z132" s="48">
        <f t="shared" si="47"/>
        <v>102.98970123381265</v>
      </c>
      <c r="AA132" s="48">
        <f t="shared" si="48"/>
        <v>103.48950211131307</v>
      </c>
      <c r="AB132" s="48">
        <f t="shared" si="49"/>
        <v>103.16916488222707</v>
      </c>
      <c r="AC132" s="48">
        <f t="shared" si="49"/>
        <v>103.66588107753303</v>
      </c>
      <c r="AD132" s="48"/>
      <c r="AE132" s="45">
        <v>42864</v>
      </c>
      <c r="AF132" s="42">
        <v>62437.96</v>
      </c>
      <c r="AG132" s="47">
        <f t="shared" si="50"/>
        <v>-1.6834750352755501E-3</v>
      </c>
      <c r="AH132" s="48">
        <f t="shared" si="51"/>
        <v>103.34428326395214</v>
      </c>
      <c r="AI132" s="48"/>
      <c r="AJ132" s="48"/>
      <c r="AK132" s="45">
        <v>42864</v>
      </c>
      <c r="AL132" s="42">
        <v>40032.720000000001</v>
      </c>
      <c r="AM132" s="47">
        <f t="shared" si="52"/>
        <v>-1.08019735497622E-3</v>
      </c>
      <c r="AN132" s="48">
        <f t="shared" si="53"/>
        <v>102.76296277091514</v>
      </c>
      <c r="AO132" s="48"/>
      <c r="AP132" s="48"/>
      <c r="AQ132" s="42">
        <f t="shared" si="56"/>
        <v>103.38377423856873</v>
      </c>
      <c r="AS132" s="42">
        <f t="shared" si="57"/>
        <v>102.76296277091514</v>
      </c>
      <c r="AT132" s="42">
        <f t="shared" si="58"/>
        <v>103.63809635867658</v>
      </c>
      <c r="AU132" s="48"/>
      <c r="AV132" s="48"/>
      <c r="AW132" s="48"/>
      <c r="AX132" s="48"/>
      <c r="AY132" s="48"/>
      <c r="AZ132" s="45"/>
    </row>
    <row r="133" spans="2:52" x14ac:dyDescent="0.2">
      <c r="B133" s="45">
        <v>42865</v>
      </c>
      <c r="C133" s="42">
        <v>36324.65</v>
      </c>
      <c r="D133" s="47">
        <f t="shared" ref="D133:D196" si="59">+C133/C132-1</f>
        <v>-2.9367330155875004E-3</v>
      </c>
      <c r="E133" s="48">
        <f t="shared" ref="E133:E196" si="60">+(1+D133)*E132</f>
        <v>103.16903098565793</v>
      </c>
      <c r="F133" s="48"/>
      <c r="G133" s="45">
        <v>42865</v>
      </c>
      <c r="H133" s="42">
        <v>36204.39</v>
      </c>
      <c r="I133" s="47">
        <f t="shared" ref="I133:I196" si="61">+H133/H132-1</f>
        <v>-2.3521793343850295E-3</v>
      </c>
      <c r="J133" s="48">
        <f t="shared" ref="J133:J196" si="62">+(1+I133)*J132</f>
        <v>103.39432097016669</v>
      </c>
      <c r="K133" s="48"/>
      <c r="L133" s="45">
        <v>42865</v>
      </c>
      <c r="M133" s="42">
        <v>40162.67</v>
      </c>
      <c r="N133" s="47">
        <f t="shared" ref="N133:N196" si="63">+M133/M132-1</f>
        <v>-2.5587534800090017E-3</v>
      </c>
      <c r="O133" s="48">
        <f t="shared" ref="O133:O196" si="64">+(1+N133)*O132</f>
        <v>103.19407598494851</v>
      </c>
      <c r="P133" s="48"/>
      <c r="Q133" s="45">
        <v>42865</v>
      </c>
      <c r="R133" s="42">
        <v>37898.75</v>
      </c>
      <c r="S133" s="47">
        <f t="shared" ref="S133:S196" si="65">+R133/R132-1</f>
        <v>-2.5938678290646777E-3</v>
      </c>
      <c r="T133" s="48">
        <f t="shared" ref="T133:T196" si="66">+(1+S133)*T132</f>
        <v>103.35680710201963</v>
      </c>
      <c r="U133" s="48"/>
      <c r="V133" s="45">
        <v>42865</v>
      </c>
      <c r="W133" s="42">
        <v>1515.2</v>
      </c>
      <c r="X133" s="47">
        <f t="shared" si="54"/>
        <v>1.1220899916186688E-4</v>
      </c>
      <c r="Y133" s="42">
        <f t="shared" si="55"/>
        <v>3.8090876586904798E-5</v>
      </c>
      <c r="Z133" s="48">
        <f t="shared" ref="Z133:Z196" si="67">+(1+X133)*Z132</f>
        <v>103.00125760511207</v>
      </c>
      <c r="AA133" s="48">
        <f t="shared" ref="AA133:AA196" si="68">+(1+X133+Y133)*AA132</f>
        <v>103.5050565706217</v>
      </c>
      <c r="AB133" s="48">
        <f t="shared" ref="AB133:AC196" si="69">+Z132</f>
        <v>102.98970123381265</v>
      </c>
      <c r="AC133" s="48">
        <f t="shared" si="69"/>
        <v>103.48950211131307</v>
      </c>
      <c r="AD133" s="48"/>
      <c r="AE133" s="45">
        <v>42865</v>
      </c>
      <c r="AF133" s="42">
        <v>62280.92</v>
      </c>
      <c r="AG133" s="47">
        <f t="shared" ref="AG133:AG196" si="70">+AF133/AF132-1</f>
        <v>-2.5151366252196272E-3</v>
      </c>
      <c r="AH133" s="48">
        <f t="shared" ref="AH133:AH196" si="71">+(1+AG133)*AH132</f>
        <v>103.08435827210789</v>
      </c>
      <c r="AI133" s="48"/>
      <c r="AJ133" s="48"/>
      <c r="AK133" s="45">
        <v>42865</v>
      </c>
      <c r="AL133" s="42">
        <v>39977.440000000002</v>
      </c>
      <c r="AM133" s="47">
        <f t="shared" ref="AM133:AM196" si="72">+AL133/AL132-1</f>
        <v>-1.3808704479735256E-3</v>
      </c>
      <c r="AN133" s="48">
        <f t="shared" ref="AN133:AN196" si="73">+(1+AM133)*AN132</f>
        <v>102.62106043247857</v>
      </c>
      <c r="AO133" s="48"/>
      <c r="AP133" s="48"/>
      <c r="AQ133" s="42">
        <f t="shared" si="56"/>
        <v>103.13660895789654</v>
      </c>
      <c r="AS133" s="42">
        <f t="shared" si="57"/>
        <v>102.62106043247857</v>
      </c>
      <c r="AT133" s="42">
        <f t="shared" si="58"/>
        <v>103.39432097016669</v>
      </c>
      <c r="AU133" s="48"/>
      <c r="AV133" s="48"/>
      <c r="AW133" s="48"/>
      <c r="AX133" s="48"/>
      <c r="AY133" s="48"/>
      <c r="AZ133" s="45"/>
    </row>
    <row r="134" spans="2:52" x14ac:dyDescent="0.2">
      <c r="B134" s="45">
        <v>42866</v>
      </c>
      <c r="C134" s="42">
        <v>36338.35</v>
      </c>
      <c r="D134" s="47">
        <f t="shared" si="59"/>
        <v>3.7715435661445085E-4</v>
      </c>
      <c r="E134" s="48">
        <f t="shared" si="60"/>
        <v>103.20794163516186</v>
      </c>
      <c r="F134" s="48"/>
      <c r="G134" s="45">
        <v>42866</v>
      </c>
      <c r="H134" s="42">
        <v>36208.76</v>
      </c>
      <c r="I134" s="47">
        <f t="shared" si="61"/>
        <v>1.2070359423277388E-4</v>
      </c>
      <c r="J134" s="48">
        <f t="shared" si="62"/>
        <v>103.40680103633105</v>
      </c>
      <c r="K134" s="48"/>
      <c r="L134" s="45">
        <v>42866</v>
      </c>
      <c r="M134" s="42">
        <v>40166.800000000003</v>
      </c>
      <c r="N134" s="47">
        <f t="shared" si="63"/>
        <v>1.0283180874193221E-4</v>
      </c>
      <c r="O134" s="48">
        <f t="shared" si="64"/>
        <v>103.2046876184335</v>
      </c>
      <c r="P134" s="48"/>
      <c r="Q134" s="45">
        <v>42866</v>
      </c>
      <c r="R134" s="42">
        <v>37907.300000000003</v>
      </c>
      <c r="S134" s="47">
        <f t="shared" si="65"/>
        <v>2.2560110821601143E-4</v>
      </c>
      <c r="T134" s="48">
        <f t="shared" si="66"/>
        <v>103.38012451224351</v>
      </c>
      <c r="U134" s="48"/>
      <c r="V134" s="45">
        <v>42866</v>
      </c>
      <c r="W134" s="42">
        <v>1512.3</v>
      </c>
      <c r="X134" s="47">
        <f t="shared" si="54"/>
        <v>-1.9139387539599539E-3</v>
      </c>
      <c r="Y134" s="42">
        <f t="shared" si="55"/>
        <v>3.8090876586904798E-5</v>
      </c>
      <c r="Z134" s="48">
        <f t="shared" si="67"/>
        <v>102.80411950647503</v>
      </c>
      <c r="AA134" s="48">
        <f t="shared" si="68"/>
        <v>103.31089682995632</v>
      </c>
      <c r="AB134" s="48">
        <f t="shared" si="69"/>
        <v>103.00125760511207</v>
      </c>
      <c r="AC134" s="48">
        <f t="shared" si="69"/>
        <v>103.5050565706217</v>
      </c>
      <c r="AD134" s="48"/>
      <c r="AE134" s="45">
        <v>42866</v>
      </c>
      <c r="AF134" s="42">
        <v>62288.73</v>
      </c>
      <c r="AG134" s="47">
        <f t="shared" si="70"/>
        <v>1.2539956057167068E-4</v>
      </c>
      <c r="AH134" s="48">
        <f t="shared" si="71"/>
        <v>103.09728500533703</v>
      </c>
      <c r="AI134" s="48"/>
      <c r="AJ134" s="48"/>
      <c r="AK134" s="45">
        <v>42866</v>
      </c>
      <c r="AL134" s="42">
        <v>39966.78</v>
      </c>
      <c r="AM134" s="47">
        <f t="shared" si="72"/>
        <v>-2.66650390820522E-4</v>
      </c>
      <c r="AN134" s="48">
        <f t="shared" si="73"/>
        <v>102.59369648660784</v>
      </c>
      <c r="AO134" s="48"/>
      <c r="AP134" s="48"/>
      <c r="AQ134" s="42">
        <f t="shared" si="56"/>
        <v>103.1484227156858</v>
      </c>
      <c r="AS134" s="42">
        <f t="shared" si="57"/>
        <v>102.59369648660784</v>
      </c>
      <c r="AT134" s="42">
        <f t="shared" si="58"/>
        <v>103.40680103633105</v>
      </c>
      <c r="AU134" s="48"/>
      <c r="AV134" s="48"/>
      <c r="AW134" s="48"/>
      <c r="AX134" s="48"/>
      <c r="AY134" s="48"/>
      <c r="AZ134" s="45"/>
    </row>
    <row r="135" spans="2:52" x14ac:dyDescent="0.2">
      <c r="B135" s="45">
        <v>42867</v>
      </c>
      <c r="C135" s="42">
        <v>36248.61</v>
      </c>
      <c r="D135" s="47">
        <f t="shared" si="59"/>
        <v>-2.4695672753440867E-3</v>
      </c>
      <c r="E135" s="48">
        <f t="shared" si="60"/>
        <v>102.95306267994404</v>
      </c>
      <c r="F135" s="48"/>
      <c r="G135" s="45">
        <v>42867</v>
      </c>
      <c r="H135" s="42">
        <v>36134.17</v>
      </c>
      <c r="I135" s="47">
        <f t="shared" si="61"/>
        <v>-2.0599987406363374E-3</v>
      </c>
      <c r="J135" s="48">
        <f t="shared" si="62"/>
        <v>103.19378315642297</v>
      </c>
      <c r="K135" s="48"/>
      <c r="L135" s="45">
        <v>42867</v>
      </c>
      <c r="M135" s="42">
        <v>40081.839999999997</v>
      </c>
      <c r="N135" s="47">
        <f t="shared" si="63"/>
        <v>-2.1151797006484507E-3</v>
      </c>
      <c r="O135" s="48">
        <f t="shared" si="64"/>
        <v>102.98639115817122</v>
      </c>
      <c r="P135" s="48"/>
      <c r="Q135" s="45">
        <v>42867</v>
      </c>
      <c r="R135" s="42">
        <v>37822.769999999997</v>
      </c>
      <c r="S135" s="47">
        <f t="shared" si="65"/>
        <v>-2.2299134995108494E-3</v>
      </c>
      <c r="T135" s="48">
        <f t="shared" si="66"/>
        <v>103.14959577701255</v>
      </c>
      <c r="U135" s="48"/>
      <c r="V135" s="45">
        <v>42867</v>
      </c>
      <c r="W135" s="42">
        <v>1512.92</v>
      </c>
      <c r="X135" s="47">
        <f t="shared" ref="X135:X198" si="74">+W135/W134-1</f>
        <v>4.0997156648825417E-4</v>
      </c>
      <c r="Y135" s="42">
        <f t="shared" si="55"/>
        <v>3.8090876586904798E-5</v>
      </c>
      <c r="Z135" s="48">
        <f t="shared" si="67"/>
        <v>102.84626627239055</v>
      </c>
      <c r="AA135" s="48">
        <f t="shared" si="68"/>
        <v>103.35718656278624</v>
      </c>
      <c r="AB135" s="48">
        <f t="shared" si="69"/>
        <v>102.80411950647503</v>
      </c>
      <c r="AC135" s="48">
        <f t="shared" si="69"/>
        <v>103.31089682995632</v>
      </c>
      <c r="AD135" s="48"/>
      <c r="AE135" s="45">
        <v>42867</v>
      </c>
      <c r="AF135" s="42">
        <v>62150.98</v>
      </c>
      <c r="AG135" s="47">
        <f t="shared" si="70"/>
        <v>-2.2114754948446835E-3</v>
      </c>
      <c r="AH135" s="48">
        <f t="shared" si="71"/>
        <v>102.86928788596271</v>
      </c>
      <c r="AI135" s="48"/>
      <c r="AJ135" s="48"/>
      <c r="AK135" s="45">
        <v>42867</v>
      </c>
      <c r="AL135" s="42">
        <v>39912.239999999998</v>
      </c>
      <c r="AM135" s="47">
        <f t="shared" si="72"/>
        <v>-1.3646333279788703E-3</v>
      </c>
      <c r="AN135" s="48">
        <f t="shared" si="73"/>
        <v>102.45369370914166</v>
      </c>
      <c r="AO135" s="48"/>
      <c r="AP135" s="48"/>
      <c r="AQ135" s="42">
        <f t="shared" si="56"/>
        <v>102.93430239444253</v>
      </c>
      <c r="AS135" s="42">
        <f t="shared" si="57"/>
        <v>102.45369370914166</v>
      </c>
      <c r="AT135" s="42">
        <f t="shared" si="58"/>
        <v>103.19378315642297</v>
      </c>
      <c r="AU135" s="48"/>
      <c r="AV135" s="48"/>
      <c r="AW135" s="48"/>
      <c r="AX135" s="48"/>
      <c r="AY135" s="48"/>
      <c r="AZ135" s="45"/>
    </row>
    <row r="136" spans="2:52" x14ac:dyDescent="0.2">
      <c r="B136" s="45">
        <v>42868</v>
      </c>
      <c r="C136" s="42">
        <v>36248.61</v>
      </c>
      <c r="D136" s="47">
        <f t="shared" si="59"/>
        <v>0</v>
      </c>
      <c r="E136" s="48">
        <f t="shared" si="60"/>
        <v>102.95306267994404</v>
      </c>
      <c r="F136" s="48"/>
      <c r="G136" s="45">
        <v>42868</v>
      </c>
      <c r="H136" s="42">
        <v>36134.17</v>
      </c>
      <c r="I136" s="47">
        <f t="shared" si="61"/>
        <v>0</v>
      </c>
      <c r="J136" s="48">
        <f t="shared" si="62"/>
        <v>103.19378315642297</v>
      </c>
      <c r="K136" s="48"/>
      <c r="L136" s="45">
        <v>42868</v>
      </c>
      <c r="M136" s="42">
        <v>40081.839999999997</v>
      </c>
      <c r="N136" s="47">
        <f t="shared" si="63"/>
        <v>0</v>
      </c>
      <c r="O136" s="48">
        <f t="shared" si="64"/>
        <v>102.98639115817122</v>
      </c>
      <c r="P136" s="48"/>
      <c r="Q136" s="45">
        <v>42868</v>
      </c>
      <c r="R136" s="42">
        <v>37822.769999999997</v>
      </c>
      <c r="S136" s="47">
        <f t="shared" si="65"/>
        <v>0</v>
      </c>
      <c r="T136" s="48">
        <f t="shared" si="66"/>
        <v>103.14959577701255</v>
      </c>
      <c r="U136" s="48"/>
      <c r="V136" s="45">
        <v>42868</v>
      </c>
      <c r="W136" s="42">
        <v>1513.04</v>
      </c>
      <c r="X136" s="47">
        <f t="shared" si="74"/>
        <v>7.9316817809260698E-5</v>
      </c>
      <c r="Y136" s="42">
        <f t="shared" si="55"/>
        <v>3.8090876586904798E-5</v>
      </c>
      <c r="Z136" s="48">
        <f t="shared" si="67"/>
        <v>102.85442371095485</v>
      </c>
      <c r="AA136" s="48">
        <f t="shared" si="68"/>
        <v>103.36932149175985</v>
      </c>
      <c r="AB136" s="48">
        <f t="shared" si="69"/>
        <v>102.84626627239055</v>
      </c>
      <c r="AC136" s="48">
        <f t="shared" si="69"/>
        <v>103.35718656278624</v>
      </c>
      <c r="AD136" s="48"/>
      <c r="AE136" s="45">
        <v>42868</v>
      </c>
      <c r="AF136" s="42">
        <v>62150.98</v>
      </c>
      <c r="AG136" s="47">
        <f t="shared" si="70"/>
        <v>0</v>
      </c>
      <c r="AH136" s="48">
        <f t="shared" si="71"/>
        <v>102.86928788596271</v>
      </c>
      <c r="AI136" s="48"/>
      <c r="AJ136" s="48"/>
      <c r="AK136" s="45">
        <v>42868</v>
      </c>
      <c r="AL136" s="42">
        <v>39912.239999999998</v>
      </c>
      <c r="AM136" s="47">
        <f t="shared" si="72"/>
        <v>0</v>
      </c>
      <c r="AN136" s="48">
        <f t="shared" si="73"/>
        <v>102.45369370914166</v>
      </c>
      <c r="AO136" s="48"/>
      <c r="AP136" s="48"/>
      <c r="AQ136" s="42">
        <f t="shared" si="56"/>
        <v>102.93430239444253</v>
      </c>
      <c r="AS136" s="42">
        <f t="shared" si="57"/>
        <v>102.45369370914166</v>
      </c>
      <c r="AT136" s="42">
        <f t="shared" si="58"/>
        <v>103.19378315642297</v>
      </c>
      <c r="AU136" s="48"/>
      <c r="AV136" s="48"/>
      <c r="AW136" s="48"/>
      <c r="AX136" s="48"/>
      <c r="AY136" s="48"/>
      <c r="AZ136" s="45"/>
    </row>
    <row r="137" spans="2:52" x14ac:dyDescent="0.2">
      <c r="B137" s="45">
        <v>42869</v>
      </c>
      <c r="C137" s="42">
        <v>36248.61</v>
      </c>
      <c r="D137" s="47">
        <f t="shared" si="59"/>
        <v>0</v>
      </c>
      <c r="E137" s="48">
        <f t="shared" si="60"/>
        <v>102.95306267994404</v>
      </c>
      <c r="F137" s="48"/>
      <c r="G137" s="45">
        <v>42869</v>
      </c>
      <c r="H137" s="42">
        <v>36134.17</v>
      </c>
      <c r="I137" s="47">
        <f t="shared" si="61"/>
        <v>0</v>
      </c>
      <c r="J137" s="48">
        <f t="shared" si="62"/>
        <v>103.19378315642297</v>
      </c>
      <c r="K137" s="48"/>
      <c r="L137" s="45">
        <v>42869</v>
      </c>
      <c r="M137" s="42">
        <v>40081.839999999997</v>
      </c>
      <c r="N137" s="47">
        <f t="shared" si="63"/>
        <v>0</v>
      </c>
      <c r="O137" s="48">
        <f t="shared" si="64"/>
        <v>102.98639115817122</v>
      </c>
      <c r="P137" s="48"/>
      <c r="Q137" s="45">
        <v>42869</v>
      </c>
      <c r="R137" s="42">
        <v>37822.769999999997</v>
      </c>
      <c r="S137" s="47">
        <f t="shared" si="65"/>
        <v>0</v>
      </c>
      <c r="T137" s="48">
        <f t="shared" si="66"/>
        <v>103.14959577701255</v>
      </c>
      <c r="U137" s="48"/>
      <c r="V137" s="45">
        <v>42869</v>
      </c>
      <c r="W137" s="42">
        <v>1513.16</v>
      </c>
      <c r="X137" s="47">
        <f t="shared" si="74"/>
        <v>7.9310527150822097E-5</v>
      </c>
      <c r="Y137" s="42">
        <f t="shared" si="55"/>
        <v>3.8090876586904798E-5</v>
      </c>
      <c r="Z137" s="48">
        <f t="shared" si="67"/>
        <v>102.86258114951916</v>
      </c>
      <c r="AA137" s="48">
        <f t="shared" si="68"/>
        <v>103.38145719520639</v>
      </c>
      <c r="AB137" s="48">
        <f t="shared" si="69"/>
        <v>102.85442371095485</v>
      </c>
      <c r="AC137" s="48">
        <f t="shared" si="69"/>
        <v>103.36932149175985</v>
      </c>
      <c r="AD137" s="48"/>
      <c r="AE137" s="45">
        <v>42869</v>
      </c>
      <c r="AF137" s="42">
        <v>62150.98</v>
      </c>
      <c r="AG137" s="47">
        <f t="shared" si="70"/>
        <v>0</v>
      </c>
      <c r="AH137" s="48">
        <f t="shared" si="71"/>
        <v>102.86928788596271</v>
      </c>
      <c r="AI137" s="48"/>
      <c r="AJ137" s="48"/>
      <c r="AK137" s="45">
        <v>42869</v>
      </c>
      <c r="AL137" s="42">
        <v>39912.239999999998</v>
      </c>
      <c r="AM137" s="47">
        <f t="shared" si="72"/>
        <v>0</v>
      </c>
      <c r="AN137" s="48">
        <f t="shared" si="73"/>
        <v>102.45369370914166</v>
      </c>
      <c r="AO137" s="48"/>
      <c r="AP137" s="48"/>
      <c r="AQ137" s="42">
        <f t="shared" si="56"/>
        <v>102.93430239444253</v>
      </c>
      <c r="AS137" s="42">
        <f t="shared" si="57"/>
        <v>102.45369370914166</v>
      </c>
      <c r="AT137" s="42">
        <f t="shared" si="58"/>
        <v>103.19378315642297</v>
      </c>
      <c r="AU137" s="48"/>
      <c r="AV137" s="48"/>
      <c r="AW137" s="48"/>
      <c r="AX137" s="48"/>
      <c r="AY137" s="48"/>
      <c r="AZ137" s="45"/>
    </row>
    <row r="138" spans="2:52" x14ac:dyDescent="0.2">
      <c r="B138" s="45">
        <v>42870</v>
      </c>
      <c r="C138" s="42">
        <v>36274.730000000003</v>
      </c>
      <c r="D138" s="47">
        <f t="shared" si="59"/>
        <v>7.2057935462921385E-4</v>
      </c>
      <c r="E138" s="48">
        <f t="shared" si="60"/>
        <v>103.02724853140705</v>
      </c>
      <c r="F138" s="48"/>
      <c r="G138" s="45">
        <v>42870</v>
      </c>
      <c r="H138" s="42">
        <v>36152.1</v>
      </c>
      <c r="I138" s="47">
        <f t="shared" si="61"/>
        <v>4.9620622253110369E-4</v>
      </c>
      <c r="J138" s="48">
        <f t="shared" si="62"/>
        <v>103.24498855375171</v>
      </c>
      <c r="K138" s="48"/>
      <c r="L138" s="45">
        <v>42870</v>
      </c>
      <c r="M138" s="42">
        <v>40103.22</v>
      </c>
      <c r="N138" s="47">
        <f t="shared" si="63"/>
        <v>5.3340864591056025E-4</v>
      </c>
      <c r="O138" s="48">
        <f t="shared" si="64"/>
        <v>103.0413249896261</v>
      </c>
      <c r="P138" s="48"/>
      <c r="Q138" s="45">
        <v>42870</v>
      </c>
      <c r="R138" s="42">
        <v>37842.04</v>
      </c>
      <c r="S138" s="47">
        <f t="shared" si="65"/>
        <v>5.0948145786255949E-4</v>
      </c>
      <c r="T138" s="48">
        <f t="shared" si="66"/>
        <v>103.20214858344696</v>
      </c>
      <c r="U138" s="48"/>
      <c r="V138" s="45">
        <v>42870</v>
      </c>
      <c r="W138" s="42">
        <v>1515.34</v>
      </c>
      <c r="X138" s="47">
        <f t="shared" si="74"/>
        <v>1.4406936477304733E-3</v>
      </c>
      <c r="Y138" s="42">
        <f t="shared" si="55"/>
        <v>3.8090876586904798E-5</v>
      </c>
      <c r="Z138" s="48">
        <f t="shared" si="67"/>
        <v>103.01077461677043</v>
      </c>
      <c r="AA138" s="48">
        <f t="shared" si="68"/>
        <v>103.53433609420804</v>
      </c>
      <c r="AB138" s="48">
        <f t="shared" si="69"/>
        <v>102.86258114951916</v>
      </c>
      <c r="AC138" s="48">
        <f t="shared" si="69"/>
        <v>103.38145719520639</v>
      </c>
      <c r="AD138" s="48"/>
      <c r="AE138" s="45">
        <v>42870</v>
      </c>
      <c r="AF138" s="42">
        <v>62194.42</v>
      </c>
      <c r="AG138" s="47">
        <f t="shared" si="70"/>
        <v>6.989431220552067E-4</v>
      </c>
      <c r="AH138" s="48">
        <f t="shared" si="71"/>
        <v>102.94118766720132</v>
      </c>
      <c r="AI138" s="48"/>
      <c r="AJ138" s="48"/>
      <c r="AK138" s="45">
        <v>42870</v>
      </c>
      <c r="AL138" s="42">
        <v>39940.22</v>
      </c>
      <c r="AM138" s="47">
        <f t="shared" si="72"/>
        <v>7.0103807754229308E-4</v>
      </c>
      <c r="AN138" s="48">
        <f t="shared" si="73"/>
        <v>102.52551764961662</v>
      </c>
      <c r="AO138" s="48"/>
      <c r="AP138" s="48"/>
      <c r="AQ138" s="42">
        <f t="shared" si="56"/>
        <v>102.99706932917496</v>
      </c>
      <c r="AS138" s="42">
        <f t="shared" si="57"/>
        <v>102.52551764961662</v>
      </c>
      <c r="AT138" s="42">
        <f t="shared" si="58"/>
        <v>103.24498855375171</v>
      </c>
      <c r="AU138" s="48"/>
      <c r="AV138" s="48"/>
      <c r="AW138" s="48"/>
      <c r="AX138" s="48"/>
      <c r="AY138" s="48"/>
      <c r="AZ138" s="45"/>
    </row>
    <row r="139" spans="2:52" x14ac:dyDescent="0.2">
      <c r="B139" s="45">
        <v>42871</v>
      </c>
      <c r="C139" s="42">
        <v>36361.4</v>
      </c>
      <c r="D139" s="47">
        <f t="shared" si="59"/>
        <v>2.3892665775870903E-3</v>
      </c>
      <c r="E139" s="48">
        <f t="shared" si="60"/>
        <v>103.27340809290391</v>
      </c>
      <c r="F139" s="48"/>
      <c r="G139" s="45">
        <v>42871</v>
      </c>
      <c r="H139" s="42">
        <v>36231.78</v>
      </c>
      <c r="I139" s="47">
        <f t="shared" si="61"/>
        <v>2.2040213431584466E-3</v>
      </c>
      <c r="J139" s="48">
        <f t="shared" si="62"/>
        <v>103.47254271209833</v>
      </c>
      <c r="K139" s="48"/>
      <c r="L139" s="45">
        <v>42871</v>
      </c>
      <c r="M139" s="42">
        <v>40193.910000000003</v>
      </c>
      <c r="N139" s="47">
        <f t="shared" si="63"/>
        <v>2.2614144200889807E-3</v>
      </c>
      <c r="O139" s="48">
        <f t="shared" si="64"/>
        <v>103.27434412782272</v>
      </c>
      <c r="P139" s="48"/>
      <c r="Q139" s="45">
        <v>42871</v>
      </c>
      <c r="R139" s="42">
        <v>37930.17</v>
      </c>
      <c r="S139" s="47">
        <f t="shared" si="65"/>
        <v>2.3288913599794903E-3</v>
      </c>
      <c r="T139" s="48">
        <f t="shared" si="66"/>
        <v>103.44249517561427</v>
      </c>
      <c r="U139" s="48"/>
      <c r="V139" s="45">
        <v>42871</v>
      </c>
      <c r="W139" s="42">
        <v>1516.78</v>
      </c>
      <c r="X139" s="47">
        <f t="shared" si="74"/>
        <v>9.5028178494604987E-4</v>
      </c>
      <c r="Y139" s="42">
        <f t="shared" si="55"/>
        <v>3.8090876586904798E-5</v>
      </c>
      <c r="Z139" s="48">
        <f t="shared" si="67"/>
        <v>103.10866387954194</v>
      </c>
      <c r="AA139" s="48">
        <f t="shared" si="68"/>
        <v>103.63666660153352</v>
      </c>
      <c r="AB139" s="48">
        <f t="shared" si="69"/>
        <v>103.01077461677043</v>
      </c>
      <c r="AC139" s="48">
        <f t="shared" si="69"/>
        <v>103.53433609420804</v>
      </c>
      <c r="AD139" s="48"/>
      <c r="AE139" s="45">
        <v>42871</v>
      </c>
      <c r="AF139" s="42">
        <v>62340.44</v>
      </c>
      <c r="AG139" s="47">
        <f t="shared" si="70"/>
        <v>2.3477990469242815E-3</v>
      </c>
      <c r="AH139" s="48">
        <f t="shared" si="71"/>
        <v>103.18287288949563</v>
      </c>
      <c r="AI139" s="48"/>
      <c r="AJ139" s="48"/>
      <c r="AK139" s="45">
        <v>42871</v>
      </c>
      <c r="AL139" s="42">
        <v>39982.050000000003</v>
      </c>
      <c r="AM139" s="47">
        <f t="shared" si="72"/>
        <v>1.0473152125851648E-3</v>
      </c>
      <c r="AN139" s="48">
        <f t="shared" si="73"/>
        <v>102.63289418392922</v>
      </c>
      <c r="AO139" s="48"/>
      <c r="AP139" s="48"/>
      <c r="AQ139" s="42">
        <f t="shared" si="56"/>
        <v>103.21309286364401</v>
      </c>
      <c r="AS139" s="42">
        <f t="shared" si="57"/>
        <v>102.63289418392922</v>
      </c>
      <c r="AT139" s="42">
        <f t="shared" si="58"/>
        <v>103.47254271209833</v>
      </c>
      <c r="AU139" s="48"/>
      <c r="AV139" s="48"/>
      <c r="AW139" s="48"/>
      <c r="AX139" s="48"/>
      <c r="AY139" s="48"/>
      <c r="AZ139" s="45"/>
    </row>
    <row r="140" spans="2:52" x14ac:dyDescent="0.2">
      <c r="B140" s="45">
        <v>42872</v>
      </c>
      <c r="C140" s="42">
        <v>36415.089999999997</v>
      </c>
      <c r="D140" s="47">
        <f t="shared" si="59"/>
        <v>1.4765658087971811E-3</v>
      </c>
      <c r="E140" s="48">
        <f t="shared" si="60"/>
        <v>103.42589807625184</v>
      </c>
      <c r="F140" s="48"/>
      <c r="G140" s="45">
        <v>42872</v>
      </c>
      <c r="H140" s="42">
        <v>36264.5</v>
      </c>
      <c r="I140" s="47">
        <f t="shared" si="61"/>
        <v>9.0307459363025977E-4</v>
      </c>
      <c r="J140" s="48">
        <f t="shared" si="62"/>
        <v>103.56598613655994</v>
      </c>
      <c r="K140" s="48"/>
      <c r="L140" s="45">
        <v>42872</v>
      </c>
      <c r="M140" s="42">
        <v>40217.89</v>
      </c>
      <c r="N140" s="47">
        <f t="shared" si="63"/>
        <v>5.966077945638304E-4</v>
      </c>
      <c r="O140" s="48">
        <f t="shared" si="64"/>
        <v>103.33595840650784</v>
      </c>
      <c r="P140" s="48"/>
      <c r="Q140" s="45">
        <v>42872</v>
      </c>
      <c r="R140" s="42">
        <v>37977.17</v>
      </c>
      <c r="S140" s="47">
        <f t="shared" si="65"/>
        <v>1.239119149742729E-3</v>
      </c>
      <c r="T140" s="48">
        <f t="shared" si="66"/>
        <v>103.57067275228354</v>
      </c>
      <c r="U140" s="48"/>
      <c r="V140" s="45">
        <v>42872</v>
      </c>
      <c r="W140" s="42">
        <v>1520.41</v>
      </c>
      <c r="X140" s="47">
        <f t="shared" si="74"/>
        <v>2.3932277588050166E-3</v>
      </c>
      <c r="Y140" s="42">
        <f t="shared" si="55"/>
        <v>3.8090876586904798E-5</v>
      </c>
      <c r="Z140" s="48">
        <f t="shared" si="67"/>
        <v>103.35542639611175</v>
      </c>
      <c r="AA140" s="48">
        <f t="shared" si="68"/>
        <v>103.88864036035173</v>
      </c>
      <c r="AB140" s="48">
        <f t="shared" si="69"/>
        <v>103.10866387954194</v>
      </c>
      <c r="AC140" s="48">
        <f t="shared" si="69"/>
        <v>103.63666660153352</v>
      </c>
      <c r="AD140" s="48"/>
      <c r="AE140" s="45">
        <v>42872</v>
      </c>
      <c r="AF140" s="42">
        <v>62395.02</v>
      </c>
      <c r="AG140" s="47">
        <f t="shared" si="70"/>
        <v>8.7551515517048095E-4</v>
      </c>
      <c r="AH140" s="48">
        <f t="shared" si="71"/>
        <v>103.27321105846441</v>
      </c>
      <c r="AI140" s="48"/>
      <c r="AJ140" s="48"/>
      <c r="AK140" s="45">
        <v>42872</v>
      </c>
      <c r="AL140" s="42">
        <v>39981.61</v>
      </c>
      <c r="AM140" s="47">
        <f t="shared" si="72"/>
        <v>-1.1004938466174785E-5</v>
      </c>
      <c r="AN140" s="48">
        <f t="shared" si="73"/>
        <v>102.63176471524413</v>
      </c>
      <c r="AO140" s="48"/>
      <c r="AP140" s="48"/>
      <c r="AQ140" s="42">
        <f t="shared" si="56"/>
        <v>103.30058185755195</v>
      </c>
      <c r="AS140" s="42">
        <f t="shared" si="57"/>
        <v>102.63176471524413</v>
      </c>
      <c r="AT140" s="42">
        <f t="shared" si="58"/>
        <v>103.57067275228354</v>
      </c>
      <c r="AU140" s="48"/>
      <c r="AV140" s="48"/>
      <c r="AW140" s="48"/>
      <c r="AX140" s="48"/>
      <c r="AY140" s="48"/>
      <c r="AZ140" s="45"/>
    </row>
    <row r="141" spans="2:52" x14ac:dyDescent="0.2">
      <c r="B141" s="45">
        <v>42873</v>
      </c>
      <c r="C141" s="42">
        <v>36516.35</v>
      </c>
      <c r="D141" s="47">
        <f t="shared" si="59"/>
        <v>2.780715357287411E-3</v>
      </c>
      <c r="E141" s="48">
        <f t="shared" si="60"/>
        <v>103.71349605937371</v>
      </c>
      <c r="F141" s="48"/>
      <c r="G141" s="45">
        <v>42873</v>
      </c>
      <c r="H141" s="42">
        <v>36334.089999999997</v>
      </c>
      <c r="I141" s="47">
        <f t="shared" si="61"/>
        <v>1.9189565553088261E-3</v>
      </c>
      <c r="J141" s="48">
        <f t="shared" si="62"/>
        <v>103.76472476456372</v>
      </c>
      <c r="K141" s="48"/>
      <c r="L141" s="45">
        <v>42873</v>
      </c>
      <c r="M141" s="42">
        <v>40314.620000000003</v>
      </c>
      <c r="N141" s="47">
        <f t="shared" si="63"/>
        <v>2.4051485545364404E-3</v>
      </c>
      <c r="O141" s="48">
        <f t="shared" si="64"/>
        <v>103.5844967375009</v>
      </c>
      <c r="P141" s="48"/>
      <c r="Q141" s="45">
        <v>42873</v>
      </c>
      <c r="R141" s="42">
        <v>38063.42</v>
      </c>
      <c r="S141" s="47">
        <f t="shared" si="65"/>
        <v>2.2711012958573917E-3</v>
      </c>
      <c r="T141" s="48">
        <f t="shared" si="66"/>
        <v>103.80589224138407</v>
      </c>
      <c r="U141" s="48"/>
      <c r="V141" s="45">
        <v>42873</v>
      </c>
      <c r="W141" s="42">
        <v>1522</v>
      </c>
      <c r="X141" s="47">
        <f t="shared" si="74"/>
        <v>1.045770548733449E-3</v>
      </c>
      <c r="Y141" s="42">
        <f t="shared" si="55"/>
        <v>3.8090876586904798E-5</v>
      </c>
      <c r="Z141" s="48">
        <f t="shared" si="67"/>
        <v>103.4635124570886</v>
      </c>
      <c r="AA141" s="48">
        <f t="shared" si="68"/>
        <v>104.0012412501673</v>
      </c>
      <c r="AB141" s="48">
        <f t="shared" si="69"/>
        <v>103.35542639611175</v>
      </c>
      <c r="AC141" s="48">
        <f t="shared" si="69"/>
        <v>103.88864036035173</v>
      </c>
      <c r="AD141" s="48"/>
      <c r="AE141" s="45">
        <v>42873</v>
      </c>
      <c r="AF141" s="42">
        <v>62570.46</v>
      </c>
      <c r="AG141" s="47">
        <f t="shared" si="70"/>
        <v>2.811762861843814E-3</v>
      </c>
      <c r="AH141" s="48">
        <f t="shared" si="71"/>
        <v>103.56359083794196</v>
      </c>
      <c r="AI141" s="48"/>
      <c r="AJ141" s="48"/>
      <c r="AK141" s="45">
        <v>42873</v>
      </c>
      <c r="AL141" s="42">
        <v>40016.14</v>
      </c>
      <c r="AM141" s="47">
        <f t="shared" si="72"/>
        <v>8.6364706173669425E-4</v>
      </c>
      <c r="AN141" s="48">
        <f t="shared" si="73"/>
        <v>102.7204023372813</v>
      </c>
      <c r="AO141" s="48"/>
      <c r="AP141" s="48"/>
      <c r="AQ141" s="42">
        <f t="shared" si="56"/>
        <v>103.52543382967428</v>
      </c>
      <c r="AS141" s="42">
        <f t="shared" si="57"/>
        <v>102.7204023372813</v>
      </c>
      <c r="AT141" s="42">
        <f t="shared" si="58"/>
        <v>103.80589224138407</v>
      </c>
      <c r="AU141" s="48"/>
      <c r="AV141" s="48"/>
      <c r="AW141" s="48"/>
      <c r="AX141" s="48"/>
      <c r="AY141" s="48"/>
      <c r="AZ141" s="45"/>
    </row>
    <row r="142" spans="2:52" x14ac:dyDescent="0.2">
      <c r="B142" s="45">
        <v>42874</v>
      </c>
      <c r="C142" s="42">
        <v>36556.28</v>
      </c>
      <c r="D142" s="47">
        <f t="shared" si="59"/>
        <v>1.0934827823700921E-3</v>
      </c>
      <c r="E142" s="48">
        <f t="shared" si="60"/>
        <v>103.82690498161405</v>
      </c>
      <c r="F142" s="48"/>
      <c r="G142" s="45">
        <v>42874</v>
      </c>
      <c r="H142" s="42">
        <v>36373.72</v>
      </c>
      <c r="I142" s="47">
        <f t="shared" si="61"/>
        <v>1.0907112301423716E-3</v>
      </c>
      <c r="J142" s="48">
        <f t="shared" si="62"/>
        <v>103.87790211515707</v>
      </c>
      <c r="K142" s="48"/>
      <c r="L142" s="45">
        <v>42874</v>
      </c>
      <c r="M142" s="42">
        <v>40359.29</v>
      </c>
      <c r="N142" s="47">
        <f t="shared" si="63"/>
        <v>1.1080347526528644E-3</v>
      </c>
      <c r="O142" s="48">
        <f t="shared" si="64"/>
        <v>103.69927195972211</v>
      </c>
      <c r="P142" s="48"/>
      <c r="Q142" s="45">
        <v>42874</v>
      </c>
      <c r="R142" s="42">
        <v>38099.94</v>
      </c>
      <c r="S142" s="47">
        <f t="shared" si="65"/>
        <v>9.5945135776043244E-4</v>
      </c>
      <c r="T142" s="48">
        <f t="shared" si="66"/>
        <v>103.9054889456386</v>
      </c>
      <c r="U142" s="48"/>
      <c r="V142" s="45">
        <v>42874</v>
      </c>
      <c r="W142" s="42">
        <v>1520.89</v>
      </c>
      <c r="X142" s="47">
        <f t="shared" si="74"/>
        <v>-7.293035479631893E-4</v>
      </c>
      <c r="Y142" s="42">
        <f t="shared" si="55"/>
        <v>3.8090876586904798E-5</v>
      </c>
      <c r="Z142" s="48">
        <f t="shared" si="67"/>
        <v>103.38805615036891</v>
      </c>
      <c r="AA142" s="48">
        <f t="shared" si="68"/>
        <v>103.92935427437632</v>
      </c>
      <c r="AB142" s="48">
        <f t="shared" si="69"/>
        <v>103.4635124570886</v>
      </c>
      <c r="AC142" s="48">
        <f t="shared" si="69"/>
        <v>104.0012412501673</v>
      </c>
      <c r="AD142" s="48"/>
      <c r="AE142" s="45">
        <v>42874</v>
      </c>
      <c r="AF142" s="42">
        <v>62659.78</v>
      </c>
      <c r="AG142" s="47">
        <f t="shared" si="70"/>
        <v>1.4275106815579974E-3</v>
      </c>
      <c r="AH142" s="48">
        <f t="shared" si="71"/>
        <v>103.71142897008362</v>
      </c>
      <c r="AI142" s="48"/>
      <c r="AJ142" s="48"/>
      <c r="AK142" s="45">
        <v>42874</v>
      </c>
      <c r="AL142" s="42">
        <v>40060.43</v>
      </c>
      <c r="AM142" s="47">
        <f t="shared" si="72"/>
        <v>1.1068034048262732E-3</v>
      </c>
      <c r="AN142" s="48">
        <f t="shared" si="73"/>
        <v>102.83409362833332</v>
      </c>
      <c r="AO142" s="48"/>
      <c r="AP142" s="48"/>
      <c r="AQ142" s="42">
        <f t="shared" si="56"/>
        <v>103.64251510009144</v>
      </c>
      <c r="AS142" s="42">
        <f t="shared" si="57"/>
        <v>102.83409362833332</v>
      </c>
      <c r="AT142" s="42">
        <f t="shared" si="58"/>
        <v>103.9054889456386</v>
      </c>
      <c r="AU142" s="48"/>
      <c r="AV142" s="48"/>
      <c r="AW142" s="48"/>
      <c r="AX142" s="48"/>
      <c r="AY142" s="48"/>
      <c r="AZ142" s="45"/>
    </row>
    <row r="143" spans="2:52" x14ac:dyDescent="0.2">
      <c r="B143" s="45">
        <v>42875</v>
      </c>
      <c r="C143" s="42">
        <v>36556.28</v>
      </c>
      <c r="D143" s="47">
        <f t="shared" si="59"/>
        <v>0</v>
      </c>
      <c r="E143" s="48">
        <f t="shared" si="60"/>
        <v>103.82690498161405</v>
      </c>
      <c r="F143" s="48"/>
      <c r="G143" s="45">
        <v>42875</v>
      </c>
      <c r="H143" s="42">
        <v>36373.72</v>
      </c>
      <c r="I143" s="47">
        <f t="shared" si="61"/>
        <v>0</v>
      </c>
      <c r="J143" s="48">
        <f t="shared" si="62"/>
        <v>103.87790211515707</v>
      </c>
      <c r="K143" s="48"/>
      <c r="L143" s="45">
        <v>42875</v>
      </c>
      <c r="M143" s="42">
        <v>40359.29</v>
      </c>
      <c r="N143" s="47">
        <f t="shared" si="63"/>
        <v>0</v>
      </c>
      <c r="O143" s="48">
        <f t="shared" si="64"/>
        <v>103.69927195972211</v>
      </c>
      <c r="P143" s="48"/>
      <c r="Q143" s="45">
        <v>42875</v>
      </c>
      <c r="R143" s="42">
        <v>38099.94</v>
      </c>
      <c r="S143" s="47">
        <f t="shared" si="65"/>
        <v>0</v>
      </c>
      <c r="T143" s="48">
        <f t="shared" si="66"/>
        <v>103.9054889456386</v>
      </c>
      <c r="U143" s="48"/>
      <c r="V143" s="45">
        <v>42875</v>
      </c>
      <c r="W143" s="42">
        <v>1521.07</v>
      </c>
      <c r="X143" s="47">
        <f t="shared" si="74"/>
        <v>1.1835175456464953E-4</v>
      </c>
      <c r="Y143" s="42">
        <f t="shared" si="55"/>
        <v>3.8090876586904798E-5</v>
      </c>
      <c r="Z143" s="48">
        <f t="shared" si="67"/>
        <v>103.40029230821534</v>
      </c>
      <c r="AA143" s="48">
        <f t="shared" si="68"/>
        <v>103.94561325601289</v>
      </c>
      <c r="AB143" s="48">
        <f t="shared" si="69"/>
        <v>103.38805615036891</v>
      </c>
      <c r="AC143" s="48">
        <f t="shared" si="69"/>
        <v>103.92935427437632</v>
      </c>
      <c r="AD143" s="48"/>
      <c r="AE143" s="45">
        <v>42875</v>
      </c>
      <c r="AF143" s="42">
        <v>62659.78</v>
      </c>
      <c r="AG143" s="47">
        <f t="shared" si="70"/>
        <v>0</v>
      </c>
      <c r="AH143" s="48">
        <f t="shared" si="71"/>
        <v>103.71142897008362</v>
      </c>
      <c r="AI143" s="48"/>
      <c r="AJ143" s="48"/>
      <c r="AK143" s="45">
        <v>42875</v>
      </c>
      <c r="AL143" s="42">
        <v>40060.43</v>
      </c>
      <c r="AM143" s="47">
        <f t="shared" si="72"/>
        <v>0</v>
      </c>
      <c r="AN143" s="48">
        <f t="shared" si="73"/>
        <v>102.83409362833332</v>
      </c>
      <c r="AO143" s="48"/>
      <c r="AP143" s="48"/>
      <c r="AQ143" s="42">
        <f t="shared" si="56"/>
        <v>103.64251510009144</v>
      </c>
      <c r="AS143" s="42">
        <f t="shared" si="57"/>
        <v>102.83409362833332</v>
      </c>
      <c r="AT143" s="42">
        <f t="shared" si="58"/>
        <v>103.9054889456386</v>
      </c>
      <c r="AU143" s="48"/>
      <c r="AV143" s="48"/>
      <c r="AW143" s="48"/>
      <c r="AX143" s="48"/>
      <c r="AY143" s="48"/>
      <c r="AZ143" s="45"/>
    </row>
    <row r="144" spans="2:52" x14ac:dyDescent="0.2">
      <c r="B144" s="45">
        <v>42876</v>
      </c>
      <c r="C144" s="42">
        <v>36556.28</v>
      </c>
      <c r="D144" s="47">
        <f t="shared" si="59"/>
        <v>0</v>
      </c>
      <c r="E144" s="48">
        <f t="shared" si="60"/>
        <v>103.82690498161405</v>
      </c>
      <c r="F144" s="48"/>
      <c r="G144" s="45">
        <v>42876</v>
      </c>
      <c r="H144" s="42">
        <v>36373.72</v>
      </c>
      <c r="I144" s="47">
        <f t="shared" si="61"/>
        <v>0</v>
      </c>
      <c r="J144" s="48">
        <f t="shared" si="62"/>
        <v>103.87790211515707</v>
      </c>
      <c r="K144" s="48"/>
      <c r="L144" s="45">
        <v>42876</v>
      </c>
      <c r="M144" s="42">
        <v>40359.29</v>
      </c>
      <c r="N144" s="47">
        <f t="shared" si="63"/>
        <v>0</v>
      </c>
      <c r="O144" s="48">
        <f t="shared" si="64"/>
        <v>103.69927195972211</v>
      </c>
      <c r="P144" s="48"/>
      <c r="Q144" s="45">
        <v>42876</v>
      </c>
      <c r="R144" s="42">
        <v>38099.94</v>
      </c>
      <c r="S144" s="47">
        <f t="shared" si="65"/>
        <v>0</v>
      </c>
      <c r="T144" s="48">
        <f t="shared" si="66"/>
        <v>103.9054889456386</v>
      </c>
      <c r="U144" s="48"/>
      <c r="V144" s="45">
        <v>42876</v>
      </c>
      <c r="W144" s="42">
        <v>1521.21</v>
      </c>
      <c r="X144" s="47">
        <f t="shared" si="74"/>
        <v>9.2040471510346222E-5</v>
      </c>
      <c r="Y144" s="42">
        <f t="shared" si="55"/>
        <v>3.8090876586904798E-5</v>
      </c>
      <c r="Z144" s="48">
        <f t="shared" si="67"/>
        <v>103.4098093198737</v>
      </c>
      <c r="AA144" s="48">
        <f t="shared" si="68"/>
        <v>103.9591398387947</v>
      </c>
      <c r="AB144" s="48">
        <f t="shared" si="69"/>
        <v>103.40029230821534</v>
      </c>
      <c r="AC144" s="48">
        <f t="shared" si="69"/>
        <v>103.94561325601289</v>
      </c>
      <c r="AD144" s="48"/>
      <c r="AE144" s="45">
        <v>42876</v>
      </c>
      <c r="AF144" s="42">
        <v>62659.78</v>
      </c>
      <c r="AG144" s="47">
        <f t="shared" si="70"/>
        <v>0</v>
      </c>
      <c r="AH144" s="48">
        <f t="shared" si="71"/>
        <v>103.71142897008362</v>
      </c>
      <c r="AI144" s="48"/>
      <c r="AJ144" s="48"/>
      <c r="AK144" s="45">
        <v>42876</v>
      </c>
      <c r="AL144" s="42">
        <v>40060.43</v>
      </c>
      <c r="AM144" s="47">
        <f t="shared" si="72"/>
        <v>0</v>
      </c>
      <c r="AN144" s="48">
        <f t="shared" si="73"/>
        <v>102.83409362833332</v>
      </c>
      <c r="AO144" s="48"/>
      <c r="AP144" s="48"/>
      <c r="AQ144" s="42">
        <f t="shared" si="56"/>
        <v>103.64251510009144</v>
      </c>
      <c r="AS144" s="42">
        <f t="shared" si="57"/>
        <v>102.83409362833332</v>
      </c>
      <c r="AT144" s="42">
        <f t="shared" si="58"/>
        <v>103.9054889456386</v>
      </c>
      <c r="AU144" s="48"/>
      <c r="AV144" s="48"/>
      <c r="AW144" s="48"/>
      <c r="AX144" s="48"/>
      <c r="AY144" s="48"/>
      <c r="AZ144" s="45"/>
    </row>
    <row r="145" spans="2:52" x14ac:dyDescent="0.2">
      <c r="B145" s="45">
        <v>42877</v>
      </c>
      <c r="C145" s="42">
        <v>36518.480000000003</v>
      </c>
      <c r="D145" s="47">
        <f t="shared" si="59"/>
        <v>-1.0340220613256346E-3</v>
      </c>
      <c r="E145" s="48">
        <f t="shared" si="60"/>
        <v>103.71954567130391</v>
      </c>
      <c r="F145" s="48"/>
      <c r="G145" s="45">
        <v>42877</v>
      </c>
      <c r="H145" s="42">
        <v>36335.519999999997</v>
      </c>
      <c r="I145" s="47">
        <f t="shared" si="61"/>
        <v>-1.0502087771062651E-3</v>
      </c>
      <c r="J145" s="48">
        <f t="shared" si="62"/>
        <v>103.76880863060835</v>
      </c>
      <c r="K145" s="48"/>
      <c r="L145" s="45">
        <v>42877</v>
      </c>
      <c r="M145" s="42">
        <v>40311.589999999997</v>
      </c>
      <c r="N145" s="47">
        <f t="shared" si="63"/>
        <v>-1.1818840222412863E-3</v>
      </c>
      <c r="O145" s="48">
        <f t="shared" si="64"/>
        <v>103.57671144707486</v>
      </c>
      <c r="P145" s="48"/>
      <c r="Q145" s="45">
        <v>42877</v>
      </c>
      <c r="R145" s="42">
        <v>38055.85</v>
      </c>
      <c r="S145" s="47">
        <f t="shared" si="65"/>
        <v>-1.1572196701623572E-3</v>
      </c>
      <c r="T145" s="48">
        <f t="shared" si="66"/>
        <v>103.78524746999287</v>
      </c>
      <c r="U145" s="48"/>
      <c r="V145" s="45">
        <v>42877</v>
      </c>
      <c r="W145" s="42">
        <v>1519.01</v>
      </c>
      <c r="X145" s="47">
        <f t="shared" si="74"/>
        <v>-1.4462171560797321E-3</v>
      </c>
      <c r="Y145" s="42">
        <f t="shared" si="55"/>
        <v>3.8090876586904798E-5</v>
      </c>
      <c r="Z145" s="48">
        <f t="shared" si="67"/>
        <v>103.26025627952836</v>
      </c>
      <c r="AA145" s="48">
        <f t="shared" si="68"/>
        <v>103.81275224199422</v>
      </c>
      <c r="AB145" s="48">
        <f t="shared" si="69"/>
        <v>103.4098093198737</v>
      </c>
      <c r="AC145" s="48">
        <f t="shared" si="69"/>
        <v>103.9591398387947</v>
      </c>
      <c r="AD145" s="48"/>
      <c r="AE145" s="45">
        <v>42877</v>
      </c>
      <c r="AF145" s="42">
        <v>62590.5</v>
      </c>
      <c r="AG145" s="47">
        <f t="shared" si="70"/>
        <v>-1.1056534191470346E-3</v>
      </c>
      <c r="AH145" s="48">
        <f t="shared" si="71"/>
        <v>103.59676007403822</v>
      </c>
      <c r="AI145" s="48"/>
      <c r="AJ145" s="48"/>
      <c r="AK145" s="45">
        <v>42877</v>
      </c>
      <c r="AL145" s="42">
        <v>40038.79</v>
      </c>
      <c r="AM145" s="47">
        <f t="shared" si="72"/>
        <v>-5.4018391714716341E-4</v>
      </c>
      <c r="AN145" s="48">
        <f t="shared" si="73"/>
        <v>102.77854430482088</v>
      </c>
      <c r="AO145" s="48"/>
      <c r="AP145" s="48"/>
      <c r="AQ145" s="42">
        <f t="shared" si="56"/>
        <v>103.53760293297317</v>
      </c>
      <c r="AS145" s="42">
        <f t="shared" si="57"/>
        <v>102.77854430482088</v>
      </c>
      <c r="AT145" s="42">
        <f t="shared" si="58"/>
        <v>103.78524746999287</v>
      </c>
      <c r="AU145" s="48"/>
      <c r="AV145" s="48"/>
      <c r="AW145" s="48"/>
      <c r="AX145" s="48"/>
      <c r="AY145" s="48"/>
      <c r="AZ145" s="45"/>
    </row>
    <row r="146" spans="2:52" x14ac:dyDescent="0.2">
      <c r="B146" s="45">
        <v>42878</v>
      </c>
      <c r="C146" s="42">
        <v>36468.93</v>
      </c>
      <c r="D146" s="47">
        <f t="shared" si="59"/>
        <v>-1.3568472729423853E-3</v>
      </c>
      <c r="E146" s="48">
        <f t="shared" si="60"/>
        <v>103.57881408860898</v>
      </c>
      <c r="F146" s="48"/>
      <c r="G146" s="45">
        <v>42878</v>
      </c>
      <c r="H146" s="42">
        <v>36317.31</v>
      </c>
      <c r="I146" s="47">
        <f t="shared" si="61"/>
        <v>-5.0116249884413211E-4</v>
      </c>
      <c r="J146" s="48">
        <f t="shared" si="62"/>
        <v>103.71680359517295</v>
      </c>
      <c r="K146" s="48"/>
      <c r="L146" s="45">
        <v>42878</v>
      </c>
      <c r="M146" s="42">
        <v>40291.57</v>
      </c>
      <c r="N146" s="47">
        <f t="shared" si="63"/>
        <v>-4.9663136581801215E-4</v>
      </c>
      <c r="O146" s="48">
        <f t="shared" si="64"/>
        <v>103.52527200340195</v>
      </c>
      <c r="P146" s="48"/>
      <c r="Q146" s="45">
        <v>42878</v>
      </c>
      <c r="R146" s="42">
        <v>38045.21</v>
      </c>
      <c r="S146" s="47">
        <f t="shared" si="65"/>
        <v>-2.7958907763192542E-4</v>
      </c>
      <c r="T146" s="48">
        <f t="shared" si="66"/>
        <v>103.75623024838093</v>
      </c>
      <c r="U146" s="48"/>
      <c r="V146" s="45">
        <v>42878</v>
      </c>
      <c r="W146" s="42">
        <v>1518.7</v>
      </c>
      <c r="X146" s="47">
        <f t="shared" si="74"/>
        <v>-2.0408028913565524E-4</v>
      </c>
      <c r="Y146" s="42">
        <f t="shared" si="55"/>
        <v>3.8090876586904798E-5</v>
      </c>
      <c r="Z146" s="48">
        <f t="shared" si="67"/>
        <v>103.23918289657061</v>
      </c>
      <c r="AA146" s="48">
        <f t="shared" si="68"/>
        <v>103.7955204242345</v>
      </c>
      <c r="AB146" s="48">
        <f t="shared" si="69"/>
        <v>103.26025627952836</v>
      </c>
      <c r="AC146" s="48">
        <f t="shared" si="69"/>
        <v>103.81275224199422</v>
      </c>
      <c r="AD146" s="48"/>
      <c r="AE146" s="45">
        <v>42878</v>
      </c>
      <c r="AF146" s="42">
        <v>62553.96</v>
      </c>
      <c r="AG146" s="47">
        <f t="shared" si="70"/>
        <v>-5.8379466532465507E-4</v>
      </c>
      <c r="AH146" s="48">
        <f t="shared" si="71"/>
        <v>103.53628083816207</v>
      </c>
      <c r="AI146" s="48"/>
      <c r="AJ146" s="48"/>
      <c r="AK146" s="45">
        <v>42878</v>
      </c>
      <c r="AL146" s="42">
        <v>40034.15</v>
      </c>
      <c r="AM146" s="47">
        <f t="shared" si="72"/>
        <v>-1.158876179824242E-4</v>
      </c>
      <c r="AN146" s="48">
        <f t="shared" si="73"/>
        <v>102.7666335441417</v>
      </c>
      <c r="AO146" s="48"/>
      <c r="AP146" s="48"/>
      <c r="AQ146" s="42">
        <f t="shared" si="56"/>
        <v>103.48000571964475</v>
      </c>
      <c r="AS146" s="42">
        <f t="shared" si="57"/>
        <v>102.7666335441417</v>
      </c>
      <c r="AT146" s="42">
        <f t="shared" si="58"/>
        <v>103.75623024838093</v>
      </c>
      <c r="AU146" s="48"/>
      <c r="AV146" s="48"/>
      <c r="AW146" s="48"/>
      <c r="AX146" s="48"/>
      <c r="AY146" s="48"/>
      <c r="AZ146" s="45"/>
    </row>
    <row r="147" spans="2:52" x14ac:dyDescent="0.2">
      <c r="B147" s="45">
        <v>42879</v>
      </c>
      <c r="C147" s="42">
        <v>36458.5</v>
      </c>
      <c r="D147" s="47">
        <f t="shared" si="59"/>
        <v>-2.8599687459984757E-4</v>
      </c>
      <c r="E147" s="48">
        <f t="shared" si="60"/>
        <v>103.54919087150488</v>
      </c>
      <c r="F147" s="48"/>
      <c r="G147" s="45">
        <v>42879</v>
      </c>
      <c r="H147" s="42">
        <v>36316.89</v>
      </c>
      <c r="I147" s="47">
        <f t="shared" si="61"/>
        <v>-1.1564733180868814E-5</v>
      </c>
      <c r="J147" s="48">
        <f t="shared" si="62"/>
        <v>103.71560413801299</v>
      </c>
      <c r="K147" s="48"/>
      <c r="L147" s="45">
        <v>42879</v>
      </c>
      <c r="M147" s="42">
        <v>40286.19</v>
      </c>
      <c r="N147" s="47">
        <f t="shared" si="63"/>
        <v>-1.3352669057065114E-4</v>
      </c>
      <c r="O147" s="48">
        <f t="shared" si="64"/>
        <v>103.51144861644092</v>
      </c>
      <c r="P147" s="48"/>
      <c r="Q147" s="45">
        <v>42879</v>
      </c>
      <c r="R147" s="42">
        <v>38036.36</v>
      </c>
      <c r="S147" s="47">
        <f t="shared" si="65"/>
        <v>-2.3261798265794553E-4</v>
      </c>
      <c r="T147" s="48">
        <f t="shared" si="66"/>
        <v>103.73209468341236</v>
      </c>
      <c r="U147" s="48"/>
      <c r="V147" s="45">
        <v>42879</v>
      </c>
      <c r="W147" s="42">
        <v>1519.53</v>
      </c>
      <c r="X147" s="47">
        <f t="shared" si="74"/>
        <v>5.4652005004274251E-4</v>
      </c>
      <c r="Y147" s="42">
        <f t="shared" si="55"/>
        <v>3.8090876586904798E-5</v>
      </c>
      <c r="Z147" s="48">
        <f t="shared" si="67"/>
        <v>103.29560517997362</v>
      </c>
      <c r="AA147" s="48">
        <f t="shared" si="68"/>
        <v>103.85620041960972</v>
      </c>
      <c r="AB147" s="48">
        <f t="shared" si="69"/>
        <v>103.23918289657061</v>
      </c>
      <c r="AC147" s="48">
        <f t="shared" si="69"/>
        <v>103.7955204242345</v>
      </c>
      <c r="AD147" s="48"/>
      <c r="AE147" s="45">
        <v>42879</v>
      </c>
      <c r="AF147" s="42">
        <v>62524.91</v>
      </c>
      <c r="AG147" s="47">
        <f t="shared" si="70"/>
        <v>-4.6439905643058665E-4</v>
      </c>
      <c r="AH147" s="48">
        <f t="shared" si="71"/>
        <v>103.4881986870345</v>
      </c>
      <c r="AI147" s="48"/>
      <c r="AJ147" s="48"/>
      <c r="AK147" s="45">
        <v>42879</v>
      </c>
      <c r="AL147" s="42">
        <v>40036.370000000003</v>
      </c>
      <c r="AM147" s="47">
        <f t="shared" si="72"/>
        <v>5.5452657293786345E-5</v>
      </c>
      <c r="AN147" s="48">
        <f t="shared" si="73"/>
        <v>102.77233222705286</v>
      </c>
      <c r="AO147" s="48"/>
      <c r="AP147" s="48"/>
      <c r="AQ147" s="42">
        <f t="shared" si="56"/>
        <v>103.46147820390973</v>
      </c>
      <c r="AS147" s="42">
        <f t="shared" si="57"/>
        <v>102.77233222705286</v>
      </c>
      <c r="AT147" s="42">
        <f t="shared" si="58"/>
        <v>103.73209468341236</v>
      </c>
      <c r="AU147" s="48"/>
      <c r="AV147" s="48"/>
      <c r="AW147" s="48"/>
      <c r="AX147" s="48"/>
      <c r="AY147" s="48"/>
      <c r="AZ147" s="45"/>
    </row>
    <row r="148" spans="2:52" x14ac:dyDescent="0.2">
      <c r="B148" s="45">
        <v>42880</v>
      </c>
      <c r="C148" s="42">
        <v>36479.800000000003</v>
      </c>
      <c r="D148" s="47">
        <f t="shared" si="59"/>
        <v>5.8422590068163416E-4</v>
      </c>
      <c r="E148" s="48">
        <f t="shared" si="60"/>
        <v>103.60968699080664</v>
      </c>
      <c r="F148" s="48"/>
      <c r="G148" s="45">
        <v>42880</v>
      </c>
      <c r="H148" s="42">
        <v>36349.550000000003</v>
      </c>
      <c r="I148" s="47">
        <f t="shared" si="61"/>
        <v>8.9930608044919147E-4</v>
      </c>
      <c r="J148" s="48">
        <f t="shared" si="62"/>
        <v>103.80887621145177</v>
      </c>
      <c r="K148" s="48"/>
      <c r="L148" s="45">
        <v>42880</v>
      </c>
      <c r="M148" s="42">
        <v>40317.35</v>
      </c>
      <c r="N148" s="47">
        <f t="shared" si="63"/>
        <v>7.7346604382277917E-4</v>
      </c>
      <c r="O148" s="48">
        <f t="shared" si="64"/>
        <v>103.59151120709264</v>
      </c>
      <c r="P148" s="48"/>
      <c r="Q148" s="45">
        <v>42880</v>
      </c>
      <c r="R148" s="42">
        <v>38069.17</v>
      </c>
      <c r="S148" s="47">
        <f t="shared" si="65"/>
        <v>8.625956847605476E-4</v>
      </c>
      <c r="T148" s="48">
        <f t="shared" si="66"/>
        <v>103.82157354065744</v>
      </c>
      <c r="U148" s="48"/>
      <c r="V148" s="45">
        <v>42880</v>
      </c>
      <c r="W148" s="42">
        <v>1516.48</v>
      </c>
      <c r="X148" s="47">
        <f t="shared" si="74"/>
        <v>-2.0071995946114862E-3</v>
      </c>
      <c r="Y148" s="42">
        <f t="shared" si="55"/>
        <v>3.8090876586904798E-5</v>
      </c>
      <c r="Z148" s="48">
        <f t="shared" si="67"/>
        <v>103.08827028313122</v>
      </c>
      <c r="AA148" s="48">
        <f t="shared" si="68"/>
        <v>103.65169626994256</v>
      </c>
      <c r="AB148" s="48">
        <f t="shared" si="69"/>
        <v>103.29560517997362</v>
      </c>
      <c r="AC148" s="48">
        <f t="shared" si="69"/>
        <v>103.85620041960972</v>
      </c>
      <c r="AD148" s="48"/>
      <c r="AE148" s="45">
        <v>42880</v>
      </c>
      <c r="AF148" s="42">
        <v>62572.72</v>
      </c>
      <c r="AG148" s="47">
        <f t="shared" si="70"/>
        <v>7.6465523900792753E-4</v>
      </c>
      <c r="AH148" s="48">
        <f t="shared" si="71"/>
        <v>103.56733148033604</v>
      </c>
      <c r="AI148" s="48"/>
      <c r="AJ148" s="48"/>
      <c r="AK148" s="45">
        <v>42880</v>
      </c>
      <c r="AL148" s="42">
        <v>40056.699999999997</v>
      </c>
      <c r="AM148" s="47">
        <f t="shared" si="72"/>
        <v>5.077882934940714E-4</v>
      </c>
      <c r="AN148" s="48">
        <f t="shared" si="73"/>
        <v>102.82451881425284</v>
      </c>
      <c r="AO148" s="48"/>
      <c r="AP148" s="48"/>
      <c r="AQ148" s="42">
        <f t="shared" si="56"/>
        <v>103.53724970743291</v>
      </c>
      <c r="AS148" s="42">
        <f t="shared" si="57"/>
        <v>102.82451881425284</v>
      </c>
      <c r="AT148" s="42">
        <f t="shared" si="58"/>
        <v>103.82157354065744</v>
      </c>
      <c r="AU148" s="48"/>
      <c r="AV148" s="48"/>
      <c r="AW148" s="48"/>
      <c r="AX148" s="48"/>
      <c r="AY148" s="48"/>
      <c r="AZ148" s="45"/>
    </row>
    <row r="149" spans="2:52" x14ac:dyDescent="0.2">
      <c r="B149" s="45">
        <v>42881</v>
      </c>
      <c r="C149" s="42">
        <v>36398.61</v>
      </c>
      <c r="D149" s="47">
        <f t="shared" si="59"/>
        <v>-2.2256152720135924E-3</v>
      </c>
      <c r="E149" s="48">
        <f t="shared" si="60"/>
        <v>103.37909168911135</v>
      </c>
      <c r="F149" s="48"/>
      <c r="G149" s="45">
        <v>42881</v>
      </c>
      <c r="H149" s="42">
        <v>36280.730000000003</v>
      </c>
      <c r="I149" s="47">
        <f t="shared" si="61"/>
        <v>-1.8932834106611951E-3</v>
      </c>
      <c r="J149" s="48">
        <f t="shared" si="62"/>
        <v>103.61233658824125</v>
      </c>
      <c r="K149" s="48"/>
      <c r="L149" s="45">
        <v>42881</v>
      </c>
      <c r="M149" s="42">
        <v>40239.78</v>
      </c>
      <c r="N149" s="47">
        <f t="shared" si="63"/>
        <v>-1.9239855794093152E-3</v>
      </c>
      <c r="O149" s="48">
        <f t="shared" si="64"/>
        <v>103.39220263338098</v>
      </c>
      <c r="P149" s="48"/>
      <c r="Q149" s="45">
        <v>42881</v>
      </c>
      <c r="R149" s="42">
        <v>37996.699999999997</v>
      </c>
      <c r="S149" s="47">
        <f t="shared" si="65"/>
        <v>-1.9036401371503864E-3</v>
      </c>
      <c r="T149" s="48">
        <f t="shared" si="66"/>
        <v>103.62393462616333</v>
      </c>
      <c r="U149" s="48"/>
      <c r="V149" s="45">
        <v>42881</v>
      </c>
      <c r="W149" s="42">
        <v>1513.94</v>
      </c>
      <c r="X149" s="47">
        <f t="shared" si="74"/>
        <v>-1.6749314201307541E-3</v>
      </c>
      <c r="Y149" s="42">
        <f t="shared" si="55"/>
        <v>3.8090876586904798E-5</v>
      </c>
      <c r="Z149" s="48">
        <f t="shared" si="67"/>
        <v>102.91560450018707</v>
      </c>
      <c r="AA149" s="48">
        <f t="shared" si="68"/>
        <v>103.48203497108082</v>
      </c>
      <c r="AB149" s="48">
        <f t="shared" si="69"/>
        <v>103.08827028313122</v>
      </c>
      <c r="AC149" s="48">
        <f t="shared" si="69"/>
        <v>103.65169626994256</v>
      </c>
      <c r="AD149" s="48"/>
      <c r="AE149" s="45">
        <v>42881</v>
      </c>
      <c r="AF149" s="42">
        <v>62438.49</v>
      </c>
      <c r="AG149" s="47">
        <f t="shared" si="70"/>
        <v>-2.1451840354711482E-3</v>
      </c>
      <c r="AH149" s="48">
        <f t="shared" si="71"/>
        <v>103.34516049424808</v>
      </c>
      <c r="AI149" s="48"/>
      <c r="AJ149" s="48"/>
      <c r="AK149" s="45">
        <v>42881</v>
      </c>
      <c r="AL149" s="42">
        <v>40030.46</v>
      </c>
      <c r="AM149" s="47">
        <f t="shared" si="72"/>
        <v>-6.5507143623910746E-4</v>
      </c>
      <c r="AN149" s="48">
        <f t="shared" si="73"/>
        <v>102.75716140903259</v>
      </c>
      <c r="AO149" s="48"/>
      <c r="AP149" s="48"/>
      <c r="AQ149" s="42">
        <f t="shared" si="56"/>
        <v>103.35164790669624</v>
      </c>
      <c r="AS149" s="42">
        <f t="shared" si="57"/>
        <v>102.75716140903259</v>
      </c>
      <c r="AT149" s="42">
        <f t="shared" si="58"/>
        <v>103.62393462616333</v>
      </c>
      <c r="AU149" s="48"/>
      <c r="AV149" s="48"/>
      <c r="AW149" s="48"/>
      <c r="AX149" s="48"/>
      <c r="AY149" s="48"/>
      <c r="AZ149" s="45"/>
    </row>
    <row r="150" spans="2:52" x14ac:dyDescent="0.2">
      <c r="B150" s="45">
        <v>42882</v>
      </c>
      <c r="C150" s="42">
        <v>36398.61</v>
      </c>
      <c r="D150" s="47">
        <f t="shared" si="59"/>
        <v>0</v>
      </c>
      <c r="E150" s="48">
        <f t="shared" si="60"/>
        <v>103.37909168911135</v>
      </c>
      <c r="F150" s="48"/>
      <c r="G150" s="45">
        <v>42882</v>
      </c>
      <c r="H150" s="42">
        <v>36280.730000000003</v>
      </c>
      <c r="I150" s="47">
        <f t="shared" si="61"/>
        <v>0</v>
      </c>
      <c r="J150" s="48">
        <f t="shared" si="62"/>
        <v>103.61233658824125</v>
      </c>
      <c r="K150" s="48"/>
      <c r="L150" s="45">
        <v>42882</v>
      </c>
      <c r="M150" s="42">
        <v>40239.78</v>
      </c>
      <c r="N150" s="47">
        <f t="shared" si="63"/>
        <v>0</v>
      </c>
      <c r="O150" s="48">
        <f t="shared" si="64"/>
        <v>103.39220263338098</v>
      </c>
      <c r="P150" s="48"/>
      <c r="Q150" s="45">
        <v>42882</v>
      </c>
      <c r="R150" s="42">
        <v>37996.699999999997</v>
      </c>
      <c r="S150" s="47">
        <f t="shared" si="65"/>
        <v>0</v>
      </c>
      <c r="T150" s="48">
        <f t="shared" si="66"/>
        <v>103.62393462616333</v>
      </c>
      <c r="U150" s="48"/>
      <c r="V150" s="45">
        <v>42882</v>
      </c>
      <c r="W150" s="42">
        <v>1514.08</v>
      </c>
      <c r="X150" s="47">
        <f t="shared" si="74"/>
        <v>9.2473942164161826E-5</v>
      </c>
      <c r="Y150" s="42">
        <f t="shared" si="55"/>
        <v>3.8090876586904798E-5</v>
      </c>
      <c r="Z150" s="48">
        <f t="shared" si="67"/>
        <v>102.92512151184542</v>
      </c>
      <c r="AA150" s="48">
        <f t="shared" si="68"/>
        <v>103.49554608422081</v>
      </c>
      <c r="AB150" s="48">
        <f t="shared" si="69"/>
        <v>102.91560450018707</v>
      </c>
      <c r="AC150" s="48">
        <f t="shared" si="69"/>
        <v>103.48203497108082</v>
      </c>
      <c r="AD150" s="48"/>
      <c r="AE150" s="45">
        <v>42882</v>
      </c>
      <c r="AF150" s="42">
        <v>62438.49</v>
      </c>
      <c r="AG150" s="47">
        <f t="shared" si="70"/>
        <v>0</v>
      </c>
      <c r="AH150" s="48">
        <f t="shared" si="71"/>
        <v>103.34516049424808</v>
      </c>
      <c r="AI150" s="48"/>
      <c r="AJ150" s="48"/>
      <c r="AK150" s="45">
        <v>42882</v>
      </c>
      <c r="AL150" s="42">
        <v>40030.46</v>
      </c>
      <c r="AM150" s="47">
        <f t="shared" si="72"/>
        <v>0</v>
      </c>
      <c r="AN150" s="48">
        <f t="shared" si="73"/>
        <v>102.75716140903259</v>
      </c>
      <c r="AO150" s="48"/>
      <c r="AP150" s="48"/>
      <c r="AQ150" s="42">
        <f t="shared" si="56"/>
        <v>103.35164790669624</v>
      </c>
      <c r="AS150" s="42">
        <f t="shared" si="57"/>
        <v>102.75716140903259</v>
      </c>
      <c r="AT150" s="42">
        <f t="shared" si="58"/>
        <v>103.62393462616333</v>
      </c>
      <c r="AU150" s="48"/>
      <c r="AV150" s="48"/>
      <c r="AW150" s="48"/>
      <c r="AX150" s="48"/>
      <c r="AY150" s="48"/>
      <c r="AZ150" s="45"/>
    </row>
    <row r="151" spans="2:52" x14ac:dyDescent="0.2">
      <c r="B151" s="45">
        <v>42883</v>
      </c>
      <c r="C151" s="42">
        <v>36398.61</v>
      </c>
      <c r="D151" s="47">
        <f t="shared" si="59"/>
        <v>0</v>
      </c>
      <c r="E151" s="48">
        <f t="shared" si="60"/>
        <v>103.37909168911135</v>
      </c>
      <c r="F151" s="48"/>
      <c r="G151" s="45">
        <v>42883</v>
      </c>
      <c r="H151" s="42">
        <v>36280.730000000003</v>
      </c>
      <c r="I151" s="47">
        <f t="shared" si="61"/>
        <v>0</v>
      </c>
      <c r="J151" s="48">
        <f t="shared" si="62"/>
        <v>103.61233658824125</v>
      </c>
      <c r="K151" s="48"/>
      <c r="L151" s="45">
        <v>42883</v>
      </c>
      <c r="M151" s="42">
        <v>40239.78</v>
      </c>
      <c r="N151" s="47">
        <f t="shared" si="63"/>
        <v>0</v>
      </c>
      <c r="O151" s="48">
        <f t="shared" si="64"/>
        <v>103.39220263338098</v>
      </c>
      <c r="P151" s="48"/>
      <c r="Q151" s="45">
        <v>42883</v>
      </c>
      <c r="R151" s="42">
        <v>37996.699999999997</v>
      </c>
      <c r="S151" s="47">
        <f t="shared" si="65"/>
        <v>0</v>
      </c>
      <c r="T151" s="48">
        <f t="shared" si="66"/>
        <v>103.62393462616333</v>
      </c>
      <c r="U151" s="48"/>
      <c r="V151" s="45">
        <v>42883</v>
      </c>
      <c r="W151" s="42">
        <v>1514.23</v>
      </c>
      <c r="X151" s="47">
        <f t="shared" si="74"/>
        <v>9.9070062348216581E-5</v>
      </c>
      <c r="Y151" s="42">
        <f t="shared" si="55"/>
        <v>3.8090876586904798E-5</v>
      </c>
      <c r="Z151" s="48">
        <f t="shared" si="67"/>
        <v>102.93531831005079</v>
      </c>
      <c r="AA151" s="48">
        <f t="shared" si="68"/>
        <v>103.50974163049732</v>
      </c>
      <c r="AB151" s="48">
        <f t="shared" si="69"/>
        <v>102.92512151184542</v>
      </c>
      <c r="AC151" s="48">
        <f t="shared" si="69"/>
        <v>103.49554608422081</v>
      </c>
      <c r="AD151" s="48"/>
      <c r="AE151" s="45">
        <v>42883</v>
      </c>
      <c r="AF151" s="42">
        <v>62438.49</v>
      </c>
      <c r="AG151" s="47">
        <f t="shared" si="70"/>
        <v>0</v>
      </c>
      <c r="AH151" s="48">
        <f t="shared" si="71"/>
        <v>103.34516049424808</v>
      </c>
      <c r="AI151" s="48"/>
      <c r="AJ151" s="48"/>
      <c r="AK151" s="45">
        <v>42883</v>
      </c>
      <c r="AL151" s="42">
        <v>40030.46</v>
      </c>
      <c r="AM151" s="47">
        <f t="shared" si="72"/>
        <v>0</v>
      </c>
      <c r="AN151" s="48">
        <f t="shared" si="73"/>
        <v>102.75716140903259</v>
      </c>
      <c r="AO151" s="48"/>
      <c r="AP151" s="48"/>
      <c r="AQ151" s="42">
        <f t="shared" si="56"/>
        <v>103.35164790669624</v>
      </c>
      <c r="AS151" s="42">
        <f t="shared" si="57"/>
        <v>102.75716140903259</v>
      </c>
      <c r="AT151" s="42">
        <f t="shared" si="58"/>
        <v>103.62393462616333</v>
      </c>
      <c r="AU151" s="48"/>
      <c r="AV151" s="48"/>
      <c r="AW151" s="48"/>
      <c r="AX151" s="48"/>
      <c r="AY151" s="48"/>
      <c r="AZ151" s="45"/>
    </row>
    <row r="152" spans="2:52" x14ac:dyDescent="0.2">
      <c r="B152" s="45">
        <v>42884</v>
      </c>
      <c r="C152" s="42">
        <v>36341.61</v>
      </c>
      <c r="D152" s="47">
        <f t="shared" si="59"/>
        <v>-1.5659938662493378E-3</v>
      </c>
      <c r="E152" s="48">
        <f t="shared" si="60"/>
        <v>103.21720066562777</v>
      </c>
      <c r="F152" s="48"/>
      <c r="G152" s="45">
        <v>42884</v>
      </c>
      <c r="H152" s="42">
        <v>36234.43</v>
      </c>
      <c r="I152" s="47">
        <f t="shared" si="61"/>
        <v>-1.2761595480577093E-3</v>
      </c>
      <c r="J152" s="48">
        <f t="shared" si="62"/>
        <v>103.48011071560759</v>
      </c>
      <c r="K152" s="48"/>
      <c r="L152" s="45">
        <v>42884</v>
      </c>
      <c r="M152" s="42">
        <v>40180.870000000003</v>
      </c>
      <c r="N152" s="47">
        <f t="shared" si="63"/>
        <v>-1.4639742066183681E-3</v>
      </c>
      <c r="O152" s="48">
        <f t="shared" si="64"/>
        <v>103.24083911556025</v>
      </c>
      <c r="P152" s="48"/>
      <c r="Q152" s="45">
        <v>42884</v>
      </c>
      <c r="R152" s="42">
        <v>37940.47</v>
      </c>
      <c r="S152" s="47">
        <f t="shared" si="65"/>
        <v>-1.4798653567282827E-3</v>
      </c>
      <c r="T152" s="48">
        <f t="shared" si="66"/>
        <v>103.47058515518219</v>
      </c>
      <c r="U152" s="48"/>
      <c r="V152" s="45">
        <v>42884</v>
      </c>
      <c r="W152" s="42">
        <v>1514.07</v>
      </c>
      <c r="X152" s="47">
        <f t="shared" si="74"/>
        <v>-1.0566426500602244E-4</v>
      </c>
      <c r="Y152" s="42">
        <f t="shared" si="55"/>
        <v>3.8090876586904798E-5</v>
      </c>
      <c r="Z152" s="48">
        <f t="shared" si="67"/>
        <v>102.92444172529839</v>
      </c>
      <c r="AA152" s="48">
        <f t="shared" si="68"/>
        <v>103.50274712652096</v>
      </c>
      <c r="AB152" s="48">
        <f t="shared" si="69"/>
        <v>102.93531831005079</v>
      </c>
      <c r="AC152" s="48">
        <f t="shared" si="69"/>
        <v>103.50974163049732</v>
      </c>
      <c r="AD152" s="48"/>
      <c r="AE152" s="45">
        <v>42884</v>
      </c>
      <c r="AF152" s="42">
        <v>62341.93</v>
      </c>
      <c r="AG152" s="47">
        <f t="shared" si="70"/>
        <v>-1.5464819857110568E-3</v>
      </c>
      <c r="AH152" s="48">
        <f t="shared" si="71"/>
        <v>103.18533906523331</v>
      </c>
      <c r="AI152" s="48"/>
      <c r="AJ152" s="48"/>
      <c r="AK152" s="45">
        <v>42884</v>
      </c>
      <c r="AL152" s="42">
        <v>39995.19</v>
      </c>
      <c r="AM152" s="47">
        <f t="shared" si="72"/>
        <v>-8.810790582970407E-4</v>
      </c>
      <c r="AN152" s="48">
        <f t="shared" si="73"/>
        <v>102.66662422602505</v>
      </c>
      <c r="AO152" s="48"/>
      <c r="AP152" s="48"/>
      <c r="AQ152" s="42">
        <f t="shared" si="56"/>
        <v>103.21011649053935</v>
      </c>
      <c r="AS152" s="42">
        <f t="shared" si="57"/>
        <v>102.66662422602505</v>
      </c>
      <c r="AT152" s="42">
        <f t="shared" si="58"/>
        <v>103.48011071560759</v>
      </c>
      <c r="AU152" s="48"/>
      <c r="AV152" s="48"/>
      <c r="AW152" s="48"/>
      <c r="AX152" s="48"/>
      <c r="AY152" s="48"/>
      <c r="AZ152" s="45"/>
    </row>
    <row r="153" spans="2:52" x14ac:dyDescent="0.2">
      <c r="B153" s="45">
        <v>42885</v>
      </c>
      <c r="C153" s="42">
        <v>36354.480000000003</v>
      </c>
      <c r="D153" s="47">
        <f t="shared" si="59"/>
        <v>3.5413951115548237E-4</v>
      </c>
      <c r="E153" s="48">
        <f t="shared" si="60"/>
        <v>103.25375395461434</v>
      </c>
      <c r="F153" s="48"/>
      <c r="G153" s="45">
        <v>42885</v>
      </c>
      <c r="H153" s="42">
        <v>36249.19</v>
      </c>
      <c r="I153" s="47">
        <f t="shared" si="61"/>
        <v>4.0734737651471065E-4</v>
      </c>
      <c r="J153" s="48">
        <f t="shared" si="62"/>
        <v>103.52226306722905</v>
      </c>
      <c r="K153" s="48"/>
      <c r="L153" s="45">
        <v>42885</v>
      </c>
      <c r="M153" s="42">
        <v>40181.699999999997</v>
      </c>
      <c r="N153" s="47">
        <f t="shared" si="63"/>
        <v>2.065659603678327E-5</v>
      </c>
      <c r="O153" s="48">
        <f t="shared" si="64"/>
        <v>103.24297171986835</v>
      </c>
      <c r="P153" s="48"/>
      <c r="Q153" s="45">
        <v>42885</v>
      </c>
      <c r="R153" s="42">
        <v>37941.69</v>
      </c>
      <c r="S153" s="47">
        <f t="shared" si="65"/>
        <v>3.2155637502695456E-5</v>
      </c>
      <c r="T153" s="48">
        <f t="shared" si="66"/>
        <v>103.47391231781063</v>
      </c>
      <c r="U153" s="48"/>
      <c r="V153" s="45">
        <v>42885</v>
      </c>
      <c r="W153" s="42">
        <v>1517.75</v>
      </c>
      <c r="X153" s="47">
        <f t="shared" si="74"/>
        <v>2.4305349158229017E-3</v>
      </c>
      <c r="Y153" s="42">
        <f t="shared" si="55"/>
        <v>3.8090876586904798E-5</v>
      </c>
      <c r="Z153" s="48">
        <f t="shared" si="67"/>
        <v>103.17460317460331</v>
      </c>
      <c r="AA153" s="48">
        <f t="shared" si="68"/>
        <v>103.75825667766276</v>
      </c>
      <c r="AB153" s="48">
        <f t="shared" si="69"/>
        <v>102.92444172529839</v>
      </c>
      <c r="AC153" s="48">
        <f t="shared" si="69"/>
        <v>103.50274712652096</v>
      </c>
      <c r="AD153" s="48"/>
      <c r="AE153" s="45">
        <v>42885</v>
      </c>
      <c r="AF153" s="42">
        <v>62342.78</v>
      </c>
      <c r="AG153" s="47">
        <f t="shared" si="70"/>
        <v>1.3634483244207019E-5</v>
      </c>
      <c r="AH153" s="48">
        <f t="shared" si="71"/>
        <v>103.18674594400984</v>
      </c>
      <c r="AI153" s="48"/>
      <c r="AJ153" s="48"/>
      <c r="AK153" s="45">
        <v>42885</v>
      </c>
      <c r="AL153" s="42">
        <v>40000.75</v>
      </c>
      <c r="AM153" s="47">
        <f t="shared" si="72"/>
        <v>1.3901671676008753E-4</v>
      </c>
      <c r="AN153" s="48">
        <f t="shared" si="73"/>
        <v>102.6808966030458</v>
      </c>
      <c r="AO153" s="48"/>
      <c r="AP153" s="48"/>
      <c r="AQ153" s="42">
        <f t="shared" si="56"/>
        <v>103.22675726776301</v>
      </c>
      <c r="AS153" s="42">
        <f t="shared" si="57"/>
        <v>102.6808966030458</v>
      </c>
      <c r="AT153" s="42">
        <f t="shared" si="58"/>
        <v>103.52226306722905</v>
      </c>
      <c r="AU153" s="48"/>
      <c r="AV153" s="48"/>
      <c r="AW153" s="48"/>
      <c r="AX153" s="48"/>
      <c r="AY153" s="48"/>
      <c r="AZ153" s="45"/>
    </row>
    <row r="154" spans="2:52" x14ac:dyDescent="0.2">
      <c r="B154" s="45">
        <v>42886</v>
      </c>
      <c r="C154" s="42">
        <v>36450.410000000003</v>
      </c>
      <c r="D154" s="47">
        <f t="shared" si="59"/>
        <v>2.6387394345896986E-3</v>
      </c>
      <c r="E154" s="48">
        <f t="shared" si="60"/>
        <v>103.52621370694381</v>
      </c>
      <c r="F154" s="48"/>
      <c r="G154" s="45">
        <v>42886</v>
      </c>
      <c r="H154" s="42">
        <v>36314.959999999999</v>
      </c>
      <c r="I154" s="47">
        <f t="shared" si="61"/>
        <v>1.8143853697143442E-3</v>
      </c>
      <c r="J154" s="48">
        <f t="shared" si="62"/>
        <v>103.71009234677794</v>
      </c>
      <c r="K154" s="48"/>
      <c r="L154" s="45">
        <v>42886</v>
      </c>
      <c r="M154" s="42">
        <v>40269.51</v>
      </c>
      <c r="N154" s="47">
        <f t="shared" si="63"/>
        <v>2.1853231695025954E-3</v>
      </c>
      <c r="O154" s="48">
        <f t="shared" si="64"/>
        <v>103.46859097805608</v>
      </c>
      <c r="P154" s="48"/>
      <c r="Q154" s="45">
        <v>42886</v>
      </c>
      <c r="R154" s="42">
        <v>38022.33</v>
      </c>
      <c r="S154" s="47">
        <f t="shared" si="65"/>
        <v>2.1253665822476009E-3</v>
      </c>
      <c r="T154" s="48">
        <f t="shared" si="66"/>
        <v>103.69383231318533</v>
      </c>
      <c r="U154" s="48"/>
      <c r="V154" s="45">
        <v>42886</v>
      </c>
      <c r="W154" s="42">
        <v>1521.58</v>
      </c>
      <c r="X154" s="47">
        <f t="shared" si="74"/>
        <v>2.5234722450995228E-3</v>
      </c>
      <c r="Y154" s="42">
        <f t="shared" si="55"/>
        <v>3.8090876586904798E-5</v>
      </c>
      <c r="Z154" s="48">
        <f t="shared" si="67"/>
        <v>103.43496142211357</v>
      </c>
      <c r="AA154" s="48">
        <f t="shared" si="68"/>
        <v>104.02404000153874</v>
      </c>
      <c r="AB154" s="48">
        <f t="shared" si="69"/>
        <v>103.17460317460331</v>
      </c>
      <c r="AC154" s="48">
        <f t="shared" si="69"/>
        <v>103.75825667766276</v>
      </c>
      <c r="AD154" s="48"/>
      <c r="AE154" s="45">
        <v>42886</v>
      </c>
      <c r="AF154" s="42">
        <v>62488.45</v>
      </c>
      <c r="AG154" s="47">
        <f t="shared" si="70"/>
        <v>2.3365977583931219E-3</v>
      </c>
      <c r="AH154" s="48">
        <f t="shared" si="71"/>
        <v>103.42785186327849</v>
      </c>
      <c r="AI154" s="48"/>
      <c r="AJ154" s="48"/>
      <c r="AK154" s="45">
        <v>42886</v>
      </c>
      <c r="AL154" s="42">
        <v>40052.83</v>
      </c>
      <c r="AM154" s="47">
        <f t="shared" si="72"/>
        <v>1.3019755879577488E-3</v>
      </c>
      <c r="AN154" s="48">
        <f t="shared" si="73"/>
        <v>102.81458462377257</v>
      </c>
      <c r="AO154" s="48"/>
      <c r="AP154" s="48"/>
      <c r="AQ154" s="42">
        <f t="shared" si="56"/>
        <v>103.44019430533571</v>
      </c>
      <c r="AS154" s="42">
        <f t="shared" si="57"/>
        <v>102.81458462377257</v>
      </c>
      <c r="AT154" s="42">
        <f t="shared" si="58"/>
        <v>103.71009234677794</v>
      </c>
      <c r="AU154" s="48"/>
      <c r="AV154" s="48"/>
      <c r="AW154" s="48"/>
      <c r="AX154" s="48"/>
      <c r="AY154" s="48"/>
      <c r="AZ154" s="45"/>
    </row>
    <row r="155" spans="2:52" x14ac:dyDescent="0.2">
      <c r="B155" s="45">
        <v>42887</v>
      </c>
      <c r="C155" s="42">
        <v>36537.4</v>
      </c>
      <c r="D155" s="47">
        <f t="shared" si="59"/>
        <v>2.3865300829262193E-3</v>
      </c>
      <c r="E155" s="48">
        <f t="shared" si="60"/>
        <v>103.77328213032688</v>
      </c>
      <c r="F155" s="48"/>
      <c r="G155" s="45">
        <v>42887</v>
      </c>
      <c r="H155" s="42">
        <v>36382.1</v>
      </c>
      <c r="I155" s="47">
        <f t="shared" si="61"/>
        <v>1.8488248369266103E-3</v>
      </c>
      <c r="J155" s="48">
        <f t="shared" si="62"/>
        <v>103.90183414134862</v>
      </c>
      <c r="K155" s="48"/>
      <c r="L155" s="45">
        <v>42887</v>
      </c>
      <c r="M155" s="42">
        <v>40353.22</v>
      </c>
      <c r="N155" s="47">
        <f t="shared" si="63"/>
        <v>2.078743942998118E-3</v>
      </c>
      <c r="O155" s="48">
        <f t="shared" si="64"/>
        <v>103.68367568484227</v>
      </c>
      <c r="P155" s="48"/>
      <c r="Q155" s="45">
        <v>42887</v>
      </c>
      <c r="R155" s="42">
        <v>38107.699999999997</v>
      </c>
      <c r="S155" s="47">
        <f t="shared" si="65"/>
        <v>2.2452595619466553E-3</v>
      </c>
      <c r="T155" s="48">
        <f t="shared" si="66"/>
        <v>103.9266518817014</v>
      </c>
      <c r="U155" s="48"/>
      <c r="V155" s="45">
        <v>42887</v>
      </c>
      <c r="W155" s="42">
        <v>1522.61</v>
      </c>
      <c r="X155" s="47">
        <f t="shared" si="74"/>
        <v>6.7692793017792852E-4</v>
      </c>
      <c r="Y155" s="42">
        <f t="shared" si="55"/>
        <v>3.5117065111833767E-5</v>
      </c>
      <c r="Z155" s="48">
        <f t="shared" si="67"/>
        <v>103.50497943645708</v>
      </c>
      <c r="AA155" s="48">
        <f t="shared" si="68"/>
        <v>104.09810979861166</v>
      </c>
      <c r="AB155" s="48">
        <f t="shared" si="69"/>
        <v>103.43496142211357</v>
      </c>
      <c r="AC155" s="48">
        <f t="shared" si="69"/>
        <v>104.02404000153874</v>
      </c>
      <c r="AD155" s="48"/>
      <c r="AE155" s="45">
        <v>42887</v>
      </c>
      <c r="AF155" s="42">
        <v>62617.99</v>
      </c>
      <c r="AG155" s="47">
        <f t="shared" si="70"/>
        <v>2.0730230946679473E-3</v>
      </c>
      <c r="AH155" s="48">
        <f t="shared" si="71"/>
        <v>103.64226018882296</v>
      </c>
      <c r="AI155" s="48"/>
      <c r="AJ155" s="48"/>
      <c r="AK155" s="45">
        <v>42887</v>
      </c>
      <c r="AL155" s="42">
        <v>40089.660000000003</v>
      </c>
      <c r="AM155" s="47">
        <f t="shared" si="72"/>
        <v>9.1953552345747092E-4</v>
      </c>
      <c r="AN155" s="48">
        <f t="shared" si="73"/>
        <v>102.90912628666366</v>
      </c>
      <c r="AO155" s="48"/>
      <c r="AP155" s="48"/>
      <c r="AQ155" s="42">
        <f t="shared" si="56"/>
        <v>103.63947171895097</v>
      </c>
      <c r="AS155" s="42">
        <f t="shared" si="57"/>
        <v>102.90912628666366</v>
      </c>
      <c r="AT155" s="42">
        <f t="shared" si="58"/>
        <v>103.9266518817014</v>
      </c>
      <c r="AU155" s="48"/>
      <c r="AV155" s="48"/>
      <c r="AW155" s="48"/>
      <c r="AX155" s="48"/>
      <c r="AY155" s="48"/>
      <c r="AZ155" s="45"/>
    </row>
    <row r="156" spans="2:52" x14ac:dyDescent="0.2">
      <c r="B156" s="45">
        <v>42888</v>
      </c>
      <c r="C156" s="42">
        <v>36555.21</v>
      </c>
      <c r="D156" s="47">
        <f t="shared" si="59"/>
        <v>4.8744574052883571E-4</v>
      </c>
      <c r="E156" s="48">
        <f t="shared" si="60"/>
        <v>103.82386597468201</v>
      </c>
      <c r="F156" s="48"/>
      <c r="G156" s="45">
        <v>42888</v>
      </c>
      <c r="H156" s="42">
        <v>36404.25</v>
      </c>
      <c r="I156" s="47">
        <f t="shared" si="61"/>
        <v>6.0881587374006507E-4</v>
      </c>
      <c r="J156" s="48">
        <f t="shared" si="62"/>
        <v>103.96509122728457</v>
      </c>
      <c r="K156" s="48"/>
      <c r="L156" s="45">
        <v>42888</v>
      </c>
      <c r="M156" s="42">
        <v>40380.15</v>
      </c>
      <c r="N156" s="47">
        <f t="shared" si="63"/>
        <v>6.6735690485164589E-4</v>
      </c>
      <c r="O156" s="48">
        <f t="shared" si="64"/>
        <v>103.75286970173094</v>
      </c>
      <c r="P156" s="48"/>
      <c r="Q156" s="45">
        <v>42888</v>
      </c>
      <c r="R156" s="42">
        <v>38133.839999999997</v>
      </c>
      <c r="S156" s="47">
        <f t="shared" si="65"/>
        <v>6.8595060840714872E-4</v>
      </c>
      <c r="T156" s="48">
        <f t="shared" si="66"/>
        <v>103.99794043178937</v>
      </c>
      <c r="U156" s="48"/>
      <c r="V156" s="45">
        <v>42888</v>
      </c>
      <c r="W156" s="42">
        <v>1525.06</v>
      </c>
      <c r="X156" s="47">
        <f t="shared" si="74"/>
        <v>1.6090791469911547E-3</v>
      </c>
      <c r="Y156" s="42">
        <f t="shared" si="55"/>
        <v>3.5117065111833767E-5</v>
      </c>
      <c r="Z156" s="48">
        <f t="shared" si="67"/>
        <v>103.67152714047803</v>
      </c>
      <c r="AA156" s="48">
        <f t="shared" si="68"/>
        <v>104.26926751642962</v>
      </c>
      <c r="AB156" s="48">
        <f t="shared" si="69"/>
        <v>103.50497943645708</v>
      </c>
      <c r="AC156" s="48">
        <f t="shared" si="69"/>
        <v>104.09810979861166</v>
      </c>
      <c r="AD156" s="48"/>
      <c r="AE156" s="45">
        <v>42888</v>
      </c>
      <c r="AF156" s="42">
        <v>62643.839999999997</v>
      </c>
      <c r="AG156" s="47">
        <f t="shared" si="70"/>
        <v>4.1282066064396439E-4</v>
      </c>
      <c r="AH156" s="48">
        <f t="shared" si="71"/>
        <v>103.68504585514474</v>
      </c>
      <c r="AI156" s="48"/>
      <c r="AJ156" s="48"/>
      <c r="AK156" s="45">
        <v>42888</v>
      </c>
      <c r="AL156" s="42">
        <v>40114.44</v>
      </c>
      <c r="AM156" s="47">
        <f t="shared" si="72"/>
        <v>6.1811449635640336E-4</v>
      </c>
      <c r="AN156" s="48">
        <f t="shared" si="73"/>
        <v>102.97273590942882</v>
      </c>
      <c r="AO156" s="48"/>
      <c r="AP156" s="48"/>
      <c r="AQ156" s="42">
        <f t="shared" si="56"/>
        <v>103.69959151667673</v>
      </c>
      <c r="AS156" s="42">
        <f t="shared" si="57"/>
        <v>102.97273590942882</v>
      </c>
      <c r="AT156" s="42">
        <f t="shared" si="58"/>
        <v>103.99794043178937</v>
      </c>
      <c r="AU156" s="48"/>
      <c r="AV156" s="48"/>
      <c r="AW156" s="48"/>
      <c r="AX156" s="48"/>
      <c r="AY156" s="48"/>
      <c r="AZ156" s="45"/>
    </row>
    <row r="157" spans="2:52" x14ac:dyDescent="0.2">
      <c r="B157" s="45">
        <v>42889</v>
      </c>
      <c r="C157" s="42">
        <v>36555.21</v>
      </c>
      <c r="D157" s="47">
        <f t="shared" si="59"/>
        <v>0</v>
      </c>
      <c r="E157" s="48">
        <f t="shared" si="60"/>
        <v>103.82386597468201</v>
      </c>
      <c r="F157" s="48"/>
      <c r="G157" s="45">
        <v>42889</v>
      </c>
      <c r="H157" s="42">
        <v>36404.25</v>
      </c>
      <c r="I157" s="47">
        <f t="shared" si="61"/>
        <v>0</v>
      </c>
      <c r="J157" s="48">
        <f t="shared" si="62"/>
        <v>103.96509122728457</v>
      </c>
      <c r="K157" s="48"/>
      <c r="L157" s="45">
        <v>42889</v>
      </c>
      <c r="M157" s="42">
        <v>40380.15</v>
      </c>
      <c r="N157" s="47">
        <f t="shared" si="63"/>
        <v>0</v>
      </c>
      <c r="O157" s="48">
        <f t="shared" si="64"/>
        <v>103.75286970173094</v>
      </c>
      <c r="P157" s="48"/>
      <c r="Q157" s="45">
        <v>42889</v>
      </c>
      <c r="R157" s="42">
        <v>38133.839999999997</v>
      </c>
      <c r="S157" s="47">
        <f t="shared" si="65"/>
        <v>0</v>
      </c>
      <c r="T157" s="48">
        <f t="shared" si="66"/>
        <v>103.99794043178937</v>
      </c>
      <c r="U157" s="48"/>
      <c r="V157" s="45">
        <v>42889</v>
      </c>
      <c r="W157" s="42">
        <v>1525.2</v>
      </c>
      <c r="X157" s="47">
        <f t="shared" si="74"/>
        <v>9.1799666898317867E-5</v>
      </c>
      <c r="Y157" s="42">
        <f t="shared" si="55"/>
        <v>3.5117065111833767E-5</v>
      </c>
      <c r="Z157" s="48">
        <f t="shared" si="67"/>
        <v>103.68104415213637</v>
      </c>
      <c r="AA157" s="48">
        <f t="shared" si="68"/>
        <v>104.28250103111191</v>
      </c>
      <c r="AB157" s="48">
        <f t="shared" si="69"/>
        <v>103.67152714047803</v>
      </c>
      <c r="AC157" s="48">
        <f t="shared" si="69"/>
        <v>104.26926751642962</v>
      </c>
      <c r="AD157" s="48"/>
      <c r="AE157" s="45">
        <v>42889</v>
      </c>
      <c r="AF157" s="42">
        <v>62643.839999999997</v>
      </c>
      <c r="AG157" s="47">
        <f t="shared" si="70"/>
        <v>0</v>
      </c>
      <c r="AH157" s="48">
        <f t="shared" si="71"/>
        <v>103.68504585514474</v>
      </c>
      <c r="AI157" s="48"/>
      <c r="AJ157" s="48"/>
      <c r="AK157" s="45">
        <v>42889</v>
      </c>
      <c r="AL157" s="42">
        <v>40114.44</v>
      </c>
      <c r="AM157" s="47">
        <f t="shared" si="72"/>
        <v>0</v>
      </c>
      <c r="AN157" s="48">
        <f t="shared" si="73"/>
        <v>102.97273590942882</v>
      </c>
      <c r="AO157" s="48"/>
      <c r="AP157" s="48"/>
      <c r="AQ157" s="42">
        <f t="shared" si="56"/>
        <v>103.69959151667673</v>
      </c>
      <c r="AS157" s="42">
        <f t="shared" si="57"/>
        <v>102.97273590942882</v>
      </c>
      <c r="AT157" s="42">
        <f t="shared" si="58"/>
        <v>103.99794043178937</v>
      </c>
      <c r="AU157" s="48"/>
      <c r="AV157" s="48"/>
      <c r="AW157" s="48"/>
      <c r="AX157" s="48"/>
      <c r="AY157" s="48"/>
      <c r="AZ157" s="45"/>
    </row>
    <row r="158" spans="2:52" x14ac:dyDescent="0.2">
      <c r="B158" s="45">
        <v>42890</v>
      </c>
      <c r="C158" s="42">
        <v>36555.21</v>
      </c>
      <c r="D158" s="47">
        <f t="shared" si="59"/>
        <v>0</v>
      </c>
      <c r="E158" s="48">
        <f t="shared" si="60"/>
        <v>103.82386597468201</v>
      </c>
      <c r="F158" s="48"/>
      <c r="G158" s="45">
        <v>42890</v>
      </c>
      <c r="H158" s="42">
        <v>36404.25</v>
      </c>
      <c r="I158" s="47">
        <f t="shared" si="61"/>
        <v>0</v>
      </c>
      <c r="J158" s="48">
        <f t="shared" si="62"/>
        <v>103.96509122728457</v>
      </c>
      <c r="K158" s="48"/>
      <c r="L158" s="45">
        <v>42890</v>
      </c>
      <c r="M158" s="42">
        <v>40380.15</v>
      </c>
      <c r="N158" s="47">
        <f t="shared" si="63"/>
        <v>0</v>
      </c>
      <c r="O158" s="48">
        <f t="shared" si="64"/>
        <v>103.75286970173094</v>
      </c>
      <c r="P158" s="48"/>
      <c r="Q158" s="45">
        <v>42890</v>
      </c>
      <c r="R158" s="42">
        <v>38133.839999999997</v>
      </c>
      <c r="S158" s="47">
        <f t="shared" si="65"/>
        <v>0</v>
      </c>
      <c r="T158" s="48">
        <f t="shared" si="66"/>
        <v>103.99794043178937</v>
      </c>
      <c r="U158" s="48"/>
      <c r="V158" s="45">
        <v>42890</v>
      </c>
      <c r="W158" s="42">
        <v>1525.33</v>
      </c>
      <c r="X158" s="47">
        <f t="shared" si="74"/>
        <v>8.5234723314897565E-5</v>
      </c>
      <c r="Y158" s="42">
        <f t="shared" si="55"/>
        <v>3.5117065111833767E-5</v>
      </c>
      <c r="Z158" s="48">
        <f t="shared" si="67"/>
        <v>103.68988137724767</v>
      </c>
      <c r="AA158" s="48">
        <f t="shared" si="68"/>
        <v>104.29505161661261</v>
      </c>
      <c r="AB158" s="48">
        <f t="shared" si="69"/>
        <v>103.68104415213637</v>
      </c>
      <c r="AC158" s="48">
        <f t="shared" si="69"/>
        <v>104.28250103111191</v>
      </c>
      <c r="AD158" s="48"/>
      <c r="AE158" s="45">
        <v>42890</v>
      </c>
      <c r="AF158" s="42">
        <v>62643.839999999997</v>
      </c>
      <c r="AG158" s="47">
        <f t="shared" si="70"/>
        <v>0</v>
      </c>
      <c r="AH158" s="48">
        <f t="shared" si="71"/>
        <v>103.68504585514474</v>
      </c>
      <c r="AI158" s="48"/>
      <c r="AJ158" s="48"/>
      <c r="AK158" s="45">
        <v>42890</v>
      </c>
      <c r="AL158" s="42">
        <v>40114.44</v>
      </c>
      <c r="AM158" s="47">
        <f t="shared" si="72"/>
        <v>0</v>
      </c>
      <c r="AN158" s="48">
        <f t="shared" si="73"/>
        <v>102.97273590942882</v>
      </c>
      <c r="AO158" s="48"/>
      <c r="AP158" s="48"/>
      <c r="AQ158" s="42">
        <f t="shared" si="56"/>
        <v>103.69959151667673</v>
      </c>
      <c r="AS158" s="42">
        <f t="shared" si="57"/>
        <v>102.97273590942882</v>
      </c>
      <c r="AT158" s="42">
        <f t="shared" si="58"/>
        <v>103.99794043178937</v>
      </c>
      <c r="AU158" s="48"/>
      <c r="AV158" s="48"/>
      <c r="AW158" s="48"/>
      <c r="AX158" s="48"/>
      <c r="AY158" s="48"/>
      <c r="AZ158" s="45"/>
    </row>
    <row r="159" spans="2:52" x14ac:dyDescent="0.2">
      <c r="B159" s="45">
        <v>42891</v>
      </c>
      <c r="C159" s="42">
        <v>36626.129999999997</v>
      </c>
      <c r="D159" s="47">
        <f t="shared" si="59"/>
        <v>1.9400791296233511E-3</v>
      </c>
      <c r="E159" s="48">
        <f t="shared" si="60"/>
        <v>104.0252924902163</v>
      </c>
      <c r="F159" s="48"/>
      <c r="G159" s="45">
        <v>42891</v>
      </c>
      <c r="H159" s="42">
        <v>36459.39</v>
      </c>
      <c r="I159" s="47">
        <f t="shared" si="61"/>
        <v>1.5146583159932892E-3</v>
      </c>
      <c r="J159" s="48">
        <f t="shared" si="62"/>
        <v>104.12256281728499</v>
      </c>
      <c r="K159" s="48"/>
      <c r="L159" s="45">
        <v>42891</v>
      </c>
      <c r="M159" s="42">
        <v>40454.400000000001</v>
      </c>
      <c r="N159" s="47">
        <f t="shared" si="63"/>
        <v>1.838774744521654E-3</v>
      </c>
      <c r="O159" s="48">
        <f t="shared" si="64"/>
        <v>103.94364785821013</v>
      </c>
      <c r="P159" s="48"/>
      <c r="Q159" s="45">
        <v>42891</v>
      </c>
      <c r="R159" s="42">
        <v>38206.03</v>
      </c>
      <c r="S159" s="47">
        <f t="shared" si="65"/>
        <v>1.8930692529259829E-3</v>
      </c>
      <c r="T159" s="48">
        <f t="shared" si="66"/>
        <v>104.19481573518843</v>
      </c>
      <c r="U159" s="48"/>
      <c r="V159" s="45">
        <v>42891</v>
      </c>
      <c r="W159" s="42">
        <v>1525.62</v>
      </c>
      <c r="X159" s="47">
        <f t="shared" si="74"/>
        <v>1.9012279310048896E-4</v>
      </c>
      <c r="Y159" s="42">
        <f t="shared" si="55"/>
        <v>3.5117065111833767E-5</v>
      </c>
      <c r="Z159" s="48">
        <f t="shared" si="67"/>
        <v>103.70959518711138</v>
      </c>
      <c r="AA159" s="48">
        <f t="shared" si="68"/>
        <v>104.31854301925098</v>
      </c>
      <c r="AB159" s="48">
        <f t="shared" si="69"/>
        <v>103.68988137724767</v>
      </c>
      <c r="AC159" s="48">
        <f t="shared" si="69"/>
        <v>104.29505161661261</v>
      </c>
      <c r="AD159" s="48"/>
      <c r="AE159" s="45">
        <v>42891</v>
      </c>
      <c r="AF159" s="42">
        <v>62750.44</v>
      </c>
      <c r="AG159" s="47">
        <f t="shared" si="70"/>
        <v>1.7016836771182042E-3</v>
      </c>
      <c r="AH159" s="48">
        <f t="shared" si="71"/>
        <v>103.86148500523768</v>
      </c>
      <c r="AI159" s="48"/>
      <c r="AJ159" s="48"/>
      <c r="AK159" s="45">
        <v>42891</v>
      </c>
      <c r="AL159" s="42">
        <v>40164.730000000003</v>
      </c>
      <c r="AM159" s="47">
        <f t="shared" si="72"/>
        <v>1.2536632693862515E-3</v>
      </c>
      <c r="AN159" s="48">
        <f t="shared" si="73"/>
        <v>103.10182904618668</v>
      </c>
      <c r="AO159" s="48"/>
      <c r="AP159" s="48"/>
      <c r="AQ159" s="42">
        <f t="shared" si="56"/>
        <v>103.87493882538736</v>
      </c>
      <c r="AS159" s="42">
        <f t="shared" si="57"/>
        <v>103.10182904618668</v>
      </c>
      <c r="AT159" s="42">
        <f t="shared" si="58"/>
        <v>104.19481573518843</v>
      </c>
      <c r="AU159" s="48"/>
      <c r="AV159" s="48"/>
      <c r="AW159" s="48"/>
      <c r="AX159" s="48"/>
      <c r="AY159" s="48"/>
      <c r="AZ159" s="45"/>
    </row>
    <row r="160" spans="2:52" x14ac:dyDescent="0.2">
      <c r="B160" s="45">
        <v>42892</v>
      </c>
      <c r="C160" s="42">
        <v>36639.550000000003</v>
      </c>
      <c r="D160" s="47">
        <f t="shared" si="59"/>
        <v>3.6640507746810158E-4</v>
      </c>
      <c r="E160" s="48">
        <f t="shared" si="60"/>
        <v>104.06340788556982</v>
      </c>
      <c r="F160" s="48"/>
      <c r="G160" s="45">
        <v>42892</v>
      </c>
      <c r="H160" s="42">
        <v>36482.199999999997</v>
      </c>
      <c r="I160" s="47">
        <f t="shared" si="61"/>
        <v>6.2562758181083922E-4</v>
      </c>
      <c r="J160" s="48">
        <f t="shared" si="62"/>
        <v>104.18770476447231</v>
      </c>
      <c r="K160" s="48"/>
      <c r="L160" s="45">
        <v>42892</v>
      </c>
      <c r="M160" s="42">
        <v>40466.54</v>
      </c>
      <c r="N160" s="47">
        <f t="shared" si="63"/>
        <v>3.0009096661909318E-4</v>
      </c>
      <c r="O160" s="48">
        <f t="shared" si="64"/>
        <v>103.97484040796981</v>
      </c>
      <c r="P160" s="48"/>
      <c r="Q160" s="45">
        <v>42892</v>
      </c>
      <c r="R160" s="42">
        <v>38227.56</v>
      </c>
      <c r="S160" s="47">
        <f t="shared" si="65"/>
        <v>5.635236113252784E-4</v>
      </c>
      <c r="T160" s="48">
        <f t="shared" si="66"/>
        <v>104.2535319740329</v>
      </c>
      <c r="U160" s="48"/>
      <c r="V160" s="45">
        <v>42892</v>
      </c>
      <c r="W160" s="42">
        <v>1526.05</v>
      </c>
      <c r="X160" s="47">
        <f t="shared" si="74"/>
        <v>2.818526238512753E-4</v>
      </c>
      <c r="Y160" s="42">
        <f t="shared" si="55"/>
        <v>3.5117065111833767E-5</v>
      </c>
      <c r="Z160" s="48">
        <f t="shared" si="67"/>
        <v>103.73882600863341</v>
      </c>
      <c r="AA160" s="48">
        <f t="shared" si="68"/>
        <v>104.35160883538488</v>
      </c>
      <c r="AB160" s="48">
        <f t="shared" si="69"/>
        <v>103.70959518711138</v>
      </c>
      <c r="AC160" s="48">
        <f t="shared" si="69"/>
        <v>104.31854301925098</v>
      </c>
      <c r="AD160" s="48"/>
      <c r="AE160" s="45">
        <v>42892</v>
      </c>
      <c r="AF160" s="42">
        <v>62779.28</v>
      </c>
      <c r="AG160" s="47">
        <f t="shared" si="70"/>
        <v>4.5959837094367018E-4</v>
      </c>
      <c r="AH160" s="48">
        <f t="shared" si="71"/>
        <v>103.90921957454988</v>
      </c>
      <c r="AI160" s="48"/>
      <c r="AJ160" s="48"/>
      <c r="AK160" s="45">
        <v>42892</v>
      </c>
      <c r="AL160" s="42">
        <v>40174.449999999997</v>
      </c>
      <c r="AM160" s="47">
        <f t="shared" si="72"/>
        <v>2.4200336962287849E-4</v>
      </c>
      <c r="AN160" s="48">
        <f t="shared" si="73"/>
        <v>103.12678003623014</v>
      </c>
      <c r="AO160" s="48"/>
      <c r="AP160" s="48"/>
      <c r="AQ160" s="42">
        <f t="shared" si="56"/>
        <v>103.91924744047083</v>
      </c>
      <c r="AS160" s="42">
        <f t="shared" si="57"/>
        <v>103.12678003623014</v>
      </c>
      <c r="AT160" s="42">
        <f t="shared" si="58"/>
        <v>104.2535319740329</v>
      </c>
      <c r="AU160" s="48"/>
      <c r="AV160" s="48"/>
      <c r="AW160" s="48"/>
      <c r="AX160" s="48"/>
      <c r="AY160" s="48"/>
      <c r="AZ160" s="45"/>
    </row>
    <row r="161" spans="2:52" x14ac:dyDescent="0.2">
      <c r="B161" s="45">
        <v>42893</v>
      </c>
      <c r="C161" s="42">
        <v>36645.18</v>
      </c>
      <c r="D161" s="47">
        <f t="shared" si="59"/>
        <v>1.5365909242870401E-4</v>
      </c>
      <c r="E161" s="48">
        <f t="shared" si="60"/>
        <v>104.07939817438056</v>
      </c>
      <c r="F161" s="48"/>
      <c r="G161" s="45">
        <v>42893</v>
      </c>
      <c r="H161" s="42">
        <v>36483.589999999997</v>
      </c>
      <c r="I161" s="47">
        <f t="shared" si="61"/>
        <v>3.8100772431493013E-5</v>
      </c>
      <c r="J161" s="48">
        <f t="shared" si="62"/>
        <v>104.19167439650171</v>
      </c>
      <c r="K161" s="48"/>
      <c r="L161" s="45">
        <v>42893</v>
      </c>
      <c r="M161" s="42">
        <v>40475.47</v>
      </c>
      <c r="N161" s="47">
        <f t="shared" si="63"/>
        <v>2.2067614379683853E-4</v>
      </c>
      <c r="O161" s="48">
        <f t="shared" si="64"/>
        <v>103.99778517480293</v>
      </c>
      <c r="P161" s="48"/>
      <c r="Q161" s="45">
        <v>42893</v>
      </c>
      <c r="R161" s="42">
        <v>38235.879999999997</v>
      </c>
      <c r="S161" s="47">
        <f t="shared" si="65"/>
        <v>2.1764402436352803E-4</v>
      </c>
      <c r="T161" s="48">
        <f t="shared" si="66"/>
        <v>104.27622213228584</v>
      </c>
      <c r="U161" s="48"/>
      <c r="V161" s="45">
        <v>42893</v>
      </c>
      <c r="W161" s="42">
        <v>1525.91</v>
      </c>
      <c r="X161" s="47">
        <f t="shared" si="74"/>
        <v>-9.1740113364435771E-5</v>
      </c>
      <c r="Y161" s="42">
        <f t="shared" si="55"/>
        <v>3.5117065111833767E-5</v>
      </c>
      <c r="Z161" s="48">
        <f t="shared" si="67"/>
        <v>103.72930899697508</v>
      </c>
      <c r="AA161" s="48">
        <f t="shared" si="68"/>
        <v>104.34570012920256</v>
      </c>
      <c r="AB161" s="48">
        <f t="shared" si="69"/>
        <v>103.73882600863341</v>
      </c>
      <c r="AC161" s="48">
        <f t="shared" si="69"/>
        <v>104.35160883538488</v>
      </c>
      <c r="AD161" s="48"/>
      <c r="AE161" s="45">
        <v>42893</v>
      </c>
      <c r="AF161" s="42">
        <v>62779.21</v>
      </c>
      <c r="AG161" s="47">
        <f t="shared" si="70"/>
        <v>-1.1150175662777428E-6</v>
      </c>
      <c r="AH161" s="48">
        <f t="shared" si="71"/>
        <v>103.90910371394476</v>
      </c>
      <c r="AI161" s="48"/>
      <c r="AJ161" s="48"/>
      <c r="AK161" s="45">
        <v>42893</v>
      </c>
      <c r="AL161" s="42">
        <v>40180.29</v>
      </c>
      <c r="AM161" s="47">
        <f t="shared" si="72"/>
        <v>1.4536602243464536E-4</v>
      </c>
      <c r="AN161" s="48">
        <f t="shared" si="73"/>
        <v>103.1417711660505</v>
      </c>
      <c r="AO161" s="48"/>
      <c r="AP161" s="48"/>
      <c r="AQ161" s="42">
        <f t="shared" si="56"/>
        <v>103.93265912632772</v>
      </c>
      <c r="AS161" s="42">
        <f t="shared" si="57"/>
        <v>103.1417711660505</v>
      </c>
      <c r="AT161" s="42">
        <f t="shared" si="58"/>
        <v>104.27622213228584</v>
      </c>
      <c r="AU161" s="48"/>
      <c r="AV161" s="48"/>
      <c r="AW161" s="48"/>
      <c r="AX161" s="48"/>
      <c r="AY161" s="48"/>
      <c r="AZ161" s="45"/>
    </row>
    <row r="162" spans="2:52" x14ac:dyDescent="0.2">
      <c r="B162" s="45">
        <v>42894</v>
      </c>
      <c r="C162" s="42">
        <v>36644.51</v>
      </c>
      <c r="D162" s="47">
        <f t="shared" si="59"/>
        <v>-1.8283441369337794E-5</v>
      </c>
      <c r="E162" s="48">
        <f t="shared" si="60"/>
        <v>104.07749524480629</v>
      </c>
      <c r="F162" s="48"/>
      <c r="G162" s="45">
        <v>42894</v>
      </c>
      <c r="H162" s="42">
        <v>36486.400000000001</v>
      </c>
      <c r="I162" s="47">
        <f t="shared" si="61"/>
        <v>7.7020929135640515E-5</v>
      </c>
      <c r="J162" s="48">
        <f t="shared" si="62"/>
        <v>104.19969933607193</v>
      </c>
      <c r="K162" s="48"/>
      <c r="L162" s="45">
        <v>42894</v>
      </c>
      <c r="M162" s="42">
        <v>40475.03</v>
      </c>
      <c r="N162" s="47">
        <f t="shared" si="63"/>
        <v>-1.0870781735228263E-5</v>
      </c>
      <c r="O162" s="48">
        <f t="shared" si="64"/>
        <v>103.99665463757934</v>
      </c>
      <c r="P162" s="48"/>
      <c r="Q162" s="45">
        <v>42894</v>
      </c>
      <c r="R162" s="42">
        <v>38238.699999999997</v>
      </c>
      <c r="S162" s="47">
        <f t="shared" si="65"/>
        <v>7.3752716035269117E-5</v>
      </c>
      <c r="T162" s="48">
        <f t="shared" si="66"/>
        <v>104.28391278688599</v>
      </c>
      <c r="U162" s="48"/>
      <c r="V162" s="45">
        <v>42894</v>
      </c>
      <c r="W162" s="42">
        <v>1524.55</v>
      </c>
      <c r="X162" s="47">
        <f t="shared" si="74"/>
        <v>-8.9127143802725239E-4</v>
      </c>
      <c r="Y162" s="42">
        <f t="shared" si="55"/>
        <v>3.5117065111833767E-5</v>
      </c>
      <c r="Z162" s="48">
        <f t="shared" si="67"/>
        <v>103.63685802657977</v>
      </c>
      <c r="AA162" s="48">
        <f t="shared" si="68"/>
        <v>104.25636410174202</v>
      </c>
      <c r="AB162" s="48">
        <f t="shared" si="69"/>
        <v>103.72930899697508</v>
      </c>
      <c r="AC162" s="48">
        <f t="shared" si="69"/>
        <v>104.34570012920256</v>
      </c>
      <c r="AD162" s="48"/>
      <c r="AE162" s="45">
        <v>42894</v>
      </c>
      <c r="AF162" s="42">
        <v>62778.9</v>
      </c>
      <c r="AG162" s="47">
        <f t="shared" si="70"/>
        <v>-4.9379404423177675E-6</v>
      </c>
      <c r="AH162" s="48">
        <f t="shared" si="71"/>
        <v>103.90859061697921</v>
      </c>
      <c r="AI162" s="48"/>
      <c r="AJ162" s="48"/>
      <c r="AK162" s="45">
        <v>42894</v>
      </c>
      <c r="AL162" s="42">
        <v>40188.230000000003</v>
      </c>
      <c r="AM162" s="47">
        <f t="shared" si="72"/>
        <v>1.9760932536838638E-4</v>
      </c>
      <c r="AN162" s="48">
        <f t="shared" si="73"/>
        <v>103.16215294186793</v>
      </c>
      <c r="AO162" s="48"/>
      <c r="AP162" s="48"/>
      <c r="AQ162" s="42">
        <f t="shared" si="56"/>
        <v>103.93808426069846</v>
      </c>
      <c r="AS162" s="42">
        <f t="shared" si="57"/>
        <v>103.16215294186793</v>
      </c>
      <c r="AT162" s="42">
        <f t="shared" si="58"/>
        <v>104.28391278688599</v>
      </c>
      <c r="AU162" s="48"/>
      <c r="AV162" s="48"/>
      <c r="AW162" s="48"/>
      <c r="AX162" s="48"/>
      <c r="AY162" s="48"/>
      <c r="AZ162" s="45"/>
    </row>
    <row r="163" spans="2:52" x14ac:dyDescent="0.2">
      <c r="B163" s="45">
        <v>42895</v>
      </c>
      <c r="C163" s="42">
        <v>36610.339999999997</v>
      </c>
      <c r="D163" s="47">
        <f t="shared" si="59"/>
        <v>-9.3247255864536971E-4</v>
      </c>
      <c r="E163" s="48">
        <f t="shared" si="60"/>
        <v>103.98044583651796</v>
      </c>
      <c r="F163" s="48"/>
      <c r="G163" s="45">
        <v>42895</v>
      </c>
      <c r="H163" s="42">
        <v>36476.050000000003</v>
      </c>
      <c r="I163" s="47">
        <f t="shared" si="61"/>
        <v>-2.8366733906326491E-4</v>
      </c>
      <c r="J163" s="48">
        <f t="shared" si="62"/>
        <v>104.17014128463008</v>
      </c>
      <c r="K163" s="48"/>
      <c r="L163" s="45">
        <v>42895</v>
      </c>
      <c r="M163" s="42">
        <v>40450.1</v>
      </c>
      <c r="N163" s="47">
        <f t="shared" si="63"/>
        <v>-6.1593530628634152E-4</v>
      </c>
      <c r="O163" s="48">
        <f t="shared" si="64"/>
        <v>103.93259942625238</v>
      </c>
      <c r="P163" s="48"/>
      <c r="Q163" s="45">
        <v>42895</v>
      </c>
      <c r="R163" s="42">
        <v>38220.15</v>
      </c>
      <c r="S163" s="47">
        <f t="shared" si="65"/>
        <v>-4.8511063399114818E-4</v>
      </c>
      <c r="T163" s="48">
        <f t="shared" si="66"/>
        <v>104.23332355183886</v>
      </c>
      <c r="U163" s="48"/>
      <c r="V163" s="45">
        <v>42895</v>
      </c>
      <c r="W163" s="42">
        <v>1524.05</v>
      </c>
      <c r="X163" s="47">
        <f t="shared" si="74"/>
        <v>-3.2796562920200945E-4</v>
      </c>
      <c r="Y163" s="42">
        <f t="shared" si="55"/>
        <v>3.5117065111833767E-5</v>
      </c>
      <c r="Z163" s="48">
        <f t="shared" si="67"/>
        <v>103.60286869922857</v>
      </c>
      <c r="AA163" s="48">
        <f t="shared" si="68"/>
        <v>104.22583277521757</v>
      </c>
      <c r="AB163" s="48">
        <f t="shared" si="69"/>
        <v>103.63685802657977</v>
      </c>
      <c r="AC163" s="48">
        <f t="shared" si="69"/>
        <v>104.25636410174202</v>
      </c>
      <c r="AD163" s="48"/>
      <c r="AE163" s="45">
        <v>42895</v>
      </c>
      <c r="AF163" s="42">
        <v>62734.87</v>
      </c>
      <c r="AG163" s="47">
        <f t="shared" si="70"/>
        <v>-7.0135029444606811E-4</v>
      </c>
      <c r="AH163" s="48">
        <f t="shared" si="71"/>
        <v>103.83571429635451</v>
      </c>
      <c r="AI163" s="48"/>
      <c r="AJ163" s="48"/>
      <c r="AK163" s="45">
        <v>42895</v>
      </c>
      <c r="AL163" s="42">
        <v>40180.25</v>
      </c>
      <c r="AM163" s="47">
        <f t="shared" si="72"/>
        <v>-1.9856559992825762E-4</v>
      </c>
      <c r="AN163" s="48">
        <f t="shared" si="73"/>
        <v>103.14166848707914</v>
      </c>
      <c r="AO163" s="48"/>
      <c r="AP163" s="48"/>
      <c r="AQ163" s="42">
        <f t="shared" si="56"/>
        <v>103.88231548044548</v>
      </c>
      <c r="AS163" s="42">
        <f t="shared" si="57"/>
        <v>103.14166848707914</v>
      </c>
      <c r="AT163" s="42">
        <f t="shared" si="58"/>
        <v>104.23332355183886</v>
      </c>
      <c r="AU163" s="48"/>
      <c r="AV163" s="48"/>
      <c r="AW163" s="48"/>
      <c r="AX163" s="48"/>
      <c r="AY163" s="48"/>
      <c r="AZ163" s="45"/>
    </row>
    <row r="164" spans="2:52" x14ac:dyDescent="0.2">
      <c r="B164" s="45">
        <v>42896</v>
      </c>
      <c r="C164" s="42">
        <v>36610.339999999997</v>
      </c>
      <c r="D164" s="47">
        <f t="shared" si="59"/>
        <v>0</v>
      </c>
      <c r="E164" s="48">
        <f t="shared" si="60"/>
        <v>103.98044583651796</v>
      </c>
      <c r="F164" s="48"/>
      <c r="G164" s="45">
        <v>42896</v>
      </c>
      <c r="H164" s="42">
        <v>36476.050000000003</v>
      </c>
      <c r="I164" s="47">
        <f t="shared" si="61"/>
        <v>0</v>
      </c>
      <c r="J164" s="48">
        <f t="shared" si="62"/>
        <v>104.17014128463008</v>
      </c>
      <c r="K164" s="48"/>
      <c r="L164" s="45">
        <v>42896</v>
      </c>
      <c r="M164" s="42">
        <v>40450.1</v>
      </c>
      <c r="N164" s="47">
        <f t="shared" si="63"/>
        <v>0</v>
      </c>
      <c r="O164" s="48">
        <f t="shared" si="64"/>
        <v>103.93259942625238</v>
      </c>
      <c r="P164" s="48"/>
      <c r="Q164" s="45">
        <v>42896</v>
      </c>
      <c r="R164" s="42">
        <v>38220.15</v>
      </c>
      <c r="S164" s="47">
        <f t="shared" si="65"/>
        <v>0</v>
      </c>
      <c r="T164" s="48">
        <f t="shared" si="66"/>
        <v>104.23332355183886</v>
      </c>
      <c r="U164" s="48"/>
      <c r="V164" s="45">
        <v>42896</v>
      </c>
      <c r="W164" s="42">
        <v>1524.17</v>
      </c>
      <c r="X164" s="47">
        <f t="shared" si="74"/>
        <v>7.87375742266061E-5</v>
      </c>
      <c r="Y164" s="42">
        <f t="shared" si="55"/>
        <v>3.5117065111833767E-5</v>
      </c>
      <c r="Z164" s="48">
        <f t="shared" si="67"/>
        <v>103.61102613779286</v>
      </c>
      <c r="AA164" s="48">
        <f t="shared" si="68"/>
        <v>104.23769936981795</v>
      </c>
      <c r="AB164" s="48">
        <f t="shared" si="69"/>
        <v>103.60286869922857</v>
      </c>
      <c r="AC164" s="48">
        <f t="shared" si="69"/>
        <v>104.22583277521757</v>
      </c>
      <c r="AD164" s="48"/>
      <c r="AE164" s="45">
        <v>42896</v>
      </c>
      <c r="AF164" s="42">
        <v>62734.87</v>
      </c>
      <c r="AG164" s="47">
        <f t="shared" si="70"/>
        <v>0</v>
      </c>
      <c r="AH164" s="48">
        <f t="shared" si="71"/>
        <v>103.83571429635451</v>
      </c>
      <c r="AI164" s="48"/>
      <c r="AJ164" s="48"/>
      <c r="AK164" s="45">
        <v>42896</v>
      </c>
      <c r="AL164" s="42">
        <v>40180.25</v>
      </c>
      <c r="AM164" s="47">
        <f t="shared" si="72"/>
        <v>0</v>
      </c>
      <c r="AN164" s="48">
        <f t="shared" si="73"/>
        <v>103.14166848707914</v>
      </c>
      <c r="AO164" s="48"/>
      <c r="AP164" s="48"/>
      <c r="AQ164" s="42">
        <f t="shared" si="56"/>
        <v>103.88231548044548</v>
      </c>
      <c r="AS164" s="42">
        <f t="shared" si="57"/>
        <v>103.14166848707914</v>
      </c>
      <c r="AT164" s="42">
        <f t="shared" si="58"/>
        <v>104.23332355183886</v>
      </c>
      <c r="AU164" s="48"/>
      <c r="AV164" s="48"/>
      <c r="AW164" s="48"/>
      <c r="AX164" s="48"/>
      <c r="AY164" s="48"/>
      <c r="AZ164" s="45"/>
    </row>
    <row r="165" spans="2:52" x14ac:dyDescent="0.2">
      <c r="B165" s="45">
        <v>42897</v>
      </c>
      <c r="C165" s="42">
        <v>36610.339999999997</v>
      </c>
      <c r="D165" s="47">
        <f t="shared" si="59"/>
        <v>0</v>
      </c>
      <c r="E165" s="48">
        <f t="shared" si="60"/>
        <v>103.98044583651796</v>
      </c>
      <c r="F165" s="48"/>
      <c r="G165" s="45">
        <v>42897</v>
      </c>
      <c r="H165" s="42">
        <v>36476.050000000003</v>
      </c>
      <c r="I165" s="47">
        <f t="shared" si="61"/>
        <v>0</v>
      </c>
      <c r="J165" s="48">
        <f t="shared" si="62"/>
        <v>104.17014128463008</v>
      </c>
      <c r="K165" s="48"/>
      <c r="L165" s="45">
        <v>42897</v>
      </c>
      <c r="M165" s="42">
        <v>40450.1</v>
      </c>
      <c r="N165" s="47">
        <f t="shared" si="63"/>
        <v>0</v>
      </c>
      <c r="O165" s="48">
        <f t="shared" si="64"/>
        <v>103.93259942625238</v>
      </c>
      <c r="P165" s="48"/>
      <c r="Q165" s="45">
        <v>42897</v>
      </c>
      <c r="R165" s="42">
        <v>38220.15</v>
      </c>
      <c r="S165" s="47">
        <f t="shared" si="65"/>
        <v>0</v>
      </c>
      <c r="T165" s="48">
        <f t="shared" si="66"/>
        <v>104.23332355183886</v>
      </c>
      <c r="U165" s="48"/>
      <c r="V165" s="45">
        <v>42897</v>
      </c>
      <c r="W165" s="42">
        <v>1524.28</v>
      </c>
      <c r="X165" s="47">
        <f t="shared" si="74"/>
        <v>7.217042718332678E-5</v>
      </c>
      <c r="Y165" s="42">
        <f t="shared" si="55"/>
        <v>3.5117065111833767E-5</v>
      </c>
      <c r="Z165" s="48">
        <f t="shared" si="67"/>
        <v>103.61850378981013</v>
      </c>
      <c r="AA165" s="48">
        <f t="shared" si="68"/>
        <v>104.24888277118595</v>
      </c>
      <c r="AB165" s="48">
        <f t="shared" si="69"/>
        <v>103.61102613779286</v>
      </c>
      <c r="AC165" s="48">
        <f t="shared" si="69"/>
        <v>104.23769936981795</v>
      </c>
      <c r="AD165" s="48"/>
      <c r="AE165" s="45">
        <v>42897</v>
      </c>
      <c r="AF165" s="42">
        <v>62734.87</v>
      </c>
      <c r="AG165" s="47">
        <f t="shared" si="70"/>
        <v>0</v>
      </c>
      <c r="AH165" s="48">
        <f t="shared" si="71"/>
        <v>103.83571429635451</v>
      </c>
      <c r="AI165" s="48"/>
      <c r="AJ165" s="48"/>
      <c r="AK165" s="45">
        <v>42897</v>
      </c>
      <c r="AL165" s="42">
        <v>40180.25</v>
      </c>
      <c r="AM165" s="47">
        <f t="shared" si="72"/>
        <v>0</v>
      </c>
      <c r="AN165" s="48">
        <f t="shared" si="73"/>
        <v>103.14166848707914</v>
      </c>
      <c r="AO165" s="48"/>
      <c r="AP165" s="48"/>
      <c r="AQ165" s="42">
        <f t="shared" si="56"/>
        <v>103.88231548044548</v>
      </c>
      <c r="AS165" s="42">
        <f t="shared" si="57"/>
        <v>103.14166848707914</v>
      </c>
      <c r="AT165" s="42">
        <f t="shared" si="58"/>
        <v>104.23332355183886</v>
      </c>
      <c r="AU165" s="48"/>
      <c r="AV165" s="48"/>
      <c r="AW165" s="48"/>
      <c r="AX165" s="48"/>
      <c r="AY165" s="48"/>
      <c r="AZ165" s="45"/>
    </row>
    <row r="166" spans="2:52" x14ac:dyDescent="0.2">
      <c r="B166" s="45">
        <v>42898</v>
      </c>
      <c r="C166" s="42">
        <v>36591.21</v>
      </c>
      <c r="D166" s="47">
        <f t="shared" si="59"/>
        <v>-5.2252997377233434E-4</v>
      </c>
      <c r="E166" s="48">
        <f t="shared" si="60"/>
        <v>103.92611293688216</v>
      </c>
      <c r="F166" s="48"/>
      <c r="G166" s="45">
        <v>42898</v>
      </c>
      <c r="H166" s="42">
        <v>36460.629999999997</v>
      </c>
      <c r="I166" s="47">
        <f t="shared" si="61"/>
        <v>-4.2274314241830258E-4</v>
      </c>
      <c r="J166" s="48">
        <f t="shared" si="62"/>
        <v>104.12610407175725</v>
      </c>
      <c r="K166" s="48"/>
      <c r="L166" s="45">
        <v>42898</v>
      </c>
      <c r="M166" s="42">
        <v>40425.089999999997</v>
      </c>
      <c r="N166" s="47">
        <f t="shared" si="63"/>
        <v>-6.1829266182289455E-4</v>
      </c>
      <c r="O166" s="48">
        <f t="shared" si="64"/>
        <v>103.86833866270295</v>
      </c>
      <c r="P166" s="48"/>
      <c r="Q166" s="45">
        <v>42898</v>
      </c>
      <c r="R166" s="42">
        <v>38207.660000000003</v>
      </c>
      <c r="S166" s="47">
        <f t="shared" si="65"/>
        <v>-3.2679097282450886E-4</v>
      </c>
      <c r="T166" s="48">
        <f t="shared" si="66"/>
        <v>104.19926104263463</v>
      </c>
      <c r="U166" s="48"/>
      <c r="V166" s="45">
        <v>42898</v>
      </c>
      <c r="W166" s="42">
        <v>1522.75</v>
      </c>
      <c r="X166" s="47">
        <f t="shared" si="74"/>
        <v>-1.0037525913874079E-3</v>
      </c>
      <c r="Y166" s="42">
        <f t="shared" si="55"/>
        <v>3.5117065111833767E-5</v>
      </c>
      <c r="Z166" s="48">
        <f t="shared" si="67"/>
        <v>103.51449644811542</v>
      </c>
      <c r="AA166" s="48">
        <f t="shared" si="68"/>
        <v>104.14790359975923</v>
      </c>
      <c r="AB166" s="48">
        <f t="shared" si="69"/>
        <v>103.61850378981013</v>
      </c>
      <c r="AC166" s="48">
        <f t="shared" si="69"/>
        <v>104.24888277118595</v>
      </c>
      <c r="AD166" s="48"/>
      <c r="AE166" s="45">
        <v>42898</v>
      </c>
      <c r="AF166" s="42">
        <v>62713.95</v>
      </c>
      <c r="AG166" s="47">
        <f t="shared" si="70"/>
        <v>-3.334668582242184E-4</v>
      </c>
      <c r="AH166" s="48">
        <f t="shared" si="71"/>
        <v>103.80108852693664</v>
      </c>
      <c r="AI166" s="48"/>
      <c r="AJ166" s="48"/>
      <c r="AK166" s="45">
        <v>42898</v>
      </c>
      <c r="AL166" s="42">
        <v>40173.17</v>
      </c>
      <c r="AM166" s="47">
        <f t="shared" si="72"/>
        <v>-1.762059718394271E-4</v>
      </c>
      <c r="AN166" s="48">
        <f t="shared" si="73"/>
        <v>103.12349430914624</v>
      </c>
      <c r="AO166" s="48"/>
      <c r="AP166" s="48"/>
      <c r="AQ166" s="42">
        <f t="shared" si="56"/>
        <v>103.84073325834333</v>
      </c>
      <c r="AS166" s="42">
        <f t="shared" si="57"/>
        <v>103.12349430914624</v>
      </c>
      <c r="AT166" s="42">
        <f t="shared" si="58"/>
        <v>104.19926104263463</v>
      </c>
      <c r="AU166" s="48"/>
      <c r="AV166" s="48"/>
      <c r="AW166" s="48"/>
      <c r="AX166" s="48"/>
      <c r="AY166" s="48"/>
      <c r="AZ166" s="45"/>
    </row>
    <row r="167" spans="2:52" x14ac:dyDescent="0.2">
      <c r="B167" s="45">
        <v>42899</v>
      </c>
      <c r="C167" s="42">
        <v>36532.589999999997</v>
      </c>
      <c r="D167" s="47">
        <f t="shared" si="59"/>
        <v>-1.6020240926715168E-3</v>
      </c>
      <c r="E167" s="48">
        <f t="shared" si="60"/>
        <v>103.75962080009958</v>
      </c>
      <c r="F167" s="48"/>
      <c r="G167" s="45">
        <v>42899</v>
      </c>
      <c r="H167" s="42">
        <v>36424.480000000003</v>
      </c>
      <c r="I167" s="47">
        <f t="shared" si="61"/>
        <v>-9.9148039954310985E-4</v>
      </c>
      <c r="J167" s="48">
        <f t="shared" si="62"/>
        <v>104.02286508048932</v>
      </c>
      <c r="K167" s="48"/>
      <c r="L167" s="45">
        <v>42899</v>
      </c>
      <c r="M167" s="42">
        <v>40378.959999999999</v>
      </c>
      <c r="N167" s="47">
        <f t="shared" si="63"/>
        <v>-1.1411230005918815E-3</v>
      </c>
      <c r="O167" s="48">
        <f t="shared" si="64"/>
        <v>103.74981211242168</v>
      </c>
      <c r="P167" s="48"/>
      <c r="Q167" s="45">
        <v>42899</v>
      </c>
      <c r="R167" s="42">
        <v>38169.5</v>
      </c>
      <c r="S167" s="47">
        <f t="shared" si="65"/>
        <v>-9.9875260615289729E-4</v>
      </c>
      <c r="T167" s="48">
        <f t="shared" si="66"/>
        <v>104.0951917591091</v>
      </c>
      <c r="U167" s="48"/>
      <c r="V167" s="45">
        <v>42899</v>
      </c>
      <c r="W167" s="42">
        <v>1523.12</v>
      </c>
      <c r="X167" s="47">
        <f t="shared" si="74"/>
        <v>2.4298144803802657E-4</v>
      </c>
      <c r="Y167" s="42">
        <f t="shared" si="55"/>
        <v>3.5117065111833767E-5</v>
      </c>
      <c r="Z167" s="48">
        <f t="shared" si="67"/>
        <v>103.53964855035531</v>
      </c>
      <c r="AA167" s="48">
        <f t="shared" si="68"/>
        <v>104.176866976898</v>
      </c>
      <c r="AB167" s="48">
        <f t="shared" si="69"/>
        <v>103.51449644811542</v>
      </c>
      <c r="AC167" s="48">
        <f t="shared" si="69"/>
        <v>104.14790359975923</v>
      </c>
      <c r="AD167" s="48"/>
      <c r="AE167" s="45">
        <v>42899</v>
      </c>
      <c r="AF167" s="42">
        <v>62644.33</v>
      </c>
      <c r="AG167" s="47">
        <f t="shared" si="70"/>
        <v>-1.1101198377713173E-3</v>
      </c>
      <c r="AH167" s="48">
        <f t="shared" si="71"/>
        <v>103.68585687938062</v>
      </c>
      <c r="AI167" s="48"/>
      <c r="AJ167" s="48"/>
      <c r="AK167" s="45">
        <v>42899</v>
      </c>
      <c r="AL167" s="42">
        <v>40147.21</v>
      </c>
      <c r="AM167" s="47">
        <f t="shared" si="72"/>
        <v>-6.4620242813795414E-4</v>
      </c>
      <c r="AN167" s="48">
        <f t="shared" si="73"/>
        <v>103.0568556567256</v>
      </c>
      <c r="AO167" s="48"/>
      <c r="AP167" s="48"/>
      <c r="AQ167" s="42">
        <f t="shared" si="56"/>
        <v>103.72836704803767</v>
      </c>
      <c r="AS167" s="42">
        <f t="shared" si="57"/>
        <v>103.0568556567256</v>
      </c>
      <c r="AT167" s="42">
        <f t="shared" si="58"/>
        <v>104.0951917591091</v>
      </c>
      <c r="AU167" s="48"/>
      <c r="AV167" s="48"/>
      <c r="AW167" s="48"/>
      <c r="AX167" s="48"/>
      <c r="AY167" s="48"/>
      <c r="AZ167" s="45"/>
    </row>
    <row r="168" spans="2:52" x14ac:dyDescent="0.2">
      <c r="B168" s="45">
        <v>42900</v>
      </c>
      <c r="C168" s="42">
        <v>36553.78</v>
      </c>
      <c r="D168" s="47">
        <f t="shared" si="59"/>
        <v>5.8003004988149698E-4</v>
      </c>
      <c r="E168" s="48">
        <f t="shared" si="60"/>
        <v>103.81980449812795</v>
      </c>
      <c r="F168" s="48"/>
      <c r="G168" s="45">
        <v>42900</v>
      </c>
      <c r="H168" s="42">
        <v>36464.43</v>
      </c>
      <c r="I168" s="47">
        <f t="shared" si="61"/>
        <v>1.0967898512208585E-3</v>
      </c>
      <c r="J168" s="48">
        <f t="shared" si="62"/>
        <v>104.13695630320453</v>
      </c>
      <c r="K168" s="48"/>
      <c r="L168" s="45">
        <v>42900</v>
      </c>
      <c r="M168" s="42">
        <v>40419.14</v>
      </c>
      <c r="N168" s="47">
        <f t="shared" si="63"/>
        <v>9.9507268141629801E-4</v>
      </c>
      <c r="O168" s="48">
        <f t="shared" si="64"/>
        <v>103.85305071615683</v>
      </c>
      <c r="P168" s="48"/>
      <c r="Q168" s="45">
        <v>42900</v>
      </c>
      <c r="R168" s="42">
        <v>38209.32</v>
      </c>
      <c r="S168" s="47">
        <f t="shared" si="65"/>
        <v>1.043241331429634E-3</v>
      </c>
      <c r="T168" s="48">
        <f t="shared" si="66"/>
        <v>104.2037881655553</v>
      </c>
      <c r="U168" s="48"/>
      <c r="V168" s="45">
        <v>42900</v>
      </c>
      <c r="W168" s="42">
        <v>1524.39</v>
      </c>
      <c r="X168" s="47">
        <f t="shared" si="74"/>
        <v>8.3381480119770757E-4</v>
      </c>
      <c r="Y168" s="42">
        <f t="shared" si="55"/>
        <v>3.5117065111833767E-5</v>
      </c>
      <c r="Z168" s="48">
        <f t="shared" si="67"/>
        <v>103.62598144182741</v>
      </c>
      <c r="AA168" s="48">
        <f t="shared" si="68"/>
        <v>104.26738957634652</v>
      </c>
      <c r="AB168" s="48">
        <f t="shared" si="69"/>
        <v>103.53964855035531</v>
      </c>
      <c r="AC168" s="48">
        <f t="shared" si="69"/>
        <v>104.176866976898</v>
      </c>
      <c r="AD168" s="48"/>
      <c r="AE168" s="45">
        <v>42900</v>
      </c>
      <c r="AF168" s="42">
        <v>62702.32</v>
      </c>
      <c r="AG168" s="47">
        <f t="shared" si="70"/>
        <v>9.2570229420596561E-4</v>
      </c>
      <c r="AH168" s="48">
        <f t="shared" si="71"/>
        <v>103.78183911497058</v>
      </c>
      <c r="AI168" s="48"/>
      <c r="AJ168" s="48"/>
      <c r="AK168" s="45">
        <v>42900</v>
      </c>
      <c r="AL168" s="42">
        <v>40172.18</v>
      </c>
      <c r="AM168" s="47">
        <f t="shared" si="72"/>
        <v>6.2196102792699826E-4</v>
      </c>
      <c r="AN168" s="48">
        <f t="shared" si="73"/>
        <v>103.12095300460479</v>
      </c>
      <c r="AO168" s="48"/>
      <c r="AP168" s="48"/>
      <c r="AQ168" s="42">
        <f t="shared" si="56"/>
        <v>103.81939863376999</v>
      </c>
      <c r="AS168" s="42">
        <f t="shared" si="57"/>
        <v>103.12095300460479</v>
      </c>
      <c r="AT168" s="42">
        <f t="shared" si="58"/>
        <v>104.2037881655553</v>
      </c>
      <c r="AU168" s="48"/>
      <c r="AV168" s="48"/>
      <c r="AW168" s="48"/>
      <c r="AX168" s="48"/>
      <c r="AY168" s="48"/>
      <c r="AZ168" s="45"/>
    </row>
    <row r="169" spans="2:52" x14ac:dyDescent="0.2">
      <c r="B169" s="45">
        <v>42901</v>
      </c>
      <c r="C169" s="42">
        <v>36589.86</v>
      </c>
      <c r="D169" s="47">
        <f t="shared" si="59"/>
        <v>9.8703882334461035E-4</v>
      </c>
      <c r="E169" s="48">
        <f t="shared" si="60"/>
        <v>103.92227867579965</v>
      </c>
      <c r="F169" s="48"/>
      <c r="G169" s="45">
        <v>42901</v>
      </c>
      <c r="H169" s="42">
        <v>36479.440000000002</v>
      </c>
      <c r="I169" s="47">
        <f t="shared" si="61"/>
        <v>4.1163402252553105E-4</v>
      </c>
      <c r="J169" s="48">
        <f t="shared" si="62"/>
        <v>104.17982261742118</v>
      </c>
      <c r="K169" s="48"/>
      <c r="L169" s="45">
        <v>42901</v>
      </c>
      <c r="M169" s="42">
        <v>40432.01</v>
      </c>
      <c r="N169" s="47">
        <f t="shared" si="63"/>
        <v>3.1841350409744784E-4</v>
      </c>
      <c r="O169" s="48">
        <f t="shared" si="64"/>
        <v>103.88611892994658</v>
      </c>
      <c r="P169" s="48"/>
      <c r="Q169" s="45">
        <v>42901</v>
      </c>
      <c r="R169" s="42">
        <v>38228.15</v>
      </c>
      <c r="S169" s="47">
        <f t="shared" si="65"/>
        <v>4.9281170143822273E-4</v>
      </c>
      <c r="T169" s="48">
        <f t="shared" si="66"/>
        <v>104.25514101169748</v>
      </c>
      <c r="U169" s="48"/>
      <c r="V169" s="45">
        <v>42901</v>
      </c>
      <c r="W169" s="42">
        <v>1523.23</v>
      </c>
      <c r="X169" s="47">
        <f t="shared" si="74"/>
        <v>-7.6096012175363992E-4</v>
      </c>
      <c r="Y169" s="42">
        <f t="shared" si="55"/>
        <v>3.5117065111833767E-5</v>
      </c>
      <c r="Z169" s="48">
        <f t="shared" si="67"/>
        <v>103.5471262023726</v>
      </c>
      <c r="AA169" s="48">
        <f t="shared" si="68"/>
        <v>104.19170781558836</v>
      </c>
      <c r="AB169" s="48">
        <f t="shared" si="69"/>
        <v>103.62598144182741</v>
      </c>
      <c r="AC169" s="48">
        <f t="shared" si="69"/>
        <v>104.26738957634652</v>
      </c>
      <c r="AD169" s="48"/>
      <c r="AE169" s="45">
        <v>42901</v>
      </c>
      <c r="AF169" s="42">
        <v>62726.38</v>
      </c>
      <c r="AG169" s="47">
        <f t="shared" si="70"/>
        <v>3.8371785924340429E-4</v>
      </c>
      <c r="AH169" s="48">
        <f t="shared" si="71"/>
        <v>103.82166206010412</v>
      </c>
      <c r="AI169" s="48"/>
      <c r="AJ169" s="48"/>
      <c r="AK169" s="45">
        <v>42901</v>
      </c>
      <c r="AL169" s="42">
        <v>40174.870000000003</v>
      </c>
      <c r="AM169" s="47">
        <f t="shared" si="72"/>
        <v>6.6961763090844784E-5</v>
      </c>
      <c r="AN169" s="48">
        <f t="shared" si="73"/>
        <v>103.12785816542959</v>
      </c>
      <c r="AO169" s="48"/>
      <c r="AP169" s="48"/>
      <c r="AQ169" s="42">
        <f t="shared" si="56"/>
        <v>103.86548024339977</v>
      </c>
      <c r="AR169" s="48"/>
      <c r="AS169" s="42">
        <f t="shared" si="57"/>
        <v>103.12785816542959</v>
      </c>
      <c r="AT169" s="42">
        <f t="shared" si="58"/>
        <v>104.25514101169748</v>
      </c>
      <c r="AU169" s="48"/>
      <c r="AV169" s="48"/>
      <c r="AW169" s="48"/>
      <c r="AX169" s="48"/>
      <c r="AY169" s="48"/>
      <c r="AZ169" s="45"/>
    </row>
    <row r="170" spans="2:52" x14ac:dyDescent="0.2">
      <c r="B170" s="45">
        <v>42902</v>
      </c>
      <c r="C170" s="42">
        <v>36590.65</v>
      </c>
      <c r="D170" s="47">
        <f t="shared" si="59"/>
        <v>2.1590681134053824E-5</v>
      </c>
      <c r="E170" s="48">
        <f t="shared" si="60"/>
        <v>103.92452242858126</v>
      </c>
      <c r="F170" s="48"/>
      <c r="G170" s="45">
        <v>42902</v>
      </c>
      <c r="H170" s="42">
        <v>36486.79</v>
      </c>
      <c r="I170" s="47">
        <f t="shared" si="61"/>
        <v>2.0148335610414847E-4</v>
      </c>
      <c r="J170" s="48">
        <f t="shared" si="62"/>
        <v>104.20081311772047</v>
      </c>
      <c r="K170" s="48"/>
      <c r="L170" s="45">
        <v>42902</v>
      </c>
      <c r="M170" s="42">
        <v>40439.699999999997</v>
      </c>
      <c r="N170" s="47">
        <f t="shared" si="63"/>
        <v>1.9019583740687018E-4</v>
      </c>
      <c r="O170" s="48">
        <f t="shared" si="64"/>
        <v>103.9058776373314</v>
      </c>
      <c r="P170" s="48"/>
      <c r="Q170" s="45">
        <v>42902</v>
      </c>
      <c r="R170" s="42">
        <v>38230.85</v>
      </c>
      <c r="S170" s="47">
        <f t="shared" si="65"/>
        <v>7.0628581294140957E-5</v>
      </c>
      <c r="T170" s="48">
        <f t="shared" si="66"/>
        <v>104.26250440439975</v>
      </c>
      <c r="U170" s="48"/>
      <c r="V170" s="45">
        <v>42902</v>
      </c>
      <c r="W170" s="42">
        <v>1521.74</v>
      </c>
      <c r="X170" s="47">
        <f t="shared" si="74"/>
        <v>-9.781845157986746E-4</v>
      </c>
      <c r="Y170" s="42">
        <f t="shared" si="55"/>
        <v>3.5117065111833767E-5</v>
      </c>
      <c r="Z170" s="48">
        <f t="shared" si="67"/>
        <v>103.44583800686598</v>
      </c>
      <c r="AA170" s="48">
        <f t="shared" si="68"/>
        <v>104.093448007316</v>
      </c>
      <c r="AB170" s="48">
        <f t="shared" si="69"/>
        <v>103.5471262023726</v>
      </c>
      <c r="AC170" s="48">
        <f t="shared" si="69"/>
        <v>104.19170781558836</v>
      </c>
      <c r="AD170" s="48"/>
      <c r="AE170" s="45">
        <v>42902</v>
      </c>
      <c r="AF170" s="42">
        <v>62739.66</v>
      </c>
      <c r="AG170" s="47">
        <f t="shared" si="70"/>
        <v>2.117131580048337E-4</v>
      </c>
      <c r="AH170" s="48">
        <f t="shared" si="71"/>
        <v>103.84364247204817</v>
      </c>
      <c r="AI170" s="48"/>
      <c r="AJ170" s="48"/>
      <c r="AK170" s="45">
        <v>42902</v>
      </c>
      <c r="AL170" s="42">
        <v>40181.08</v>
      </c>
      <c r="AM170" s="47">
        <f t="shared" si="72"/>
        <v>1.5457424006593001E-4</v>
      </c>
      <c r="AN170" s="48">
        <f t="shared" si="73"/>
        <v>103.14379907573513</v>
      </c>
      <c r="AO170" s="48"/>
      <c r="AP170" s="48"/>
      <c r="AQ170" s="60">
        <f t="shared" si="56"/>
        <v>103.88019318930269</v>
      </c>
      <c r="AR170" s="48"/>
      <c r="AS170" s="42">
        <f t="shared" si="57"/>
        <v>103.14379907573513</v>
      </c>
      <c r="AT170" s="42">
        <f t="shared" si="58"/>
        <v>104.26250440439975</v>
      </c>
      <c r="AU170" s="48"/>
      <c r="AV170" s="48"/>
      <c r="AW170" s="48"/>
      <c r="AX170" s="48"/>
      <c r="AY170" s="48"/>
      <c r="AZ170" s="45"/>
    </row>
    <row r="171" spans="2:52" x14ac:dyDescent="0.2">
      <c r="B171" s="45">
        <v>42903</v>
      </c>
      <c r="C171" s="42">
        <v>36590.65</v>
      </c>
      <c r="D171" s="47">
        <f t="shared" si="59"/>
        <v>0</v>
      </c>
      <c r="E171" s="48">
        <f t="shared" si="60"/>
        <v>103.92452242858126</v>
      </c>
      <c r="F171" s="48"/>
      <c r="G171" s="45">
        <v>42903</v>
      </c>
      <c r="H171" s="42">
        <v>36486.79</v>
      </c>
      <c r="I171" s="47">
        <f t="shared" si="61"/>
        <v>0</v>
      </c>
      <c r="J171" s="48">
        <f t="shared" si="62"/>
        <v>104.20081311772047</v>
      </c>
      <c r="K171" s="48"/>
      <c r="L171" s="45">
        <v>42903</v>
      </c>
      <c r="M171" s="42">
        <v>40439.699999999997</v>
      </c>
      <c r="N171" s="47">
        <f t="shared" si="63"/>
        <v>0</v>
      </c>
      <c r="O171" s="48">
        <f t="shared" si="64"/>
        <v>103.9058776373314</v>
      </c>
      <c r="P171" s="48"/>
      <c r="Q171" s="45">
        <v>42903</v>
      </c>
      <c r="R171" s="42">
        <v>38230.85</v>
      </c>
      <c r="S171" s="47">
        <f t="shared" si="65"/>
        <v>0</v>
      </c>
      <c r="T171" s="48">
        <f t="shared" si="66"/>
        <v>104.26250440439975</v>
      </c>
      <c r="U171" s="48"/>
      <c r="V171" s="45">
        <v>42903</v>
      </c>
      <c r="W171" s="42">
        <v>1521.87</v>
      </c>
      <c r="X171" s="47">
        <f t="shared" si="74"/>
        <v>8.5428522612174262E-5</v>
      </c>
      <c r="Y171" s="42">
        <f t="shared" si="55"/>
        <v>3.5117065111833767E-5</v>
      </c>
      <c r="Z171" s="48">
        <f t="shared" si="67"/>
        <v>103.45467523197729</v>
      </c>
      <c r="AA171" s="48">
        <f t="shared" si="68"/>
        <v>104.10599601318425</v>
      </c>
      <c r="AB171" s="48">
        <f t="shared" si="69"/>
        <v>103.44583800686598</v>
      </c>
      <c r="AC171" s="48">
        <f t="shared" si="69"/>
        <v>104.093448007316</v>
      </c>
      <c r="AD171" s="48"/>
      <c r="AE171" s="45">
        <v>42903</v>
      </c>
      <c r="AF171" s="42">
        <v>62739.66</v>
      </c>
      <c r="AG171" s="47">
        <f t="shared" si="70"/>
        <v>0</v>
      </c>
      <c r="AH171" s="48">
        <f t="shared" si="71"/>
        <v>103.84364247204817</v>
      </c>
      <c r="AI171" s="48"/>
      <c r="AJ171" s="48"/>
      <c r="AK171" s="45">
        <v>42903</v>
      </c>
      <c r="AL171" s="42">
        <v>40181.08</v>
      </c>
      <c r="AM171" s="47">
        <f t="shared" si="72"/>
        <v>0</v>
      </c>
      <c r="AN171" s="48">
        <f t="shared" si="73"/>
        <v>103.14379907573513</v>
      </c>
      <c r="AO171" s="48"/>
      <c r="AP171" s="48"/>
      <c r="AQ171" s="60">
        <f t="shared" si="56"/>
        <v>103.88019318930269</v>
      </c>
      <c r="AR171" s="48"/>
      <c r="AS171" s="42">
        <f t="shared" si="57"/>
        <v>103.14379907573513</v>
      </c>
      <c r="AT171" s="42">
        <f t="shared" si="58"/>
        <v>104.26250440439975</v>
      </c>
      <c r="AU171" s="48"/>
      <c r="AV171" s="48"/>
      <c r="AW171" s="48"/>
      <c r="AX171" s="48"/>
      <c r="AY171" s="48"/>
      <c r="AZ171" s="45"/>
    </row>
    <row r="172" spans="2:52" x14ac:dyDescent="0.2">
      <c r="B172" s="45">
        <v>42904</v>
      </c>
      <c r="C172" s="42">
        <v>36590.65</v>
      </c>
      <c r="D172" s="47">
        <f t="shared" si="59"/>
        <v>0</v>
      </c>
      <c r="E172" s="48">
        <f t="shared" si="60"/>
        <v>103.92452242858126</v>
      </c>
      <c r="F172" s="48"/>
      <c r="G172" s="45">
        <v>42904</v>
      </c>
      <c r="H172" s="42">
        <v>36486.79</v>
      </c>
      <c r="I172" s="47">
        <f t="shared" si="61"/>
        <v>0</v>
      </c>
      <c r="J172" s="48">
        <f t="shared" si="62"/>
        <v>104.20081311772047</v>
      </c>
      <c r="K172" s="48"/>
      <c r="L172" s="45">
        <v>42904</v>
      </c>
      <c r="M172" s="42">
        <v>40439.699999999997</v>
      </c>
      <c r="N172" s="47">
        <f t="shared" si="63"/>
        <v>0</v>
      </c>
      <c r="O172" s="48">
        <f t="shared" si="64"/>
        <v>103.9058776373314</v>
      </c>
      <c r="P172" s="48"/>
      <c r="Q172" s="45">
        <v>42904</v>
      </c>
      <c r="R172" s="42">
        <v>38230.85</v>
      </c>
      <c r="S172" s="47">
        <f t="shared" si="65"/>
        <v>0</v>
      </c>
      <c r="T172" s="48">
        <f t="shared" si="66"/>
        <v>104.26250440439975</v>
      </c>
      <c r="U172" s="48"/>
      <c r="V172" s="45">
        <v>42904</v>
      </c>
      <c r="W172" s="42">
        <v>1521.99</v>
      </c>
      <c r="X172" s="47">
        <f t="shared" si="74"/>
        <v>7.8850361726168217E-5</v>
      </c>
      <c r="Y172" s="42">
        <f t="shared" si="55"/>
        <v>3.5117065111833767E-5</v>
      </c>
      <c r="Z172" s="48">
        <f t="shared" si="67"/>
        <v>103.4628326705416</v>
      </c>
      <c r="AA172" s="48">
        <f t="shared" si="68"/>
        <v>104.11786070566828</v>
      </c>
      <c r="AB172" s="48">
        <f t="shared" si="69"/>
        <v>103.45467523197729</v>
      </c>
      <c r="AC172" s="48">
        <f t="shared" si="69"/>
        <v>104.10599601318425</v>
      </c>
      <c r="AD172" s="48"/>
      <c r="AE172" s="45">
        <v>42904</v>
      </c>
      <c r="AF172" s="42">
        <v>62739.66</v>
      </c>
      <c r="AG172" s="47">
        <f t="shared" si="70"/>
        <v>0</v>
      </c>
      <c r="AH172" s="48">
        <f t="shared" si="71"/>
        <v>103.84364247204817</v>
      </c>
      <c r="AI172" s="48"/>
      <c r="AJ172" s="48"/>
      <c r="AK172" s="45">
        <v>42904</v>
      </c>
      <c r="AL172" s="42">
        <v>40181.08</v>
      </c>
      <c r="AM172" s="47">
        <f t="shared" si="72"/>
        <v>0</v>
      </c>
      <c r="AN172" s="48">
        <f t="shared" si="73"/>
        <v>103.14379907573513</v>
      </c>
      <c r="AO172" s="48"/>
      <c r="AP172" s="48"/>
      <c r="AQ172" s="60">
        <f t="shared" si="56"/>
        <v>103.88019318930269</v>
      </c>
      <c r="AR172" s="48"/>
      <c r="AS172" s="42">
        <f t="shared" si="57"/>
        <v>103.14379907573513</v>
      </c>
      <c r="AT172" s="42">
        <f t="shared" si="58"/>
        <v>104.26250440439975</v>
      </c>
      <c r="AU172" s="48"/>
      <c r="AV172" s="48"/>
      <c r="AW172" s="48"/>
      <c r="AX172" s="48"/>
      <c r="AY172" s="48"/>
      <c r="AZ172" s="45"/>
    </row>
    <row r="173" spans="2:52" x14ac:dyDescent="0.2">
      <c r="B173" s="45">
        <v>42905</v>
      </c>
      <c r="C173" s="42">
        <v>36551.69</v>
      </c>
      <c r="D173" s="47">
        <f t="shared" si="59"/>
        <v>-1.0647528808588325E-3</v>
      </c>
      <c r="E173" s="48">
        <f t="shared" si="60"/>
        <v>103.81386849393354</v>
      </c>
      <c r="F173" s="48"/>
      <c r="G173" s="45">
        <v>42905</v>
      </c>
      <c r="H173" s="42">
        <v>36445.75</v>
      </c>
      <c r="I173" s="47">
        <f t="shared" si="61"/>
        <v>-1.1247906434082022E-3</v>
      </c>
      <c r="J173" s="48">
        <f t="shared" si="62"/>
        <v>104.08360901809013</v>
      </c>
      <c r="K173" s="48"/>
      <c r="L173" s="45">
        <v>42905</v>
      </c>
      <c r="M173" s="42">
        <v>40393.089999999997</v>
      </c>
      <c r="N173" s="47">
        <f t="shared" si="63"/>
        <v>-1.1525802614756886E-3</v>
      </c>
      <c r="O173" s="48">
        <f t="shared" si="64"/>
        <v>103.7861177737153</v>
      </c>
      <c r="P173" s="48"/>
      <c r="Q173" s="45">
        <v>42905</v>
      </c>
      <c r="R173" s="42">
        <v>38189.410000000003</v>
      </c>
      <c r="S173" s="47">
        <f t="shared" si="65"/>
        <v>-1.0839413719546664E-3</v>
      </c>
      <c r="T173" s="48">
        <f t="shared" si="66"/>
        <v>104.14948996233221</v>
      </c>
      <c r="U173" s="48"/>
      <c r="V173" s="45">
        <v>42905</v>
      </c>
      <c r="W173" s="42">
        <v>1522.06</v>
      </c>
      <c r="X173" s="47">
        <f t="shared" si="74"/>
        <v>4.5992417821327791E-5</v>
      </c>
      <c r="Y173" s="42">
        <f t="shared" si="55"/>
        <v>3.5117065111833767E-5</v>
      </c>
      <c r="Z173" s="48">
        <f t="shared" si="67"/>
        <v>103.46759117637076</v>
      </c>
      <c r="AA173" s="48">
        <f t="shared" si="68"/>
        <v>104.12630565151422</v>
      </c>
      <c r="AB173" s="48">
        <f t="shared" si="69"/>
        <v>103.4628326705416</v>
      </c>
      <c r="AC173" s="75">
        <f t="shared" si="69"/>
        <v>104.11786070566828</v>
      </c>
      <c r="AD173" s="48"/>
      <c r="AE173" s="45">
        <v>42905</v>
      </c>
      <c r="AF173" s="42">
        <v>62664.6</v>
      </c>
      <c r="AG173" s="47">
        <f t="shared" si="70"/>
        <v>-1.1963724381037766E-3</v>
      </c>
      <c r="AH173" s="48">
        <f t="shared" si="71"/>
        <v>103.71940680032232</v>
      </c>
      <c r="AI173" s="48"/>
      <c r="AJ173" s="48"/>
      <c r="AK173" s="45">
        <v>42905</v>
      </c>
      <c r="AL173" s="42">
        <v>40164.080000000002</v>
      </c>
      <c r="AM173" s="47">
        <f t="shared" si="72"/>
        <v>-4.2308469558305362E-4</v>
      </c>
      <c r="AN173" s="48">
        <f t="shared" si="73"/>
        <v>103.10016051290189</v>
      </c>
      <c r="AO173" s="48"/>
      <c r="AP173" s="48"/>
      <c r="AQ173" s="60">
        <f t="shared" si="56"/>
        <v>103.77544209354924</v>
      </c>
      <c r="AR173" s="48"/>
      <c r="AS173" s="42">
        <f t="shared" si="57"/>
        <v>103.10016051290189</v>
      </c>
      <c r="AT173" s="42">
        <f t="shared" si="58"/>
        <v>104.14948996233221</v>
      </c>
      <c r="AU173" s="48"/>
      <c r="AV173" s="48"/>
      <c r="AW173" s="48"/>
      <c r="AX173" s="48"/>
      <c r="AY173" s="48"/>
      <c r="AZ173" s="45"/>
    </row>
    <row r="174" spans="2:52" x14ac:dyDescent="0.2">
      <c r="B174" s="45">
        <v>42906</v>
      </c>
      <c r="C174" s="42">
        <v>36554.68</v>
      </c>
      <c r="D174" s="47">
        <f t="shared" si="59"/>
        <v>8.1801963192296157E-5</v>
      </c>
      <c r="E174" s="48">
        <f t="shared" si="60"/>
        <v>103.82236067218292</v>
      </c>
      <c r="F174" s="48"/>
      <c r="G174" s="45">
        <v>42906</v>
      </c>
      <c r="H174" s="42">
        <v>36454.51</v>
      </c>
      <c r="I174" s="47">
        <f t="shared" si="61"/>
        <v>2.4035724330007113E-4</v>
      </c>
      <c r="J174" s="48">
        <f t="shared" si="62"/>
        <v>104.10862626742644</v>
      </c>
      <c r="K174" s="48"/>
      <c r="L174" s="45">
        <v>42906</v>
      </c>
      <c r="M174" s="42">
        <v>40400.26</v>
      </c>
      <c r="N174" s="47">
        <f t="shared" si="63"/>
        <v>1.7750560801377269E-4</v>
      </c>
      <c r="O174" s="48">
        <f t="shared" si="64"/>
        <v>103.80454039165411</v>
      </c>
      <c r="P174" s="48"/>
      <c r="Q174" s="45">
        <v>42906</v>
      </c>
      <c r="R174" s="42">
        <v>38197.17</v>
      </c>
      <c r="S174" s="47">
        <f t="shared" si="65"/>
        <v>2.0319769276344601E-4</v>
      </c>
      <c r="T174" s="48">
        <f t="shared" si="66"/>
        <v>104.17065289839505</v>
      </c>
      <c r="U174" s="48"/>
      <c r="V174" s="45">
        <v>42906</v>
      </c>
      <c r="W174" s="42">
        <v>1520.98</v>
      </c>
      <c r="X174" s="47">
        <f t="shared" si="74"/>
        <v>-7.0956466893545844E-4</v>
      </c>
      <c r="Y174" s="42">
        <f t="shared" si="55"/>
        <v>3.5117065111833767E-5</v>
      </c>
      <c r="Z174" s="48">
        <f t="shared" si="67"/>
        <v>103.39417422929215</v>
      </c>
      <c r="AA174" s="48">
        <f t="shared" si="68"/>
        <v>104.05607791417255</v>
      </c>
      <c r="AB174" s="48">
        <f t="shared" si="69"/>
        <v>103.46759117637076</v>
      </c>
      <c r="AC174" s="48">
        <f t="shared" si="69"/>
        <v>104.12630565151422</v>
      </c>
      <c r="AD174" s="48"/>
      <c r="AE174" s="45">
        <v>42906</v>
      </c>
      <c r="AF174" s="42">
        <v>62680.800000000003</v>
      </c>
      <c r="AG174" s="47">
        <f t="shared" si="70"/>
        <v>2.5851916392993779E-4</v>
      </c>
      <c r="AH174" s="48">
        <f t="shared" si="71"/>
        <v>103.74622025465165</v>
      </c>
      <c r="AI174" s="48"/>
      <c r="AJ174" s="48"/>
      <c r="AK174" s="45">
        <v>42906</v>
      </c>
      <c r="AL174" s="42">
        <v>40174.17</v>
      </c>
      <c r="AM174" s="47">
        <f t="shared" si="72"/>
        <v>2.5121949762074713E-4</v>
      </c>
      <c r="AN174" s="48">
        <f t="shared" si="73"/>
        <v>103.12606128343056</v>
      </c>
      <c r="AO174" s="48"/>
      <c r="AP174" s="48"/>
      <c r="AQ174" s="60">
        <f t="shared" si="56"/>
        <v>103.79641029462346</v>
      </c>
      <c r="AR174" s="48"/>
      <c r="AS174" s="42">
        <f t="shared" si="57"/>
        <v>103.12606128343056</v>
      </c>
      <c r="AT174" s="42">
        <f t="shared" si="58"/>
        <v>104.17065289839505</v>
      </c>
      <c r="AU174" s="48"/>
      <c r="AV174" s="48"/>
      <c r="AW174" s="48"/>
      <c r="AX174" s="48"/>
      <c r="AY174" s="48"/>
      <c r="AZ174" s="45"/>
    </row>
    <row r="175" spans="2:52" x14ac:dyDescent="0.2">
      <c r="B175" s="45">
        <v>42907</v>
      </c>
      <c r="C175" s="42">
        <v>36546.480000000003</v>
      </c>
      <c r="D175" s="47">
        <f t="shared" si="59"/>
        <v>-2.2432148222872872E-4</v>
      </c>
      <c r="E175" s="48">
        <f t="shared" si="60"/>
        <v>103.79907108634845</v>
      </c>
      <c r="F175" s="48"/>
      <c r="G175" s="45">
        <v>42907</v>
      </c>
      <c r="H175" s="42">
        <v>36418.660000000003</v>
      </c>
      <c r="I175" s="47">
        <f t="shared" si="61"/>
        <v>-9.8341741529373028E-4</v>
      </c>
      <c r="J175" s="48">
        <f t="shared" si="62"/>
        <v>104.00624403127276</v>
      </c>
      <c r="K175" s="48"/>
      <c r="L175" s="45">
        <v>42907</v>
      </c>
      <c r="M175" s="42">
        <v>40353.589999999997</v>
      </c>
      <c r="N175" s="47">
        <f t="shared" si="63"/>
        <v>-1.1551905854072508E-3</v>
      </c>
      <c r="O175" s="48">
        <f t="shared" si="64"/>
        <v>103.68462636387115</v>
      </c>
      <c r="P175" s="48"/>
      <c r="Q175" s="45">
        <v>42907</v>
      </c>
      <c r="R175" s="42">
        <v>38155.54</v>
      </c>
      <c r="S175" s="47">
        <f t="shared" si="65"/>
        <v>-1.0898713176917818E-3</v>
      </c>
      <c r="T175" s="48">
        <f t="shared" si="66"/>
        <v>104.05712029165586</v>
      </c>
      <c r="U175" s="48"/>
      <c r="V175" s="76">
        <v>42907</v>
      </c>
      <c r="W175" s="77">
        <v>1518.72</v>
      </c>
      <c r="X175" s="47">
        <f t="shared" si="74"/>
        <v>-1.4858841010401136E-3</v>
      </c>
      <c r="Y175" s="42">
        <f t="shared" si="55"/>
        <v>3.5117065111833767E-5</v>
      </c>
      <c r="Z175" s="48">
        <f t="shared" si="67"/>
        <v>103.24054246966467</v>
      </c>
      <c r="AA175" s="48">
        <f t="shared" si="68"/>
        <v>103.90511678644668</v>
      </c>
      <c r="AB175" s="48">
        <f t="shared" si="69"/>
        <v>103.39417422929215</v>
      </c>
      <c r="AC175" s="48">
        <f t="shared" si="69"/>
        <v>104.05607791417255</v>
      </c>
      <c r="AD175" s="48"/>
      <c r="AE175" s="45">
        <v>42907</v>
      </c>
      <c r="AF175" s="42">
        <v>62629.67</v>
      </c>
      <c r="AG175" s="47">
        <f t="shared" si="70"/>
        <v>-8.1572028436149857E-4</v>
      </c>
      <c r="AH175" s="48">
        <f t="shared" si="71"/>
        <v>103.66159235836409</v>
      </c>
      <c r="AI175" s="48"/>
      <c r="AJ175" s="48"/>
      <c r="AK175" s="45">
        <v>42907</v>
      </c>
      <c r="AL175" s="42">
        <v>40142.58</v>
      </c>
      <c r="AM175" s="47">
        <f t="shared" si="72"/>
        <v>-7.863261394074339E-4</v>
      </c>
      <c r="AN175" s="48">
        <f t="shared" si="73"/>
        <v>103.04497056578927</v>
      </c>
      <c r="AO175" s="48"/>
      <c r="AP175" s="48"/>
      <c r="AQ175" s="60">
        <f t="shared" si="56"/>
        <v>103.70893744955026</v>
      </c>
      <c r="AR175" s="48"/>
      <c r="AS175" s="42">
        <f t="shared" si="57"/>
        <v>103.04497056578927</v>
      </c>
      <c r="AT175" s="42">
        <f t="shared" si="58"/>
        <v>104.05712029165586</v>
      </c>
      <c r="AU175" s="48"/>
      <c r="AV175" s="48"/>
      <c r="AW175" s="48"/>
      <c r="AX175" s="48"/>
      <c r="AY175" s="48"/>
      <c r="AZ175" s="45"/>
    </row>
    <row r="176" spans="2:52" x14ac:dyDescent="0.2">
      <c r="B176" s="45">
        <v>42908</v>
      </c>
      <c r="C176" s="42">
        <v>36475.96</v>
      </c>
      <c r="D176" s="47">
        <f t="shared" si="59"/>
        <v>-1.9295975973611101E-3</v>
      </c>
      <c r="E176" s="48">
        <f t="shared" si="60"/>
        <v>103.59878064817191</v>
      </c>
      <c r="F176" s="48"/>
      <c r="G176" s="45">
        <v>42908</v>
      </c>
      <c r="H176" s="42">
        <v>36379.96</v>
      </c>
      <c r="I176" s="47">
        <f t="shared" si="61"/>
        <v>-1.0626420631622002E-3</v>
      </c>
      <c r="J176" s="48">
        <f t="shared" si="62"/>
        <v>103.89572262153361</v>
      </c>
      <c r="K176" s="48"/>
      <c r="L176" s="45">
        <v>42908</v>
      </c>
      <c r="M176" s="42">
        <v>40312.57</v>
      </c>
      <c r="N176" s="47">
        <f t="shared" si="63"/>
        <v>-1.0165142679994243E-3</v>
      </c>
      <c r="O176" s="48">
        <f t="shared" si="64"/>
        <v>103.57922946180008</v>
      </c>
      <c r="P176" s="48"/>
      <c r="Q176" s="45">
        <v>42908</v>
      </c>
      <c r="R176" s="42">
        <v>38109.56</v>
      </c>
      <c r="S176" s="47">
        <f t="shared" si="65"/>
        <v>-1.2050674685774032E-3</v>
      </c>
      <c r="T176" s="48">
        <f t="shared" si="66"/>
        <v>103.93172444111855</v>
      </c>
      <c r="U176" s="48"/>
      <c r="V176" s="45">
        <v>42908</v>
      </c>
      <c r="W176" s="42">
        <v>1520.84</v>
      </c>
      <c r="X176" s="47">
        <f t="shared" si="74"/>
        <v>1.3959123472397916E-3</v>
      </c>
      <c r="Y176" s="42">
        <f t="shared" si="55"/>
        <v>3.5117065111833767E-5</v>
      </c>
      <c r="Z176" s="48">
        <f t="shared" si="67"/>
        <v>103.38465721763382</v>
      </c>
      <c r="AA176" s="48">
        <f t="shared" si="68"/>
        <v>104.05380806466192</v>
      </c>
      <c r="AB176" s="48">
        <f t="shared" si="69"/>
        <v>103.24054246966467</v>
      </c>
      <c r="AC176" s="48">
        <f t="shared" si="69"/>
        <v>103.90511678644668</v>
      </c>
      <c r="AD176" s="48"/>
      <c r="AE176" s="45">
        <v>42908</v>
      </c>
      <c r="AF176" s="42">
        <v>62562.29</v>
      </c>
      <c r="AG176" s="47">
        <f t="shared" si="70"/>
        <v>-1.0758479168100354E-3</v>
      </c>
      <c r="AH176" s="48">
        <f t="shared" si="71"/>
        <v>103.55006825017213</v>
      </c>
      <c r="AI176" s="48"/>
      <c r="AJ176" s="48"/>
      <c r="AK176" s="45">
        <v>42908</v>
      </c>
      <c r="AL176" s="42">
        <v>40124.120000000003</v>
      </c>
      <c r="AM176" s="47">
        <f t="shared" si="72"/>
        <v>-4.5986082608540091E-4</v>
      </c>
      <c r="AN176" s="48">
        <f t="shared" si="73"/>
        <v>102.99758422050094</v>
      </c>
      <c r="AO176" s="48"/>
      <c r="AP176" s="48"/>
      <c r="AQ176" s="60">
        <f t="shared" si="56"/>
        <v>103.59218494054954</v>
      </c>
      <c r="AR176" s="48"/>
      <c r="AS176" s="42">
        <f t="shared" si="57"/>
        <v>102.99758422050094</v>
      </c>
      <c r="AT176" s="42">
        <f t="shared" si="58"/>
        <v>103.93172444111855</v>
      </c>
      <c r="AU176" s="48"/>
      <c r="AV176" s="48"/>
      <c r="AW176" s="48"/>
      <c r="AX176" s="48"/>
      <c r="AY176" s="48"/>
      <c r="AZ176" s="45"/>
    </row>
    <row r="177" spans="2:52" x14ac:dyDescent="0.2">
      <c r="B177" s="45">
        <v>42909</v>
      </c>
      <c r="C177" s="42">
        <v>36497.620000000003</v>
      </c>
      <c r="D177" s="47">
        <f t="shared" si="59"/>
        <v>5.9381576249140089E-4</v>
      </c>
      <c r="E177" s="48">
        <f t="shared" si="60"/>
        <v>103.66029923709569</v>
      </c>
      <c r="F177" s="48"/>
      <c r="G177" s="45">
        <v>42909</v>
      </c>
      <c r="H177" s="42">
        <v>36392.400000000001</v>
      </c>
      <c r="I177" s="47">
        <f t="shared" si="61"/>
        <v>3.4194650021612816E-4</v>
      </c>
      <c r="J177" s="48">
        <f t="shared" si="62"/>
        <v>103.93124940027147</v>
      </c>
      <c r="K177" s="48"/>
      <c r="L177" s="45">
        <v>42909</v>
      </c>
      <c r="M177" s="42">
        <v>40353.01</v>
      </c>
      <c r="N177" s="47">
        <f t="shared" si="63"/>
        <v>1.0031610487746256E-3</v>
      </c>
      <c r="O177" s="48">
        <f t="shared" si="64"/>
        <v>103.68313611025825</v>
      </c>
      <c r="P177" s="48"/>
      <c r="Q177" s="45">
        <v>42909</v>
      </c>
      <c r="R177" s="42">
        <v>38132.559999999998</v>
      </c>
      <c r="S177" s="47">
        <f t="shared" si="65"/>
        <v>6.035231054883905E-4</v>
      </c>
      <c r="T177" s="48">
        <f t="shared" si="66"/>
        <v>103.99444963821202</v>
      </c>
      <c r="U177" s="48"/>
      <c r="V177" s="45">
        <v>42909</v>
      </c>
      <c r="W177" s="42">
        <v>1518.37</v>
      </c>
      <c r="X177" s="47">
        <f t="shared" si="74"/>
        <v>-1.6241024696878048E-3</v>
      </c>
      <c r="Y177" s="42">
        <f t="shared" si="55"/>
        <v>3.5117065111833767E-5</v>
      </c>
      <c r="Z177" s="48">
        <f t="shared" si="67"/>
        <v>103.21674994051882</v>
      </c>
      <c r="AA177" s="48">
        <f t="shared" si="68"/>
        <v>103.88846808235662</v>
      </c>
      <c r="AB177" s="48">
        <f t="shared" si="69"/>
        <v>103.38465721763382</v>
      </c>
      <c r="AC177" s="48">
        <f t="shared" si="69"/>
        <v>104.05380806466192</v>
      </c>
      <c r="AD177" s="48"/>
      <c r="AE177" s="45">
        <v>42909</v>
      </c>
      <c r="AF177" s="42">
        <v>62593.86</v>
      </c>
      <c r="AG177" s="47">
        <f t="shared" si="70"/>
        <v>5.046170784348547E-4</v>
      </c>
      <c r="AH177" s="48">
        <f t="shared" si="71"/>
        <v>103.60232138308426</v>
      </c>
      <c r="AI177" s="48"/>
      <c r="AJ177" s="48"/>
      <c r="AK177" s="45">
        <v>42909</v>
      </c>
      <c r="AL177" s="42">
        <v>40144.04</v>
      </c>
      <c r="AM177" s="47">
        <f t="shared" si="72"/>
        <v>4.9645948621424019E-4</v>
      </c>
      <c r="AN177" s="48">
        <f t="shared" si="73"/>
        <v>103.04871834824436</v>
      </c>
      <c r="AO177" s="48"/>
      <c r="AP177" s="48"/>
      <c r="AQ177" s="60">
        <f t="shared" si="56"/>
        <v>103.65336235286101</v>
      </c>
      <c r="AR177" s="48"/>
      <c r="AS177" s="42">
        <f t="shared" si="57"/>
        <v>103.04871834824436</v>
      </c>
      <c r="AT177" s="42">
        <f t="shared" si="58"/>
        <v>103.99444963821202</v>
      </c>
      <c r="AU177" s="48"/>
      <c r="AV177" s="48"/>
      <c r="AW177" s="48"/>
      <c r="AX177" s="48"/>
      <c r="AY177" s="48"/>
      <c r="AZ177" s="45"/>
    </row>
    <row r="178" spans="2:52" x14ac:dyDescent="0.2">
      <c r="B178" s="45">
        <v>42910</v>
      </c>
      <c r="C178" s="42">
        <v>36497.620000000003</v>
      </c>
      <c r="D178" s="47">
        <f t="shared" si="59"/>
        <v>0</v>
      </c>
      <c r="E178" s="48">
        <f t="shared" si="60"/>
        <v>103.66029923709569</v>
      </c>
      <c r="F178" s="48"/>
      <c r="G178" s="45">
        <v>42910</v>
      </c>
      <c r="H178" s="42">
        <v>36392.400000000001</v>
      </c>
      <c r="I178" s="47">
        <f t="shared" si="61"/>
        <v>0</v>
      </c>
      <c r="J178" s="48">
        <f t="shared" si="62"/>
        <v>103.93124940027147</v>
      </c>
      <c r="K178" s="48"/>
      <c r="L178" s="45">
        <v>42910</v>
      </c>
      <c r="M178" s="42">
        <v>40353.01</v>
      </c>
      <c r="N178" s="47">
        <f t="shared" si="63"/>
        <v>0</v>
      </c>
      <c r="O178" s="48">
        <f t="shared" si="64"/>
        <v>103.68313611025825</v>
      </c>
      <c r="P178" s="48"/>
      <c r="Q178" s="45">
        <v>42910</v>
      </c>
      <c r="R178" s="42">
        <v>38132.559999999998</v>
      </c>
      <c r="S178" s="47">
        <f t="shared" si="65"/>
        <v>0</v>
      </c>
      <c r="T178" s="48">
        <f t="shared" si="66"/>
        <v>103.99444963821202</v>
      </c>
      <c r="U178" s="48"/>
      <c r="V178" s="45">
        <v>42910</v>
      </c>
      <c r="W178" s="42">
        <v>1518.5</v>
      </c>
      <c r="X178" s="47">
        <f t="shared" si="74"/>
        <v>8.5618129968434431E-5</v>
      </c>
      <c r="Y178" s="42">
        <f t="shared" si="55"/>
        <v>3.5117065111833767E-5</v>
      </c>
      <c r="Z178" s="48">
        <f t="shared" si="67"/>
        <v>103.22558716563015</v>
      </c>
      <c r="AA178" s="48">
        <f t="shared" si="68"/>
        <v>103.90101107681714</v>
      </c>
      <c r="AB178" s="48">
        <f t="shared" si="69"/>
        <v>103.21674994051882</v>
      </c>
      <c r="AC178" s="48">
        <f t="shared" si="69"/>
        <v>103.88846808235662</v>
      </c>
      <c r="AD178" s="48"/>
      <c r="AE178" s="45">
        <v>42910</v>
      </c>
      <c r="AF178" s="42">
        <v>62593.86</v>
      </c>
      <c r="AG178" s="47">
        <f t="shared" si="70"/>
        <v>0</v>
      </c>
      <c r="AH178" s="48">
        <f t="shared" si="71"/>
        <v>103.60232138308426</v>
      </c>
      <c r="AI178" s="48"/>
      <c r="AJ178" s="48"/>
      <c r="AK178" s="45">
        <v>42910</v>
      </c>
      <c r="AL178" s="42">
        <v>40144.04</v>
      </c>
      <c r="AM178" s="47">
        <f t="shared" si="72"/>
        <v>0</v>
      </c>
      <c r="AN178" s="48">
        <f t="shared" si="73"/>
        <v>103.04871834824436</v>
      </c>
      <c r="AO178" s="48"/>
      <c r="AP178" s="48"/>
      <c r="AQ178" s="60">
        <f t="shared" si="56"/>
        <v>103.65336235286101</v>
      </c>
      <c r="AR178" s="48"/>
      <c r="AS178" s="42">
        <f t="shared" si="57"/>
        <v>103.04871834824436</v>
      </c>
      <c r="AT178" s="42">
        <f t="shared" si="58"/>
        <v>103.99444963821202</v>
      </c>
      <c r="AU178" s="48"/>
      <c r="AV178" s="48"/>
      <c r="AW178" s="48"/>
      <c r="AX178" s="48"/>
      <c r="AY178" s="48"/>
      <c r="AZ178" s="45"/>
    </row>
    <row r="179" spans="2:52" x14ac:dyDescent="0.2">
      <c r="B179" s="45">
        <v>42911</v>
      </c>
      <c r="C179" s="42">
        <v>36497.620000000003</v>
      </c>
      <c r="D179" s="47">
        <f t="shared" si="59"/>
        <v>0</v>
      </c>
      <c r="E179" s="48">
        <f t="shared" si="60"/>
        <v>103.66029923709569</v>
      </c>
      <c r="F179" s="48"/>
      <c r="G179" s="45">
        <v>42911</v>
      </c>
      <c r="H179" s="42">
        <v>36392.400000000001</v>
      </c>
      <c r="I179" s="47">
        <f t="shared" si="61"/>
        <v>0</v>
      </c>
      <c r="J179" s="48">
        <f t="shared" si="62"/>
        <v>103.93124940027147</v>
      </c>
      <c r="K179" s="48"/>
      <c r="L179" s="45">
        <v>42911</v>
      </c>
      <c r="M179" s="42">
        <v>40353.01</v>
      </c>
      <c r="N179" s="47">
        <f t="shared" si="63"/>
        <v>0</v>
      </c>
      <c r="O179" s="48">
        <f t="shared" si="64"/>
        <v>103.68313611025825</v>
      </c>
      <c r="P179" s="48"/>
      <c r="Q179" s="45">
        <v>42911</v>
      </c>
      <c r="R179" s="42">
        <v>38132.559999999998</v>
      </c>
      <c r="S179" s="47">
        <f t="shared" si="65"/>
        <v>0</v>
      </c>
      <c r="T179" s="48">
        <f t="shared" si="66"/>
        <v>103.99444963821202</v>
      </c>
      <c r="U179" s="48"/>
      <c r="V179" s="45">
        <v>42911</v>
      </c>
      <c r="W179" s="42">
        <v>1518.65</v>
      </c>
      <c r="X179" s="47">
        <f t="shared" si="74"/>
        <v>9.8781692459803949E-5</v>
      </c>
      <c r="Y179" s="42">
        <f t="shared" si="55"/>
        <v>3.5117065111833767E-5</v>
      </c>
      <c r="Z179" s="48">
        <f t="shared" si="67"/>
        <v>103.23578396383553</v>
      </c>
      <c r="AA179" s="48">
        <f t="shared" si="68"/>
        <v>103.91492329311076</v>
      </c>
      <c r="AB179" s="48">
        <f t="shared" si="69"/>
        <v>103.22558716563015</v>
      </c>
      <c r="AC179" s="48">
        <f t="shared" si="69"/>
        <v>103.90101107681714</v>
      </c>
      <c r="AD179" s="48"/>
      <c r="AE179" s="45">
        <v>42911</v>
      </c>
      <c r="AF179" s="42">
        <v>62593.86</v>
      </c>
      <c r="AG179" s="47">
        <f t="shared" si="70"/>
        <v>0</v>
      </c>
      <c r="AH179" s="48">
        <f t="shared" si="71"/>
        <v>103.60232138308426</v>
      </c>
      <c r="AI179" s="48"/>
      <c r="AJ179" s="48"/>
      <c r="AK179" s="45">
        <v>42911</v>
      </c>
      <c r="AL179" s="42">
        <v>40144.04</v>
      </c>
      <c r="AM179" s="47">
        <f t="shared" si="72"/>
        <v>0</v>
      </c>
      <c r="AN179" s="48">
        <f t="shared" si="73"/>
        <v>103.04871834824436</v>
      </c>
      <c r="AO179" s="48"/>
      <c r="AP179" s="48"/>
      <c r="AQ179" s="60">
        <f t="shared" si="56"/>
        <v>103.65336235286101</v>
      </c>
      <c r="AR179" s="48"/>
      <c r="AS179" s="42">
        <f t="shared" si="57"/>
        <v>103.04871834824436</v>
      </c>
      <c r="AT179" s="42">
        <f t="shared" si="58"/>
        <v>103.99444963821202</v>
      </c>
      <c r="AU179" s="48"/>
      <c r="AV179" s="48"/>
      <c r="AW179" s="48"/>
      <c r="AX179" s="48"/>
      <c r="AY179" s="48"/>
      <c r="AZ179" s="45"/>
    </row>
    <row r="180" spans="2:52" x14ac:dyDescent="0.2">
      <c r="B180" s="45">
        <v>42912</v>
      </c>
      <c r="C180" s="42">
        <v>36497.620000000003</v>
      </c>
      <c r="D180" s="47">
        <f t="shared" si="59"/>
        <v>0</v>
      </c>
      <c r="E180" s="48">
        <f t="shared" si="60"/>
        <v>103.66029923709569</v>
      </c>
      <c r="F180" s="48"/>
      <c r="G180" s="45">
        <v>42912</v>
      </c>
      <c r="H180" s="42">
        <v>36392.400000000001</v>
      </c>
      <c r="I180" s="47">
        <f t="shared" si="61"/>
        <v>0</v>
      </c>
      <c r="J180" s="48">
        <f t="shared" si="62"/>
        <v>103.93124940027147</v>
      </c>
      <c r="K180" s="48"/>
      <c r="L180" s="45">
        <v>42912</v>
      </c>
      <c r="M180" s="42">
        <v>40353.01</v>
      </c>
      <c r="N180" s="47">
        <f t="shared" si="63"/>
        <v>0</v>
      </c>
      <c r="O180" s="48">
        <f t="shared" si="64"/>
        <v>103.68313611025825</v>
      </c>
      <c r="P180" s="48"/>
      <c r="Q180" s="45">
        <v>42912</v>
      </c>
      <c r="R180" s="42">
        <v>38132.559999999998</v>
      </c>
      <c r="S180" s="47">
        <f t="shared" si="65"/>
        <v>0</v>
      </c>
      <c r="T180" s="48">
        <f t="shared" si="66"/>
        <v>103.99444963821202</v>
      </c>
      <c r="U180" s="48"/>
      <c r="V180" s="45">
        <v>42912</v>
      </c>
      <c r="W180" s="42">
        <v>1518.72</v>
      </c>
      <c r="X180" s="47">
        <f t="shared" si="74"/>
        <v>4.6093569946892288E-5</v>
      </c>
      <c r="Y180" s="42">
        <f t="shared" si="55"/>
        <v>3.5117065111833767E-5</v>
      </c>
      <c r="Z180" s="48">
        <f t="shared" si="67"/>
        <v>103.24054246966469</v>
      </c>
      <c r="AA180" s="48">
        <f t="shared" si="68"/>
        <v>103.92336229002348</v>
      </c>
      <c r="AB180" s="48">
        <f t="shared" si="69"/>
        <v>103.23578396383553</v>
      </c>
      <c r="AC180" s="48">
        <f t="shared" si="69"/>
        <v>103.91492329311076</v>
      </c>
      <c r="AD180" s="48"/>
      <c r="AE180" s="45">
        <v>42912</v>
      </c>
      <c r="AF180" s="42">
        <v>62593.86</v>
      </c>
      <c r="AG180" s="47">
        <f t="shared" si="70"/>
        <v>0</v>
      </c>
      <c r="AH180" s="48">
        <f t="shared" si="71"/>
        <v>103.60232138308426</v>
      </c>
      <c r="AI180" s="48"/>
      <c r="AJ180" s="48"/>
      <c r="AK180" s="45">
        <v>42912</v>
      </c>
      <c r="AL180" s="42">
        <v>40144.04</v>
      </c>
      <c r="AM180" s="47">
        <f t="shared" si="72"/>
        <v>0</v>
      </c>
      <c r="AN180" s="48">
        <f t="shared" si="73"/>
        <v>103.04871834824436</v>
      </c>
      <c r="AO180" s="48"/>
      <c r="AP180" s="48"/>
      <c r="AQ180" s="60">
        <f t="shared" si="56"/>
        <v>103.65336235286101</v>
      </c>
      <c r="AR180" s="48"/>
      <c r="AS180" s="42">
        <f t="shared" si="57"/>
        <v>103.04871834824436</v>
      </c>
      <c r="AT180" s="42">
        <f t="shared" si="58"/>
        <v>103.99444963821202</v>
      </c>
      <c r="AU180" s="48"/>
      <c r="AV180" s="48"/>
      <c r="AW180" s="48"/>
      <c r="AX180" s="48"/>
      <c r="AY180" s="48"/>
      <c r="AZ180" s="45"/>
    </row>
    <row r="181" spans="2:52" x14ac:dyDescent="0.2">
      <c r="B181" s="45">
        <v>42913</v>
      </c>
      <c r="C181" s="42">
        <v>36459.46</v>
      </c>
      <c r="D181" s="47">
        <f t="shared" si="59"/>
        <v>-1.0455476274892073E-3</v>
      </c>
      <c r="E181" s="48">
        <f t="shared" si="60"/>
        <v>103.55191745716351</v>
      </c>
      <c r="F181" s="48"/>
      <c r="G181" s="45">
        <v>42913</v>
      </c>
      <c r="H181" s="42">
        <v>36358.019999999997</v>
      </c>
      <c r="I181" s="47">
        <f t="shared" si="61"/>
        <v>-9.4470274013269684E-4</v>
      </c>
      <c r="J181" s="48">
        <f t="shared" si="62"/>
        <v>103.83306526417762</v>
      </c>
      <c r="K181" s="48"/>
      <c r="L181" s="45">
        <v>42913</v>
      </c>
      <c r="M181" s="42">
        <v>40305.360000000001</v>
      </c>
      <c r="N181" s="47">
        <f t="shared" si="63"/>
        <v>-1.1808288898399466E-3</v>
      </c>
      <c r="O181" s="48">
        <f t="shared" si="64"/>
        <v>103.56070406775005</v>
      </c>
      <c r="P181" s="48"/>
      <c r="Q181" s="45">
        <v>42913</v>
      </c>
      <c r="R181" s="42">
        <v>38097.74</v>
      </c>
      <c r="S181" s="47">
        <f t="shared" si="65"/>
        <v>-9.1313040614104946E-4</v>
      </c>
      <c r="T181" s="48">
        <f t="shared" si="66"/>
        <v>103.89948914417747</v>
      </c>
      <c r="U181" s="48"/>
      <c r="V181" s="45">
        <v>42913</v>
      </c>
      <c r="W181" s="42">
        <v>1516.12</v>
      </c>
      <c r="X181" s="47">
        <f t="shared" si="74"/>
        <v>-1.7119679730299708E-3</v>
      </c>
      <c r="Y181" s="42">
        <f t="shared" si="55"/>
        <v>3.5117065111833767E-5</v>
      </c>
      <c r="Z181" s="48">
        <f t="shared" si="67"/>
        <v>103.06379796743838</v>
      </c>
      <c r="AA181" s="48">
        <f t="shared" si="68"/>
        <v>103.74909830561354</v>
      </c>
      <c r="AB181" s="48">
        <f>+Z180</f>
        <v>103.24054246966469</v>
      </c>
      <c r="AC181" s="48">
        <f t="shared" si="69"/>
        <v>103.92336229002348</v>
      </c>
      <c r="AD181" s="48"/>
      <c r="AE181" s="45">
        <v>42913</v>
      </c>
      <c r="AF181" s="42">
        <v>62530.62</v>
      </c>
      <c r="AG181" s="47">
        <f t="shared" si="70"/>
        <v>-1.0103227377253887E-3</v>
      </c>
      <c r="AH181" s="48">
        <f t="shared" si="71"/>
        <v>103.4976496021098</v>
      </c>
      <c r="AI181" s="48"/>
      <c r="AJ181" s="48"/>
      <c r="AK181" s="45">
        <v>42913</v>
      </c>
      <c r="AL181" s="42">
        <v>40120.699999999997</v>
      </c>
      <c r="AM181" s="47">
        <f t="shared" si="72"/>
        <v>-5.8140635571313215E-4</v>
      </c>
      <c r="AN181" s="48">
        <f t="shared" si="73"/>
        <v>102.98880516844861</v>
      </c>
      <c r="AO181" s="48"/>
      <c r="AP181" s="48"/>
      <c r="AQ181" s="60">
        <f t="shared" si="56"/>
        <v>103.55527178397119</v>
      </c>
      <c r="AR181" s="48"/>
      <c r="AS181" s="42">
        <f t="shared" si="57"/>
        <v>102.98880516844861</v>
      </c>
      <c r="AT181" s="42">
        <f t="shared" si="58"/>
        <v>103.89948914417747</v>
      </c>
      <c r="AU181" s="48"/>
      <c r="AV181" s="48"/>
      <c r="AW181" s="48"/>
      <c r="AX181" s="48"/>
      <c r="AY181" s="48"/>
      <c r="AZ181" s="45"/>
    </row>
    <row r="182" spans="2:52" x14ac:dyDescent="0.2">
      <c r="B182" s="45">
        <v>42914</v>
      </c>
      <c r="C182" s="42">
        <v>36384.870000000003</v>
      </c>
      <c r="D182" s="47">
        <f t="shared" si="59"/>
        <v>-2.0458339207436449E-3</v>
      </c>
      <c r="E182" s="48">
        <f t="shared" si="60"/>
        <v>103.3400674318716</v>
      </c>
      <c r="F182" s="48"/>
      <c r="G182" s="45">
        <v>42914</v>
      </c>
      <c r="H182" s="42">
        <v>36288.199999999997</v>
      </c>
      <c r="I182" s="47">
        <f t="shared" si="61"/>
        <v>-1.92034659753193E-3</v>
      </c>
      <c r="J182" s="48">
        <f t="shared" si="62"/>
        <v>103.63366979058624</v>
      </c>
      <c r="K182" s="48"/>
      <c r="L182" s="45">
        <v>42914</v>
      </c>
      <c r="M182" s="42">
        <v>40213.980000000003</v>
      </c>
      <c r="N182" s="47">
        <f t="shared" si="63"/>
        <v>-2.2671922543303635E-3</v>
      </c>
      <c r="O182" s="48">
        <f t="shared" si="64"/>
        <v>103.32591204163465</v>
      </c>
      <c r="P182" s="48"/>
      <c r="Q182" s="45">
        <v>42914</v>
      </c>
      <c r="R182" s="42">
        <v>38022.410000000003</v>
      </c>
      <c r="S182" s="47">
        <f t="shared" si="65"/>
        <v>-1.9772826419623968E-3</v>
      </c>
      <c r="T182" s="48">
        <f t="shared" si="66"/>
        <v>103.69405048778393</v>
      </c>
      <c r="U182" s="48"/>
      <c r="V182" s="45">
        <v>42914</v>
      </c>
      <c r="W182" s="42">
        <v>1515.86</v>
      </c>
      <c r="X182" s="47">
        <f t="shared" si="74"/>
        <v>-1.7149038334696165E-4</v>
      </c>
      <c r="Y182" s="42">
        <f t="shared" si="55"/>
        <v>3.5117065111833767E-5</v>
      </c>
      <c r="Z182" s="48">
        <f t="shared" si="67"/>
        <v>103.04612351721575</v>
      </c>
      <c r="AA182" s="48">
        <f t="shared" si="68"/>
        <v>103.7349496968137</v>
      </c>
      <c r="AB182" s="48">
        <f t="shared" si="69"/>
        <v>103.06379796743838</v>
      </c>
      <c r="AC182" s="48">
        <f t="shared" si="69"/>
        <v>103.74909830561354</v>
      </c>
      <c r="AD182" s="48"/>
      <c r="AE182" s="45">
        <v>42914</v>
      </c>
      <c r="AF182" s="42">
        <v>62411.83</v>
      </c>
      <c r="AG182" s="47">
        <f t="shared" si="70"/>
        <v>-1.8997092944225136E-3</v>
      </c>
      <c r="AH182" s="48">
        <f t="shared" si="71"/>
        <v>103.30103415520979</v>
      </c>
      <c r="AI182" s="48"/>
      <c r="AJ182" s="48"/>
      <c r="AK182" s="45">
        <v>42914</v>
      </c>
      <c r="AL182" s="42">
        <v>40067.129999999997</v>
      </c>
      <c r="AM182" s="47">
        <f t="shared" si="72"/>
        <v>-1.3352209707208074E-3</v>
      </c>
      <c r="AN182" s="48">
        <f t="shared" si="73"/>
        <v>102.85129235603821</v>
      </c>
      <c r="AO182" s="48"/>
      <c r="AP182" s="48"/>
      <c r="AQ182" s="60">
        <f t="shared" si="56"/>
        <v>103.35767104385407</v>
      </c>
      <c r="AR182" s="48"/>
      <c r="AS182" s="42">
        <f t="shared" si="57"/>
        <v>102.85129235603821</v>
      </c>
      <c r="AT182" s="42">
        <f t="shared" si="58"/>
        <v>103.69405048778393</v>
      </c>
      <c r="AU182" s="48"/>
      <c r="AV182" s="48"/>
      <c r="AW182" s="48"/>
      <c r="AX182" s="48"/>
      <c r="AY182" s="48"/>
      <c r="AZ182" s="45"/>
    </row>
    <row r="183" spans="2:52" x14ac:dyDescent="0.2">
      <c r="B183" s="45">
        <v>42915</v>
      </c>
      <c r="C183" s="42">
        <v>36372.85</v>
      </c>
      <c r="D183" s="47">
        <f t="shared" si="59"/>
        <v>-3.3035709623274734E-4</v>
      </c>
      <c r="E183" s="48">
        <f t="shared" si="60"/>
        <v>103.30592830727031</v>
      </c>
      <c r="F183" s="48"/>
      <c r="G183" s="45">
        <v>42915</v>
      </c>
      <c r="H183" s="42">
        <v>36291.29</v>
      </c>
      <c r="I183" s="47">
        <f t="shared" si="61"/>
        <v>8.5151647091885607E-5</v>
      </c>
      <c r="J183" s="48">
        <f t="shared" si="62"/>
        <v>103.64249436826309</v>
      </c>
      <c r="K183" s="48"/>
      <c r="L183" s="45">
        <v>42915</v>
      </c>
      <c r="M183" s="42">
        <v>40212.57</v>
      </c>
      <c r="N183" s="47">
        <f t="shared" si="63"/>
        <v>-3.5062433512034197E-5</v>
      </c>
      <c r="O183" s="48">
        <f t="shared" si="64"/>
        <v>103.32228918371362</v>
      </c>
      <c r="P183" s="48"/>
      <c r="Q183" s="45">
        <v>42915</v>
      </c>
      <c r="R183" s="42">
        <v>38019.39</v>
      </c>
      <c r="S183" s="47">
        <f t="shared" si="65"/>
        <v>-7.9426843274887915E-5</v>
      </c>
      <c r="T183" s="48">
        <f t="shared" si="66"/>
        <v>103.68581439668729</v>
      </c>
      <c r="U183" s="48"/>
      <c r="V183" s="45">
        <v>42915</v>
      </c>
      <c r="W183" s="42">
        <v>1514.8</v>
      </c>
      <c r="X183" s="47">
        <f t="shared" si="74"/>
        <v>-6.9927301993588653E-4</v>
      </c>
      <c r="Y183" s="42">
        <f t="shared" si="55"/>
        <v>3.5117065111833767E-5</v>
      </c>
      <c r="Z183" s="48">
        <f t="shared" si="67"/>
        <v>102.97406614323118</v>
      </c>
      <c r="AA183" s="48">
        <f t="shared" si="68"/>
        <v>103.66605351224919</v>
      </c>
      <c r="AB183" s="48">
        <f t="shared" si="69"/>
        <v>103.04612351721575</v>
      </c>
      <c r="AC183" s="48">
        <f t="shared" si="69"/>
        <v>103.7349496968137</v>
      </c>
      <c r="AD183" s="48"/>
      <c r="AE183" s="45">
        <v>42915</v>
      </c>
      <c r="AF183" s="42">
        <v>62412.56</v>
      </c>
      <c r="AG183" s="47">
        <f t="shared" si="70"/>
        <v>1.169650048704618E-5</v>
      </c>
      <c r="AH183" s="48">
        <f t="shared" si="71"/>
        <v>103.30224241580611</v>
      </c>
      <c r="AI183" s="48"/>
      <c r="AJ183" s="48"/>
      <c r="AK183" s="45">
        <v>42915</v>
      </c>
      <c r="AL183" s="42">
        <v>40065.199999999997</v>
      </c>
      <c r="AM183" s="47">
        <f t="shared" si="72"/>
        <v>-4.8169160107081055E-5</v>
      </c>
      <c r="AN183" s="48">
        <f t="shared" si="73"/>
        <v>102.84633809566949</v>
      </c>
      <c r="AO183" s="48"/>
      <c r="AP183" s="48"/>
      <c r="AQ183" s="60">
        <f t="shared" si="56"/>
        <v>103.35085112790165</v>
      </c>
      <c r="AR183" s="48"/>
      <c r="AS183" s="42">
        <f t="shared" si="57"/>
        <v>102.84633809566949</v>
      </c>
      <c r="AT183" s="42">
        <f t="shared" si="58"/>
        <v>103.68581439668729</v>
      </c>
      <c r="AU183" s="48"/>
      <c r="AV183" s="48"/>
      <c r="AW183" s="48"/>
      <c r="AX183" s="48"/>
      <c r="AY183" s="48"/>
      <c r="AZ183" s="45"/>
    </row>
    <row r="184" spans="2:52" x14ac:dyDescent="0.2">
      <c r="B184" s="45">
        <v>42916</v>
      </c>
      <c r="C184" s="42">
        <v>36326.25</v>
      </c>
      <c r="D184" s="47">
        <f t="shared" si="59"/>
        <v>-1.2811753821875271E-3</v>
      </c>
      <c r="E184" s="48">
        <f t="shared" si="60"/>
        <v>103.17357529508901</v>
      </c>
      <c r="F184" s="48"/>
      <c r="G184" s="45">
        <v>42916</v>
      </c>
      <c r="H184" s="42">
        <v>36243.32</v>
      </c>
      <c r="I184" s="47">
        <f t="shared" si="61"/>
        <v>-1.321804763622425E-3</v>
      </c>
      <c r="J184" s="48">
        <f t="shared" si="62"/>
        <v>103.50549922549341</v>
      </c>
      <c r="K184" s="48"/>
      <c r="L184" s="45">
        <v>42916</v>
      </c>
      <c r="M184" s="42">
        <v>40149.550000000003</v>
      </c>
      <c r="N184" s="47">
        <f t="shared" si="63"/>
        <v>-1.567171658016342E-3</v>
      </c>
      <c r="O184" s="48">
        <f t="shared" si="64"/>
        <v>103.16036542046353</v>
      </c>
      <c r="P184" s="48"/>
      <c r="Q184" s="45">
        <v>42916</v>
      </c>
      <c r="R184" s="42">
        <v>37962.300000000003</v>
      </c>
      <c r="S184" s="47">
        <f t="shared" si="65"/>
        <v>-1.5016022087676051E-3</v>
      </c>
      <c r="T184" s="48">
        <f t="shared" si="66"/>
        <v>103.53011954877135</v>
      </c>
      <c r="U184" s="48"/>
      <c r="V184" s="45">
        <v>42916</v>
      </c>
      <c r="W184" s="42">
        <v>1515.13</v>
      </c>
      <c r="X184" s="47">
        <f t="shared" si="74"/>
        <v>2.178505413257259E-4</v>
      </c>
      <c r="Y184" s="42">
        <f t="shared" si="55"/>
        <v>3.5117065111833767E-5</v>
      </c>
      <c r="Z184" s="48">
        <f t="shared" si="67"/>
        <v>102.996499099283</v>
      </c>
      <c r="AA184" s="48">
        <f t="shared" si="68"/>
        <v>103.69227766567501</v>
      </c>
      <c r="AB184" s="48">
        <f t="shared" si="69"/>
        <v>102.97406614323118</v>
      </c>
      <c r="AC184" s="48">
        <f t="shared" si="69"/>
        <v>103.66605351224919</v>
      </c>
      <c r="AD184" s="48"/>
      <c r="AE184" s="45">
        <v>42916</v>
      </c>
      <c r="AF184" s="42">
        <v>62325.08</v>
      </c>
      <c r="AG184" s="47">
        <f t="shared" si="70"/>
        <v>-1.4016409517570994E-3</v>
      </c>
      <c r="AH184" s="48">
        <f t="shared" si="71"/>
        <v>103.15744976242777</v>
      </c>
      <c r="AI184" s="48"/>
      <c r="AJ184" s="48"/>
      <c r="AK184" s="45">
        <v>42916</v>
      </c>
      <c r="AL184" s="42">
        <v>40024.9</v>
      </c>
      <c r="AM184" s="47">
        <f t="shared" si="72"/>
        <v>-1.0058604474705302E-3</v>
      </c>
      <c r="AN184" s="48">
        <f t="shared" si="73"/>
        <v>102.74288903201187</v>
      </c>
      <c r="AO184" s="48"/>
      <c r="AP184" s="48"/>
      <c r="AQ184" s="60">
        <f t="shared" si="56"/>
        <v>103.21164971404282</v>
      </c>
      <c r="AR184" s="48"/>
      <c r="AS184" s="42">
        <f t="shared" si="57"/>
        <v>102.74288903201187</v>
      </c>
      <c r="AT184" s="42">
        <f t="shared" si="58"/>
        <v>103.53011954877135</v>
      </c>
      <c r="AU184" s="48"/>
      <c r="AV184" s="48"/>
      <c r="AW184" s="48"/>
      <c r="AX184" s="48"/>
      <c r="AY184" s="48"/>
      <c r="AZ184" s="45"/>
    </row>
    <row r="185" spans="2:52" x14ac:dyDescent="0.2">
      <c r="B185" s="45">
        <v>42917</v>
      </c>
      <c r="C185" s="42">
        <v>36326.25</v>
      </c>
      <c r="D185" s="47">
        <f t="shared" si="59"/>
        <v>0</v>
      </c>
      <c r="E185" s="48">
        <f t="shared" si="60"/>
        <v>103.17357529508901</v>
      </c>
      <c r="G185" s="45">
        <v>42917</v>
      </c>
      <c r="H185" s="42">
        <v>36243.32</v>
      </c>
      <c r="I185" s="47">
        <f t="shared" si="61"/>
        <v>0</v>
      </c>
      <c r="J185" s="48">
        <f t="shared" si="62"/>
        <v>103.50549922549341</v>
      </c>
      <c r="L185" s="45">
        <v>42917</v>
      </c>
      <c r="M185" s="42">
        <v>40149.550000000003</v>
      </c>
      <c r="N185" s="47">
        <f t="shared" si="63"/>
        <v>0</v>
      </c>
      <c r="O185" s="48">
        <f t="shared" si="64"/>
        <v>103.16036542046353</v>
      </c>
      <c r="Q185" s="45">
        <v>42917</v>
      </c>
      <c r="R185" s="42">
        <v>37962.300000000003</v>
      </c>
      <c r="S185" s="47">
        <f t="shared" si="65"/>
        <v>0</v>
      </c>
      <c r="T185" s="48">
        <f t="shared" si="66"/>
        <v>103.53011954877135</v>
      </c>
      <c r="V185" s="45">
        <v>42917</v>
      </c>
      <c r="W185" s="42">
        <v>1515.26</v>
      </c>
      <c r="X185" s="47">
        <f t="shared" si="74"/>
        <v>8.5801218377312694E-5</v>
      </c>
      <c r="Y185" s="42">
        <f t="shared" si="55"/>
        <v>3.6198823578414974E-5</v>
      </c>
      <c r="Z185" s="48">
        <f t="shared" si="67"/>
        <v>103.00533632439432</v>
      </c>
      <c r="AA185" s="48">
        <f t="shared" si="68"/>
        <v>103.7049281279007</v>
      </c>
      <c r="AB185" s="48">
        <f t="shared" si="69"/>
        <v>102.996499099283</v>
      </c>
      <c r="AC185" s="48">
        <f t="shared" si="69"/>
        <v>103.69227766567501</v>
      </c>
      <c r="AD185" s="48"/>
      <c r="AE185" s="45">
        <v>42917</v>
      </c>
      <c r="AF185" s="42">
        <v>62325.08</v>
      </c>
      <c r="AG185" s="47">
        <f t="shared" si="70"/>
        <v>0</v>
      </c>
      <c r="AH185" s="48">
        <f t="shared" si="71"/>
        <v>103.15744976242777</v>
      </c>
      <c r="AI185" s="48"/>
      <c r="AJ185" s="48"/>
      <c r="AK185" s="45">
        <v>42917</v>
      </c>
      <c r="AL185" s="42">
        <v>40024.9</v>
      </c>
      <c r="AM185" s="47">
        <f t="shared" si="72"/>
        <v>0</v>
      </c>
      <c r="AN185" s="48">
        <f t="shared" si="73"/>
        <v>102.74288903201187</v>
      </c>
      <c r="AO185" s="48"/>
      <c r="AP185" s="48"/>
      <c r="AQ185" s="60">
        <f t="shared" si="56"/>
        <v>103.21164971404282</v>
      </c>
      <c r="AR185" s="48"/>
      <c r="AS185" s="42">
        <f t="shared" si="57"/>
        <v>102.74288903201187</v>
      </c>
      <c r="AT185" s="42">
        <f t="shared" si="58"/>
        <v>103.53011954877135</v>
      </c>
      <c r="AU185" s="48"/>
      <c r="AV185" s="48"/>
      <c r="AW185" s="48"/>
      <c r="AX185" s="48"/>
      <c r="AY185" s="48"/>
      <c r="AZ185" s="45"/>
    </row>
    <row r="186" spans="2:52" x14ac:dyDescent="0.2">
      <c r="B186" s="45">
        <v>42918</v>
      </c>
      <c r="C186" s="42">
        <v>36326.25</v>
      </c>
      <c r="D186" s="47">
        <f t="shared" si="59"/>
        <v>0</v>
      </c>
      <c r="E186" s="48">
        <f t="shared" si="60"/>
        <v>103.17357529508901</v>
      </c>
      <c r="G186" s="45">
        <v>42918</v>
      </c>
      <c r="H186" s="42">
        <v>36243.32</v>
      </c>
      <c r="I186" s="47">
        <f t="shared" si="61"/>
        <v>0</v>
      </c>
      <c r="J186" s="48">
        <f t="shared" si="62"/>
        <v>103.50549922549341</v>
      </c>
      <c r="L186" s="45">
        <v>42918</v>
      </c>
      <c r="M186" s="42">
        <v>40149.550000000003</v>
      </c>
      <c r="N186" s="47">
        <f t="shared" si="63"/>
        <v>0</v>
      </c>
      <c r="O186" s="48">
        <f t="shared" si="64"/>
        <v>103.16036542046353</v>
      </c>
      <c r="Q186" s="45">
        <v>42918</v>
      </c>
      <c r="R186" s="42">
        <v>37962.300000000003</v>
      </c>
      <c r="S186" s="47">
        <f t="shared" si="65"/>
        <v>0</v>
      </c>
      <c r="T186" s="48">
        <f t="shared" si="66"/>
        <v>103.53011954877135</v>
      </c>
      <c r="V186" s="45">
        <v>42918</v>
      </c>
      <c r="W186" s="42">
        <v>1515.37</v>
      </c>
      <c r="X186" s="47">
        <f t="shared" si="74"/>
        <v>7.2594802212000431E-5</v>
      </c>
      <c r="Y186" s="42">
        <f t="shared" si="55"/>
        <v>3.6198823578414974E-5</v>
      </c>
      <c r="Z186" s="48">
        <f t="shared" si="67"/>
        <v>103.01281397641156</v>
      </c>
      <c r="AA186" s="48">
        <f t="shared" si="68"/>
        <v>103.71621056304407</v>
      </c>
      <c r="AB186" s="48">
        <f t="shared" si="69"/>
        <v>103.00533632439432</v>
      </c>
      <c r="AC186" s="48">
        <f t="shared" si="69"/>
        <v>103.7049281279007</v>
      </c>
      <c r="AD186" s="48"/>
      <c r="AE186" s="45">
        <v>42918</v>
      </c>
      <c r="AF186" s="42">
        <v>62325.08</v>
      </c>
      <c r="AG186" s="47">
        <f t="shared" si="70"/>
        <v>0</v>
      </c>
      <c r="AH186" s="48">
        <f t="shared" si="71"/>
        <v>103.15744976242777</v>
      </c>
      <c r="AI186" s="48"/>
      <c r="AJ186" s="48"/>
      <c r="AK186" s="45">
        <v>42918</v>
      </c>
      <c r="AL186" s="42">
        <v>40024.9</v>
      </c>
      <c r="AM186" s="47">
        <f t="shared" si="72"/>
        <v>0</v>
      </c>
      <c r="AN186" s="48">
        <f t="shared" si="73"/>
        <v>102.74288903201187</v>
      </c>
      <c r="AO186" s="48"/>
      <c r="AP186" s="48"/>
      <c r="AQ186" s="60">
        <f t="shared" si="56"/>
        <v>103.21164971404282</v>
      </c>
      <c r="AR186" s="48"/>
      <c r="AS186" s="42">
        <f t="shared" si="57"/>
        <v>102.74288903201187</v>
      </c>
      <c r="AT186" s="42">
        <f t="shared" si="58"/>
        <v>103.53011954877135</v>
      </c>
      <c r="AU186" s="48"/>
      <c r="AV186" s="48"/>
      <c r="AW186" s="48"/>
      <c r="AX186" s="48"/>
      <c r="AY186" s="48"/>
      <c r="AZ186" s="45"/>
    </row>
    <row r="187" spans="2:52" x14ac:dyDescent="0.2">
      <c r="B187" s="45">
        <v>42919</v>
      </c>
      <c r="C187" s="42">
        <v>36324.18</v>
      </c>
      <c r="D187" s="47">
        <f t="shared" si="59"/>
        <v>-5.6983586249614859E-5</v>
      </c>
      <c r="E187" s="48">
        <f t="shared" si="60"/>
        <v>103.1676960947625</v>
      </c>
      <c r="G187" s="45">
        <v>42919</v>
      </c>
      <c r="H187" s="42">
        <v>36252.080000000002</v>
      </c>
      <c r="I187" s="47">
        <f t="shared" si="61"/>
        <v>2.4169971183662931E-4</v>
      </c>
      <c r="J187" s="48">
        <f t="shared" si="62"/>
        <v>103.53051647482972</v>
      </c>
      <c r="L187" s="45">
        <v>42919</v>
      </c>
      <c r="M187" s="42">
        <v>40155.49</v>
      </c>
      <c r="N187" s="47">
        <f t="shared" si="63"/>
        <v>1.4794686366337295E-4</v>
      </c>
      <c r="O187" s="48">
        <f t="shared" si="64"/>
        <v>103.17562767298186</v>
      </c>
      <c r="Q187" s="45">
        <v>42919</v>
      </c>
      <c r="R187" s="42">
        <v>37967.120000000003</v>
      </c>
      <c r="S187" s="47">
        <f t="shared" si="65"/>
        <v>1.2696807095458063E-4</v>
      </c>
      <c r="T187" s="48">
        <f t="shared" si="66"/>
        <v>103.54326456833616</v>
      </c>
      <c r="V187" s="45">
        <v>42919</v>
      </c>
      <c r="W187" s="42">
        <v>1514.02</v>
      </c>
      <c r="X187" s="47">
        <f t="shared" si="74"/>
        <v>-8.9087153632438909E-4</v>
      </c>
      <c r="Y187" s="42">
        <f t="shared" si="55"/>
        <v>3.6198823578414974E-5</v>
      </c>
      <c r="Z187" s="48">
        <f t="shared" si="67"/>
        <v>102.9210427925633</v>
      </c>
      <c r="AA187" s="48">
        <f t="shared" si="68"/>
        <v>103.62756714800642</v>
      </c>
      <c r="AB187" s="48">
        <f t="shared" si="69"/>
        <v>103.01281397641156</v>
      </c>
      <c r="AC187" s="48">
        <f t="shared" si="69"/>
        <v>103.71621056304407</v>
      </c>
      <c r="AD187" s="48"/>
      <c r="AE187" s="45">
        <v>42919</v>
      </c>
      <c r="AF187" s="42">
        <v>62343.15</v>
      </c>
      <c r="AG187" s="47">
        <f t="shared" si="70"/>
        <v>2.8993143691113943E-4</v>
      </c>
      <c r="AH187" s="48">
        <f t="shared" si="71"/>
        <v>103.18735835006548</v>
      </c>
      <c r="AI187" s="48"/>
      <c r="AJ187" s="48"/>
      <c r="AK187" s="45">
        <v>42919</v>
      </c>
      <c r="AL187" s="42">
        <v>40037.83</v>
      </c>
      <c r="AM187" s="47">
        <f t="shared" si="72"/>
        <v>3.2304890205847592E-4</v>
      </c>
      <c r="AN187" s="48">
        <f t="shared" si="73"/>
        <v>102.77608000950798</v>
      </c>
      <c r="AO187" s="48"/>
      <c r="AP187" s="48"/>
      <c r="AQ187" s="60">
        <f t="shared" si="56"/>
        <v>103.23009052841395</v>
      </c>
      <c r="AR187" s="48"/>
      <c r="AS187" s="42">
        <f t="shared" si="57"/>
        <v>102.77608000950798</v>
      </c>
      <c r="AT187" s="42">
        <f t="shared" si="58"/>
        <v>103.54326456833616</v>
      </c>
      <c r="AU187" s="48"/>
      <c r="AV187" s="48"/>
      <c r="AW187" s="48"/>
      <c r="AX187" s="48"/>
      <c r="AY187" s="48"/>
      <c r="AZ187" s="45"/>
    </row>
    <row r="188" spans="2:52" x14ac:dyDescent="0.2">
      <c r="B188" s="45">
        <v>42920</v>
      </c>
      <c r="C188" s="42">
        <v>36302.730000000003</v>
      </c>
      <c r="D188" s="47">
        <f t="shared" si="59"/>
        <v>-5.9051573910262611E-4</v>
      </c>
      <c r="E188" s="48">
        <f t="shared" si="60"/>
        <v>103.1067739464516</v>
      </c>
      <c r="G188" s="45">
        <v>42920</v>
      </c>
      <c r="H188" s="42">
        <v>36241.949999999997</v>
      </c>
      <c r="I188" s="47">
        <f t="shared" si="61"/>
        <v>-2.7943224223281327E-4</v>
      </c>
      <c r="J188" s="48">
        <f t="shared" si="62"/>
        <v>103.50158671047164</v>
      </c>
      <c r="L188" s="45">
        <v>42920</v>
      </c>
      <c r="M188" s="42">
        <v>40136.449999999997</v>
      </c>
      <c r="N188" s="47">
        <f t="shared" si="63"/>
        <v>-4.7415683384766094E-4</v>
      </c>
      <c r="O188" s="48">
        <f t="shared" si="64"/>
        <v>103.1267062440342</v>
      </c>
      <c r="Q188" s="45">
        <v>42920</v>
      </c>
      <c r="R188" s="42">
        <v>37946.89</v>
      </c>
      <c r="S188" s="47">
        <f t="shared" si="65"/>
        <v>-5.3282945875277044E-4</v>
      </c>
      <c r="T188" s="48">
        <f t="shared" si="66"/>
        <v>103.48809366671871</v>
      </c>
      <c r="V188" s="45">
        <v>42920</v>
      </c>
      <c r="W188" s="42">
        <v>1512.46</v>
      </c>
      <c r="X188" s="47">
        <f t="shared" si="74"/>
        <v>-1.0303694799276286E-3</v>
      </c>
      <c r="Y188" s="42">
        <f t="shared" si="55"/>
        <v>3.6198823578414974E-5</v>
      </c>
      <c r="Z188" s="48">
        <f t="shared" si="67"/>
        <v>102.81499609122751</v>
      </c>
      <c r="AA188" s="48">
        <f t="shared" si="68"/>
        <v>103.52454366155901</v>
      </c>
      <c r="AB188" s="48">
        <f t="shared" si="69"/>
        <v>102.9210427925633</v>
      </c>
      <c r="AC188" s="48">
        <f t="shared" si="69"/>
        <v>103.62756714800642</v>
      </c>
      <c r="AD188" s="48"/>
      <c r="AE188" s="45">
        <v>42920</v>
      </c>
      <c r="AF188" s="42">
        <v>62303.77</v>
      </c>
      <c r="AG188" s="47">
        <f t="shared" si="70"/>
        <v>-6.3166522705393469E-4</v>
      </c>
      <c r="AH188" s="48">
        <f t="shared" si="71"/>
        <v>103.12217848392419</v>
      </c>
      <c r="AI188" s="48"/>
      <c r="AJ188" s="48"/>
      <c r="AK188" s="45">
        <v>42920</v>
      </c>
      <c r="AL188" s="42">
        <v>40031.79</v>
      </c>
      <c r="AM188" s="47">
        <f t="shared" si="72"/>
        <v>-1.5085732668329577E-4</v>
      </c>
      <c r="AN188" s="48">
        <f t="shared" si="73"/>
        <v>102.76057548483075</v>
      </c>
      <c r="AO188" s="48"/>
      <c r="AP188" s="48"/>
      <c r="AQ188" s="60">
        <f t="shared" si="56"/>
        <v>103.18431908940518</v>
      </c>
      <c r="AR188" s="48"/>
      <c r="AS188" s="42">
        <f t="shared" si="57"/>
        <v>102.76057548483075</v>
      </c>
      <c r="AT188" s="42">
        <f t="shared" si="58"/>
        <v>103.50158671047164</v>
      </c>
      <c r="AU188" s="48"/>
      <c r="AV188" s="48"/>
      <c r="AW188" s="48"/>
      <c r="AX188" s="48"/>
      <c r="AY188" s="48"/>
      <c r="AZ188" s="45"/>
    </row>
    <row r="189" spans="2:52" x14ac:dyDescent="0.2">
      <c r="B189" s="45">
        <v>42921</v>
      </c>
      <c r="C189" s="42">
        <v>36273.32</v>
      </c>
      <c r="D189" s="47">
        <f t="shared" si="59"/>
        <v>-8.1013191018974862E-4</v>
      </c>
      <c r="E189" s="48">
        <f t="shared" si="60"/>
        <v>103.02324385872086</v>
      </c>
      <c r="G189" s="45">
        <v>42921</v>
      </c>
      <c r="H189" s="42">
        <v>36205.949999999997</v>
      </c>
      <c r="I189" s="47">
        <f t="shared" si="61"/>
        <v>-9.9332403471663611E-4</v>
      </c>
      <c r="J189" s="48">
        <f t="shared" si="62"/>
        <v>103.39877609676083</v>
      </c>
      <c r="L189" s="45">
        <v>42921</v>
      </c>
      <c r="M189" s="42">
        <v>40091.69</v>
      </c>
      <c r="N189" s="47">
        <f t="shared" si="63"/>
        <v>-1.1151957883668295E-3</v>
      </c>
      <c r="O189" s="48">
        <f t="shared" si="64"/>
        <v>103.0116997755627</v>
      </c>
      <c r="Q189" s="45">
        <v>42921</v>
      </c>
      <c r="R189" s="42">
        <v>37910.97</v>
      </c>
      <c r="S189" s="47">
        <f t="shared" si="65"/>
        <v>-9.4658613657139234E-4</v>
      </c>
      <c r="T189" s="48">
        <f t="shared" si="66"/>
        <v>103.39013327195359</v>
      </c>
      <c r="V189" s="45">
        <v>42921</v>
      </c>
      <c r="W189" s="42">
        <v>1512.28</v>
      </c>
      <c r="X189" s="47">
        <f t="shared" si="74"/>
        <v>-1.1901141187209419E-4</v>
      </c>
      <c r="Y189" s="42">
        <f t="shared" si="55"/>
        <v>3.6198823578414974E-5</v>
      </c>
      <c r="Z189" s="48">
        <f t="shared" si="67"/>
        <v>102.80275993338107</v>
      </c>
      <c r="AA189" s="48">
        <f t="shared" si="68"/>
        <v>103.51597052614648</v>
      </c>
      <c r="AB189" s="48">
        <f t="shared" si="69"/>
        <v>102.81499609122751</v>
      </c>
      <c r="AC189" s="48">
        <f t="shared" si="69"/>
        <v>103.52454366155901</v>
      </c>
      <c r="AD189" s="48"/>
      <c r="AE189" s="45">
        <v>42921</v>
      </c>
      <c r="AF189" s="42">
        <v>62248.75</v>
      </c>
      <c r="AG189" s="47">
        <f t="shared" si="70"/>
        <v>-8.8309262826302692E-4</v>
      </c>
      <c r="AH189" s="48">
        <f t="shared" si="71"/>
        <v>103.03111204829462</v>
      </c>
      <c r="AI189" s="48"/>
      <c r="AJ189" s="48"/>
      <c r="AK189" s="45">
        <v>42921</v>
      </c>
      <c r="AL189" s="42">
        <v>40003.18</v>
      </c>
      <c r="AM189" s="47">
        <f t="shared" si="72"/>
        <v>-7.1468200647539781E-4</v>
      </c>
      <c r="AN189" s="48">
        <f t="shared" si="73"/>
        <v>102.68713435055669</v>
      </c>
      <c r="AO189" s="48"/>
      <c r="AP189" s="48"/>
      <c r="AQ189" s="60">
        <f t="shared" si="56"/>
        <v>103.09034990030823</v>
      </c>
      <c r="AR189" s="48"/>
      <c r="AS189" s="42">
        <f t="shared" si="57"/>
        <v>102.68713435055669</v>
      </c>
      <c r="AT189" s="42">
        <f t="shared" si="58"/>
        <v>103.39877609676083</v>
      </c>
      <c r="AU189" s="48"/>
      <c r="AV189" s="48"/>
      <c r="AW189" s="48"/>
      <c r="AX189" s="48"/>
      <c r="AY189" s="48"/>
      <c r="AZ189" s="45"/>
    </row>
    <row r="190" spans="2:52" x14ac:dyDescent="0.2">
      <c r="B190" s="45">
        <v>42922</v>
      </c>
      <c r="C190" s="42">
        <v>36275.49</v>
      </c>
      <c r="D190" s="47">
        <f t="shared" si="59"/>
        <v>5.9823583835161287E-5</v>
      </c>
      <c r="E190" s="48">
        <f t="shared" si="60"/>
        <v>103.02940707838681</v>
      </c>
      <c r="G190" s="45">
        <v>42922</v>
      </c>
      <c r="H190" s="42">
        <v>36213.33</v>
      </c>
      <c r="I190" s="47">
        <f t="shared" si="61"/>
        <v>2.0383390022926662E-4</v>
      </c>
      <c r="J190" s="48">
        <f t="shared" si="62"/>
        <v>103.41985227257156</v>
      </c>
      <c r="L190" s="45">
        <v>42922</v>
      </c>
      <c r="M190" s="42">
        <v>40096.589999999997</v>
      </c>
      <c r="N190" s="47">
        <f t="shared" si="63"/>
        <v>1.2221984156801646E-4</v>
      </c>
      <c r="O190" s="48">
        <f t="shared" si="64"/>
        <v>103.02428984918893</v>
      </c>
      <c r="Q190" s="45">
        <v>42922</v>
      </c>
      <c r="R190" s="42">
        <v>37914.660000000003</v>
      </c>
      <c r="S190" s="47">
        <f t="shared" si="65"/>
        <v>9.7333304845514945E-5</v>
      </c>
      <c r="T190" s="48">
        <f t="shared" si="66"/>
        <v>103.40019657531336</v>
      </c>
      <c r="V190" s="45">
        <v>42922</v>
      </c>
      <c r="W190" s="42">
        <v>1509.89</v>
      </c>
      <c r="X190" s="47">
        <f t="shared" si="74"/>
        <v>-1.5803951649164816E-3</v>
      </c>
      <c r="Y190" s="42">
        <f t="shared" si="55"/>
        <v>3.6198823578414974E-5</v>
      </c>
      <c r="Z190" s="48">
        <f t="shared" si="67"/>
        <v>102.64029094864229</v>
      </c>
      <c r="AA190" s="48">
        <f t="shared" si="68"/>
        <v>103.35612154318994</v>
      </c>
      <c r="AB190" s="48">
        <f t="shared" si="69"/>
        <v>102.80275993338107</v>
      </c>
      <c r="AC190" s="48">
        <f t="shared" si="69"/>
        <v>103.51597052614648</v>
      </c>
      <c r="AD190" s="48"/>
      <c r="AE190" s="45">
        <v>42922</v>
      </c>
      <c r="AF190" s="42">
        <v>62262.89</v>
      </c>
      <c r="AG190" s="47">
        <f t="shared" si="70"/>
        <v>2.2715315568588856E-4</v>
      </c>
      <c r="AH190" s="48">
        <f t="shared" si="71"/>
        <v>103.05451589053021</v>
      </c>
      <c r="AI190" s="48"/>
      <c r="AJ190" s="48"/>
      <c r="AK190" s="45">
        <v>42922</v>
      </c>
      <c r="AL190" s="42">
        <v>40017.5</v>
      </c>
      <c r="AM190" s="47">
        <f t="shared" si="72"/>
        <v>3.5797154126249175E-4</v>
      </c>
      <c r="AN190" s="48">
        <f t="shared" si="73"/>
        <v>102.72389342230798</v>
      </c>
      <c r="AO190" s="48"/>
      <c r="AP190" s="48"/>
      <c r="AQ190" s="60">
        <f t="shared" si="56"/>
        <v>103.10869251471648</v>
      </c>
      <c r="AR190" s="48"/>
      <c r="AS190" s="42">
        <f t="shared" si="57"/>
        <v>102.72389342230798</v>
      </c>
      <c r="AT190" s="42">
        <f t="shared" si="58"/>
        <v>103.41985227257156</v>
      </c>
      <c r="AU190" s="48"/>
      <c r="AV190" s="48"/>
      <c r="AW190" s="48"/>
      <c r="AX190" s="48"/>
      <c r="AY190" s="48"/>
      <c r="AZ190" s="45"/>
    </row>
    <row r="191" spans="2:52" x14ac:dyDescent="0.2">
      <c r="B191" s="45">
        <v>42923</v>
      </c>
      <c r="C191" s="42">
        <v>36198.400000000001</v>
      </c>
      <c r="D191" s="47">
        <f t="shared" si="59"/>
        <v>-2.1251263594233016E-3</v>
      </c>
      <c r="E191" s="48">
        <f t="shared" si="60"/>
        <v>102.81045656960877</v>
      </c>
      <c r="G191" s="45">
        <v>42923</v>
      </c>
      <c r="H191" s="42">
        <v>36125.03</v>
      </c>
      <c r="I191" s="47">
        <f t="shared" si="61"/>
        <v>-2.43832864859439E-3</v>
      </c>
      <c r="J191" s="48">
        <f t="shared" si="62"/>
        <v>103.16768068394195</v>
      </c>
      <c r="L191" s="45">
        <v>42923</v>
      </c>
      <c r="M191" s="42">
        <v>39995.980000000003</v>
      </c>
      <c r="N191" s="47">
        <f t="shared" si="63"/>
        <v>-2.5091909311987237E-3</v>
      </c>
      <c r="O191" s="48">
        <f t="shared" si="64"/>
        <v>102.76578223540616</v>
      </c>
      <c r="Q191" s="45">
        <v>42923</v>
      </c>
      <c r="R191" s="42">
        <v>37826.730000000003</v>
      </c>
      <c r="S191" s="47">
        <f t="shared" si="65"/>
        <v>-2.3191557038887423E-3</v>
      </c>
      <c r="T191" s="48">
        <f t="shared" si="66"/>
        <v>103.1603954196425</v>
      </c>
      <c r="V191" s="45">
        <v>42923</v>
      </c>
      <c r="W191" s="42">
        <v>1509.31</v>
      </c>
      <c r="X191" s="47">
        <f t="shared" si="74"/>
        <v>-3.8413394353242758E-4</v>
      </c>
      <c r="Y191" s="42">
        <f t="shared" si="55"/>
        <v>3.6198823578414974E-5</v>
      </c>
      <c r="Z191" s="48">
        <f t="shared" si="67"/>
        <v>102.60086332891487</v>
      </c>
      <c r="AA191" s="48">
        <f t="shared" si="68"/>
        <v>103.32016031864283</v>
      </c>
      <c r="AB191" s="48">
        <f t="shared" si="69"/>
        <v>102.64029094864229</v>
      </c>
      <c r="AC191" s="48">
        <f t="shared" si="69"/>
        <v>103.35612154318994</v>
      </c>
      <c r="AD191" s="48"/>
      <c r="AE191" s="45">
        <v>42923</v>
      </c>
      <c r="AF191" s="42">
        <v>62136.76</v>
      </c>
      <c r="AG191" s="47">
        <f t="shared" si="70"/>
        <v>-2.0257652672401871E-3</v>
      </c>
      <c r="AH191" s="48">
        <f t="shared" si="71"/>
        <v>102.84575163160693</v>
      </c>
      <c r="AI191" s="48"/>
      <c r="AJ191" s="48"/>
      <c r="AK191" s="45">
        <v>42923</v>
      </c>
      <c r="AL191" s="42">
        <v>39953.14</v>
      </c>
      <c r="AM191" s="47">
        <f t="shared" si="72"/>
        <v>-1.6082963703379916E-3</v>
      </c>
      <c r="AN191" s="48">
        <f t="shared" si="73"/>
        <v>102.5586829573699</v>
      </c>
      <c r="AO191" s="48"/>
      <c r="AP191" s="48"/>
      <c r="AQ191" s="60">
        <f t="shared" si="56"/>
        <v>102.88479158292937</v>
      </c>
      <c r="AR191" s="48"/>
      <c r="AS191" s="42">
        <f t="shared" si="57"/>
        <v>102.5586829573699</v>
      </c>
      <c r="AT191" s="42">
        <f t="shared" si="58"/>
        <v>103.16768068394195</v>
      </c>
      <c r="AU191" s="48"/>
      <c r="AV191" s="48"/>
      <c r="AW191" s="48"/>
      <c r="AX191" s="48"/>
      <c r="AY191" s="48"/>
      <c r="AZ191" s="45"/>
    </row>
    <row r="192" spans="2:52" x14ac:dyDescent="0.2">
      <c r="B192" s="45">
        <v>42924</v>
      </c>
      <c r="C192" s="42">
        <v>36198.400000000001</v>
      </c>
      <c r="D192" s="47">
        <f t="shared" si="59"/>
        <v>0</v>
      </c>
      <c r="E192" s="48">
        <f t="shared" si="60"/>
        <v>102.81045656960877</v>
      </c>
      <c r="G192" s="45">
        <v>42924</v>
      </c>
      <c r="H192" s="42">
        <v>36125.03</v>
      </c>
      <c r="I192" s="47">
        <f t="shared" si="61"/>
        <v>0</v>
      </c>
      <c r="J192" s="48">
        <f t="shared" si="62"/>
        <v>103.16768068394195</v>
      </c>
      <c r="L192" s="45">
        <v>42924</v>
      </c>
      <c r="M192" s="42">
        <v>39995.980000000003</v>
      </c>
      <c r="N192" s="47">
        <f t="shared" si="63"/>
        <v>0</v>
      </c>
      <c r="O192" s="48">
        <f t="shared" si="64"/>
        <v>102.76578223540616</v>
      </c>
      <c r="Q192" s="45">
        <v>42924</v>
      </c>
      <c r="R192" s="42">
        <v>37826.730000000003</v>
      </c>
      <c r="S192" s="47">
        <f t="shared" si="65"/>
        <v>0</v>
      </c>
      <c r="T192" s="48">
        <f t="shared" si="66"/>
        <v>103.1603954196425</v>
      </c>
      <c r="V192" s="45">
        <v>42924</v>
      </c>
      <c r="W192" s="42">
        <v>1509.41</v>
      </c>
      <c r="X192" s="47">
        <f t="shared" si="74"/>
        <v>6.625544122829119E-5</v>
      </c>
      <c r="Y192" s="42">
        <f t="shared" si="55"/>
        <v>3.6198823578414974E-5</v>
      </c>
      <c r="Z192" s="48">
        <f t="shared" si="67"/>
        <v>102.60766119438513</v>
      </c>
      <c r="AA192" s="48">
        <f t="shared" si="68"/>
        <v>103.33074590970799</v>
      </c>
      <c r="AB192" s="48">
        <f t="shared" si="69"/>
        <v>102.60086332891487</v>
      </c>
      <c r="AC192" s="48">
        <f t="shared" si="69"/>
        <v>103.32016031864283</v>
      </c>
      <c r="AD192" s="48"/>
      <c r="AE192" s="45">
        <v>42924</v>
      </c>
      <c r="AF192" s="42">
        <v>62136.76</v>
      </c>
      <c r="AG192" s="47">
        <f t="shared" si="70"/>
        <v>0</v>
      </c>
      <c r="AH192" s="48">
        <f t="shared" si="71"/>
        <v>102.84575163160693</v>
      </c>
      <c r="AI192" s="48"/>
      <c r="AJ192" s="48"/>
      <c r="AK192" s="45">
        <v>42924</v>
      </c>
      <c r="AL192" s="42">
        <v>39953.14</v>
      </c>
      <c r="AM192" s="47">
        <f t="shared" si="72"/>
        <v>0</v>
      </c>
      <c r="AN192" s="48">
        <f t="shared" si="73"/>
        <v>102.5586829573699</v>
      </c>
      <c r="AO192" s="48"/>
      <c r="AP192" s="48"/>
      <c r="AQ192" s="60">
        <f t="shared" si="56"/>
        <v>102.88479158292937</v>
      </c>
      <c r="AR192" s="48"/>
      <c r="AS192" s="42">
        <f t="shared" si="57"/>
        <v>102.5586829573699</v>
      </c>
      <c r="AT192" s="42">
        <f t="shared" si="58"/>
        <v>103.16768068394195</v>
      </c>
      <c r="AU192" s="48"/>
      <c r="AV192" s="48"/>
      <c r="AW192" s="48"/>
      <c r="AX192" s="48"/>
      <c r="AY192" s="48"/>
      <c r="AZ192" s="45"/>
    </row>
    <row r="193" spans="2:52" x14ac:dyDescent="0.2">
      <c r="B193" s="45">
        <v>42925</v>
      </c>
      <c r="C193" s="42">
        <v>36198.400000000001</v>
      </c>
      <c r="D193" s="47">
        <f t="shared" si="59"/>
        <v>0</v>
      </c>
      <c r="E193" s="48">
        <f t="shared" si="60"/>
        <v>102.81045656960877</v>
      </c>
      <c r="G193" s="45">
        <v>42925</v>
      </c>
      <c r="H193" s="42">
        <v>36125.03</v>
      </c>
      <c r="I193" s="47">
        <f t="shared" si="61"/>
        <v>0</v>
      </c>
      <c r="J193" s="48">
        <f t="shared" si="62"/>
        <v>103.16768068394195</v>
      </c>
      <c r="L193" s="45">
        <v>42925</v>
      </c>
      <c r="M193" s="42">
        <v>39995.980000000003</v>
      </c>
      <c r="N193" s="47">
        <f t="shared" si="63"/>
        <v>0</v>
      </c>
      <c r="O193" s="48">
        <f t="shared" si="64"/>
        <v>102.76578223540616</v>
      </c>
      <c r="Q193" s="45">
        <v>42925</v>
      </c>
      <c r="R193" s="42">
        <v>37826.730000000003</v>
      </c>
      <c r="S193" s="47">
        <f t="shared" si="65"/>
        <v>0</v>
      </c>
      <c r="T193" s="48">
        <f t="shared" si="66"/>
        <v>103.1603954196425</v>
      </c>
      <c r="V193" s="45">
        <v>42925</v>
      </c>
      <c r="W193" s="42">
        <v>1509.53</v>
      </c>
      <c r="X193" s="47">
        <f t="shared" si="74"/>
        <v>7.9501262082448676E-5</v>
      </c>
      <c r="Y193" s="42">
        <f t="shared" si="55"/>
        <v>3.6198823578414974E-5</v>
      </c>
      <c r="Z193" s="48">
        <f t="shared" si="67"/>
        <v>102.61581863294941</v>
      </c>
      <c r="AA193" s="48">
        <f t="shared" si="68"/>
        <v>103.34270128586114</v>
      </c>
      <c r="AB193" s="48">
        <f t="shared" si="69"/>
        <v>102.60766119438513</v>
      </c>
      <c r="AC193" s="48">
        <f t="shared" si="69"/>
        <v>103.33074590970799</v>
      </c>
      <c r="AD193" s="48"/>
      <c r="AE193" s="45">
        <v>42925</v>
      </c>
      <c r="AF193" s="42">
        <v>62136.76</v>
      </c>
      <c r="AG193" s="47">
        <f t="shared" si="70"/>
        <v>0</v>
      </c>
      <c r="AH193" s="48">
        <f t="shared" si="71"/>
        <v>102.84575163160693</v>
      </c>
      <c r="AI193" s="48"/>
      <c r="AJ193" s="48"/>
      <c r="AK193" s="45">
        <v>42925</v>
      </c>
      <c r="AL193" s="42">
        <v>39953.14</v>
      </c>
      <c r="AM193" s="47">
        <f t="shared" si="72"/>
        <v>0</v>
      </c>
      <c r="AN193" s="48">
        <f t="shared" si="73"/>
        <v>102.5586829573699</v>
      </c>
      <c r="AO193" s="48"/>
      <c r="AP193" s="48"/>
      <c r="AQ193" s="60">
        <f t="shared" si="56"/>
        <v>102.88479158292937</v>
      </c>
      <c r="AR193" s="48"/>
      <c r="AS193" s="42">
        <f t="shared" si="57"/>
        <v>102.5586829573699</v>
      </c>
      <c r="AT193" s="42">
        <f t="shared" si="58"/>
        <v>103.16768068394195</v>
      </c>
      <c r="AU193" s="48"/>
      <c r="AV193" s="48"/>
      <c r="AW193" s="48"/>
      <c r="AX193" s="48"/>
      <c r="AY193" s="48"/>
      <c r="AZ193" s="45"/>
    </row>
    <row r="194" spans="2:52" x14ac:dyDescent="0.2">
      <c r="B194" s="45">
        <v>42926</v>
      </c>
      <c r="C194" s="42">
        <v>36168.54</v>
      </c>
      <c r="D194" s="47">
        <f t="shared" si="59"/>
        <v>-8.2489833804810786E-4</v>
      </c>
      <c r="E194" s="48">
        <f t="shared" si="60"/>
        <v>102.72564839485054</v>
      </c>
      <c r="G194" s="45">
        <v>42926</v>
      </c>
      <c r="H194" s="42">
        <v>36101.040000000001</v>
      </c>
      <c r="I194" s="47">
        <f t="shared" si="61"/>
        <v>-6.6408249349547699E-4</v>
      </c>
      <c r="J194" s="48">
        <f t="shared" si="62"/>
        <v>103.09916883330521</v>
      </c>
      <c r="L194" s="45">
        <v>42926</v>
      </c>
      <c r="M194" s="42">
        <v>39974.410000000003</v>
      </c>
      <c r="N194" s="47">
        <f t="shared" si="63"/>
        <v>-5.3930420007208824E-4</v>
      </c>
      <c r="O194" s="48">
        <f t="shared" si="64"/>
        <v>102.71036021742292</v>
      </c>
      <c r="Q194" s="45">
        <v>42926</v>
      </c>
      <c r="R194" s="42">
        <v>37796.71</v>
      </c>
      <c r="S194" s="47">
        <f t="shared" si="65"/>
        <v>-7.936186923903632E-4</v>
      </c>
      <c r="T194" s="48">
        <f t="shared" si="66"/>
        <v>103.07852540152309</v>
      </c>
      <c r="V194" s="45">
        <v>42926</v>
      </c>
      <c r="W194" s="42">
        <v>1510.51</v>
      </c>
      <c r="X194" s="47">
        <f t="shared" si="74"/>
        <v>6.4920869409679227E-4</v>
      </c>
      <c r="Y194" s="42">
        <f t="shared" si="55"/>
        <v>3.6198823578414974E-5</v>
      </c>
      <c r="Z194" s="48">
        <f t="shared" si="67"/>
        <v>102.68243771455778</v>
      </c>
      <c r="AA194" s="48">
        <f t="shared" si="68"/>
        <v>103.41353315021934</v>
      </c>
      <c r="AB194" s="48">
        <f t="shared" si="69"/>
        <v>102.61581863294941</v>
      </c>
      <c r="AC194" s="48">
        <f t="shared" si="69"/>
        <v>103.34270128586114</v>
      </c>
      <c r="AD194" s="48"/>
      <c r="AE194" s="45">
        <v>42926</v>
      </c>
      <c r="AF194" s="42">
        <v>62088.06</v>
      </c>
      <c r="AG194" s="47">
        <f t="shared" si="70"/>
        <v>-7.8375505900218911E-4</v>
      </c>
      <c r="AH194" s="48">
        <f t="shared" si="71"/>
        <v>102.76514575346877</v>
      </c>
      <c r="AI194" s="48"/>
      <c r="AJ194" s="48"/>
      <c r="AK194" s="45">
        <v>42926</v>
      </c>
      <c r="AL194" s="42">
        <v>39931.410000000003</v>
      </c>
      <c r="AM194" s="47">
        <f t="shared" si="72"/>
        <v>-5.4388716381226221E-4</v>
      </c>
      <c r="AN194" s="48">
        <f t="shared" si="73"/>
        <v>102.50290260617189</v>
      </c>
      <c r="AO194" s="48"/>
      <c r="AP194" s="48"/>
      <c r="AQ194" s="60">
        <f t="shared" si="56"/>
        <v>102.81362520112374</v>
      </c>
      <c r="AR194" s="48"/>
      <c r="AS194" s="42">
        <f t="shared" si="57"/>
        <v>102.50290260617189</v>
      </c>
      <c r="AT194" s="42">
        <f t="shared" si="58"/>
        <v>103.09916883330521</v>
      </c>
      <c r="AU194" s="48"/>
      <c r="AV194" s="48"/>
      <c r="AW194" s="48"/>
      <c r="AX194" s="48"/>
      <c r="AY194" s="48"/>
      <c r="AZ194" s="45"/>
    </row>
    <row r="195" spans="2:52" x14ac:dyDescent="0.2">
      <c r="B195" s="45">
        <v>42927</v>
      </c>
      <c r="C195" s="42">
        <v>36172.769999999997</v>
      </c>
      <c r="D195" s="47">
        <f t="shared" si="59"/>
        <v>1.1695246753107291E-4</v>
      </c>
      <c r="E195" s="48">
        <f t="shared" si="60"/>
        <v>102.73766241290905</v>
      </c>
      <c r="G195" s="45">
        <v>42927</v>
      </c>
      <c r="H195" s="42">
        <v>36097</v>
      </c>
      <c r="I195" s="47">
        <f t="shared" si="61"/>
        <v>-1.1190813339456707E-4</v>
      </c>
      <c r="J195" s="48">
        <f t="shared" si="62"/>
        <v>103.08763119776654</v>
      </c>
      <c r="L195" s="45">
        <v>42927</v>
      </c>
      <c r="M195" s="42">
        <v>39992.400000000001</v>
      </c>
      <c r="N195" s="47">
        <f t="shared" si="63"/>
        <v>4.5003791175401986E-4</v>
      </c>
      <c r="O195" s="48">
        <f t="shared" si="64"/>
        <v>102.75658377345067</v>
      </c>
      <c r="Q195" s="45">
        <v>42927</v>
      </c>
      <c r="R195" s="42">
        <v>37803.68</v>
      </c>
      <c r="S195" s="47">
        <f t="shared" si="65"/>
        <v>1.8440758468130092E-4</v>
      </c>
      <c r="T195" s="48">
        <f t="shared" si="66"/>
        <v>103.0975338634249</v>
      </c>
      <c r="V195" s="45">
        <v>42927</v>
      </c>
      <c r="W195" s="42">
        <v>1512.42</v>
      </c>
      <c r="X195" s="47">
        <f t="shared" si="74"/>
        <v>1.2644735883906577E-3</v>
      </c>
      <c r="Y195" s="42">
        <f t="shared" ref="Y195:Y258" si="75">+(1+VLOOKUP(MONTH(V195),$BO$4:$BP$15,2,0)/100)^(1/365)-1</f>
        <v>3.6198823578414974E-5</v>
      </c>
      <c r="Z195" s="48">
        <f t="shared" si="67"/>
        <v>102.8122769450394</v>
      </c>
      <c r="AA195" s="48">
        <f t="shared" si="68"/>
        <v>103.54804027981207</v>
      </c>
      <c r="AB195" s="48">
        <f t="shared" si="69"/>
        <v>102.68243771455778</v>
      </c>
      <c r="AC195" s="48">
        <f t="shared" si="69"/>
        <v>103.41353315021934</v>
      </c>
      <c r="AD195" s="48"/>
      <c r="AE195" s="45">
        <v>42927</v>
      </c>
      <c r="AF195" s="42">
        <v>62098.49</v>
      </c>
      <c r="AG195" s="47">
        <f t="shared" si="70"/>
        <v>1.6798721042343701E-4</v>
      </c>
      <c r="AH195" s="48">
        <f t="shared" si="71"/>
        <v>102.78240898363265</v>
      </c>
      <c r="AI195" s="48"/>
      <c r="AJ195" s="48"/>
      <c r="AK195" s="45">
        <v>42927</v>
      </c>
      <c r="AL195" s="42">
        <v>39939.81</v>
      </c>
      <c r="AM195" s="47">
        <f t="shared" si="72"/>
        <v>2.1036071603774964E-4</v>
      </c>
      <c r="AN195" s="48">
        <f t="shared" si="73"/>
        <v>102.52446519016007</v>
      </c>
      <c r="AO195" s="48"/>
      <c r="AP195" s="48"/>
      <c r="AQ195" s="60">
        <f t="shared" ref="AQ195:AQ258" si="76">+AVERAGE(AN195,AH195,T195,O195,J195,E195)</f>
        <v>102.83104757022397</v>
      </c>
      <c r="AR195" s="48"/>
      <c r="AS195" s="42">
        <f t="shared" ref="AS195:AS258" si="77">+MIN(AN195,AH195,T195,O195,J195,E195)</f>
        <v>102.52446519016007</v>
      </c>
      <c r="AT195" s="42">
        <f t="shared" ref="AT195:AT258" si="78">+MAX(AN195,AH195,T195,O195,J195,E195)</f>
        <v>103.0975338634249</v>
      </c>
      <c r="AU195" s="48"/>
      <c r="AV195" s="48"/>
      <c r="AW195" s="48"/>
      <c r="AX195" s="48"/>
      <c r="AY195" s="48"/>
      <c r="AZ195" s="45"/>
    </row>
    <row r="196" spans="2:52" x14ac:dyDescent="0.2">
      <c r="B196" s="45">
        <v>42928</v>
      </c>
      <c r="C196" s="42">
        <v>36241.230000000003</v>
      </c>
      <c r="D196" s="47">
        <f t="shared" si="59"/>
        <v>1.8925838413814677E-3</v>
      </c>
      <c r="E196" s="48">
        <f t="shared" si="60"/>
        <v>102.93210205269303</v>
      </c>
      <c r="G196" s="45">
        <v>42928</v>
      </c>
      <c r="H196" s="42">
        <v>36163.31</v>
      </c>
      <c r="I196" s="47">
        <f t="shared" si="61"/>
        <v>1.8369947641077022E-3</v>
      </c>
      <c r="J196" s="48">
        <f t="shared" si="62"/>
        <v>103.2770026365211</v>
      </c>
      <c r="L196" s="45">
        <v>42928</v>
      </c>
      <c r="M196" s="42">
        <v>40062.629999999997</v>
      </c>
      <c r="N196" s="47">
        <f t="shared" si="63"/>
        <v>1.7560836558945248E-3</v>
      </c>
      <c r="O196" s="48">
        <f t="shared" si="64"/>
        <v>102.93703293075079</v>
      </c>
      <c r="Q196" s="45">
        <v>42928</v>
      </c>
      <c r="R196" s="42">
        <v>37867.81</v>
      </c>
      <c r="S196" s="47">
        <f t="shared" si="65"/>
        <v>1.6963956948106151E-3</v>
      </c>
      <c r="T196" s="48">
        <f t="shared" si="66"/>
        <v>103.27242807601641</v>
      </c>
      <c r="V196" s="45">
        <v>42928</v>
      </c>
      <c r="W196" s="42">
        <v>1513.74</v>
      </c>
      <c r="X196" s="47">
        <f t="shared" si="74"/>
        <v>8.7277343595038026E-4</v>
      </c>
      <c r="Y196" s="42">
        <f t="shared" si="75"/>
        <v>3.6198823578414974E-5</v>
      </c>
      <c r="Z196" s="48">
        <f t="shared" si="67"/>
        <v>102.90200876924661</v>
      </c>
      <c r="AA196" s="48">
        <f t="shared" si="68"/>
        <v>103.64216257595498</v>
      </c>
      <c r="AB196" s="48">
        <f t="shared" si="69"/>
        <v>102.8122769450394</v>
      </c>
      <c r="AC196" s="48">
        <f t="shared" si="69"/>
        <v>103.54804027981207</v>
      </c>
      <c r="AD196" s="48"/>
      <c r="AE196" s="45">
        <v>42928</v>
      </c>
      <c r="AF196" s="42">
        <v>62199.82</v>
      </c>
      <c r="AG196" s="47">
        <f t="shared" si="70"/>
        <v>1.631762704697115E-3</v>
      </c>
      <c r="AH196" s="48">
        <f t="shared" si="71"/>
        <v>102.95012548531106</v>
      </c>
      <c r="AI196" s="48"/>
      <c r="AJ196" s="48"/>
      <c r="AK196" s="45">
        <v>42928</v>
      </c>
      <c r="AL196" s="42">
        <v>39984.379999999997</v>
      </c>
      <c r="AM196" s="47">
        <f t="shared" si="72"/>
        <v>1.1159291944553562E-3</v>
      </c>
      <c r="AN196" s="48">
        <f t="shared" si="73"/>
        <v>102.63887523401169</v>
      </c>
      <c r="AO196" s="48"/>
      <c r="AP196" s="48"/>
      <c r="AQ196" s="60">
        <f t="shared" si="76"/>
        <v>103.00126106921734</v>
      </c>
      <c r="AR196" s="48"/>
      <c r="AS196" s="42">
        <f t="shared" si="77"/>
        <v>102.63887523401169</v>
      </c>
      <c r="AT196" s="42">
        <f t="shared" si="78"/>
        <v>103.2770026365211</v>
      </c>
      <c r="AU196" s="48"/>
      <c r="AV196" s="48"/>
      <c r="AW196" s="48"/>
      <c r="AX196" s="48"/>
      <c r="AY196" s="48"/>
    </row>
    <row r="197" spans="2:52" x14ac:dyDescent="0.2">
      <c r="B197" s="45">
        <v>42929</v>
      </c>
      <c r="C197" s="42">
        <v>36278.11</v>
      </c>
      <c r="D197" s="47">
        <f t="shared" ref="D197:D260" si="79">+C197/C196-1</f>
        <v>1.0176255055360794E-3</v>
      </c>
      <c r="E197" s="48">
        <f t="shared" ref="E197:E260" si="80">+(1+D197)*E196</f>
        <v>103.03684838508029</v>
      </c>
      <c r="G197" s="45">
        <v>42929</v>
      </c>
      <c r="H197" s="42">
        <v>36202.53</v>
      </c>
      <c r="I197" s="47">
        <f t="shared" ref="I197:I260" si="81">+H197/H196-1</f>
        <v>1.0845246190129831E-3</v>
      </c>
      <c r="J197" s="48">
        <f t="shared" ref="J197:J260" si="82">+(1+I197)*J196</f>
        <v>103.38900908845828</v>
      </c>
      <c r="L197" s="45">
        <v>42929</v>
      </c>
      <c r="M197" s="42">
        <v>40116.480000000003</v>
      </c>
      <c r="N197" s="47">
        <f t="shared" ref="N197:N260" si="83">+M197/M196-1</f>
        <v>1.3441454043332524E-3</v>
      </c>
      <c r="O197" s="48">
        <f t="shared" ref="O197:O260" si="84">+(1+N197)*O196</f>
        <v>103.07539527050035</v>
      </c>
      <c r="Q197" s="45">
        <v>42929</v>
      </c>
      <c r="R197" s="42">
        <v>37911.760000000002</v>
      </c>
      <c r="S197" s="47">
        <f t="shared" ref="S197:S260" si="85">+R197/R196-1</f>
        <v>1.1606163651927126E-3</v>
      </c>
      <c r="T197" s="48">
        <f t="shared" ref="T197:T260" si="86">+(1+S197)*T196</f>
        <v>103.39228774611462</v>
      </c>
      <c r="V197" s="45">
        <v>42929</v>
      </c>
      <c r="W197" s="42">
        <v>1508.73</v>
      </c>
      <c r="X197" s="47">
        <f t="shared" si="74"/>
        <v>-3.309683300963151E-3</v>
      </c>
      <c r="Y197" s="42">
        <f t="shared" si="75"/>
        <v>3.6198823578414974E-5</v>
      </c>
      <c r="Z197" s="48">
        <f t="shared" ref="Z197:Z260" si="87">+(1+X197)*Z196</f>
        <v>102.56143570918746</v>
      </c>
      <c r="AA197" s="48">
        <f t="shared" ref="AA197:AA260" si="88">+(1+X197+Y197)*AA196</f>
        <v>103.30289156556002</v>
      </c>
      <c r="AB197" s="48">
        <f t="shared" ref="AB197:AC260" si="89">+Z196</f>
        <v>102.90200876924661</v>
      </c>
      <c r="AC197" s="48">
        <f t="shared" si="89"/>
        <v>103.64216257595498</v>
      </c>
      <c r="AD197" s="48"/>
      <c r="AE197" s="45">
        <v>42929</v>
      </c>
      <c r="AF197" s="42">
        <v>62258.27</v>
      </c>
      <c r="AG197" s="47">
        <f t="shared" ref="AG197:AG260" si="90">+AF197/AF196-1</f>
        <v>9.3971333036013682E-4</v>
      </c>
      <c r="AH197" s="48">
        <f t="shared" ref="AH197:AH260" si="91">+(1+AG197)*AH196</f>
        <v>103.04686909059185</v>
      </c>
      <c r="AI197" s="48"/>
      <c r="AJ197" s="48"/>
      <c r="AK197" s="45">
        <v>42929</v>
      </c>
      <c r="AL197" s="42">
        <v>40025.49</v>
      </c>
      <c r="AM197" s="47">
        <f t="shared" ref="AM197:AM260" si="92">+AL197/AL196-1</f>
        <v>1.0281514931580471E-3</v>
      </c>
      <c r="AN197" s="48">
        <f t="shared" ref="AN197:AN260" si="93">+(1+AM197)*AN196</f>
        <v>102.74440354683961</v>
      </c>
      <c r="AO197" s="48"/>
      <c r="AP197" s="48"/>
      <c r="AQ197" s="60">
        <f t="shared" si="76"/>
        <v>103.11413552126415</v>
      </c>
      <c r="AR197" s="48"/>
      <c r="AS197" s="42">
        <f t="shared" si="77"/>
        <v>102.74440354683961</v>
      </c>
      <c r="AT197" s="42">
        <f t="shared" si="78"/>
        <v>103.39228774611462</v>
      </c>
      <c r="AU197" s="48"/>
      <c r="AV197" s="48"/>
      <c r="AW197" s="48"/>
      <c r="AX197" s="48"/>
      <c r="AY197" s="48"/>
    </row>
    <row r="198" spans="2:52" x14ac:dyDescent="0.2">
      <c r="B198" s="45">
        <v>42930</v>
      </c>
      <c r="C198" s="42">
        <v>36193.78</v>
      </c>
      <c r="D198" s="47">
        <f t="shared" si="79"/>
        <v>-2.3245422652944381E-3</v>
      </c>
      <c r="E198" s="48">
        <f t="shared" si="80"/>
        <v>102.79733487612644</v>
      </c>
      <c r="G198" s="45">
        <v>42930</v>
      </c>
      <c r="H198" s="42">
        <v>36096.67</v>
      </c>
      <c r="I198" s="47">
        <f t="shared" si="81"/>
        <v>-2.9241050280187642E-3</v>
      </c>
      <c r="J198" s="48">
        <f t="shared" si="82"/>
        <v>103.08668876714084</v>
      </c>
      <c r="L198" s="45">
        <v>42930</v>
      </c>
      <c r="M198" s="42">
        <v>39978.9</v>
      </c>
      <c r="N198" s="47">
        <f t="shared" si="83"/>
        <v>-3.4295132573944898E-3</v>
      </c>
      <c r="O198" s="48">
        <f t="shared" si="84"/>
        <v>102.72189683590899</v>
      </c>
      <c r="Q198" s="45">
        <v>42930</v>
      </c>
      <c r="R198" s="42">
        <v>37803.129999999997</v>
      </c>
      <c r="S198" s="47">
        <f t="shared" si="85"/>
        <v>-2.8653378265742768E-3</v>
      </c>
      <c r="T198" s="48">
        <f t="shared" si="86"/>
        <v>103.09603391305963</v>
      </c>
      <c r="V198" s="45">
        <v>42930</v>
      </c>
      <c r="W198" s="42">
        <v>1504.38</v>
      </c>
      <c r="X198" s="47">
        <f t="shared" si="74"/>
        <v>-2.8832196615695693E-3</v>
      </c>
      <c r="Y198" s="42">
        <f t="shared" si="75"/>
        <v>3.6198823578414974E-5</v>
      </c>
      <c r="Z198" s="48">
        <f t="shared" si="87"/>
        <v>102.26572856123192</v>
      </c>
      <c r="AA198" s="48">
        <f t="shared" si="88"/>
        <v>103.00878608064812</v>
      </c>
      <c r="AB198" s="48">
        <f t="shared" si="89"/>
        <v>102.56143570918746</v>
      </c>
      <c r="AC198" s="48">
        <f t="shared" si="89"/>
        <v>103.30289156556002</v>
      </c>
      <c r="AD198" s="48"/>
      <c r="AE198" s="45">
        <v>42930</v>
      </c>
      <c r="AF198" s="42">
        <v>62057.95</v>
      </c>
      <c r="AG198" s="47">
        <f t="shared" si="90"/>
        <v>-3.2175645099036254E-3</v>
      </c>
      <c r="AH198" s="48">
        <f t="shared" si="91"/>
        <v>102.71530914174929</v>
      </c>
      <c r="AI198" s="48"/>
      <c r="AJ198" s="48"/>
      <c r="AK198" s="45">
        <v>42930</v>
      </c>
      <c r="AL198" s="42">
        <v>39938.629999999997</v>
      </c>
      <c r="AM198" s="47">
        <f t="shared" si="92"/>
        <v>-2.1701170928826174E-3</v>
      </c>
      <c r="AN198" s="48">
        <f t="shared" si="93"/>
        <v>102.52143616050458</v>
      </c>
      <c r="AO198" s="48"/>
      <c r="AP198" s="48"/>
      <c r="AQ198" s="60">
        <f t="shared" si="76"/>
        <v>102.82311661574829</v>
      </c>
      <c r="AR198" s="48"/>
      <c r="AS198" s="42">
        <f t="shared" si="77"/>
        <v>102.52143616050458</v>
      </c>
      <c r="AT198" s="42">
        <f t="shared" si="78"/>
        <v>103.09603391305963</v>
      </c>
      <c r="AU198" s="48"/>
      <c r="AV198" s="48"/>
      <c r="AW198" s="48"/>
      <c r="AX198" s="48"/>
      <c r="AY198" s="48"/>
    </row>
    <row r="199" spans="2:52" x14ac:dyDescent="0.2">
      <c r="B199" s="45">
        <v>42931</v>
      </c>
      <c r="C199" s="42">
        <v>36193.78</v>
      </c>
      <c r="D199" s="47">
        <f t="shared" si="79"/>
        <v>0</v>
      </c>
      <c r="E199" s="48">
        <f t="shared" si="80"/>
        <v>102.79733487612644</v>
      </c>
      <c r="G199" s="45">
        <v>42931</v>
      </c>
      <c r="H199" s="42">
        <v>36096.67</v>
      </c>
      <c r="I199" s="47">
        <f t="shared" si="81"/>
        <v>0</v>
      </c>
      <c r="J199" s="48">
        <f t="shared" si="82"/>
        <v>103.08668876714084</v>
      </c>
      <c r="L199" s="45">
        <v>42931</v>
      </c>
      <c r="M199" s="42">
        <v>39978.9</v>
      </c>
      <c r="N199" s="47">
        <f t="shared" si="83"/>
        <v>0</v>
      </c>
      <c r="O199" s="48">
        <f t="shared" si="84"/>
        <v>102.72189683590899</v>
      </c>
      <c r="Q199" s="45">
        <v>42931</v>
      </c>
      <c r="R199" s="42">
        <v>37803.129999999997</v>
      </c>
      <c r="S199" s="47">
        <f t="shared" si="85"/>
        <v>0</v>
      </c>
      <c r="T199" s="48">
        <f t="shared" si="86"/>
        <v>103.09603391305963</v>
      </c>
      <c r="V199" s="45">
        <v>42931</v>
      </c>
      <c r="W199" s="42">
        <v>1504.3</v>
      </c>
      <c r="X199" s="47">
        <f t="shared" ref="X199:X262" si="94">+W199/W198-1</f>
        <v>-5.3178053417424209E-5</v>
      </c>
      <c r="Y199" s="42">
        <f t="shared" si="75"/>
        <v>3.6198823578414974E-5</v>
      </c>
      <c r="Z199" s="48">
        <f t="shared" si="87"/>
        <v>102.26029026885573</v>
      </c>
      <c r="AA199" s="48">
        <f t="shared" si="88"/>
        <v>103.00703707079383</v>
      </c>
      <c r="AB199" s="48">
        <f t="shared" si="89"/>
        <v>102.26572856123192</v>
      </c>
      <c r="AC199" s="48">
        <f t="shared" si="89"/>
        <v>103.00878608064812</v>
      </c>
      <c r="AD199" s="48"/>
      <c r="AE199" s="45">
        <v>42931</v>
      </c>
      <c r="AF199" s="42">
        <v>62057.95</v>
      </c>
      <c r="AG199" s="47">
        <f t="shared" si="90"/>
        <v>0</v>
      </c>
      <c r="AH199" s="48">
        <f t="shared" si="91"/>
        <v>102.71530914174929</v>
      </c>
      <c r="AI199" s="48"/>
      <c r="AJ199" s="48"/>
      <c r="AK199" s="45">
        <v>42931</v>
      </c>
      <c r="AL199" s="42">
        <v>39938.629999999997</v>
      </c>
      <c r="AM199" s="47">
        <f t="shared" si="92"/>
        <v>0</v>
      </c>
      <c r="AN199" s="48">
        <f t="shared" si="93"/>
        <v>102.52143616050458</v>
      </c>
      <c r="AO199" s="48"/>
      <c r="AP199" s="48"/>
      <c r="AQ199" s="60">
        <f t="shared" si="76"/>
        <v>102.82311661574829</v>
      </c>
      <c r="AR199" s="48"/>
      <c r="AS199" s="42">
        <f t="shared" si="77"/>
        <v>102.52143616050458</v>
      </c>
      <c r="AT199" s="42">
        <f t="shared" si="78"/>
        <v>103.09603391305963</v>
      </c>
      <c r="AU199" s="48"/>
      <c r="AV199" s="48"/>
      <c r="AW199" s="48"/>
      <c r="AX199" s="48"/>
      <c r="AY199" s="48"/>
    </row>
    <row r="200" spans="2:52" x14ac:dyDescent="0.2">
      <c r="B200" s="45">
        <v>42932</v>
      </c>
      <c r="C200" s="42">
        <v>36193.78</v>
      </c>
      <c r="D200" s="47">
        <f t="shared" si="79"/>
        <v>0</v>
      </c>
      <c r="E200" s="48">
        <f t="shared" si="80"/>
        <v>102.79733487612644</v>
      </c>
      <c r="G200" s="45">
        <v>42932</v>
      </c>
      <c r="H200" s="42">
        <v>36096.67</v>
      </c>
      <c r="I200" s="47">
        <f t="shared" si="81"/>
        <v>0</v>
      </c>
      <c r="J200" s="48">
        <f t="shared" si="82"/>
        <v>103.08668876714084</v>
      </c>
      <c r="L200" s="45">
        <v>42932</v>
      </c>
      <c r="M200" s="42">
        <v>39978.9</v>
      </c>
      <c r="N200" s="47">
        <f t="shared" si="83"/>
        <v>0</v>
      </c>
      <c r="O200" s="48">
        <f t="shared" si="84"/>
        <v>102.72189683590899</v>
      </c>
      <c r="Q200" s="45">
        <v>42932</v>
      </c>
      <c r="R200" s="42">
        <v>37803.129999999997</v>
      </c>
      <c r="S200" s="47">
        <f t="shared" si="85"/>
        <v>0</v>
      </c>
      <c r="T200" s="48">
        <f t="shared" si="86"/>
        <v>103.09603391305963</v>
      </c>
      <c r="V200" s="45">
        <v>42932</v>
      </c>
      <c r="W200" s="42">
        <v>1504.22</v>
      </c>
      <c r="X200" s="47">
        <f t="shared" si="94"/>
        <v>-5.3180881473102737E-5</v>
      </c>
      <c r="Y200" s="42">
        <f t="shared" si="75"/>
        <v>3.6198823578414974E-5</v>
      </c>
      <c r="Z200" s="48">
        <f t="shared" si="87"/>
        <v>102.25485197647953</v>
      </c>
      <c r="AA200" s="48">
        <f t="shared" si="88"/>
        <v>103.00528779932674</v>
      </c>
      <c r="AB200" s="48">
        <f t="shared" si="89"/>
        <v>102.26029026885573</v>
      </c>
      <c r="AC200" s="48">
        <f t="shared" si="89"/>
        <v>103.00703707079383</v>
      </c>
      <c r="AD200" s="48"/>
      <c r="AE200" s="45">
        <v>42932</v>
      </c>
      <c r="AF200" s="42">
        <v>62057.95</v>
      </c>
      <c r="AG200" s="47">
        <f t="shared" si="90"/>
        <v>0</v>
      </c>
      <c r="AH200" s="48">
        <f t="shared" si="91"/>
        <v>102.71530914174929</v>
      </c>
      <c r="AI200" s="48"/>
      <c r="AJ200" s="48"/>
      <c r="AK200" s="45">
        <v>42932</v>
      </c>
      <c r="AL200" s="42">
        <v>39938.629999999997</v>
      </c>
      <c r="AM200" s="47">
        <f t="shared" si="92"/>
        <v>0</v>
      </c>
      <c r="AN200" s="48">
        <f t="shared" si="93"/>
        <v>102.52143616050458</v>
      </c>
      <c r="AO200" s="48"/>
      <c r="AP200" s="48"/>
      <c r="AQ200" s="60">
        <f t="shared" si="76"/>
        <v>102.82311661574829</v>
      </c>
      <c r="AR200" s="48"/>
      <c r="AS200" s="42">
        <f t="shared" si="77"/>
        <v>102.52143616050458</v>
      </c>
      <c r="AT200" s="42">
        <f t="shared" si="78"/>
        <v>103.09603391305963</v>
      </c>
      <c r="AU200" s="48"/>
      <c r="AV200" s="48"/>
      <c r="AW200" s="48"/>
      <c r="AX200" s="48"/>
      <c r="AY200" s="48"/>
    </row>
    <row r="201" spans="2:52" x14ac:dyDescent="0.2">
      <c r="B201" s="45">
        <v>42933</v>
      </c>
      <c r="C201" s="42">
        <v>36104.050000000003</v>
      </c>
      <c r="D201" s="47">
        <f t="shared" si="79"/>
        <v>-2.4791552581685528E-3</v>
      </c>
      <c r="E201" s="48">
        <f t="shared" si="80"/>
        <v>102.54248432284258</v>
      </c>
      <c r="G201" s="45">
        <v>42933</v>
      </c>
      <c r="H201" s="42">
        <v>36022.400000000001</v>
      </c>
      <c r="I201" s="47">
        <f t="shared" si="81"/>
        <v>-2.0575305145875689E-3</v>
      </c>
      <c r="J201" s="48">
        <f t="shared" si="82"/>
        <v>102.87458475935466</v>
      </c>
      <c r="L201" s="45">
        <v>42933</v>
      </c>
      <c r="M201" s="42">
        <v>39883.01</v>
      </c>
      <c r="N201" s="47">
        <f t="shared" si="83"/>
        <v>-2.3985152167768087E-3</v>
      </c>
      <c r="O201" s="48">
        <f t="shared" si="84"/>
        <v>102.47551680325189</v>
      </c>
      <c r="Q201" s="45">
        <v>42933</v>
      </c>
      <c r="R201" s="42">
        <v>37725.22</v>
      </c>
      <c r="S201" s="47">
        <f t="shared" si="85"/>
        <v>-2.0609404565176126E-3</v>
      </c>
      <c r="T201" s="48">
        <f t="shared" si="86"/>
        <v>102.88355912586169</v>
      </c>
      <c r="V201" s="45">
        <v>42933</v>
      </c>
      <c r="W201" s="42">
        <v>1501.54</v>
      </c>
      <c r="X201" s="47">
        <f t="shared" si="94"/>
        <v>-1.7816542792943313E-3</v>
      </c>
      <c r="Y201" s="42">
        <f t="shared" si="75"/>
        <v>3.6198823578414974E-5</v>
      </c>
      <c r="Z201" s="48">
        <f t="shared" si="87"/>
        <v>102.07266918187703</v>
      </c>
      <c r="AA201" s="48">
        <f t="shared" si="88"/>
        <v>102.82549665776982</v>
      </c>
      <c r="AB201" s="48">
        <f t="shared" si="89"/>
        <v>102.25485197647953</v>
      </c>
      <c r="AC201" s="48">
        <f t="shared" si="89"/>
        <v>103.00528779932674</v>
      </c>
      <c r="AD201" s="48"/>
      <c r="AE201" s="45">
        <v>42933</v>
      </c>
      <c r="AF201" s="42">
        <v>61926.77</v>
      </c>
      <c r="AG201" s="47">
        <f t="shared" si="90"/>
        <v>-2.1138307017876112E-3</v>
      </c>
      <c r="AH201" s="48">
        <f t="shared" si="91"/>
        <v>102.49818636774185</v>
      </c>
      <c r="AI201" s="48"/>
      <c r="AJ201" s="48"/>
      <c r="AK201" s="45">
        <v>42933</v>
      </c>
      <c r="AL201" s="42">
        <v>39886.25</v>
      </c>
      <c r="AM201" s="47">
        <f t="shared" si="92"/>
        <v>-1.311512187573749E-3</v>
      </c>
      <c r="AN201" s="48">
        <f t="shared" si="93"/>
        <v>102.38697804749252</v>
      </c>
      <c r="AO201" s="48"/>
      <c r="AP201" s="48"/>
      <c r="AQ201" s="60">
        <f t="shared" si="76"/>
        <v>102.61021823775754</v>
      </c>
      <c r="AR201" s="48"/>
      <c r="AS201" s="42">
        <f t="shared" si="77"/>
        <v>102.38697804749252</v>
      </c>
      <c r="AT201" s="42">
        <f t="shared" si="78"/>
        <v>102.88355912586169</v>
      </c>
      <c r="AU201" s="48"/>
      <c r="AV201" s="48"/>
      <c r="AW201" s="48"/>
      <c r="AX201" s="48"/>
      <c r="AY201" s="48"/>
    </row>
    <row r="202" spans="2:52" x14ac:dyDescent="0.2">
      <c r="B202" s="45">
        <v>42934</v>
      </c>
      <c r="C202" s="42">
        <v>36050.36</v>
      </c>
      <c r="D202" s="47">
        <f t="shared" si="79"/>
        <v>-1.4870907834440006E-3</v>
      </c>
      <c r="E202" s="48">
        <f t="shared" si="80"/>
        <v>102.38999433949463</v>
      </c>
      <c r="G202" s="45">
        <v>42934</v>
      </c>
      <c r="H202" s="42">
        <v>35974.25</v>
      </c>
      <c r="I202" s="47">
        <f t="shared" si="81"/>
        <v>-1.3366682952830056E-3</v>
      </c>
      <c r="J202" s="48">
        <f t="shared" si="82"/>
        <v>102.73707556351643</v>
      </c>
      <c r="L202" s="45">
        <v>42934</v>
      </c>
      <c r="M202" s="42">
        <v>39834.46</v>
      </c>
      <c r="N202" s="47">
        <f t="shared" si="83"/>
        <v>-1.2173103283830145E-3</v>
      </c>
      <c r="O202" s="48">
        <f t="shared" si="84"/>
        <v>102.35077229824091</v>
      </c>
      <c r="Q202" s="45">
        <v>42934</v>
      </c>
      <c r="R202" s="42">
        <v>37676.519999999997</v>
      </c>
      <c r="S202" s="47">
        <f t="shared" si="85"/>
        <v>-1.2909136116371345E-3</v>
      </c>
      <c r="T202" s="48">
        <f t="shared" si="86"/>
        <v>102.75074533897245</v>
      </c>
      <c r="V202" s="45">
        <v>42934</v>
      </c>
      <c r="W202" s="42">
        <v>1500.27</v>
      </c>
      <c r="X202" s="47">
        <f t="shared" si="94"/>
        <v>-8.4579831373121639E-4</v>
      </c>
      <c r="Y202" s="42">
        <f t="shared" si="75"/>
        <v>3.6198823578414974E-5</v>
      </c>
      <c r="Z202" s="48">
        <f t="shared" si="87"/>
        <v>101.98633629040495</v>
      </c>
      <c r="AA202" s="48">
        <f t="shared" si="88"/>
        <v>102.74224918810098</v>
      </c>
      <c r="AB202" s="48">
        <f t="shared" si="89"/>
        <v>102.07266918187703</v>
      </c>
      <c r="AC202" s="48">
        <f t="shared" si="89"/>
        <v>102.82549665776982</v>
      </c>
      <c r="AD202" s="48"/>
      <c r="AE202" s="45">
        <v>42934</v>
      </c>
      <c r="AF202" s="42">
        <v>61850.83</v>
      </c>
      <c r="AG202" s="47">
        <f t="shared" si="90"/>
        <v>-1.2262871129883335E-3</v>
      </c>
      <c r="AH202" s="48">
        <f t="shared" si="91"/>
        <v>102.37249416269441</v>
      </c>
      <c r="AI202" s="48"/>
      <c r="AJ202" s="48"/>
      <c r="AK202" s="45">
        <v>42934</v>
      </c>
      <c r="AL202" s="42">
        <v>39866.76</v>
      </c>
      <c r="AM202" s="47">
        <f t="shared" si="92"/>
        <v>-4.8863956877365222E-4</v>
      </c>
      <c r="AN202" s="48">
        <f t="shared" si="93"/>
        <v>102.33694771869135</v>
      </c>
      <c r="AO202" s="48"/>
      <c r="AP202" s="48"/>
      <c r="AQ202" s="60">
        <f t="shared" si="76"/>
        <v>102.48967157026836</v>
      </c>
      <c r="AR202" s="48"/>
      <c r="AS202" s="42">
        <f t="shared" si="77"/>
        <v>102.33694771869135</v>
      </c>
      <c r="AT202" s="42">
        <f t="shared" si="78"/>
        <v>102.75074533897245</v>
      </c>
      <c r="AU202" s="48"/>
      <c r="AV202" s="48"/>
      <c r="AW202" s="48"/>
      <c r="AX202" s="48"/>
      <c r="AY202" s="48"/>
    </row>
    <row r="203" spans="2:52" x14ac:dyDescent="0.2">
      <c r="B203" s="45">
        <v>42935</v>
      </c>
      <c r="C203" s="42">
        <v>36028.17</v>
      </c>
      <c r="D203" s="47">
        <f t="shared" si="79"/>
        <v>-6.1552783384144494E-4</v>
      </c>
      <c r="E203" s="48">
        <f t="shared" si="80"/>
        <v>102.3269704480718</v>
      </c>
      <c r="G203" s="45">
        <v>42935</v>
      </c>
      <c r="H203" s="42">
        <v>35960.94</v>
      </c>
      <c r="I203" s="47">
        <f t="shared" si="81"/>
        <v>-3.6998686560518745E-4</v>
      </c>
      <c r="J203" s="48">
        <f t="shared" si="82"/>
        <v>102.69906419494724</v>
      </c>
      <c r="L203" s="45">
        <v>42935</v>
      </c>
      <c r="M203" s="42">
        <v>39811.919999999998</v>
      </c>
      <c r="N203" s="47">
        <f t="shared" si="83"/>
        <v>-5.6584173602458598E-4</v>
      </c>
      <c r="O203" s="48">
        <f t="shared" si="84"/>
        <v>102.29285795956022</v>
      </c>
      <c r="Q203" s="45">
        <v>42935</v>
      </c>
      <c r="R203" s="42">
        <v>37654.769999999997</v>
      </c>
      <c r="S203" s="47">
        <f t="shared" si="85"/>
        <v>-5.7728261527334457E-4</v>
      </c>
      <c r="T203" s="48">
        <f t="shared" si="86"/>
        <v>102.69142911998188</v>
      </c>
      <c r="V203" s="45">
        <v>42935</v>
      </c>
      <c r="W203" s="42">
        <v>1499.22</v>
      </c>
      <c r="X203" s="47">
        <f t="shared" si="94"/>
        <v>-6.9987402267590593E-4</v>
      </c>
      <c r="Y203" s="42">
        <f t="shared" si="75"/>
        <v>3.6198823578414974E-5</v>
      </c>
      <c r="Z203" s="48">
        <f t="shared" si="87"/>
        <v>101.91495870296741</v>
      </c>
      <c r="AA203" s="48">
        <f t="shared" si="88"/>
        <v>102.67406170541535</v>
      </c>
      <c r="AB203" s="48">
        <f t="shared" si="89"/>
        <v>101.98633629040495</v>
      </c>
      <c r="AC203" s="48">
        <f t="shared" si="89"/>
        <v>102.74224918810098</v>
      </c>
      <c r="AD203" s="48"/>
      <c r="AE203" s="45">
        <v>42935</v>
      </c>
      <c r="AF203" s="42">
        <v>61822.400000000001</v>
      </c>
      <c r="AG203" s="47">
        <f t="shared" si="90"/>
        <v>-4.5965430051631007E-4</v>
      </c>
      <c r="AH203" s="48">
        <f t="shared" si="91"/>
        <v>102.32543820549795</v>
      </c>
      <c r="AI203" s="48"/>
      <c r="AJ203" s="48"/>
      <c r="AK203" s="45">
        <v>42935</v>
      </c>
      <c r="AL203" s="42">
        <v>39857.49</v>
      </c>
      <c r="AM203" s="47">
        <f t="shared" si="92"/>
        <v>-2.3252453924027527E-4</v>
      </c>
      <c r="AN203" s="48">
        <f t="shared" si="93"/>
        <v>102.3131518670758</v>
      </c>
      <c r="AO203" s="48"/>
      <c r="AP203" s="48"/>
      <c r="AQ203" s="60">
        <f t="shared" si="76"/>
        <v>102.44148529918915</v>
      </c>
      <c r="AR203" s="48"/>
      <c r="AS203" s="42">
        <f t="shared" si="77"/>
        <v>102.29285795956022</v>
      </c>
      <c r="AT203" s="42">
        <f t="shared" si="78"/>
        <v>102.69906419494724</v>
      </c>
      <c r="AU203" s="48"/>
      <c r="AV203" s="48"/>
      <c r="AW203" s="48"/>
      <c r="AX203" s="48"/>
      <c r="AY203" s="48"/>
    </row>
    <row r="204" spans="2:52" x14ac:dyDescent="0.2">
      <c r="B204" s="45">
        <v>42936</v>
      </c>
      <c r="C204" s="42">
        <v>36004.480000000003</v>
      </c>
      <c r="D204" s="47">
        <f t="shared" si="79"/>
        <v>-6.5754102969972639E-4</v>
      </c>
      <c r="E204" s="48">
        <f t="shared" si="80"/>
        <v>102.25968626655732</v>
      </c>
      <c r="G204" s="45">
        <v>42936</v>
      </c>
      <c r="H204" s="42">
        <v>35932.120000000003</v>
      </c>
      <c r="I204" s="47">
        <f t="shared" si="81"/>
        <v>-8.0142510179104232E-4</v>
      </c>
      <c r="J204" s="48">
        <f t="shared" si="82"/>
        <v>102.61675858697096</v>
      </c>
      <c r="L204" s="45">
        <v>42936</v>
      </c>
      <c r="M204" s="42">
        <v>39775.760000000002</v>
      </c>
      <c r="N204" s="47">
        <f t="shared" si="83"/>
        <v>-9.0827068877852302E-4</v>
      </c>
      <c r="O204" s="48">
        <f t="shared" si="84"/>
        <v>102.19994835500417</v>
      </c>
      <c r="Q204" s="45">
        <v>42936</v>
      </c>
      <c r="R204" s="42">
        <v>37625.97</v>
      </c>
      <c r="S204" s="47">
        <f t="shared" si="85"/>
        <v>-7.6484333857296249E-4</v>
      </c>
      <c r="T204" s="48">
        <f t="shared" si="86"/>
        <v>102.61288626449092</v>
      </c>
      <c r="V204" s="45">
        <v>42936</v>
      </c>
      <c r="W204" s="42">
        <v>1499.29</v>
      </c>
      <c r="X204" s="47">
        <f t="shared" si="94"/>
        <v>4.669094595843859E-5</v>
      </c>
      <c r="Y204" s="42">
        <f t="shared" si="75"/>
        <v>3.6198823578414974E-5</v>
      </c>
      <c r="Z204" s="48">
        <f t="shared" si="87"/>
        <v>101.91971720879657</v>
      </c>
      <c r="AA204" s="48">
        <f t="shared" si="88"/>
        <v>102.68257233472752</v>
      </c>
      <c r="AB204" s="48">
        <f t="shared" si="89"/>
        <v>101.91495870296741</v>
      </c>
      <c r="AC204" s="48">
        <f t="shared" si="89"/>
        <v>102.67406170541535</v>
      </c>
      <c r="AD204" s="48"/>
      <c r="AE204" s="45">
        <v>42936</v>
      </c>
      <c r="AF204" s="42">
        <v>61777.29</v>
      </c>
      <c r="AG204" s="47">
        <f t="shared" si="90"/>
        <v>-7.2967079893371256E-4</v>
      </c>
      <c r="AH204" s="48">
        <f t="shared" si="91"/>
        <v>102.2507743212513</v>
      </c>
      <c r="AI204" s="48"/>
      <c r="AJ204" s="48"/>
      <c r="AK204" s="45">
        <v>42936</v>
      </c>
      <c r="AL204" s="42">
        <v>39861.120000000003</v>
      </c>
      <c r="AM204" s="47">
        <f t="shared" si="92"/>
        <v>9.1074475587982207E-5</v>
      </c>
      <c r="AN204" s="48">
        <f t="shared" si="93"/>
        <v>102.32246998372786</v>
      </c>
      <c r="AO204" s="48"/>
      <c r="AP204" s="48"/>
      <c r="AQ204" s="60">
        <f t="shared" si="76"/>
        <v>102.37708729633374</v>
      </c>
      <c r="AR204" s="48"/>
      <c r="AS204" s="42">
        <f t="shared" si="77"/>
        <v>102.19994835500417</v>
      </c>
      <c r="AT204" s="42">
        <f t="shared" si="78"/>
        <v>102.61675858697096</v>
      </c>
      <c r="AU204" s="48"/>
      <c r="AV204" s="48"/>
      <c r="AW204" s="48"/>
      <c r="AX204" s="48"/>
      <c r="AY204" s="48"/>
    </row>
    <row r="205" spans="2:52" x14ac:dyDescent="0.2">
      <c r="B205" s="45">
        <v>42937</v>
      </c>
      <c r="C205" s="42">
        <v>36012.230000000003</v>
      </c>
      <c r="D205" s="47">
        <f t="shared" si="79"/>
        <v>2.152509909878475E-4</v>
      </c>
      <c r="E205" s="48">
        <f t="shared" si="80"/>
        <v>102.28169776536431</v>
      </c>
      <c r="G205" s="45">
        <v>42937</v>
      </c>
      <c r="H205" s="42">
        <v>35941.53</v>
      </c>
      <c r="I205" s="47">
        <f t="shared" si="81"/>
        <v>2.6188268323701358E-4</v>
      </c>
      <c r="J205" s="48">
        <f t="shared" si="82"/>
        <v>102.6436321390548</v>
      </c>
      <c r="L205" s="45">
        <v>42937</v>
      </c>
      <c r="M205" s="42">
        <v>39783.050000000003</v>
      </c>
      <c r="N205" s="47">
        <f t="shared" si="83"/>
        <v>1.8327745340385171E-4</v>
      </c>
      <c r="O205" s="48">
        <f t="shared" si="84"/>
        <v>102.21867930127668</v>
      </c>
      <c r="Q205" s="45">
        <v>42937</v>
      </c>
      <c r="R205" s="42">
        <v>37637.839999999997</v>
      </c>
      <c r="S205" s="47">
        <f t="shared" si="85"/>
        <v>3.1547359443484524E-4</v>
      </c>
      <c r="T205" s="48">
        <f t="shared" si="86"/>
        <v>102.64525792055612</v>
      </c>
      <c r="V205" s="45">
        <v>42937</v>
      </c>
      <c r="W205" s="42">
        <v>1501.52</v>
      </c>
      <c r="X205" s="47">
        <f t="shared" si="94"/>
        <v>1.4873706887927884E-3</v>
      </c>
      <c r="Y205" s="42">
        <f t="shared" si="75"/>
        <v>3.6198823578414974E-5</v>
      </c>
      <c r="Z205" s="48">
        <f t="shared" si="87"/>
        <v>102.07130960878298</v>
      </c>
      <c r="AA205" s="48">
        <f t="shared" si="88"/>
        <v>102.83901637138857</v>
      </c>
      <c r="AB205" s="48">
        <f t="shared" si="89"/>
        <v>101.91971720879657</v>
      </c>
      <c r="AC205" s="48">
        <f t="shared" si="89"/>
        <v>102.68257233472752</v>
      </c>
      <c r="AD205" s="48"/>
      <c r="AE205" s="45">
        <v>42937</v>
      </c>
      <c r="AF205" s="42">
        <v>61791.42</v>
      </c>
      <c r="AG205" s="47">
        <f t="shared" si="90"/>
        <v>2.2872482752145373E-4</v>
      </c>
      <c r="AH205" s="48">
        <f t="shared" si="91"/>
        <v>102.27416161197186</v>
      </c>
      <c r="AI205" s="48"/>
      <c r="AJ205" s="48"/>
      <c r="AK205" s="45">
        <v>42937</v>
      </c>
      <c r="AL205" s="42">
        <v>39870.120000000003</v>
      </c>
      <c r="AM205" s="47">
        <f t="shared" si="92"/>
        <v>2.2578392177630136E-4</v>
      </c>
      <c r="AN205" s="48">
        <f t="shared" si="93"/>
        <v>102.34557275228661</v>
      </c>
      <c r="AO205" s="48"/>
      <c r="AP205" s="48"/>
      <c r="AQ205" s="60">
        <f t="shared" si="76"/>
        <v>102.4015002484184</v>
      </c>
      <c r="AR205" s="48"/>
      <c r="AS205" s="42">
        <f t="shared" si="77"/>
        <v>102.21867930127668</v>
      </c>
      <c r="AT205" s="42">
        <f t="shared" si="78"/>
        <v>102.64525792055612</v>
      </c>
      <c r="AU205" s="48"/>
      <c r="AV205" s="48"/>
      <c r="AW205" s="48"/>
      <c r="AX205" s="48"/>
      <c r="AY205" s="48"/>
    </row>
    <row r="206" spans="2:52" x14ac:dyDescent="0.2">
      <c r="B206" s="45">
        <v>42938</v>
      </c>
      <c r="C206" s="42">
        <v>36012.230000000003</v>
      </c>
      <c r="D206" s="47">
        <f t="shared" si="79"/>
        <v>0</v>
      </c>
      <c r="E206" s="48">
        <f t="shared" si="80"/>
        <v>102.28169776536431</v>
      </c>
      <c r="G206" s="45">
        <v>42938</v>
      </c>
      <c r="H206" s="42">
        <v>35941.53</v>
      </c>
      <c r="I206" s="47">
        <f t="shared" si="81"/>
        <v>0</v>
      </c>
      <c r="J206" s="48">
        <f t="shared" si="82"/>
        <v>102.6436321390548</v>
      </c>
      <c r="L206" s="45">
        <v>42938</v>
      </c>
      <c r="M206" s="42">
        <v>39783.050000000003</v>
      </c>
      <c r="N206" s="47">
        <f t="shared" si="83"/>
        <v>0</v>
      </c>
      <c r="O206" s="48">
        <f t="shared" si="84"/>
        <v>102.21867930127668</v>
      </c>
      <c r="Q206" s="45">
        <v>42938</v>
      </c>
      <c r="R206" s="42">
        <v>37637.839999999997</v>
      </c>
      <c r="S206" s="47">
        <f t="shared" si="85"/>
        <v>0</v>
      </c>
      <c r="T206" s="48">
        <f t="shared" si="86"/>
        <v>102.64525792055612</v>
      </c>
      <c r="V206" s="45">
        <v>42938</v>
      </c>
      <c r="W206" s="42">
        <v>1501.44</v>
      </c>
      <c r="X206" s="47">
        <f t="shared" si="94"/>
        <v>-5.3279343598444662E-5</v>
      </c>
      <c r="Y206" s="42">
        <f t="shared" si="75"/>
        <v>3.6198823578414974E-5</v>
      </c>
      <c r="Z206" s="48">
        <f t="shared" si="87"/>
        <v>102.0658713164068</v>
      </c>
      <c r="AA206" s="48">
        <f t="shared" si="88"/>
        <v>102.83725982751059</v>
      </c>
      <c r="AB206" s="48">
        <f t="shared" si="89"/>
        <v>102.07130960878298</v>
      </c>
      <c r="AC206" s="48">
        <f t="shared" si="89"/>
        <v>102.83901637138857</v>
      </c>
      <c r="AD206" s="48"/>
      <c r="AE206" s="45">
        <v>42938</v>
      </c>
      <c r="AF206" s="42">
        <v>61791.42</v>
      </c>
      <c r="AG206" s="47">
        <f t="shared" si="90"/>
        <v>0</v>
      </c>
      <c r="AH206" s="48">
        <f t="shared" si="91"/>
        <v>102.27416161197186</v>
      </c>
      <c r="AI206" s="48"/>
      <c r="AJ206" s="48"/>
      <c r="AK206" s="45">
        <v>42938</v>
      </c>
      <c r="AL206" s="42">
        <v>39870.120000000003</v>
      </c>
      <c r="AM206" s="47">
        <f t="shared" si="92"/>
        <v>0</v>
      </c>
      <c r="AN206" s="48">
        <f t="shared" si="93"/>
        <v>102.34557275228661</v>
      </c>
      <c r="AO206" s="48"/>
      <c r="AP206" s="48"/>
      <c r="AQ206" s="60">
        <f t="shared" si="76"/>
        <v>102.4015002484184</v>
      </c>
      <c r="AR206" s="48"/>
      <c r="AS206" s="42">
        <f t="shared" si="77"/>
        <v>102.21867930127668</v>
      </c>
      <c r="AT206" s="42">
        <f t="shared" si="78"/>
        <v>102.64525792055612</v>
      </c>
      <c r="AU206" s="48"/>
      <c r="AV206" s="48"/>
      <c r="AW206" s="48"/>
      <c r="AX206" s="48"/>
      <c r="AY206" s="48"/>
    </row>
    <row r="207" spans="2:52" x14ac:dyDescent="0.2">
      <c r="B207" s="45">
        <v>42939</v>
      </c>
      <c r="C207" s="42">
        <v>36012.230000000003</v>
      </c>
      <c r="D207" s="47">
        <f t="shared" si="79"/>
        <v>0</v>
      </c>
      <c r="E207" s="48">
        <f t="shared" si="80"/>
        <v>102.28169776536431</v>
      </c>
      <c r="G207" s="45">
        <v>42939</v>
      </c>
      <c r="H207" s="42">
        <v>35941.53</v>
      </c>
      <c r="I207" s="47">
        <f t="shared" si="81"/>
        <v>0</v>
      </c>
      <c r="J207" s="48">
        <f t="shared" si="82"/>
        <v>102.6436321390548</v>
      </c>
      <c r="L207" s="45">
        <v>42939</v>
      </c>
      <c r="M207" s="42">
        <v>39783.050000000003</v>
      </c>
      <c r="N207" s="47">
        <f t="shared" si="83"/>
        <v>0</v>
      </c>
      <c r="O207" s="48">
        <f t="shared" si="84"/>
        <v>102.21867930127668</v>
      </c>
      <c r="Q207" s="45">
        <v>42939</v>
      </c>
      <c r="R207" s="42">
        <v>37637.839999999997</v>
      </c>
      <c r="S207" s="47">
        <f t="shared" si="85"/>
        <v>0</v>
      </c>
      <c r="T207" s="48">
        <f t="shared" si="86"/>
        <v>102.64525792055612</v>
      </c>
      <c r="V207" s="45">
        <v>42939</v>
      </c>
      <c r="W207" s="42">
        <v>1501.38</v>
      </c>
      <c r="X207" s="47">
        <f t="shared" si="94"/>
        <v>-3.9961636828622638E-5</v>
      </c>
      <c r="Y207" s="42">
        <f t="shared" si="75"/>
        <v>3.6198823578414974E-5</v>
      </c>
      <c r="Z207" s="48">
        <f t="shared" si="87"/>
        <v>102.06179259712465</v>
      </c>
      <c r="AA207" s="48">
        <f t="shared" si="88"/>
        <v>102.8368728701067</v>
      </c>
      <c r="AB207" s="48">
        <f t="shared" si="89"/>
        <v>102.0658713164068</v>
      </c>
      <c r="AC207" s="48">
        <f t="shared" si="89"/>
        <v>102.83725982751059</v>
      </c>
      <c r="AD207" s="48"/>
      <c r="AE207" s="45">
        <v>42939</v>
      </c>
      <c r="AF207" s="42">
        <v>61791.42</v>
      </c>
      <c r="AG207" s="47">
        <f t="shared" si="90"/>
        <v>0</v>
      </c>
      <c r="AH207" s="48">
        <f t="shared" si="91"/>
        <v>102.27416161197186</v>
      </c>
      <c r="AI207" s="48"/>
      <c r="AJ207" s="48"/>
      <c r="AK207" s="45">
        <v>42939</v>
      </c>
      <c r="AL207" s="42">
        <v>39870.120000000003</v>
      </c>
      <c r="AM207" s="47">
        <f t="shared" si="92"/>
        <v>0</v>
      </c>
      <c r="AN207" s="48">
        <f t="shared" si="93"/>
        <v>102.34557275228661</v>
      </c>
      <c r="AO207" s="48"/>
      <c r="AP207" s="48"/>
      <c r="AQ207" s="60">
        <f t="shared" si="76"/>
        <v>102.4015002484184</v>
      </c>
      <c r="AR207" s="48"/>
      <c r="AS207" s="42">
        <f t="shared" si="77"/>
        <v>102.21867930127668</v>
      </c>
      <c r="AT207" s="42">
        <f t="shared" si="78"/>
        <v>102.64525792055612</v>
      </c>
      <c r="AU207" s="48"/>
      <c r="AV207" s="48"/>
      <c r="AW207" s="48"/>
      <c r="AX207" s="48"/>
      <c r="AY207" s="48"/>
    </row>
    <row r="208" spans="2:52" x14ac:dyDescent="0.2">
      <c r="B208" s="45">
        <v>42940</v>
      </c>
      <c r="C208" s="42">
        <v>36063.29</v>
      </c>
      <c r="D208" s="47">
        <f t="shared" si="79"/>
        <v>1.4178516576173195E-3</v>
      </c>
      <c r="E208" s="48">
        <f t="shared" si="80"/>
        <v>102.42671804008485</v>
      </c>
      <c r="G208" s="45">
        <v>42940</v>
      </c>
      <c r="H208" s="42">
        <v>35997.89</v>
      </c>
      <c r="I208" s="47">
        <f t="shared" si="81"/>
        <v>1.5681024152283118E-3</v>
      </c>
      <c r="J208" s="48">
        <f t="shared" si="82"/>
        <v>102.80458786651985</v>
      </c>
      <c r="L208" s="45">
        <v>42940</v>
      </c>
      <c r="M208" s="42">
        <v>39854.11</v>
      </c>
      <c r="N208" s="47">
        <f t="shared" si="83"/>
        <v>1.7861878362770423E-3</v>
      </c>
      <c r="O208" s="48">
        <f t="shared" si="84"/>
        <v>102.40126106288493</v>
      </c>
      <c r="Q208" s="45">
        <v>42940</v>
      </c>
      <c r="R208" s="42">
        <v>37699.019999999997</v>
      </c>
      <c r="S208" s="47">
        <f t="shared" si="85"/>
        <v>1.6254917923026468E-3</v>
      </c>
      <c r="T208" s="48">
        <f t="shared" si="86"/>
        <v>102.81210694482478</v>
      </c>
      <c r="V208" s="45">
        <v>42940</v>
      </c>
      <c r="W208" s="42">
        <v>1503.65</v>
      </c>
      <c r="X208" s="47">
        <f t="shared" si="94"/>
        <v>1.5119423463747506E-3</v>
      </c>
      <c r="Y208" s="42">
        <f t="shared" si="75"/>
        <v>3.6198823578414974E-5</v>
      </c>
      <c r="Z208" s="48">
        <f t="shared" si="87"/>
        <v>102.21610414329916</v>
      </c>
      <c r="AA208" s="48">
        <f t="shared" si="88"/>
        <v>102.99607886678615</v>
      </c>
      <c r="AB208" s="48">
        <f t="shared" si="89"/>
        <v>102.06179259712465</v>
      </c>
      <c r="AC208" s="48">
        <f t="shared" si="89"/>
        <v>102.8368728701067</v>
      </c>
      <c r="AD208" s="48"/>
      <c r="AE208" s="45">
        <v>42940</v>
      </c>
      <c r="AF208" s="42">
        <v>61891.13</v>
      </c>
      <c r="AG208" s="47">
        <f t="shared" si="90"/>
        <v>1.6136544523495111E-3</v>
      </c>
      <c r="AH208" s="48">
        <f t="shared" si="91"/>
        <v>102.43919676821733</v>
      </c>
      <c r="AI208" s="48"/>
      <c r="AJ208" s="48"/>
      <c r="AK208" s="45">
        <v>42940</v>
      </c>
      <c r="AL208" s="42">
        <v>39927.279999999999</v>
      </c>
      <c r="AM208" s="47">
        <f t="shared" si="92"/>
        <v>1.4336550780382762E-3</v>
      </c>
      <c r="AN208" s="48">
        <f t="shared" si="93"/>
        <v>102.49230100237767</v>
      </c>
      <c r="AO208" s="48"/>
      <c r="AP208" s="48"/>
      <c r="AQ208" s="60">
        <f>+AVERAGE(AN208,AH208,T208,O208,J208,E208)</f>
        <v>102.56269528081826</v>
      </c>
      <c r="AR208" s="48"/>
      <c r="AS208" s="42">
        <f t="shared" si="77"/>
        <v>102.40126106288493</v>
      </c>
      <c r="AT208" s="42">
        <f t="shared" si="78"/>
        <v>102.81210694482478</v>
      </c>
      <c r="AU208" s="48"/>
      <c r="AV208" s="48"/>
      <c r="AW208" s="48"/>
      <c r="AX208" s="48"/>
      <c r="AY208" s="48"/>
    </row>
    <row r="209" spans="2:51" x14ac:dyDescent="0.2">
      <c r="B209" s="45">
        <v>42941</v>
      </c>
      <c r="C209" s="42">
        <v>36120.14</v>
      </c>
      <c r="D209" s="47">
        <f t="shared" si="79"/>
        <v>1.5763952761935762E-3</v>
      </c>
      <c r="E209" s="48">
        <f t="shared" si="80"/>
        <v>102.58818303455925</v>
      </c>
      <c r="G209" s="45">
        <v>42941</v>
      </c>
      <c r="H209" s="42">
        <v>36049.14</v>
      </c>
      <c r="I209" s="47">
        <f t="shared" si="81"/>
        <v>1.4236945554308988E-3</v>
      </c>
      <c r="J209" s="48">
        <f t="shared" si="82"/>
        <v>102.95095019853873</v>
      </c>
      <c r="L209" s="45">
        <v>42941</v>
      </c>
      <c r="M209" s="42">
        <v>39916.31</v>
      </c>
      <c r="N209" s="47">
        <f t="shared" si="83"/>
        <v>1.5606922347530805E-3</v>
      </c>
      <c r="O209" s="48">
        <f t="shared" si="84"/>
        <v>102.5610779158547</v>
      </c>
      <c r="Q209" s="45">
        <v>42941</v>
      </c>
      <c r="R209" s="42">
        <v>37753.18</v>
      </c>
      <c r="S209" s="47">
        <f t="shared" si="85"/>
        <v>1.436642119609477E-3</v>
      </c>
      <c r="T209" s="48">
        <f t="shared" si="86"/>
        <v>102.9598111480675</v>
      </c>
      <c r="V209" s="45">
        <v>42941</v>
      </c>
      <c r="W209" s="42">
        <v>1502.1</v>
      </c>
      <c r="X209" s="47">
        <f t="shared" si="94"/>
        <v>-1.0308249925182755E-3</v>
      </c>
      <c r="Y209" s="42">
        <f t="shared" si="75"/>
        <v>3.6198823578414974E-5</v>
      </c>
      <c r="Z209" s="48">
        <f t="shared" si="87"/>
        <v>102.1107372285104</v>
      </c>
      <c r="AA209" s="48">
        <f t="shared" si="88"/>
        <v>102.89363627144705</v>
      </c>
      <c r="AB209" s="48">
        <f t="shared" si="89"/>
        <v>102.21610414329916</v>
      </c>
      <c r="AC209" s="48">
        <f t="shared" si="89"/>
        <v>102.99607886678615</v>
      </c>
      <c r="AD209" s="48"/>
      <c r="AE209" s="45">
        <v>42941</v>
      </c>
      <c r="AF209" s="42">
        <v>61979.58</v>
      </c>
      <c r="AG209" s="47">
        <f t="shared" si="90"/>
        <v>1.429122396052529E-3</v>
      </c>
      <c r="AH209" s="48">
        <f t="shared" si="91"/>
        <v>102.58559491855242</v>
      </c>
      <c r="AI209" s="48"/>
      <c r="AJ209" s="48"/>
      <c r="AK209" s="45">
        <v>42941</v>
      </c>
      <c r="AL209" s="42">
        <v>39976.94</v>
      </c>
      <c r="AM209" s="47">
        <f t="shared" si="92"/>
        <v>1.2437611577849061E-3</v>
      </c>
      <c r="AN209" s="48">
        <f t="shared" si="93"/>
        <v>102.61977694533643</v>
      </c>
      <c r="AO209" s="48"/>
      <c r="AP209" s="48"/>
      <c r="AQ209" s="60">
        <f t="shared" si="76"/>
        <v>102.71089902681818</v>
      </c>
      <c r="AR209" s="48"/>
      <c r="AS209" s="42">
        <f t="shared" si="77"/>
        <v>102.5610779158547</v>
      </c>
      <c r="AT209" s="42">
        <f t="shared" si="78"/>
        <v>102.9598111480675</v>
      </c>
      <c r="AU209" s="48"/>
      <c r="AV209" s="48"/>
      <c r="AW209" s="48"/>
      <c r="AX209" s="48"/>
      <c r="AY209" s="48"/>
    </row>
    <row r="210" spans="2:51" x14ac:dyDescent="0.2">
      <c r="B210" s="45">
        <v>42942</v>
      </c>
      <c r="C210" s="42">
        <v>36083.339999999997</v>
      </c>
      <c r="D210" s="47">
        <f t="shared" si="79"/>
        <v>-1.0188221861821001E-3</v>
      </c>
      <c r="E210" s="48">
        <f t="shared" si="80"/>
        <v>102.48366391764353</v>
      </c>
      <c r="G210" s="45">
        <v>42942</v>
      </c>
      <c r="H210" s="42">
        <v>36022.519999999997</v>
      </c>
      <c r="I210" s="47">
        <f t="shared" si="81"/>
        <v>-7.3843647865112771E-4</v>
      </c>
      <c r="J210" s="48">
        <f t="shared" si="82"/>
        <v>102.87492746140033</v>
      </c>
      <c r="L210" s="45">
        <v>42942</v>
      </c>
      <c r="M210" s="42">
        <v>39875.769999999997</v>
      </c>
      <c r="N210" s="47">
        <f t="shared" si="83"/>
        <v>-1.0156249412833773E-3</v>
      </c>
      <c r="O210" s="48">
        <f t="shared" si="84"/>
        <v>102.45691432711844</v>
      </c>
      <c r="Q210" s="45">
        <v>42942</v>
      </c>
      <c r="R210" s="42">
        <v>37721.9</v>
      </c>
      <c r="S210" s="47">
        <f t="shared" si="85"/>
        <v>-8.2853947667449468E-4</v>
      </c>
      <c r="T210" s="48">
        <f t="shared" si="86"/>
        <v>102.87450488002038</v>
      </c>
      <c r="V210" s="45">
        <v>42942</v>
      </c>
      <c r="W210" s="42">
        <v>1503.89</v>
      </c>
      <c r="X210" s="47">
        <f t="shared" si="94"/>
        <v>1.1916650023302555E-3</v>
      </c>
      <c r="Y210" s="42">
        <f t="shared" si="75"/>
        <v>3.6198823578414974E-5</v>
      </c>
      <c r="Z210" s="48">
        <f t="shared" si="87"/>
        <v>102.23241902042776</v>
      </c>
      <c r="AA210" s="48">
        <f t="shared" si="88"/>
        <v>103.01997564534096</v>
      </c>
      <c r="AB210" s="48">
        <f t="shared" si="89"/>
        <v>102.1107372285104</v>
      </c>
      <c r="AC210" s="48">
        <f t="shared" si="89"/>
        <v>102.89363627144705</v>
      </c>
      <c r="AD210" s="48"/>
      <c r="AE210" s="45">
        <v>42942</v>
      </c>
      <c r="AF210" s="42">
        <v>61929.46</v>
      </c>
      <c r="AG210" s="47">
        <f t="shared" si="90"/>
        <v>-8.086534306944726E-4</v>
      </c>
      <c r="AH210" s="48">
        <f t="shared" si="91"/>
        <v>102.5026387252817</v>
      </c>
      <c r="AI210" s="48"/>
      <c r="AJ210" s="48"/>
      <c r="AK210" s="45">
        <v>42942</v>
      </c>
      <c r="AL210" s="42">
        <v>39953.949999999997</v>
      </c>
      <c r="AM210" s="47">
        <f t="shared" si="92"/>
        <v>-5.7508153450480659E-4</v>
      </c>
      <c r="AN210" s="48">
        <f t="shared" si="93"/>
        <v>102.56076220654016</v>
      </c>
      <c r="AO210" s="48"/>
      <c r="AP210" s="48"/>
      <c r="AQ210" s="60">
        <f t="shared" si="76"/>
        <v>102.6255685863341</v>
      </c>
      <c r="AR210" s="48"/>
      <c r="AS210" s="42">
        <f t="shared" si="77"/>
        <v>102.45691432711844</v>
      </c>
      <c r="AT210" s="42">
        <f t="shared" si="78"/>
        <v>102.87492746140033</v>
      </c>
      <c r="AU210" s="48"/>
      <c r="AV210" s="48"/>
      <c r="AW210" s="48"/>
      <c r="AX210" s="48"/>
      <c r="AY210" s="48"/>
    </row>
    <row r="211" spans="2:51" x14ac:dyDescent="0.2">
      <c r="B211" s="45">
        <v>42943</v>
      </c>
      <c r="C211" s="42">
        <v>36129.26</v>
      </c>
      <c r="D211" s="47">
        <f t="shared" si="79"/>
        <v>1.2726094646451358E-3</v>
      </c>
      <c r="E211" s="48">
        <f t="shared" si="80"/>
        <v>102.61408559831663</v>
      </c>
      <c r="G211" s="45">
        <v>42943</v>
      </c>
      <c r="H211" s="42">
        <v>36063.65</v>
      </c>
      <c r="I211" s="47">
        <f t="shared" si="81"/>
        <v>1.1417857495812367E-3</v>
      </c>
      <c r="J211" s="48">
        <f t="shared" si="82"/>
        <v>102.99238858756496</v>
      </c>
      <c r="L211" s="45">
        <v>42943</v>
      </c>
      <c r="M211" s="42">
        <v>39923.370000000003</v>
      </c>
      <c r="N211" s="47">
        <f t="shared" si="83"/>
        <v>1.1937073566230527E-3</v>
      </c>
      <c r="O211" s="48">
        <f t="shared" si="84"/>
        <v>102.57921789948762</v>
      </c>
      <c r="Q211" s="45">
        <v>42943</v>
      </c>
      <c r="R211" s="42">
        <v>37771.47</v>
      </c>
      <c r="S211" s="47">
        <f t="shared" si="85"/>
        <v>1.3140907536470792E-3</v>
      </c>
      <c r="T211" s="48">
        <f t="shared" si="86"/>
        <v>103.00969131566924</v>
      </c>
      <c r="V211" s="45">
        <v>42943</v>
      </c>
      <c r="W211" s="42">
        <v>1504.45</v>
      </c>
      <c r="X211" s="47">
        <f t="shared" si="94"/>
        <v>3.7236765986881082E-4</v>
      </c>
      <c r="Y211" s="42">
        <f t="shared" si="75"/>
        <v>3.6198823578414974E-5</v>
      </c>
      <c r="Z211" s="48">
        <f t="shared" si="87"/>
        <v>102.27048706706113</v>
      </c>
      <c r="AA211" s="48">
        <f t="shared" si="88"/>
        <v>103.06206615451519</v>
      </c>
      <c r="AB211" s="48">
        <f t="shared" si="89"/>
        <v>102.23241902042776</v>
      </c>
      <c r="AC211" s="48">
        <f t="shared" si="89"/>
        <v>103.01997564534096</v>
      </c>
      <c r="AD211" s="48"/>
      <c r="AE211" s="45">
        <v>42943</v>
      </c>
      <c r="AF211" s="42">
        <v>62014.05</v>
      </c>
      <c r="AG211" s="47">
        <f t="shared" si="90"/>
        <v>1.3659088905344507E-3</v>
      </c>
      <c r="AH211" s="48">
        <f t="shared" si="91"/>
        <v>102.6426479908198</v>
      </c>
      <c r="AI211" s="48"/>
      <c r="AJ211" s="48"/>
      <c r="AK211" s="45">
        <v>42943</v>
      </c>
      <c r="AL211" s="42">
        <v>39986.559999999998</v>
      </c>
      <c r="AM211" s="47">
        <f t="shared" si="92"/>
        <v>8.161896383211964E-4</v>
      </c>
      <c r="AN211" s="48">
        <f t="shared" si="93"/>
        <v>102.64447123795146</v>
      </c>
      <c r="AO211" s="48"/>
      <c r="AP211" s="48"/>
      <c r="AQ211" s="60">
        <f>+AVERAGE(AN211,AH211,T211,O211,J211,E211)</f>
        <v>102.74708377163495</v>
      </c>
      <c r="AR211" s="48"/>
      <c r="AS211" s="42">
        <f t="shared" si="77"/>
        <v>102.57921789948762</v>
      </c>
      <c r="AT211" s="42">
        <f t="shared" si="78"/>
        <v>103.00969131566924</v>
      </c>
      <c r="AU211" s="48"/>
      <c r="AV211" s="48"/>
      <c r="AW211" s="48"/>
      <c r="AX211" s="48"/>
      <c r="AY211" s="48"/>
    </row>
    <row r="212" spans="2:51" x14ac:dyDescent="0.2">
      <c r="B212" s="45">
        <v>42944</v>
      </c>
      <c r="C212" s="42">
        <v>36154.58</v>
      </c>
      <c r="D212" s="47">
        <f t="shared" si="79"/>
        <v>7.0081701092128412E-4</v>
      </c>
      <c r="E212" s="48">
        <f t="shared" si="80"/>
        <v>102.68599929506406</v>
      </c>
      <c r="G212" s="45">
        <v>42944</v>
      </c>
      <c r="H212" s="42">
        <v>36074.199999999997</v>
      </c>
      <c r="I212" s="47">
        <f t="shared" si="81"/>
        <v>2.9253833153308761E-4</v>
      </c>
      <c r="J212" s="48">
        <f t="shared" si="82"/>
        <v>103.02251780908297</v>
      </c>
      <c r="L212" s="45">
        <v>42944</v>
      </c>
      <c r="M212" s="42">
        <v>39933.47</v>
      </c>
      <c r="N212" s="47">
        <f t="shared" si="83"/>
        <v>2.5298465535339432E-4</v>
      </c>
      <c r="O212" s="48">
        <f t="shared" si="84"/>
        <v>102.60516886757433</v>
      </c>
      <c r="Q212" s="45">
        <v>42944</v>
      </c>
      <c r="R212" s="42">
        <v>37784.04</v>
      </c>
      <c r="S212" s="47">
        <f t="shared" si="85"/>
        <v>3.327908604033869E-4</v>
      </c>
      <c r="T212" s="48">
        <f t="shared" si="86"/>
        <v>103.04397199947208</v>
      </c>
      <c r="V212" s="45">
        <v>42944</v>
      </c>
      <c r="W212" s="42">
        <v>1506.96</v>
      </c>
      <c r="X212" s="47">
        <f t="shared" si="94"/>
        <v>1.668383794742212E-3</v>
      </c>
      <c r="Y212" s="42">
        <f t="shared" si="75"/>
        <v>3.6198823578414974E-5</v>
      </c>
      <c r="Z212" s="48">
        <f t="shared" si="87"/>
        <v>102.4411134903642</v>
      </c>
      <c r="AA212" s="48">
        <f t="shared" si="88"/>
        <v>103.23774396109039</v>
      </c>
      <c r="AB212" s="48">
        <f t="shared" si="89"/>
        <v>102.27048706706113</v>
      </c>
      <c r="AC212" s="48">
        <f t="shared" si="89"/>
        <v>103.06206615451519</v>
      </c>
      <c r="AD212" s="48"/>
      <c r="AE212" s="45">
        <v>42944</v>
      </c>
      <c r="AF212" s="42">
        <v>62031.94</v>
      </c>
      <c r="AG212" s="47">
        <f t="shared" si="90"/>
        <v>2.8848301312356384E-4</v>
      </c>
      <c r="AH212" s="48">
        <f t="shared" si="91"/>
        <v>102.67225865118716</v>
      </c>
      <c r="AI212" s="48"/>
      <c r="AJ212" s="48"/>
      <c r="AK212" s="45">
        <v>42944</v>
      </c>
      <c r="AL212" s="42">
        <v>39991.870000000003</v>
      </c>
      <c r="AM212" s="47">
        <f t="shared" si="92"/>
        <v>1.3279461899218248E-4</v>
      </c>
      <c r="AN212" s="48">
        <f t="shared" si="93"/>
        <v>102.65810187140116</v>
      </c>
      <c r="AO212" s="48"/>
      <c r="AP212" s="48"/>
      <c r="AQ212" s="60">
        <f t="shared" si="76"/>
        <v>102.78133641563029</v>
      </c>
      <c r="AR212" s="48"/>
      <c r="AS212" s="42">
        <f t="shared" si="77"/>
        <v>102.60516886757433</v>
      </c>
      <c r="AT212" s="42">
        <f t="shared" si="78"/>
        <v>103.04397199947208</v>
      </c>
      <c r="AU212" s="48"/>
      <c r="AV212" s="48"/>
      <c r="AW212" s="48"/>
      <c r="AX212" s="48"/>
      <c r="AY212" s="48"/>
    </row>
    <row r="213" spans="2:51" x14ac:dyDescent="0.2">
      <c r="B213" s="45">
        <v>42945</v>
      </c>
      <c r="C213" s="42">
        <v>36154.58</v>
      </c>
      <c r="D213" s="47">
        <f t="shared" si="79"/>
        <v>0</v>
      </c>
      <c r="E213" s="48">
        <f t="shared" si="80"/>
        <v>102.68599929506406</v>
      </c>
      <c r="G213" s="45">
        <v>42945</v>
      </c>
      <c r="H213" s="42">
        <v>36074.199999999997</v>
      </c>
      <c r="I213" s="47">
        <f t="shared" si="81"/>
        <v>0</v>
      </c>
      <c r="J213" s="48">
        <f t="shared" si="82"/>
        <v>103.02251780908297</v>
      </c>
      <c r="L213" s="45">
        <v>42945</v>
      </c>
      <c r="M213" s="42">
        <v>39933.47</v>
      </c>
      <c r="N213" s="47">
        <f t="shared" si="83"/>
        <v>0</v>
      </c>
      <c r="O213" s="48">
        <f t="shared" si="84"/>
        <v>102.60516886757433</v>
      </c>
      <c r="Q213" s="45">
        <v>42945</v>
      </c>
      <c r="R213" s="42">
        <v>37784.04</v>
      </c>
      <c r="S213" s="47">
        <f t="shared" si="85"/>
        <v>0</v>
      </c>
      <c r="T213" s="48">
        <f t="shared" si="86"/>
        <v>103.04397199947208</v>
      </c>
      <c r="V213" s="45">
        <v>42945</v>
      </c>
      <c r="W213" s="42">
        <v>1506.89</v>
      </c>
      <c r="X213" s="47">
        <f t="shared" si="94"/>
        <v>-4.6451133407621192E-5</v>
      </c>
      <c r="Y213" s="42">
        <f t="shared" si="75"/>
        <v>3.6198823578414974E-5</v>
      </c>
      <c r="Z213" s="48">
        <f t="shared" si="87"/>
        <v>102.43635498453503</v>
      </c>
      <c r="AA213" s="48">
        <f t="shared" si="88"/>
        <v>103.23668553575322</v>
      </c>
      <c r="AB213" s="48">
        <f t="shared" si="89"/>
        <v>102.4411134903642</v>
      </c>
      <c r="AC213" s="48">
        <f t="shared" si="89"/>
        <v>103.23774396109039</v>
      </c>
      <c r="AD213" s="48"/>
      <c r="AE213" s="45">
        <v>42945</v>
      </c>
      <c r="AF213" s="42">
        <v>62031.94</v>
      </c>
      <c r="AG213" s="47">
        <f t="shared" si="90"/>
        <v>0</v>
      </c>
      <c r="AH213" s="48">
        <f t="shared" si="91"/>
        <v>102.67225865118716</v>
      </c>
      <c r="AI213" s="48"/>
      <c r="AJ213" s="48"/>
      <c r="AK213" s="45">
        <v>42945</v>
      </c>
      <c r="AL213" s="42">
        <v>39991.870000000003</v>
      </c>
      <c r="AM213" s="47">
        <f t="shared" si="92"/>
        <v>0</v>
      </c>
      <c r="AN213" s="48">
        <f t="shared" si="93"/>
        <v>102.65810187140116</v>
      </c>
      <c r="AO213" s="48"/>
      <c r="AP213" s="48"/>
      <c r="AQ213" s="60">
        <f t="shared" si="76"/>
        <v>102.78133641563029</v>
      </c>
      <c r="AR213" s="48"/>
      <c r="AS213" s="42">
        <f t="shared" si="77"/>
        <v>102.60516886757433</v>
      </c>
      <c r="AT213" s="42">
        <f t="shared" si="78"/>
        <v>103.04397199947208</v>
      </c>
      <c r="AU213" s="48"/>
      <c r="AV213" s="48"/>
      <c r="AW213" s="48"/>
      <c r="AX213" s="48"/>
      <c r="AY213" s="48"/>
    </row>
    <row r="214" spans="2:51" x14ac:dyDescent="0.2">
      <c r="B214" s="45">
        <v>42946</v>
      </c>
      <c r="C214" s="42">
        <v>36154.58</v>
      </c>
      <c r="D214" s="47">
        <f t="shared" si="79"/>
        <v>0</v>
      </c>
      <c r="E214" s="48">
        <f t="shared" si="80"/>
        <v>102.68599929506406</v>
      </c>
      <c r="G214" s="45">
        <v>42946</v>
      </c>
      <c r="H214" s="42">
        <v>36074.199999999997</v>
      </c>
      <c r="I214" s="47">
        <f t="shared" si="81"/>
        <v>0</v>
      </c>
      <c r="J214" s="48">
        <f t="shared" si="82"/>
        <v>103.02251780908297</v>
      </c>
      <c r="L214" s="45">
        <v>42946</v>
      </c>
      <c r="M214" s="42">
        <v>39933.47</v>
      </c>
      <c r="N214" s="47">
        <f t="shared" si="83"/>
        <v>0</v>
      </c>
      <c r="O214" s="48">
        <f t="shared" si="84"/>
        <v>102.60516886757433</v>
      </c>
      <c r="Q214" s="45">
        <v>42946</v>
      </c>
      <c r="R214" s="42">
        <v>37784.04</v>
      </c>
      <c r="S214" s="47">
        <f t="shared" si="85"/>
        <v>0</v>
      </c>
      <c r="T214" s="48">
        <f t="shared" si="86"/>
        <v>103.04397199947208</v>
      </c>
      <c r="V214" s="45">
        <v>42946</v>
      </c>
      <c r="W214" s="42">
        <v>1506.8</v>
      </c>
      <c r="X214" s="47">
        <f t="shared" si="94"/>
        <v>-5.9725660134568592E-5</v>
      </c>
      <c r="Y214" s="42">
        <f t="shared" si="75"/>
        <v>3.6198823578414974E-5</v>
      </c>
      <c r="Z214" s="48">
        <f t="shared" si="87"/>
        <v>102.43023690561179</v>
      </c>
      <c r="AA214" s="48">
        <f t="shared" si="88"/>
        <v>103.23425670312602</v>
      </c>
      <c r="AB214" s="48">
        <f t="shared" si="89"/>
        <v>102.43635498453503</v>
      </c>
      <c r="AC214" s="48">
        <f t="shared" si="89"/>
        <v>103.23668553575322</v>
      </c>
      <c r="AD214" s="48"/>
      <c r="AE214" s="45">
        <v>42946</v>
      </c>
      <c r="AF214" s="42">
        <v>62031.94</v>
      </c>
      <c r="AG214" s="47">
        <f t="shared" si="90"/>
        <v>0</v>
      </c>
      <c r="AH214" s="48">
        <f t="shared" si="91"/>
        <v>102.67225865118716</v>
      </c>
      <c r="AI214" s="48"/>
      <c r="AJ214" s="48"/>
      <c r="AK214" s="45">
        <v>42946</v>
      </c>
      <c r="AL214" s="42">
        <v>39991.870000000003</v>
      </c>
      <c r="AM214" s="47">
        <f t="shared" si="92"/>
        <v>0</v>
      </c>
      <c r="AN214" s="48">
        <f t="shared" si="93"/>
        <v>102.65810187140116</v>
      </c>
      <c r="AO214" s="48"/>
      <c r="AP214" s="48"/>
      <c r="AQ214" s="60">
        <f t="shared" si="76"/>
        <v>102.78133641563029</v>
      </c>
      <c r="AR214" s="48"/>
      <c r="AS214" s="42">
        <f t="shared" si="77"/>
        <v>102.60516886757433</v>
      </c>
      <c r="AT214" s="42">
        <f t="shared" si="78"/>
        <v>103.04397199947208</v>
      </c>
      <c r="AU214" s="48"/>
      <c r="AV214" s="48"/>
      <c r="AW214" s="48"/>
      <c r="AX214" s="48"/>
      <c r="AY214" s="48"/>
    </row>
    <row r="215" spans="2:51" x14ac:dyDescent="0.2">
      <c r="B215" s="45">
        <v>42947</v>
      </c>
      <c r="C215" s="42">
        <v>36207.69</v>
      </c>
      <c r="D215" s="47">
        <f t="shared" si="79"/>
        <v>1.4689701830308266E-3</v>
      </c>
      <c r="E215" s="48">
        <f t="shared" si="80"/>
        <v>102.83684196624324</v>
      </c>
      <c r="G215" s="45">
        <v>42947</v>
      </c>
      <c r="H215" s="42">
        <v>36142.82</v>
      </c>
      <c r="I215" s="47">
        <f t="shared" si="81"/>
        <v>1.9021904851668214E-3</v>
      </c>
      <c r="J215" s="48">
        <f t="shared" si="82"/>
        <v>103.21848626221734</v>
      </c>
      <c r="L215" s="45">
        <v>42947</v>
      </c>
      <c r="M215" s="42">
        <v>39997.79</v>
      </c>
      <c r="N215" s="47">
        <f t="shared" si="83"/>
        <v>1.6106789617831296E-3</v>
      </c>
      <c r="O215" s="48">
        <f t="shared" si="84"/>
        <v>102.77043285443955</v>
      </c>
      <c r="Q215" s="45">
        <v>42947</v>
      </c>
      <c r="R215" s="42">
        <v>37847.67</v>
      </c>
      <c r="S215" s="47">
        <f t="shared" si="85"/>
        <v>1.6840443742913713E-3</v>
      </c>
      <c r="T215" s="48">
        <f t="shared" si="86"/>
        <v>103.21750262082243</v>
      </c>
      <c r="V215" s="45">
        <v>42947</v>
      </c>
      <c r="W215" s="42">
        <v>1508.23</v>
      </c>
      <c r="X215" s="47">
        <f t="shared" si="94"/>
        <v>9.4903105919841302E-4</v>
      </c>
      <c r="Y215" s="42">
        <f t="shared" si="75"/>
        <v>3.6198823578414974E-5</v>
      </c>
      <c r="Z215" s="48">
        <f t="shared" si="87"/>
        <v>102.52744638183627</v>
      </c>
      <c r="AA215" s="48">
        <f t="shared" si="88"/>
        <v>103.33596617775619</v>
      </c>
      <c r="AB215" s="48">
        <f t="shared" si="89"/>
        <v>102.43023690561179</v>
      </c>
      <c r="AC215" s="48">
        <f t="shared" si="89"/>
        <v>103.23425670312602</v>
      </c>
      <c r="AD215" s="48"/>
      <c r="AE215" s="45">
        <v>42947</v>
      </c>
      <c r="AF215" s="42">
        <v>62139.72</v>
      </c>
      <c r="AG215" s="47">
        <f t="shared" si="90"/>
        <v>1.7374920081494327E-3</v>
      </c>
      <c r="AH215" s="48">
        <f t="shared" si="91"/>
        <v>102.85065088005226</v>
      </c>
      <c r="AI215" s="48"/>
      <c r="AJ215" s="48"/>
      <c r="AK215" s="45">
        <v>42947</v>
      </c>
      <c r="AL215" s="42">
        <v>40033.339999999997</v>
      </c>
      <c r="AM215" s="47">
        <f t="shared" si="92"/>
        <v>1.0369607622748855E-3</v>
      </c>
      <c r="AN215" s="48">
        <f t="shared" si="93"/>
        <v>102.76455429497142</v>
      </c>
      <c r="AO215" s="48"/>
      <c r="AP215" s="48"/>
      <c r="AQ215" s="60">
        <f t="shared" si="76"/>
        <v>102.94307814645771</v>
      </c>
      <c r="AR215" s="48"/>
      <c r="AS215" s="42">
        <f t="shared" si="77"/>
        <v>102.76455429497142</v>
      </c>
      <c r="AT215" s="42">
        <f t="shared" si="78"/>
        <v>103.21848626221734</v>
      </c>
      <c r="AU215" s="48"/>
      <c r="AV215" s="48"/>
      <c r="AW215" s="48"/>
      <c r="AX215" s="48"/>
      <c r="AY215" s="48"/>
    </row>
    <row r="216" spans="2:51" x14ac:dyDescent="0.2">
      <c r="B216" s="45">
        <v>42948</v>
      </c>
      <c r="C216" s="42">
        <v>36227.97</v>
      </c>
      <c r="D216" s="47">
        <f t="shared" si="79"/>
        <v>5.6010201147871364E-4</v>
      </c>
      <c r="E216" s="48">
        <f t="shared" si="80"/>
        <v>102.89444108828265</v>
      </c>
      <c r="G216" s="45">
        <v>42948</v>
      </c>
      <c r="H216" s="42">
        <v>36163.54</v>
      </c>
      <c r="I216" s="47">
        <f t="shared" si="81"/>
        <v>5.7328122155375638E-4</v>
      </c>
      <c r="J216" s="48">
        <f t="shared" si="82"/>
        <v>103.27765948210867</v>
      </c>
      <c r="L216" s="45">
        <v>42948</v>
      </c>
      <c r="M216" s="42">
        <v>40025.18</v>
      </c>
      <c r="N216" s="47">
        <f t="shared" si="83"/>
        <v>6.8478783452774472E-4</v>
      </c>
      <c r="O216" s="48">
        <f t="shared" si="84"/>
        <v>102.84080879660742</v>
      </c>
      <c r="Q216" s="45">
        <v>42948</v>
      </c>
      <c r="R216" s="42">
        <v>37879.58</v>
      </c>
      <c r="S216" s="47">
        <f t="shared" si="85"/>
        <v>8.431166304294635E-4</v>
      </c>
      <c r="T216" s="48">
        <f t="shared" si="86"/>
        <v>103.30452701383344</v>
      </c>
      <c r="V216" s="45">
        <v>42948</v>
      </c>
      <c r="W216" s="42">
        <v>1508.51</v>
      </c>
      <c r="X216" s="47">
        <f t="shared" si="94"/>
        <v>1.8564807754772872E-4</v>
      </c>
      <c r="Y216" s="42">
        <f t="shared" si="75"/>
        <v>3.5928423890885242E-5</v>
      </c>
      <c r="Z216" s="48">
        <f t="shared" si="87"/>
        <v>102.54648040515293</v>
      </c>
      <c r="AA216" s="48">
        <f t="shared" si="88"/>
        <v>103.35886299961464</v>
      </c>
      <c r="AB216" s="48">
        <f t="shared" si="89"/>
        <v>102.52744638183627</v>
      </c>
      <c r="AC216" s="48">
        <f t="shared" si="89"/>
        <v>103.33596617775619</v>
      </c>
      <c r="AD216" s="48"/>
      <c r="AE216" s="45">
        <v>42948</v>
      </c>
      <c r="AF216" s="42">
        <v>62188.5</v>
      </c>
      <c r="AG216" s="47">
        <f t="shared" si="90"/>
        <v>7.8500514646662189E-4</v>
      </c>
      <c r="AH216" s="48">
        <f t="shared" si="91"/>
        <v>102.93138917031054</v>
      </c>
      <c r="AI216" s="48"/>
      <c r="AJ216" s="48"/>
      <c r="AK216" s="45">
        <v>42948</v>
      </c>
      <c r="AL216" s="42">
        <v>40049.97</v>
      </c>
      <c r="AM216" s="47">
        <f t="shared" si="92"/>
        <v>4.1540376096538267E-4</v>
      </c>
      <c r="AN216" s="48">
        <f t="shared" si="93"/>
        <v>102.80724307731948</v>
      </c>
      <c r="AO216" s="48"/>
      <c r="AP216" s="48"/>
      <c r="AQ216" s="60">
        <f t="shared" si="76"/>
        <v>103.00934477141037</v>
      </c>
      <c r="AR216" s="48"/>
      <c r="AS216" s="42">
        <f t="shared" si="77"/>
        <v>102.80724307731948</v>
      </c>
      <c r="AT216" s="42">
        <f t="shared" si="78"/>
        <v>103.30452701383344</v>
      </c>
      <c r="AU216" s="48"/>
      <c r="AV216" s="48"/>
      <c r="AW216" s="48"/>
      <c r="AX216" s="48"/>
      <c r="AY216" s="48"/>
    </row>
    <row r="217" spans="2:51" x14ac:dyDescent="0.2">
      <c r="B217" s="45">
        <v>42949</v>
      </c>
      <c r="C217" s="42">
        <v>36255.71</v>
      </c>
      <c r="D217" s="47">
        <f t="shared" si="79"/>
        <v>7.6570671776532429E-4</v>
      </c>
      <c r="E217" s="48">
        <f t="shared" si="80"/>
        <v>102.97322805304465</v>
      </c>
      <c r="G217" s="45">
        <v>42949</v>
      </c>
      <c r="H217" s="42">
        <v>36191.71</v>
      </c>
      <c r="I217" s="47">
        <f t="shared" si="81"/>
        <v>7.7896135168176173E-4</v>
      </c>
      <c r="J217" s="48">
        <f t="shared" si="82"/>
        <v>103.35810878733739</v>
      </c>
      <c r="L217" s="45">
        <v>42949</v>
      </c>
      <c r="M217" s="42">
        <v>40054.32</v>
      </c>
      <c r="N217" s="47">
        <f t="shared" si="83"/>
        <v>7.2804169775131378E-4</v>
      </c>
      <c r="O217" s="48">
        <f t="shared" si="84"/>
        <v>102.91568119364182</v>
      </c>
      <c r="Q217" s="45">
        <v>42949</v>
      </c>
      <c r="R217" s="42">
        <v>37905.96</v>
      </c>
      <c r="S217" s="47">
        <f t="shared" si="85"/>
        <v>6.9641743651849275E-4</v>
      </c>
      <c r="T217" s="48">
        <f t="shared" si="86"/>
        <v>103.37647008771717</v>
      </c>
      <c r="V217" s="45">
        <v>42949</v>
      </c>
      <c r="W217" s="42">
        <v>1509.45</v>
      </c>
      <c r="X217" s="47">
        <f t="shared" si="94"/>
        <v>6.2313143432923823E-4</v>
      </c>
      <c r="Y217" s="42">
        <f t="shared" si="75"/>
        <v>3.5928423890885242E-5</v>
      </c>
      <c r="Z217" s="48">
        <f t="shared" si="87"/>
        <v>102.61038034057322</v>
      </c>
      <c r="AA217" s="48">
        <f t="shared" si="88"/>
        <v>103.42698267720897</v>
      </c>
      <c r="AB217" s="48">
        <f t="shared" si="89"/>
        <v>102.54648040515293</v>
      </c>
      <c r="AC217" s="48">
        <f t="shared" si="89"/>
        <v>103.35886299961464</v>
      </c>
      <c r="AD217" s="48"/>
      <c r="AE217" s="45">
        <v>42949</v>
      </c>
      <c r="AF217" s="42">
        <v>62220.87</v>
      </c>
      <c r="AG217" s="47">
        <f t="shared" si="90"/>
        <v>5.2051424298715787E-4</v>
      </c>
      <c r="AH217" s="48">
        <f t="shared" si="91"/>
        <v>102.98496642442414</v>
      </c>
      <c r="AI217" s="48"/>
      <c r="AJ217" s="48"/>
      <c r="AK217" s="45">
        <v>42949</v>
      </c>
      <c r="AL217" s="42">
        <v>40066.86</v>
      </c>
      <c r="AM217" s="47">
        <f t="shared" si="92"/>
        <v>4.2172316233934914E-4</v>
      </c>
      <c r="AN217" s="48">
        <f t="shared" si="93"/>
        <v>102.85059927298144</v>
      </c>
      <c r="AO217" s="48"/>
      <c r="AP217" s="48"/>
      <c r="AQ217" s="60">
        <f t="shared" si="76"/>
        <v>103.07650896985776</v>
      </c>
      <c r="AR217" s="48"/>
      <c r="AS217" s="42">
        <f t="shared" si="77"/>
        <v>102.85059927298144</v>
      </c>
      <c r="AT217" s="42">
        <f t="shared" si="78"/>
        <v>103.37647008771717</v>
      </c>
      <c r="AU217" s="48"/>
      <c r="AV217" s="48"/>
      <c r="AW217" s="48"/>
      <c r="AX217" s="48"/>
      <c r="AY217" s="48"/>
    </row>
    <row r="218" spans="2:51" x14ac:dyDescent="0.2">
      <c r="B218" s="45">
        <v>42950</v>
      </c>
      <c r="C218" s="42">
        <v>36280.160000000003</v>
      </c>
      <c r="D218" s="47">
        <f t="shared" si="79"/>
        <v>6.7437653268975772E-4</v>
      </c>
      <c r="E218" s="48">
        <f t="shared" si="80"/>
        <v>103.04267078153893</v>
      </c>
      <c r="G218" s="45">
        <v>42950</v>
      </c>
      <c r="H218" s="42">
        <v>36205.22</v>
      </c>
      <c r="I218" s="47">
        <f t="shared" si="81"/>
        <v>3.7328990534035711E-4</v>
      </c>
      <c r="J218" s="48">
        <f t="shared" si="82"/>
        <v>103.39669132598277</v>
      </c>
      <c r="L218" s="45">
        <v>42950</v>
      </c>
      <c r="M218" s="42">
        <v>40066.36</v>
      </c>
      <c r="N218" s="47">
        <f t="shared" si="83"/>
        <v>3.0059179634056576E-4</v>
      </c>
      <c r="O218" s="48">
        <f t="shared" si="84"/>
        <v>102.94661680312343</v>
      </c>
      <c r="Q218" s="45">
        <v>42950</v>
      </c>
      <c r="R218" s="42">
        <v>37923.879999999997</v>
      </c>
      <c r="S218" s="47">
        <f t="shared" si="85"/>
        <v>4.7274887643000696E-4</v>
      </c>
      <c r="T218" s="48">
        <f t="shared" si="86"/>
        <v>103.42534119780044</v>
      </c>
      <c r="V218" s="45">
        <v>42950</v>
      </c>
      <c r="W218" s="42">
        <v>1507.08</v>
      </c>
      <c r="X218" s="47">
        <f t="shared" si="94"/>
        <v>-1.5701083175991837E-3</v>
      </c>
      <c r="Y218" s="42">
        <f t="shared" si="75"/>
        <v>3.5928423890885242E-5</v>
      </c>
      <c r="Z218" s="48">
        <f t="shared" si="87"/>
        <v>102.44927092892847</v>
      </c>
      <c r="AA218" s="48">
        <f t="shared" si="88"/>
        <v>103.26830707991869</v>
      </c>
      <c r="AB218" s="48">
        <f t="shared" si="89"/>
        <v>102.61038034057322</v>
      </c>
      <c r="AC218" s="48">
        <f t="shared" si="89"/>
        <v>103.42698267720897</v>
      </c>
      <c r="AD218" s="48"/>
      <c r="AE218" s="45">
        <v>42950</v>
      </c>
      <c r="AF218" s="42">
        <v>62243.64</v>
      </c>
      <c r="AG218" s="47">
        <f t="shared" si="90"/>
        <v>3.659543815441868E-4</v>
      </c>
      <c r="AH218" s="48">
        <f t="shared" si="91"/>
        <v>103.02265422412034</v>
      </c>
      <c r="AI218" s="48"/>
      <c r="AJ218" s="48"/>
      <c r="AK218" s="45">
        <v>42950</v>
      </c>
      <c r="AL218" s="42">
        <v>40080.86</v>
      </c>
      <c r="AM218" s="47">
        <f t="shared" si="92"/>
        <v>3.4941595123760827E-4</v>
      </c>
      <c r="AN218" s="48">
        <f t="shared" si="93"/>
        <v>102.88653691296177</v>
      </c>
      <c r="AO218" s="48"/>
      <c r="AP218" s="48"/>
      <c r="AQ218" s="60">
        <f t="shared" si="76"/>
        <v>103.12008520758796</v>
      </c>
      <c r="AR218" s="48"/>
      <c r="AS218" s="42">
        <f t="shared" si="77"/>
        <v>102.88653691296177</v>
      </c>
      <c r="AT218" s="42">
        <f t="shared" si="78"/>
        <v>103.42534119780044</v>
      </c>
      <c r="AU218" s="48"/>
      <c r="AV218" s="48"/>
      <c r="AW218" s="48"/>
      <c r="AX218" s="48"/>
      <c r="AY218" s="48"/>
    </row>
    <row r="219" spans="2:51" x14ac:dyDescent="0.2">
      <c r="B219" s="45">
        <v>42951</v>
      </c>
      <c r="C219" s="42">
        <v>36211.440000000002</v>
      </c>
      <c r="D219" s="47">
        <f t="shared" si="79"/>
        <v>-1.8941482066231474E-3</v>
      </c>
      <c r="E219" s="48">
        <f t="shared" si="80"/>
        <v>102.84749269147243</v>
      </c>
      <c r="G219" s="45">
        <v>42951</v>
      </c>
      <c r="H219" s="42">
        <v>36136.949999999997</v>
      </c>
      <c r="I219" s="47">
        <f t="shared" si="81"/>
        <v>-1.8856396950496235E-3</v>
      </c>
      <c r="J219" s="48">
        <f t="shared" si="82"/>
        <v>103.2017224204817</v>
      </c>
      <c r="L219" s="45">
        <v>42951</v>
      </c>
      <c r="M219" s="42">
        <v>39989.35</v>
      </c>
      <c r="N219" s="47">
        <f t="shared" si="83"/>
        <v>-1.9220613003028131E-3</v>
      </c>
      <c r="O219" s="48">
        <f t="shared" si="84"/>
        <v>102.74874709496905</v>
      </c>
      <c r="Q219" s="45">
        <v>42951</v>
      </c>
      <c r="R219" s="42">
        <v>37858.07</v>
      </c>
      <c r="S219" s="47">
        <f t="shared" si="85"/>
        <v>-1.7353182216587326E-3</v>
      </c>
      <c r="T219" s="48">
        <f t="shared" si="86"/>
        <v>103.24586531863862</v>
      </c>
      <c r="V219" s="45">
        <v>42951</v>
      </c>
      <c r="W219" s="42">
        <v>1504.85</v>
      </c>
      <c r="X219" s="47">
        <f t="shared" si="94"/>
        <v>-1.4796825649601164E-3</v>
      </c>
      <c r="Y219" s="42">
        <f t="shared" si="75"/>
        <v>3.5928423890885242E-5</v>
      </c>
      <c r="Z219" s="48">
        <f t="shared" si="87"/>
        <v>102.29767852894206</v>
      </c>
      <c r="AA219" s="48">
        <f t="shared" si="88"/>
        <v>103.11921303393085</v>
      </c>
      <c r="AB219" s="48">
        <f t="shared" si="89"/>
        <v>102.44927092892847</v>
      </c>
      <c r="AC219" s="48">
        <f t="shared" si="89"/>
        <v>103.26830707991869</v>
      </c>
      <c r="AD219" s="48"/>
      <c r="AE219" s="45">
        <v>42951</v>
      </c>
      <c r="AF219" s="42">
        <v>62134.58</v>
      </c>
      <c r="AG219" s="47">
        <f t="shared" si="90"/>
        <v>-1.7521468860111078E-3</v>
      </c>
      <c r="AH219" s="48">
        <f t="shared" si="91"/>
        <v>102.84214340133295</v>
      </c>
      <c r="AI219" s="48"/>
      <c r="AJ219" s="48"/>
      <c r="AK219" s="45">
        <v>42951</v>
      </c>
      <c r="AL219" s="42">
        <v>40022.400000000001</v>
      </c>
      <c r="AM219" s="47">
        <f t="shared" si="92"/>
        <v>-1.4585515380657332E-3</v>
      </c>
      <c r="AN219" s="48">
        <f t="shared" si="93"/>
        <v>102.73647159630112</v>
      </c>
      <c r="AO219" s="48"/>
      <c r="AP219" s="48"/>
      <c r="AQ219" s="60">
        <f t="shared" si="76"/>
        <v>102.93707375386599</v>
      </c>
      <c r="AR219" s="48"/>
      <c r="AS219" s="42">
        <f t="shared" si="77"/>
        <v>102.73647159630112</v>
      </c>
      <c r="AT219" s="42">
        <f t="shared" si="78"/>
        <v>103.24586531863862</v>
      </c>
      <c r="AU219" s="48"/>
      <c r="AV219" s="48"/>
      <c r="AW219" s="48"/>
      <c r="AX219" s="48"/>
      <c r="AY219" s="48"/>
    </row>
    <row r="220" spans="2:51" x14ac:dyDescent="0.2">
      <c r="B220" s="45">
        <v>42952</v>
      </c>
      <c r="C220" s="42">
        <v>36211.440000000002</v>
      </c>
      <c r="D220" s="47">
        <f t="shared" si="79"/>
        <v>0</v>
      </c>
      <c r="E220" s="48">
        <f t="shared" si="80"/>
        <v>102.84749269147243</v>
      </c>
      <c r="G220" s="45">
        <v>42952</v>
      </c>
      <c r="H220" s="42">
        <v>36136.949999999997</v>
      </c>
      <c r="I220" s="47">
        <f t="shared" si="81"/>
        <v>0</v>
      </c>
      <c r="J220" s="48">
        <f t="shared" si="82"/>
        <v>103.2017224204817</v>
      </c>
      <c r="L220" s="45">
        <v>42952</v>
      </c>
      <c r="M220" s="42">
        <v>39989.35</v>
      </c>
      <c r="N220" s="47">
        <f t="shared" si="83"/>
        <v>0</v>
      </c>
      <c r="O220" s="48">
        <f t="shared" si="84"/>
        <v>102.74874709496905</v>
      </c>
      <c r="Q220" s="45">
        <v>42952</v>
      </c>
      <c r="R220" s="42">
        <v>37858.07</v>
      </c>
      <c r="S220" s="47">
        <f t="shared" si="85"/>
        <v>0</v>
      </c>
      <c r="T220" s="48">
        <f t="shared" si="86"/>
        <v>103.24586531863862</v>
      </c>
      <c r="V220" s="45">
        <v>42952</v>
      </c>
      <c r="W220" s="42">
        <v>1504.77</v>
      </c>
      <c r="X220" s="47">
        <f t="shared" si="94"/>
        <v>-5.3161444662164214E-5</v>
      </c>
      <c r="Y220" s="42">
        <f t="shared" si="75"/>
        <v>3.5928423890885242E-5</v>
      </c>
      <c r="Z220" s="48">
        <f t="shared" si="87"/>
        <v>102.29224023656587</v>
      </c>
      <c r="AA220" s="48">
        <f t="shared" si="88"/>
        <v>103.11743597839072</v>
      </c>
      <c r="AB220" s="48">
        <f t="shared" si="89"/>
        <v>102.29767852894206</v>
      </c>
      <c r="AC220" s="48">
        <f t="shared" si="89"/>
        <v>103.11921303393085</v>
      </c>
      <c r="AD220" s="48"/>
      <c r="AE220" s="45">
        <v>42952</v>
      </c>
      <c r="AF220" s="42">
        <v>62134.58</v>
      </c>
      <c r="AG220" s="47">
        <f t="shared" si="90"/>
        <v>0</v>
      </c>
      <c r="AH220" s="48">
        <f t="shared" si="91"/>
        <v>102.84214340133295</v>
      </c>
      <c r="AI220" s="48"/>
      <c r="AJ220" s="48"/>
      <c r="AK220" s="45">
        <v>42952</v>
      </c>
      <c r="AL220" s="42">
        <v>40022.400000000001</v>
      </c>
      <c r="AM220" s="47">
        <f t="shared" si="92"/>
        <v>0</v>
      </c>
      <c r="AN220" s="48">
        <f t="shared" si="93"/>
        <v>102.73647159630112</v>
      </c>
      <c r="AO220" s="48"/>
      <c r="AP220" s="48"/>
      <c r="AQ220" s="60">
        <f t="shared" si="76"/>
        <v>102.93707375386599</v>
      </c>
      <c r="AR220" s="48"/>
      <c r="AS220" s="42">
        <f t="shared" si="77"/>
        <v>102.73647159630112</v>
      </c>
      <c r="AT220" s="42">
        <f t="shared" si="78"/>
        <v>103.24586531863862</v>
      </c>
      <c r="AU220" s="48"/>
      <c r="AV220" s="48"/>
      <c r="AW220" s="48"/>
      <c r="AX220" s="48"/>
      <c r="AY220" s="48"/>
    </row>
    <row r="221" spans="2:51" x14ac:dyDescent="0.2">
      <c r="B221" s="45">
        <v>42953</v>
      </c>
      <c r="C221" s="42">
        <v>36211.440000000002</v>
      </c>
      <c r="D221" s="47">
        <f t="shared" si="79"/>
        <v>0</v>
      </c>
      <c r="E221" s="48">
        <f t="shared" si="80"/>
        <v>102.84749269147243</v>
      </c>
      <c r="G221" s="45">
        <v>42953</v>
      </c>
      <c r="H221" s="42">
        <v>36136.949999999997</v>
      </c>
      <c r="I221" s="47">
        <f t="shared" si="81"/>
        <v>0</v>
      </c>
      <c r="J221" s="48">
        <f t="shared" si="82"/>
        <v>103.2017224204817</v>
      </c>
      <c r="L221" s="45">
        <v>42953</v>
      </c>
      <c r="M221" s="42">
        <v>39989.35</v>
      </c>
      <c r="N221" s="47">
        <f t="shared" si="83"/>
        <v>0</v>
      </c>
      <c r="O221" s="48">
        <f t="shared" si="84"/>
        <v>102.74874709496905</v>
      </c>
      <c r="Q221" s="45">
        <v>42953</v>
      </c>
      <c r="R221" s="42">
        <v>37858.07</v>
      </c>
      <c r="S221" s="47">
        <f t="shared" si="85"/>
        <v>0</v>
      </c>
      <c r="T221" s="48">
        <f t="shared" si="86"/>
        <v>103.24586531863862</v>
      </c>
      <c r="V221" s="45">
        <v>42953</v>
      </c>
      <c r="W221" s="42">
        <v>1504.7</v>
      </c>
      <c r="X221" s="47">
        <f t="shared" si="94"/>
        <v>-4.6518737082723582E-5</v>
      </c>
      <c r="Y221" s="42">
        <f t="shared" si="75"/>
        <v>3.5928423890885242E-5</v>
      </c>
      <c r="Z221" s="48">
        <f t="shared" si="87"/>
        <v>102.2874817307367</v>
      </c>
      <c r="AA221" s="48">
        <f t="shared" si="88"/>
        <v>103.11634393244816</v>
      </c>
      <c r="AB221" s="48">
        <f t="shared" si="89"/>
        <v>102.29224023656587</v>
      </c>
      <c r="AC221" s="48">
        <f t="shared" si="89"/>
        <v>103.11743597839072</v>
      </c>
      <c r="AD221" s="48"/>
      <c r="AE221" s="45">
        <v>42953</v>
      </c>
      <c r="AF221" s="42">
        <v>62134.58</v>
      </c>
      <c r="AG221" s="47">
        <f t="shared" si="90"/>
        <v>0</v>
      </c>
      <c r="AH221" s="48">
        <f t="shared" si="91"/>
        <v>102.84214340133295</v>
      </c>
      <c r="AI221" s="48"/>
      <c r="AJ221" s="48"/>
      <c r="AK221" s="45">
        <v>42953</v>
      </c>
      <c r="AL221" s="42">
        <v>40022.400000000001</v>
      </c>
      <c r="AM221" s="47">
        <f t="shared" si="92"/>
        <v>0</v>
      </c>
      <c r="AN221" s="48">
        <f t="shared" si="93"/>
        <v>102.73647159630112</v>
      </c>
      <c r="AO221" s="48"/>
      <c r="AP221" s="48"/>
      <c r="AQ221" s="60">
        <f t="shared" si="76"/>
        <v>102.93707375386599</v>
      </c>
      <c r="AR221" s="48"/>
      <c r="AS221" s="42">
        <f t="shared" si="77"/>
        <v>102.73647159630112</v>
      </c>
      <c r="AT221" s="42">
        <f t="shared" si="78"/>
        <v>103.24586531863862</v>
      </c>
      <c r="AU221" s="48"/>
      <c r="AV221" s="48"/>
      <c r="AW221" s="48"/>
      <c r="AX221" s="48"/>
      <c r="AY221" s="48"/>
    </row>
    <row r="222" spans="2:51" x14ac:dyDescent="0.2">
      <c r="B222" s="45">
        <v>42954</v>
      </c>
      <c r="C222" s="42">
        <v>36176.89</v>
      </c>
      <c r="D222" s="47">
        <f t="shared" si="79"/>
        <v>-9.5411836701342345E-4</v>
      </c>
      <c r="E222" s="48">
        <f t="shared" si="80"/>
        <v>102.74936400969422</v>
      </c>
      <c r="G222" s="45">
        <v>42954</v>
      </c>
      <c r="H222" s="42">
        <v>36092.5</v>
      </c>
      <c r="I222" s="47">
        <f t="shared" si="81"/>
        <v>-1.230042933894504E-3</v>
      </c>
      <c r="J222" s="48">
        <f t="shared" si="82"/>
        <v>103.07477987105264</v>
      </c>
      <c r="L222" s="45">
        <v>42954</v>
      </c>
      <c r="M222" s="42">
        <v>39937.29</v>
      </c>
      <c r="N222" s="47">
        <f t="shared" si="83"/>
        <v>-1.3018466166616616E-3</v>
      </c>
      <c r="O222" s="48">
        <f t="shared" si="84"/>
        <v>102.61498398619723</v>
      </c>
      <c r="Q222" s="45">
        <v>42954</v>
      </c>
      <c r="R222" s="42">
        <v>37809.22</v>
      </c>
      <c r="S222" s="47">
        <f t="shared" si="85"/>
        <v>-1.290345757192557E-3</v>
      </c>
      <c r="T222" s="48">
        <f t="shared" si="86"/>
        <v>103.11264245437704</v>
      </c>
      <c r="V222" s="45">
        <v>42954</v>
      </c>
      <c r="W222" s="42">
        <v>1502.37</v>
      </c>
      <c r="X222" s="47">
        <f t="shared" si="94"/>
        <v>-1.5484814248688528E-3</v>
      </c>
      <c r="Y222" s="42">
        <f t="shared" si="75"/>
        <v>3.5928423890885242E-5</v>
      </c>
      <c r="Z222" s="48">
        <f t="shared" si="87"/>
        <v>102.12909146528004</v>
      </c>
      <c r="AA222" s="48">
        <f t="shared" si="88"/>
        <v>102.96037499698326</v>
      </c>
      <c r="AB222" s="48">
        <f t="shared" si="89"/>
        <v>102.2874817307367</v>
      </c>
      <c r="AC222" s="48">
        <f t="shared" si="89"/>
        <v>103.11634393244816</v>
      </c>
      <c r="AD222" s="48"/>
      <c r="AE222" s="45">
        <v>42954</v>
      </c>
      <c r="AF222" s="42">
        <v>62055.28</v>
      </c>
      <c r="AG222" s="47">
        <f t="shared" si="90"/>
        <v>-1.2762619462464153E-3</v>
      </c>
      <c r="AH222" s="48">
        <f t="shared" si="91"/>
        <v>102.7108898872394</v>
      </c>
      <c r="AI222" s="48"/>
      <c r="AJ222" s="48"/>
      <c r="AK222" s="45">
        <v>42954</v>
      </c>
      <c r="AL222" s="42">
        <v>39975.65</v>
      </c>
      <c r="AM222" s="47">
        <f t="shared" si="92"/>
        <v>-1.1680958663148333E-3</v>
      </c>
      <c r="AN222" s="48">
        <f t="shared" si="93"/>
        <v>102.61646554850971</v>
      </c>
      <c r="AO222" s="48"/>
      <c r="AP222" s="48"/>
      <c r="AQ222" s="60">
        <f t="shared" si="76"/>
        <v>102.81318762617838</v>
      </c>
      <c r="AR222" s="48"/>
      <c r="AS222" s="42">
        <f t="shared" si="77"/>
        <v>102.61498398619723</v>
      </c>
      <c r="AT222" s="42">
        <f t="shared" si="78"/>
        <v>103.11264245437704</v>
      </c>
      <c r="AU222" s="48"/>
      <c r="AV222" s="48"/>
      <c r="AW222" s="48"/>
      <c r="AX222" s="48"/>
      <c r="AY222" s="48"/>
    </row>
    <row r="223" spans="2:51" x14ac:dyDescent="0.2">
      <c r="B223" s="45">
        <v>42955</v>
      </c>
      <c r="C223" s="42">
        <v>36135.269999999997</v>
      </c>
      <c r="D223" s="47">
        <f t="shared" si="79"/>
        <v>-1.1504582068829761E-3</v>
      </c>
      <c r="E223" s="48">
        <f t="shared" si="80"/>
        <v>102.63115516061725</v>
      </c>
      <c r="G223" s="45">
        <v>42955</v>
      </c>
      <c r="H223" s="42">
        <v>36066.300000000003</v>
      </c>
      <c r="I223" s="47">
        <f t="shared" si="81"/>
        <v>-7.2591258571719219E-4</v>
      </c>
      <c r="J223" s="48">
        <f t="shared" si="82"/>
        <v>102.99995659107421</v>
      </c>
      <c r="L223" s="45">
        <v>42955</v>
      </c>
      <c r="M223" s="42">
        <v>39897.97</v>
      </c>
      <c r="N223" s="47">
        <f t="shared" si="83"/>
        <v>-9.8454351810051133E-4</v>
      </c>
      <c r="O223" s="48">
        <f t="shared" si="84"/>
        <v>102.51395506885363</v>
      </c>
      <c r="Q223" s="45">
        <v>42955</v>
      </c>
      <c r="R223" s="42">
        <v>37775.43</v>
      </c>
      <c r="S223" s="47">
        <f t="shared" si="85"/>
        <v>-8.9369735741706702E-4</v>
      </c>
      <c r="T223" s="48">
        <f t="shared" si="86"/>
        <v>103.02049095829928</v>
      </c>
      <c r="V223" s="45">
        <v>42955</v>
      </c>
      <c r="W223" s="42">
        <v>1502.6</v>
      </c>
      <c r="X223" s="47">
        <f t="shared" si="94"/>
        <v>1.5309144884412262E-4</v>
      </c>
      <c r="Y223" s="42">
        <f t="shared" si="75"/>
        <v>3.5928423890885242E-5</v>
      </c>
      <c r="Z223" s="48">
        <f t="shared" si="87"/>
        <v>102.1447265558616</v>
      </c>
      <c r="AA223" s="48">
        <f t="shared" si="88"/>
        <v>102.97983655396195</v>
      </c>
      <c r="AB223" s="48">
        <f t="shared" si="89"/>
        <v>102.12909146528004</v>
      </c>
      <c r="AC223" s="48">
        <f t="shared" si="89"/>
        <v>102.96037499698326</v>
      </c>
      <c r="AD223" s="48"/>
      <c r="AE223" s="45">
        <v>42955</v>
      </c>
      <c r="AF223" s="42">
        <v>61993.17</v>
      </c>
      <c r="AG223" s="47">
        <f t="shared" si="90"/>
        <v>-1.000881794425923E-3</v>
      </c>
      <c r="AH223" s="48">
        <f t="shared" si="91"/>
        <v>102.60808842746198</v>
      </c>
      <c r="AI223" s="48"/>
      <c r="AJ223" s="48"/>
      <c r="AK223" s="45">
        <v>42955</v>
      </c>
      <c r="AL223" s="42">
        <v>39953.67</v>
      </c>
      <c r="AM223" s="47">
        <f t="shared" si="92"/>
        <v>-5.4983471188096988E-4</v>
      </c>
      <c r="AN223" s="48">
        <f t="shared" si="93"/>
        <v>102.5600434537406</v>
      </c>
      <c r="AO223" s="48"/>
      <c r="AP223" s="48"/>
      <c r="AQ223" s="60">
        <f t="shared" si="76"/>
        <v>102.72228161000783</v>
      </c>
      <c r="AR223" s="48"/>
      <c r="AS223" s="42">
        <f t="shared" si="77"/>
        <v>102.51395506885363</v>
      </c>
      <c r="AT223" s="42">
        <f t="shared" si="78"/>
        <v>103.02049095829928</v>
      </c>
      <c r="AU223" s="48"/>
      <c r="AV223" s="48"/>
      <c r="AW223" s="48"/>
      <c r="AX223" s="48"/>
      <c r="AY223" s="48"/>
    </row>
    <row r="224" spans="2:51" x14ac:dyDescent="0.2">
      <c r="B224" s="45">
        <v>42956</v>
      </c>
      <c r="C224" s="42">
        <v>36150.339999999997</v>
      </c>
      <c r="D224" s="47">
        <f t="shared" si="79"/>
        <v>4.1704406802556271E-4</v>
      </c>
      <c r="E224" s="48">
        <f t="shared" si="80"/>
        <v>102.6739568750716</v>
      </c>
      <c r="G224" s="45">
        <v>42956</v>
      </c>
      <c r="H224" s="42">
        <v>36093.75</v>
      </c>
      <c r="I224" s="47">
        <f t="shared" si="81"/>
        <v>7.6109831061121902E-4</v>
      </c>
      <c r="J224" s="48">
        <f t="shared" si="82"/>
        <v>103.07834968402871</v>
      </c>
      <c r="L224" s="45">
        <v>42956</v>
      </c>
      <c r="M224" s="42">
        <v>39936.99</v>
      </c>
      <c r="N224" s="47">
        <f t="shared" si="83"/>
        <v>9.779946197763234E-4</v>
      </c>
      <c r="O224" s="48">
        <f t="shared" si="84"/>
        <v>102.61421316536297</v>
      </c>
      <c r="Q224" s="45">
        <v>42956</v>
      </c>
      <c r="R224" s="42">
        <v>37812.089999999997</v>
      </c>
      <c r="S224" s="47">
        <f t="shared" si="85"/>
        <v>9.704720766909869E-4</v>
      </c>
      <c r="T224" s="48">
        <f t="shared" si="86"/>
        <v>103.12046946810131</v>
      </c>
      <c r="V224" s="45">
        <v>42956</v>
      </c>
      <c r="W224" s="42">
        <v>1501.59</v>
      </c>
      <c r="X224" s="47">
        <f t="shared" si="94"/>
        <v>-6.7216824171434375E-4</v>
      </c>
      <c r="Y224" s="42">
        <f t="shared" si="75"/>
        <v>3.5928423890885242E-5</v>
      </c>
      <c r="Z224" s="48">
        <f t="shared" si="87"/>
        <v>102.07606811461216</v>
      </c>
      <c r="AA224" s="48">
        <f t="shared" si="88"/>
        <v>102.91431668151337</v>
      </c>
      <c r="AB224" s="48">
        <f t="shared" si="89"/>
        <v>102.1447265558616</v>
      </c>
      <c r="AC224" s="48">
        <f t="shared" si="89"/>
        <v>102.97983655396195</v>
      </c>
      <c r="AD224" s="48"/>
      <c r="AE224" s="45">
        <v>42956</v>
      </c>
      <c r="AF224" s="42">
        <v>62035.82</v>
      </c>
      <c r="AG224" s="47">
        <f t="shared" si="90"/>
        <v>6.8797901446249199E-4</v>
      </c>
      <c r="AH224" s="48">
        <f t="shared" si="91"/>
        <v>102.67868063901419</v>
      </c>
      <c r="AI224" s="48"/>
      <c r="AJ224" s="48"/>
      <c r="AK224" s="45">
        <v>42956</v>
      </c>
      <c r="AL224" s="42">
        <v>40000.22</v>
      </c>
      <c r="AM224" s="47">
        <f t="shared" si="92"/>
        <v>1.1650994764687006E-3</v>
      </c>
      <c r="AN224" s="48">
        <f t="shared" si="93"/>
        <v>102.67953610667516</v>
      </c>
      <c r="AO224" s="48"/>
      <c r="AP224" s="48"/>
      <c r="AQ224" s="60">
        <f t="shared" si="76"/>
        <v>102.80753432304232</v>
      </c>
      <c r="AR224" s="48"/>
      <c r="AS224" s="42">
        <f t="shared" si="77"/>
        <v>102.61421316536297</v>
      </c>
      <c r="AT224" s="42">
        <f t="shared" si="78"/>
        <v>103.12046946810131</v>
      </c>
      <c r="AU224" s="48"/>
      <c r="AV224" s="48"/>
      <c r="AW224" s="48"/>
      <c r="AX224" s="48"/>
      <c r="AY224" s="48"/>
    </row>
    <row r="225" spans="2:51" x14ac:dyDescent="0.2">
      <c r="B225" s="45">
        <v>42957</v>
      </c>
      <c r="C225" s="42">
        <v>36119.199999999997</v>
      </c>
      <c r="D225" s="47">
        <f t="shared" si="79"/>
        <v>-8.6140268666901054E-4</v>
      </c>
      <c r="E225" s="48">
        <f t="shared" si="80"/>
        <v>102.58551325276846</v>
      </c>
      <c r="G225" s="45">
        <v>42957</v>
      </c>
      <c r="H225" s="42">
        <v>36065.699999999997</v>
      </c>
      <c r="I225" s="47">
        <f t="shared" si="81"/>
        <v>-7.7714285714292064E-4</v>
      </c>
      <c r="J225" s="48">
        <f t="shared" si="82"/>
        <v>102.99824308084568</v>
      </c>
      <c r="L225" s="45">
        <v>42957</v>
      </c>
      <c r="M225" s="42">
        <v>39893.550000000003</v>
      </c>
      <c r="N225" s="47">
        <f t="shared" si="83"/>
        <v>-1.0877134205655725E-3</v>
      </c>
      <c r="O225" s="48">
        <f t="shared" si="84"/>
        <v>102.50259830856223</v>
      </c>
      <c r="Q225" s="45">
        <v>42957</v>
      </c>
      <c r="R225" s="42">
        <v>37781.51</v>
      </c>
      <c r="S225" s="47">
        <f t="shared" si="85"/>
        <v>-8.0873604183195891E-4</v>
      </c>
      <c r="T225" s="48">
        <f t="shared" si="86"/>
        <v>103.03707222779182</v>
      </c>
      <c r="V225" s="45">
        <v>42957</v>
      </c>
      <c r="W225" s="42">
        <v>1501.3</v>
      </c>
      <c r="X225" s="47">
        <f t="shared" si="94"/>
        <v>-1.9312861699927186E-4</v>
      </c>
      <c r="Y225" s="42">
        <f t="shared" si="75"/>
        <v>3.5928423890885242E-5</v>
      </c>
      <c r="Z225" s="48">
        <f t="shared" si="87"/>
        <v>102.05635430474845</v>
      </c>
      <c r="AA225" s="48">
        <f t="shared" si="88"/>
        <v>102.89813853105741</v>
      </c>
      <c r="AB225" s="48">
        <f t="shared" si="89"/>
        <v>102.07606811461216</v>
      </c>
      <c r="AC225" s="48">
        <f t="shared" si="89"/>
        <v>102.91431668151337</v>
      </c>
      <c r="AD225" s="48"/>
      <c r="AE225" s="45">
        <v>42957</v>
      </c>
      <c r="AF225" s="42">
        <v>61995.47</v>
      </c>
      <c r="AG225" s="47">
        <f t="shared" si="90"/>
        <v>-6.5043067053838222E-4</v>
      </c>
      <c r="AH225" s="48">
        <f t="shared" si="91"/>
        <v>102.61189527591615</v>
      </c>
      <c r="AI225" s="48"/>
      <c r="AJ225" s="48"/>
      <c r="AK225" s="45">
        <v>42957</v>
      </c>
      <c r="AL225" s="42">
        <v>39974.21</v>
      </c>
      <c r="AM225" s="47">
        <f t="shared" si="92"/>
        <v>-6.5024642364475138E-4</v>
      </c>
      <c r="AN225" s="48">
        <f t="shared" si="93"/>
        <v>102.61276910554029</v>
      </c>
      <c r="AO225" s="48"/>
      <c r="AP225" s="48"/>
      <c r="AQ225" s="60">
        <f t="shared" si="76"/>
        <v>102.72468187523744</v>
      </c>
      <c r="AR225" s="48"/>
      <c r="AS225" s="42">
        <f t="shared" si="77"/>
        <v>102.50259830856223</v>
      </c>
      <c r="AT225" s="42">
        <f t="shared" si="78"/>
        <v>103.03707222779182</v>
      </c>
      <c r="AU225" s="48"/>
      <c r="AV225" s="48"/>
      <c r="AW225" s="48"/>
      <c r="AX225" s="48"/>
      <c r="AY225" s="48"/>
    </row>
    <row r="226" spans="2:51" x14ac:dyDescent="0.2">
      <c r="B226" s="45">
        <v>42958</v>
      </c>
      <c r="C226" s="42">
        <v>36100.379999999997</v>
      </c>
      <c r="D226" s="47">
        <f t="shared" si="79"/>
        <v>-5.2105251500589311E-4</v>
      </c>
      <c r="E226" s="48">
        <f t="shared" si="80"/>
        <v>102.53206081308494</v>
      </c>
      <c r="G226" s="45">
        <v>42958</v>
      </c>
      <c r="H226" s="42">
        <v>36040.04</v>
      </c>
      <c r="I226" s="47">
        <f t="shared" si="81"/>
        <v>-7.114793280040832E-4</v>
      </c>
      <c r="J226" s="48">
        <f t="shared" si="82"/>
        <v>102.92496196007292</v>
      </c>
      <c r="L226" s="45">
        <v>42958</v>
      </c>
      <c r="M226" s="42">
        <v>39864.39</v>
      </c>
      <c r="N226" s="47">
        <f t="shared" si="83"/>
        <v>-7.3094522798811123E-4</v>
      </c>
      <c r="O226" s="48">
        <f t="shared" si="84"/>
        <v>102.42767452347221</v>
      </c>
      <c r="Q226" s="45">
        <v>42958</v>
      </c>
      <c r="R226" s="42">
        <v>37763.32</v>
      </c>
      <c r="S226" s="47">
        <f t="shared" si="85"/>
        <v>-4.8145243533148641E-4</v>
      </c>
      <c r="T226" s="48">
        <f t="shared" si="86"/>
        <v>102.98746477843832</v>
      </c>
      <c r="V226" s="45">
        <v>42958</v>
      </c>
      <c r="W226" s="42">
        <v>1503.75</v>
      </c>
      <c r="X226" s="47">
        <f t="shared" si="94"/>
        <v>1.6319190035303244E-3</v>
      </c>
      <c r="Y226" s="42">
        <f t="shared" si="75"/>
        <v>3.5928423890885242E-5</v>
      </c>
      <c r="Z226" s="48">
        <f t="shared" si="87"/>
        <v>102.2229020087694</v>
      </c>
      <c r="AA226" s="48">
        <f t="shared" si="88"/>
        <v>103.06975692669286</v>
      </c>
      <c r="AB226" s="48">
        <f t="shared" si="89"/>
        <v>102.05635430474845</v>
      </c>
      <c r="AC226" s="48">
        <f t="shared" si="89"/>
        <v>102.89813853105741</v>
      </c>
      <c r="AD226" s="48"/>
      <c r="AE226" s="45">
        <v>42958</v>
      </c>
      <c r="AF226" s="42">
        <v>61960.15</v>
      </c>
      <c r="AG226" s="47">
        <f t="shared" si="90"/>
        <v>-5.6971904560121356E-4</v>
      </c>
      <c r="AH226" s="48">
        <f t="shared" si="91"/>
        <v>102.55343532487223</v>
      </c>
      <c r="AI226" s="48"/>
      <c r="AJ226" s="48"/>
      <c r="AK226" s="45">
        <v>42958</v>
      </c>
      <c r="AL226" s="42">
        <v>39945.410000000003</v>
      </c>
      <c r="AM226" s="47">
        <f t="shared" si="92"/>
        <v>-7.2046451949880908E-4</v>
      </c>
      <c r="AN226" s="48">
        <f t="shared" si="93"/>
        <v>102.53884024615223</v>
      </c>
      <c r="AO226" s="48"/>
      <c r="AP226" s="48"/>
      <c r="AQ226" s="60">
        <f t="shared" si="76"/>
        <v>102.66073960768215</v>
      </c>
      <c r="AR226" s="48"/>
      <c r="AS226" s="42">
        <f t="shared" si="77"/>
        <v>102.42767452347221</v>
      </c>
      <c r="AT226" s="42">
        <f t="shared" si="78"/>
        <v>102.98746477843832</v>
      </c>
      <c r="AU226" s="48"/>
      <c r="AV226" s="48"/>
      <c r="AW226" s="48"/>
      <c r="AX226" s="48"/>
      <c r="AY226" s="48"/>
    </row>
    <row r="227" spans="2:51" x14ac:dyDescent="0.2">
      <c r="B227" s="45">
        <v>42959</v>
      </c>
      <c r="C227" s="42">
        <v>36100.379999999997</v>
      </c>
      <c r="D227" s="47">
        <f t="shared" si="79"/>
        <v>0</v>
      </c>
      <c r="E227" s="48">
        <f t="shared" si="80"/>
        <v>102.53206081308494</v>
      </c>
      <c r="G227" s="45">
        <v>42959</v>
      </c>
      <c r="H227" s="42">
        <v>36040.04</v>
      </c>
      <c r="I227" s="47">
        <f t="shared" si="81"/>
        <v>0</v>
      </c>
      <c r="J227" s="48">
        <f t="shared" si="82"/>
        <v>102.92496196007292</v>
      </c>
      <c r="L227" s="45">
        <v>42959</v>
      </c>
      <c r="M227" s="42">
        <v>39864.39</v>
      </c>
      <c r="N227" s="47">
        <f t="shared" si="83"/>
        <v>0</v>
      </c>
      <c r="O227" s="48">
        <f t="shared" si="84"/>
        <v>102.42767452347221</v>
      </c>
      <c r="Q227" s="45">
        <v>42959</v>
      </c>
      <c r="R227" s="42">
        <v>37763.32</v>
      </c>
      <c r="S227" s="47">
        <f t="shared" si="85"/>
        <v>0</v>
      </c>
      <c r="T227" s="48">
        <f t="shared" si="86"/>
        <v>102.98746477843832</v>
      </c>
      <c r="V227" s="45">
        <v>42959</v>
      </c>
      <c r="W227" s="42">
        <v>1503.87</v>
      </c>
      <c r="X227" s="47">
        <f t="shared" si="94"/>
        <v>7.9800498753002103E-5</v>
      </c>
      <c r="Y227" s="42">
        <f t="shared" si="75"/>
        <v>3.5928423890885242E-5</v>
      </c>
      <c r="Z227" s="48">
        <f t="shared" si="87"/>
        <v>102.23105944733368</v>
      </c>
      <c r="AA227" s="48">
        <f t="shared" si="88"/>
        <v>103.08168507861916</v>
      </c>
      <c r="AB227" s="48">
        <f t="shared" si="89"/>
        <v>102.2229020087694</v>
      </c>
      <c r="AC227" s="48">
        <f t="shared" si="89"/>
        <v>103.06975692669286</v>
      </c>
      <c r="AD227" s="48"/>
      <c r="AE227" s="45">
        <v>42959</v>
      </c>
      <c r="AF227" s="42">
        <v>61960.15</v>
      </c>
      <c r="AG227" s="47">
        <f t="shared" si="90"/>
        <v>0</v>
      </c>
      <c r="AH227" s="48">
        <f t="shared" si="91"/>
        <v>102.55343532487223</v>
      </c>
      <c r="AI227" s="48"/>
      <c r="AJ227" s="48"/>
      <c r="AK227" s="45">
        <v>42959</v>
      </c>
      <c r="AL227" s="42">
        <v>39945.410000000003</v>
      </c>
      <c r="AM227" s="47">
        <f t="shared" si="92"/>
        <v>0</v>
      </c>
      <c r="AN227" s="48">
        <f t="shared" si="93"/>
        <v>102.53884024615223</v>
      </c>
      <c r="AO227" s="48"/>
      <c r="AP227" s="48"/>
      <c r="AQ227" s="60">
        <f t="shared" si="76"/>
        <v>102.66073960768215</v>
      </c>
      <c r="AR227" s="48"/>
      <c r="AS227" s="42">
        <f t="shared" si="77"/>
        <v>102.42767452347221</v>
      </c>
      <c r="AT227" s="42">
        <f t="shared" si="78"/>
        <v>102.98746477843832</v>
      </c>
      <c r="AU227" s="48"/>
      <c r="AV227" s="48"/>
      <c r="AW227" s="48"/>
      <c r="AX227" s="48"/>
      <c r="AY227" s="48"/>
    </row>
    <row r="228" spans="2:51" x14ac:dyDescent="0.2">
      <c r="B228" s="45">
        <v>42960</v>
      </c>
      <c r="C228" s="42">
        <v>36100.379999999997</v>
      </c>
      <c r="D228" s="47">
        <f t="shared" si="79"/>
        <v>0</v>
      </c>
      <c r="E228" s="48">
        <f t="shared" si="80"/>
        <v>102.53206081308494</v>
      </c>
      <c r="G228" s="45">
        <v>42960</v>
      </c>
      <c r="H228" s="42">
        <v>36040.04</v>
      </c>
      <c r="I228" s="47">
        <f t="shared" si="81"/>
        <v>0</v>
      </c>
      <c r="J228" s="48">
        <f t="shared" si="82"/>
        <v>102.92496196007292</v>
      </c>
      <c r="L228" s="45">
        <v>42960</v>
      </c>
      <c r="M228" s="42">
        <v>39864.39</v>
      </c>
      <c r="N228" s="47">
        <f t="shared" si="83"/>
        <v>0</v>
      </c>
      <c r="O228" s="48">
        <f t="shared" si="84"/>
        <v>102.42767452347221</v>
      </c>
      <c r="Q228" s="45">
        <v>42960</v>
      </c>
      <c r="R228" s="42">
        <v>37763.32</v>
      </c>
      <c r="S228" s="47">
        <f t="shared" si="85"/>
        <v>0</v>
      </c>
      <c r="T228" s="48">
        <f t="shared" si="86"/>
        <v>102.98746477843832</v>
      </c>
      <c r="V228" s="45">
        <v>42960</v>
      </c>
      <c r="W228" s="42">
        <v>1504.02</v>
      </c>
      <c r="X228" s="47">
        <f t="shared" si="94"/>
        <v>9.9742663927093744E-5</v>
      </c>
      <c r="Y228" s="42">
        <f t="shared" si="75"/>
        <v>3.5928423890885242E-5</v>
      </c>
      <c r="Z228" s="48">
        <f t="shared" si="87"/>
        <v>102.24125624553905</v>
      </c>
      <c r="AA228" s="48">
        <f t="shared" si="88"/>
        <v>103.09567028296789</v>
      </c>
      <c r="AB228" s="48">
        <f t="shared" si="89"/>
        <v>102.23105944733368</v>
      </c>
      <c r="AC228" s="48">
        <f t="shared" si="89"/>
        <v>103.08168507861916</v>
      </c>
      <c r="AD228" s="48"/>
      <c r="AE228" s="45">
        <v>42960</v>
      </c>
      <c r="AF228" s="42">
        <v>61960.15</v>
      </c>
      <c r="AG228" s="47">
        <f t="shared" si="90"/>
        <v>0</v>
      </c>
      <c r="AH228" s="48">
        <f t="shared" si="91"/>
        <v>102.55343532487223</v>
      </c>
      <c r="AI228" s="48"/>
      <c r="AJ228" s="48"/>
      <c r="AK228" s="45">
        <v>42960</v>
      </c>
      <c r="AL228" s="42">
        <v>39945.410000000003</v>
      </c>
      <c r="AM228" s="47">
        <f t="shared" si="92"/>
        <v>0</v>
      </c>
      <c r="AN228" s="48">
        <f t="shared" si="93"/>
        <v>102.53884024615223</v>
      </c>
      <c r="AO228" s="48"/>
      <c r="AP228" s="48"/>
      <c r="AQ228" s="60">
        <f t="shared" si="76"/>
        <v>102.66073960768215</v>
      </c>
      <c r="AR228" s="48"/>
      <c r="AS228" s="42">
        <f t="shared" si="77"/>
        <v>102.42767452347221</v>
      </c>
      <c r="AT228" s="42">
        <f t="shared" si="78"/>
        <v>102.98746477843832</v>
      </c>
      <c r="AU228" s="48"/>
      <c r="AV228" s="48"/>
      <c r="AW228" s="48"/>
      <c r="AX228" s="48"/>
      <c r="AY228" s="48"/>
    </row>
    <row r="229" spans="2:51" x14ac:dyDescent="0.2">
      <c r="B229" s="45">
        <v>42961</v>
      </c>
      <c r="C229" s="42">
        <v>36100.379999999997</v>
      </c>
      <c r="D229" s="47">
        <f t="shared" si="79"/>
        <v>0</v>
      </c>
      <c r="E229" s="48">
        <f t="shared" si="80"/>
        <v>102.53206081308494</v>
      </c>
      <c r="G229" s="45">
        <v>42961</v>
      </c>
      <c r="H229" s="42">
        <v>36040.04</v>
      </c>
      <c r="I229" s="47">
        <f t="shared" si="81"/>
        <v>0</v>
      </c>
      <c r="J229" s="48">
        <f t="shared" si="82"/>
        <v>102.92496196007292</v>
      </c>
      <c r="L229" s="45">
        <v>42961</v>
      </c>
      <c r="M229" s="42">
        <v>39864.39</v>
      </c>
      <c r="N229" s="47">
        <f t="shared" si="83"/>
        <v>0</v>
      </c>
      <c r="O229" s="48">
        <f t="shared" si="84"/>
        <v>102.42767452347221</v>
      </c>
      <c r="Q229" s="45">
        <v>42961</v>
      </c>
      <c r="R229" s="42">
        <v>37763.32</v>
      </c>
      <c r="S229" s="47">
        <f t="shared" si="85"/>
        <v>0</v>
      </c>
      <c r="T229" s="48">
        <f t="shared" si="86"/>
        <v>102.98746477843832</v>
      </c>
      <c r="V229" s="45">
        <v>42961</v>
      </c>
      <c r="W229" s="42">
        <v>1504.42</v>
      </c>
      <c r="X229" s="47">
        <f t="shared" si="94"/>
        <v>2.6595391018746639E-4</v>
      </c>
      <c r="Y229" s="42">
        <f t="shared" si="75"/>
        <v>3.5928423890885242E-5</v>
      </c>
      <c r="Z229" s="48">
        <f t="shared" si="87"/>
        <v>102.26844770742002</v>
      </c>
      <c r="AA229" s="48">
        <f t="shared" si="88"/>
        <v>103.12679304454628</v>
      </c>
      <c r="AB229" s="48">
        <f t="shared" si="89"/>
        <v>102.24125624553905</v>
      </c>
      <c r="AC229" s="48">
        <f t="shared" si="89"/>
        <v>103.09567028296789</v>
      </c>
      <c r="AD229" s="48"/>
      <c r="AE229" s="45">
        <v>42961</v>
      </c>
      <c r="AF229" s="42">
        <v>61960.15</v>
      </c>
      <c r="AG229" s="47">
        <f t="shared" si="90"/>
        <v>0</v>
      </c>
      <c r="AH229" s="48">
        <f t="shared" si="91"/>
        <v>102.55343532487223</v>
      </c>
      <c r="AI229" s="48"/>
      <c r="AJ229" s="48"/>
      <c r="AK229" s="45">
        <v>42961</v>
      </c>
      <c r="AL229" s="42">
        <v>39945.410000000003</v>
      </c>
      <c r="AM229" s="47">
        <f t="shared" si="92"/>
        <v>0</v>
      </c>
      <c r="AN229" s="48">
        <f t="shared" si="93"/>
        <v>102.53884024615223</v>
      </c>
      <c r="AO229" s="48"/>
      <c r="AP229" s="48"/>
      <c r="AQ229" s="60">
        <f t="shared" si="76"/>
        <v>102.66073960768215</v>
      </c>
      <c r="AR229" s="48"/>
      <c r="AS229" s="42">
        <f t="shared" si="77"/>
        <v>102.42767452347221</v>
      </c>
      <c r="AT229" s="42">
        <f t="shared" si="78"/>
        <v>102.98746477843832</v>
      </c>
      <c r="AU229" s="48"/>
      <c r="AV229" s="48"/>
      <c r="AW229" s="48"/>
      <c r="AX229" s="48"/>
      <c r="AY229" s="48"/>
    </row>
    <row r="230" spans="2:51" x14ac:dyDescent="0.2">
      <c r="B230" s="45">
        <v>42962</v>
      </c>
      <c r="C230" s="42">
        <v>36172.14</v>
      </c>
      <c r="D230" s="47">
        <f t="shared" si="79"/>
        <v>1.987790710236359E-3</v>
      </c>
      <c r="E230" s="48">
        <f t="shared" si="80"/>
        <v>102.73587309107057</v>
      </c>
      <c r="G230" s="45">
        <v>42962</v>
      </c>
      <c r="H230" s="42">
        <v>36111.279999999999</v>
      </c>
      <c r="I230" s="47">
        <f t="shared" si="81"/>
        <v>1.9766903699329763E-3</v>
      </c>
      <c r="J230" s="48">
        <f t="shared" si="82"/>
        <v>103.12841274120511</v>
      </c>
      <c r="L230" s="45">
        <v>42962</v>
      </c>
      <c r="M230" s="42">
        <v>39944.54</v>
      </c>
      <c r="N230" s="47">
        <f t="shared" si="83"/>
        <v>2.0105663224747605E-3</v>
      </c>
      <c r="O230" s="48">
        <f t="shared" si="84"/>
        <v>102.63361215635851</v>
      </c>
      <c r="Q230" s="45">
        <v>42962</v>
      </c>
      <c r="R230" s="42">
        <v>37837.08</v>
      </c>
      <c r="S230" s="47">
        <f t="shared" si="85"/>
        <v>1.9532180962902324E-3</v>
      </c>
      <c r="T230" s="48">
        <f t="shared" si="86"/>
        <v>103.18862175833462</v>
      </c>
      <c r="V230" s="45">
        <v>42962</v>
      </c>
      <c r="W230" s="42">
        <v>1504.55</v>
      </c>
      <c r="X230" s="47">
        <f t="shared" si="94"/>
        <v>8.6412039191019474E-5</v>
      </c>
      <c r="Y230" s="42">
        <f t="shared" si="75"/>
        <v>3.5928423890885242E-5</v>
      </c>
      <c r="Z230" s="48">
        <f t="shared" si="87"/>
        <v>102.27728493253132</v>
      </c>
      <c r="AA230" s="48">
        <f t="shared" si="88"/>
        <v>103.13940962416349</v>
      </c>
      <c r="AB230" s="48">
        <f t="shared" si="89"/>
        <v>102.26844770742002</v>
      </c>
      <c r="AC230" s="48">
        <f t="shared" si="89"/>
        <v>103.12679304454628</v>
      </c>
      <c r="AD230" s="48"/>
      <c r="AE230" s="45">
        <v>42962</v>
      </c>
      <c r="AF230" s="42">
        <v>62079.93</v>
      </c>
      <c r="AG230" s="47">
        <f t="shared" si="90"/>
        <v>1.9331780184521641E-3</v>
      </c>
      <c r="AH230" s="48">
        <f t="shared" si="91"/>
        <v>102.75168937175903</v>
      </c>
      <c r="AI230" s="48"/>
      <c r="AJ230" s="48"/>
      <c r="AK230" s="45">
        <v>42962</v>
      </c>
      <c r="AL230" s="42">
        <v>40020.71</v>
      </c>
      <c r="AM230" s="47">
        <f t="shared" si="92"/>
        <v>1.8850726529029416E-3</v>
      </c>
      <c r="AN230" s="48">
        <f t="shared" si="93"/>
        <v>102.73213340976064</v>
      </c>
      <c r="AO230" s="48"/>
      <c r="AP230" s="48"/>
      <c r="AQ230" s="60">
        <f t="shared" si="76"/>
        <v>102.86172375474807</v>
      </c>
      <c r="AR230" s="48"/>
      <c r="AS230" s="42">
        <f t="shared" si="77"/>
        <v>102.63361215635851</v>
      </c>
      <c r="AT230" s="42">
        <f t="shared" si="78"/>
        <v>103.18862175833462</v>
      </c>
      <c r="AU230" s="48"/>
      <c r="AV230" s="48"/>
      <c r="AW230" s="48"/>
      <c r="AX230" s="48"/>
      <c r="AY230" s="48"/>
    </row>
    <row r="231" spans="2:51" x14ac:dyDescent="0.2">
      <c r="B231" s="45">
        <v>42963</v>
      </c>
      <c r="C231" s="42">
        <v>36195.19</v>
      </c>
      <c r="D231" s="47">
        <f t="shared" si="79"/>
        <v>6.3723075272847929E-4</v>
      </c>
      <c r="E231" s="48">
        <f t="shared" si="80"/>
        <v>102.80133954881261</v>
      </c>
      <c r="G231" s="45">
        <v>42963</v>
      </c>
      <c r="H231" s="42">
        <v>36111.279999999999</v>
      </c>
      <c r="I231" s="47">
        <f t="shared" si="81"/>
        <v>0</v>
      </c>
      <c r="J231" s="48">
        <f t="shared" si="82"/>
        <v>103.12841274120511</v>
      </c>
      <c r="L231" s="45">
        <v>42963</v>
      </c>
      <c r="M231" s="42">
        <v>39973.56</v>
      </c>
      <c r="N231" s="47">
        <f t="shared" si="83"/>
        <v>7.2650730237455718E-4</v>
      </c>
      <c r="O231" s="48">
        <f t="shared" si="84"/>
        <v>102.70817622505918</v>
      </c>
      <c r="Q231" s="45">
        <v>42963</v>
      </c>
      <c r="R231" s="42">
        <v>37870.949999999997</v>
      </c>
      <c r="S231" s="47">
        <f t="shared" si="85"/>
        <v>8.9515364293424327E-4</v>
      </c>
      <c r="T231" s="48">
        <f t="shared" si="86"/>
        <v>103.28099142901095</v>
      </c>
      <c r="V231" s="45">
        <v>42963</v>
      </c>
      <c r="W231" s="42">
        <v>1504.25</v>
      </c>
      <c r="X231" s="47">
        <f t="shared" si="94"/>
        <v>-1.9939516799039048E-4</v>
      </c>
      <c r="Y231" s="42">
        <f t="shared" si="75"/>
        <v>3.5928423890885242E-5</v>
      </c>
      <c r="Z231" s="48">
        <f t="shared" si="87"/>
        <v>102.25689133612059</v>
      </c>
      <c r="AA231" s="48">
        <f t="shared" si="88"/>
        <v>103.12254976068388</v>
      </c>
      <c r="AB231" s="48">
        <f t="shared" si="89"/>
        <v>102.27728493253132</v>
      </c>
      <c r="AC231" s="48">
        <f t="shared" si="89"/>
        <v>103.13940962416349</v>
      </c>
      <c r="AD231" s="48"/>
      <c r="AE231" s="45">
        <v>42963</v>
      </c>
      <c r="AF231" s="42">
        <v>62123.58</v>
      </c>
      <c r="AG231" s="47">
        <f t="shared" si="90"/>
        <v>7.0312579282871823E-4</v>
      </c>
      <c r="AH231" s="48">
        <f t="shared" si="91"/>
        <v>102.82393673481303</v>
      </c>
      <c r="AI231" s="48"/>
      <c r="AJ231" s="48"/>
      <c r="AK231" s="45">
        <v>42963</v>
      </c>
      <c r="AL231" s="42">
        <v>40050.67</v>
      </c>
      <c r="AM231" s="47">
        <f t="shared" si="92"/>
        <v>7.4861240592682954E-4</v>
      </c>
      <c r="AN231" s="48">
        <f t="shared" si="93"/>
        <v>102.80903995931851</v>
      </c>
      <c r="AO231" s="48"/>
      <c r="AP231" s="48"/>
      <c r="AQ231" s="60">
        <f t="shared" si="76"/>
        <v>102.92531610636989</v>
      </c>
      <c r="AR231" s="48"/>
      <c r="AS231" s="42">
        <f t="shared" si="77"/>
        <v>102.70817622505918</v>
      </c>
      <c r="AT231" s="42">
        <f t="shared" si="78"/>
        <v>103.28099142901095</v>
      </c>
      <c r="AU231" s="48"/>
      <c r="AV231" s="48"/>
      <c r="AW231" s="48"/>
      <c r="AX231" s="48"/>
      <c r="AY231" s="48"/>
    </row>
    <row r="232" spans="2:51" x14ac:dyDescent="0.2">
      <c r="B232" s="45">
        <v>42964</v>
      </c>
      <c r="C232" s="42">
        <v>36199.33</v>
      </c>
      <c r="D232" s="47">
        <f t="shared" si="79"/>
        <v>1.1437983886808389E-4</v>
      </c>
      <c r="E232" s="48">
        <f t="shared" si="80"/>
        <v>102.81309794946563</v>
      </c>
      <c r="G232" s="45">
        <v>42964</v>
      </c>
      <c r="H232" s="42">
        <v>36111.279999999999</v>
      </c>
      <c r="I232" s="47">
        <f t="shared" si="81"/>
        <v>0</v>
      </c>
      <c r="J232" s="48">
        <f t="shared" si="82"/>
        <v>103.12841274120511</v>
      </c>
      <c r="L232" s="45">
        <v>42964</v>
      </c>
      <c r="M232" s="42">
        <v>39985.49</v>
      </c>
      <c r="N232" s="47">
        <f t="shared" si="83"/>
        <v>2.984472736478061E-4</v>
      </c>
      <c r="O232" s="48">
        <f t="shared" si="84"/>
        <v>102.73882920023489</v>
      </c>
      <c r="Q232" s="45">
        <v>42964</v>
      </c>
      <c r="R232" s="42">
        <v>37878.5</v>
      </c>
      <c r="S232" s="47">
        <f t="shared" si="85"/>
        <v>1.9936125183028786E-4</v>
      </c>
      <c r="T232" s="48">
        <f t="shared" si="86"/>
        <v>103.30158165675252</v>
      </c>
      <c r="V232" s="45">
        <v>42964</v>
      </c>
      <c r="W232" s="42">
        <v>1505.12</v>
      </c>
      <c r="X232" s="47">
        <f t="shared" si="94"/>
        <v>5.7836130962263255E-4</v>
      </c>
      <c r="Y232" s="42">
        <f t="shared" si="75"/>
        <v>3.5928423890885242E-5</v>
      </c>
      <c r="Z232" s="48">
        <f t="shared" si="87"/>
        <v>102.31603276571168</v>
      </c>
      <c r="AA232" s="48">
        <f t="shared" si="88"/>
        <v>103.1858968842956</v>
      </c>
      <c r="AB232" s="48">
        <f t="shared" si="89"/>
        <v>102.25689133612059</v>
      </c>
      <c r="AC232" s="48">
        <f t="shared" si="89"/>
        <v>103.12254976068388</v>
      </c>
      <c r="AD232" s="48"/>
      <c r="AE232" s="45">
        <v>42964</v>
      </c>
      <c r="AF232" s="42">
        <v>62127.28</v>
      </c>
      <c r="AG232" s="47">
        <f t="shared" si="90"/>
        <v>5.9558705406193013E-5</v>
      </c>
      <c r="AH232" s="48">
        <f t="shared" si="91"/>
        <v>102.83006079536973</v>
      </c>
      <c r="AI232" s="48"/>
      <c r="AJ232" s="48"/>
      <c r="AK232" s="45">
        <v>42964</v>
      </c>
      <c r="AL232" s="42">
        <v>40066.92</v>
      </c>
      <c r="AM232" s="47">
        <f t="shared" si="92"/>
        <v>4.0573603387916712E-4</v>
      </c>
      <c r="AN232" s="48">
        <f t="shared" si="93"/>
        <v>102.85075329143854</v>
      </c>
      <c r="AO232" s="48"/>
      <c r="AP232" s="48"/>
      <c r="AQ232" s="60">
        <f t="shared" si="76"/>
        <v>102.94378927241105</v>
      </c>
      <c r="AR232" s="48"/>
      <c r="AS232" s="42">
        <f t="shared" si="77"/>
        <v>102.73882920023489</v>
      </c>
      <c r="AT232" s="42">
        <f t="shared" si="78"/>
        <v>103.30158165675252</v>
      </c>
      <c r="AU232" s="48"/>
      <c r="AV232" s="48"/>
      <c r="AW232" s="48"/>
      <c r="AX232" s="48"/>
      <c r="AY232" s="48"/>
    </row>
    <row r="233" spans="2:51" x14ac:dyDescent="0.2">
      <c r="B233" s="45">
        <v>42965</v>
      </c>
      <c r="C233" s="42">
        <v>36201.050000000003</v>
      </c>
      <c r="D233" s="47">
        <f t="shared" si="79"/>
        <v>4.7514691570382794E-5</v>
      </c>
      <c r="E233" s="48">
        <f t="shared" si="80"/>
        <v>102.81798308210409</v>
      </c>
      <c r="G233" s="45">
        <v>42965</v>
      </c>
      <c r="H233" s="42">
        <v>36161.919999999998</v>
      </c>
      <c r="I233" s="47">
        <f t="shared" si="81"/>
        <v>1.4023319029399239E-3</v>
      </c>
      <c r="J233" s="48">
        <f t="shared" si="82"/>
        <v>103.27303300449167</v>
      </c>
      <c r="L233" s="45">
        <v>42965</v>
      </c>
      <c r="M233" s="42">
        <v>39989.01</v>
      </c>
      <c r="N233" s="47">
        <f t="shared" si="83"/>
        <v>8.8031933584087341E-5</v>
      </c>
      <c r="O233" s="48">
        <f t="shared" si="84"/>
        <v>102.74787349802355</v>
      </c>
      <c r="Q233" s="45">
        <v>42965</v>
      </c>
      <c r="R233" s="42">
        <v>37882.559999999998</v>
      </c>
      <c r="S233" s="47">
        <f t="shared" si="85"/>
        <v>1.071848146045884E-4</v>
      </c>
      <c r="T233" s="48">
        <f t="shared" si="86"/>
        <v>103.31265401763076</v>
      </c>
      <c r="V233" s="45">
        <v>42965</v>
      </c>
      <c r="W233" s="42">
        <v>1506.05</v>
      </c>
      <c r="X233" s="47">
        <f t="shared" si="94"/>
        <v>6.1789093228448166E-4</v>
      </c>
      <c r="Y233" s="42">
        <f t="shared" si="75"/>
        <v>3.5928423890885242E-5</v>
      </c>
      <c r="Z233" s="48">
        <f t="shared" si="87"/>
        <v>102.37925291458494</v>
      </c>
      <c r="AA233" s="48">
        <f t="shared" si="88"/>
        <v>103.25336182096287</v>
      </c>
      <c r="AB233" s="48">
        <f t="shared" si="89"/>
        <v>102.31603276571168</v>
      </c>
      <c r="AC233" s="48">
        <f t="shared" si="89"/>
        <v>103.1858968842956</v>
      </c>
      <c r="AD233" s="48"/>
      <c r="AE233" s="45">
        <v>42965</v>
      </c>
      <c r="AF233" s="42">
        <v>62141.08</v>
      </c>
      <c r="AG233" s="47">
        <f t="shared" si="90"/>
        <v>2.2212464476156768E-4</v>
      </c>
      <c r="AH233" s="48">
        <f t="shared" si="91"/>
        <v>102.85290188609471</v>
      </c>
      <c r="AI233" s="48"/>
      <c r="AJ233" s="48"/>
      <c r="AK233" s="45">
        <v>42965</v>
      </c>
      <c r="AL233" s="42">
        <v>40054.660000000003</v>
      </c>
      <c r="AM233" s="47">
        <f t="shared" si="92"/>
        <v>-3.0598808193882387E-4</v>
      </c>
      <c r="AN233" s="48">
        <f t="shared" si="93"/>
        <v>102.81928218671293</v>
      </c>
      <c r="AO233" s="48"/>
      <c r="AP233" s="48"/>
      <c r="AQ233" s="60">
        <f t="shared" si="76"/>
        <v>102.97062127917629</v>
      </c>
      <c r="AR233" s="48"/>
      <c r="AS233" s="42">
        <f t="shared" si="77"/>
        <v>102.74787349802355</v>
      </c>
      <c r="AT233" s="42">
        <f t="shared" si="78"/>
        <v>103.31265401763076</v>
      </c>
      <c r="AU233" s="48"/>
      <c r="AV233" s="48"/>
      <c r="AW233" s="48"/>
      <c r="AX233" s="48"/>
      <c r="AY233" s="48"/>
    </row>
    <row r="234" spans="2:51" x14ac:dyDescent="0.2">
      <c r="B234" s="45">
        <v>42966</v>
      </c>
      <c r="C234" s="42">
        <v>36201.050000000003</v>
      </c>
      <c r="D234" s="47">
        <f t="shared" si="79"/>
        <v>0</v>
      </c>
      <c r="E234" s="48">
        <f t="shared" si="80"/>
        <v>102.81798308210409</v>
      </c>
      <c r="G234" s="45">
        <v>42966</v>
      </c>
      <c r="H234" s="42">
        <v>36161.919999999998</v>
      </c>
      <c r="I234" s="47">
        <f t="shared" si="81"/>
        <v>0</v>
      </c>
      <c r="J234" s="48">
        <f t="shared" si="82"/>
        <v>103.27303300449167</v>
      </c>
      <c r="L234" s="45">
        <v>42966</v>
      </c>
      <c r="M234" s="42">
        <v>39989.01</v>
      </c>
      <c r="N234" s="47">
        <f t="shared" si="83"/>
        <v>0</v>
      </c>
      <c r="O234" s="48">
        <f t="shared" si="84"/>
        <v>102.74787349802355</v>
      </c>
      <c r="Q234" s="45">
        <v>42966</v>
      </c>
      <c r="R234" s="42">
        <v>37882.559999999998</v>
      </c>
      <c r="S234" s="47">
        <f t="shared" si="85"/>
        <v>0</v>
      </c>
      <c r="T234" s="48">
        <f t="shared" si="86"/>
        <v>103.31265401763076</v>
      </c>
      <c r="V234" s="45">
        <v>42966</v>
      </c>
      <c r="W234" s="42">
        <v>1506.19</v>
      </c>
      <c r="X234" s="47">
        <f t="shared" si="94"/>
        <v>9.2958401115561529E-5</v>
      </c>
      <c r="Y234" s="42">
        <f t="shared" si="75"/>
        <v>3.5928423890885242E-5</v>
      </c>
      <c r="Z234" s="48">
        <f t="shared" si="87"/>
        <v>102.38876992624328</v>
      </c>
      <c r="AA234" s="48">
        <f t="shared" si="88"/>
        <v>103.26666981893921</v>
      </c>
      <c r="AB234" s="48">
        <f t="shared" si="89"/>
        <v>102.37925291458494</v>
      </c>
      <c r="AC234" s="48">
        <f t="shared" si="89"/>
        <v>103.25336182096287</v>
      </c>
      <c r="AD234" s="48"/>
      <c r="AE234" s="45">
        <v>42966</v>
      </c>
      <c r="AF234" s="42">
        <v>62141.08</v>
      </c>
      <c r="AG234" s="47">
        <f t="shared" si="90"/>
        <v>0</v>
      </c>
      <c r="AH234" s="48">
        <f t="shared" si="91"/>
        <v>102.85290188609471</v>
      </c>
      <c r="AI234" s="48"/>
      <c r="AJ234" s="48"/>
      <c r="AK234" s="45">
        <v>42966</v>
      </c>
      <c r="AL234" s="42">
        <v>40054.660000000003</v>
      </c>
      <c r="AM234" s="47">
        <f t="shared" si="92"/>
        <v>0</v>
      </c>
      <c r="AN234" s="48">
        <f t="shared" si="93"/>
        <v>102.81928218671293</v>
      </c>
      <c r="AO234" s="48"/>
      <c r="AP234" s="48"/>
      <c r="AQ234" s="60">
        <f t="shared" si="76"/>
        <v>102.97062127917629</v>
      </c>
      <c r="AR234" s="48"/>
      <c r="AS234" s="42">
        <f t="shared" si="77"/>
        <v>102.74787349802355</v>
      </c>
      <c r="AT234" s="42">
        <f t="shared" si="78"/>
        <v>103.31265401763076</v>
      </c>
      <c r="AU234" s="48"/>
      <c r="AV234" s="48"/>
      <c r="AW234" s="48"/>
      <c r="AX234" s="48"/>
      <c r="AY234" s="48"/>
    </row>
    <row r="235" spans="2:51" x14ac:dyDescent="0.2">
      <c r="B235" s="45">
        <v>42967</v>
      </c>
      <c r="C235" s="42">
        <v>36201.050000000003</v>
      </c>
      <c r="D235" s="47">
        <f t="shared" si="79"/>
        <v>0</v>
      </c>
      <c r="E235" s="48">
        <f t="shared" si="80"/>
        <v>102.81798308210409</v>
      </c>
      <c r="G235" s="45">
        <v>42967</v>
      </c>
      <c r="H235" s="42">
        <v>36161.919999999998</v>
      </c>
      <c r="I235" s="47">
        <f t="shared" si="81"/>
        <v>0</v>
      </c>
      <c r="J235" s="48">
        <f t="shared" si="82"/>
        <v>103.27303300449167</v>
      </c>
      <c r="L235" s="45">
        <v>42967</v>
      </c>
      <c r="M235" s="42">
        <v>39989.01</v>
      </c>
      <c r="N235" s="47">
        <f t="shared" si="83"/>
        <v>0</v>
      </c>
      <c r="O235" s="48">
        <f t="shared" si="84"/>
        <v>102.74787349802355</v>
      </c>
      <c r="Q235" s="45">
        <v>42967</v>
      </c>
      <c r="R235" s="42">
        <v>37882.559999999998</v>
      </c>
      <c r="S235" s="47">
        <f t="shared" si="85"/>
        <v>0</v>
      </c>
      <c r="T235" s="48">
        <f t="shared" si="86"/>
        <v>103.31265401763076</v>
      </c>
      <c r="V235" s="45">
        <v>42967</v>
      </c>
      <c r="W235" s="42">
        <v>1506.32</v>
      </c>
      <c r="X235" s="47">
        <f t="shared" si="94"/>
        <v>8.6310492036112407E-5</v>
      </c>
      <c r="Y235" s="42">
        <f t="shared" si="75"/>
        <v>3.5928423890885242E-5</v>
      </c>
      <c r="Z235" s="48">
        <f t="shared" si="87"/>
        <v>102.39760715135459</v>
      </c>
      <c r="AA235" s="48">
        <f t="shared" si="88"/>
        <v>103.27929302470926</v>
      </c>
      <c r="AB235" s="48">
        <f t="shared" si="89"/>
        <v>102.38876992624328</v>
      </c>
      <c r="AC235" s="48">
        <f t="shared" si="89"/>
        <v>103.26666981893921</v>
      </c>
      <c r="AD235" s="48"/>
      <c r="AE235" s="45">
        <v>42967</v>
      </c>
      <c r="AF235" s="42">
        <v>62141.08</v>
      </c>
      <c r="AG235" s="47">
        <f t="shared" si="90"/>
        <v>0</v>
      </c>
      <c r="AH235" s="48">
        <f t="shared" si="91"/>
        <v>102.85290188609471</v>
      </c>
      <c r="AI235" s="48"/>
      <c r="AJ235" s="48"/>
      <c r="AK235" s="45">
        <v>42967</v>
      </c>
      <c r="AL235" s="42">
        <v>40054.660000000003</v>
      </c>
      <c r="AM235" s="47">
        <f t="shared" si="92"/>
        <v>0</v>
      </c>
      <c r="AN235" s="48">
        <f t="shared" si="93"/>
        <v>102.81928218671293</v>
      </c>
      <c r="AO235" s="48"/>
      <c r="AP235" s="48"/>
      <c r="AQ235" s="60">
        <f t="shared" si="76"/>
        <v>102.97062127917629</v>
      </c>
      <c r="AR235" s="48"/>
      <c r="AS235" s="42">
        <f t="shared" si="77"/>
        <v>102.74787349802355</v>
      </c>
      <c r="AT235" s="42">
        <f t="shared" si="78"/>
        <v>103.31265401763076</v>
      </c>
      <c r="AU235" s="48"/>
      <c r="AV235" s="48"/>
      <c r="AW235" s="48"/>
      <c r="AX235" s="48"/>
      <c r="AY235" s="48"/>
    </row>
    <row r="236" spans="2:51" x14ac:dyDescent="0.2">
      <c r="B236" s="45">
        <v>42968</v>
      </c>
      <c r="C236" s="42">
        <v>36211.93</v>
      </c>
      <c r="D236" s="47">
        <f t="shared" si="79"/>
        <v>3.0054376875798816E-4</v>
      </c>
      <c r="E236" s="48">
        <f t="shared" si="80"/>
        <v>102.84888438623568</v>
      </c>
      <c r="G236" s="45">
        <v>42968</v>
      </c>
      <c r="H236" s="42">
        <v>36179.9</v>
      </c>
      <c r="I236" s="47">
        <f t="shared" si="81"/>
        <v>4.9720811284359456E-4</v>
      </c>
      <c r="J236" s="48">
        <f t="shared" si="82"/>
        <v>103.32438119433947</v>
      </c>
      <c r="L236" s="45">
        <v>42968</v>
      </c>
      <c r="M236" s="42">
        <v>40014.53</v>
      </c>
      <c r="N236" s="47">
        <f t="shared" si="83"/>
        <v>6.3817533867416287E-4</v>
      </c>
      <c r="O236" s="48">
        <f t="shared" si="84"/>
        <v>102.81344465699121</v>
      </c>
      <c r="Q236" s="45">
        <v>42968</v>
      </c>
      <c r="R236" s="42">
        <v>37906.44</v>
      </c>
      <c r="S236" s="47">
        <f t="shared" si="85"/>
        <v>6.3036922531112261E-4</v>
      </c>
      <c r="T236" s="48">
        <f t="shared" si="86"/>
        <v>103.3777791353087</v>
      </c>
      <c r="V236" s="45">
        <v>42968</v>
      </c>
      <c r="W236" s="42">
        <v>1508.26</v>
      </c>
      <c r="X236" s="47">
        <f t="shared" si="94"/>
        <v>1.2879069520421726E-3</v>
      </c>
      <c r="Y236" s="42">
        <f t="shared" si="75"/>
        <v>3.5928423890885242E-5</v>
      </c>
      <c r="Z236" s="48">
        <f t="shared" si="87"/>
        <v>102.5294857414773</v>
      </c>
      <c r="AA236" s="48">
        <f t="shared" si="88"/>
        <v>103.41601780641673</v>
      </c>
      <c r="AB236" s="48">
        <f t="shared" si="89"/>
        <v>102.39760715135459</v>
      </c>
      <c r="AC236" s="48">
        <f t="shared" si="89"/>
        <v>103.27929302470926</v>
      </c>
      <c r="AD236" s="48"/>
      <c r="AE236" s="45">
        <v>42968</v>
      </c>
      <c r="AF236" s="42">
        <v>62184.89</v>
      </c>
      <c r="AG236" s="47">
        <f t="shared" si="90"/>
        <v>7.0500866737432943E-4</v>
      </c>
      <c r="AH236" s="48">
        <f t="shared" si="91"/>
        <v>102.92541407338901</v>
      </c>
      <c r="AI236" s="48"/>
      <c r="AJ236" s="48"/>
      <c r="AK236" s="45">
        <v>42968</v>
      </c>
      <c r="AL236" s="42">
        <v>40067.49</v>
      </c>
      <c r="AM236" s="47">
        <f t="shared" si="92"/>
        <v>3.2031229325113486E-4</v>
      </c>
      <c r="AN236" s="48">
        <f t="shared" si="93"/>
        <v>102.85221646678059</v>
      </c>
      <c r="AO236" s="48"/>
      <c r="AP236" s="48"/>
      <c r="AQ236" s="60">
        <f t="shared" si="76"/>
        <v>103.02368665217411</v>
      </c>
      <c r="AR236" s="48"/>
      <c r="AS236" s="42">
        <f t="shared" si="77"/>
        <v>102.81344465699121</v>
      </c>
      <c r="AT236" s="42">
        <f t="shared" si="78"/>
        <v>103.3777791353087</v>
      </c>
      <c r="AU236" s="48"/>
      <c r="AV236" s="48"/>
      <c r="AW236" s="48"/>
      <c r="AX236" s="48"/>
      <c r="AY236" s="48"/>
    </row>
    <row r="237" spans="2:51" x14ac:dyDescent="0.2">
      <c r="B237" s="45">
        <v>42969</v>
      </c>
      <c r="C237" s="42">
        <v>36243.35</v>
      </c>
      <c r="D237" s="47">
        <f t="shared" si="79"/>
        <v>8.6766985355368753E-4</v>
      </c>
      <c r="E237" s="48">
        <f t="shared" si="80"/>
        <v>102.93812326268925</v>
      </c>
      <c r="G237" s="45">
        <v>42969</v>
      </c>
      <c r="H237" s="42">
        <v>36179.9</v>
      </c>
      <c r="I237" s="47">
        <f t="shared" si="81"/>
        <v>0</v>
      </c>
      <c r="J237" s="48">
        <f t="shared" si="82"/>
        <v>103.32438119433947</v>
      </c>
      <c r="L237" s="45">
        <v>42969</v>
      </c>
      <c r="M237" s="42">
        <v>40030.07</v>
      </c>
      <c r="N237" s="47">
        <f t="shared" si="83"/>
        <v>3.8835892861910359E-4</v>
      </c>
      <c r="O237" s="48">
        <f t="shared" si="84"/>
        <v>102.85337317620584</v>
      </c>
      <c r="Q237" s="45">
        <v>42969</v>
      </c>
      <c r="R237" s="42">
        <v>37922.870000000003</v>
      </c>
      <c r="S237" s="47">
        <f t="shared" si="85"/>
        <v>4.3343558508790458E-4</v>
      </c>
      <c r="T237" s="48">
        <f t="shared" si="86"/>
        <v>103.4225867434933</v>
      </c>
      <c r="V237" s="45">
        <v>42969</v>
      </c>
      <c r="W237" s="42">
        <v>1507.46</v>
      </c>
      <c r="X237" s="47">
        <f t="shared" si="94"/>
        <v>-5.3041252834384878E-4</v>
      </c>
      <c r="Y237" s="42">
        <f t="shared" si="75"/>
        <v>3.5928423890885242E-5</v>
      </c>
      <c r="Z237" s="48">
        <f t="shared" si="87"/>
        <v>102.47510281771537</v>
      </c>
      <c r="AA237" s="48">
        <f t="shared" si="88"/>
        <v>103.36488022946564</v>
      </c>
      <c r="AB237" s="48">
        <f t="shared" si="89"/>
        <v>102.5294857414773</v>
      </c>
      <c r="AC237" s="48">
        <f t="shared" si="89"/>
        <v>103.41601780641673</v>
      </c>
      <c r="AD237" s="48"/>
      <c r="AE237" s="45">
        <v>42969</v>
      </c>
      <c r="AF237" s="42">
        <v>62221.31</v>
      </c>
      <c r="AG237" s="47">
        <f t="shared" si="90"/>
        <v>5.8567282180610469E-4</v>
      </c>
      <c r="AH237" s="48">
        <f t="shared" si="91"/>
        <v>102.98569469108493</v>
      </c>
      <c r="AI237" s="48"/>
      <c r="AJ237" s="48"/>
      <c r="AK237" s="45">
        <v>42969</v>
      </c>
      <c r="AL237" s="42">
        <v>40079.03</v>
      </c>
      <c r="AM237" s="47">
        <f t="shared" si="92"/>
        <v>2.8801404829703614E-4</v>
      </c>
      <c r="AN237" s="48">
        <f t="shared" si="93"/>
        <v>102.88183935002151</v>
      </c>
      <c r="AO237" s="48"/>
      <c r="AP237" s="48"/>
      <c r="AQ237" s="60">
        <f t="shared" si="76"/>
        <v>103.06766640297236</v>
      </c>
      <c r="AR237" s="48"/>
      <c r="AS237" s="42">
        <f t="shared" si="77"/>
        <v>102.85337317620584</v>
      </c>
      <c r="AT237" s="42">
        <f t="shared" si="78"/>
        <v>103.4225867434933</v>
      </c>
      <c r="AU237" s="48"/>
      <c r="AV237" s="48"/>
      <c r="AW237" s="48"/>
      <c r="AX237" s="48"/>
      <c r="AY237" s="48"/>
    </row>
    <row r="238" spans="2:51" x14ac:dyDescent="0.2">
      <c r="B238" s="45">
        <v>42970</v>
      </c>
      <c r="C238" s="42">
        <v>36233.35</v>
      </c>
      <c r="D238" s="47">
        <f t="shared" si="79"/>
        <v>-2.7591268467186403E-4</v>
      </c>
      <c r="E238" s="48">
        <f t="shared" si="80"/>
        <v>102.90972132874475</v>
      </c>
      <c r="G238" s="45">
        <v>42970</v>
      </c>
      <c r="H238" s="42">
        <v>36193.47</v>
      </c>
      <c r="I238" s="47">
        <f t="shared" si="81"/>
        <v>3.7507013562776415E-4</v>
      </c>
      <c r="J238" s="48">
        <f t="shared" si="82"/>
        <v>103.36313508400768</v>
      </c>
      <c r="L238" s="45">
        <v>42970</v>
      </c>
      <c r="M238" s="42">
        <v>40028.080000000002</v>
      </c>
      <c r="N238" s="47">
        <f t="shared" si="83"/>
        <v>-4.9712628531484171E-5</v>
      </c>
      <c r="O238" s="48">
        <f t="shared" si="84"/>
        <v>102.84826006467192</v>
      </c>
      <c r="Q238" s="45">
        <v>42970</v>
      </c>
      <c r="R238" s="42">
        <v>37924.46</v>
      </c>
      <c r="S238" s="47">
        <f t="shared" si="85"/>
        <v>4.1927206458680644E-5</v>
      </c>
      <c r="T238" s="48">
        <f t="shared" si="86"/>
        <v>103.42692296364018</v>
      </c>
      <c r="V238" s="45">
        <v>42970</v>
      </c>
      <c r="W238" s="42">
        <v>1505.17</v>
      </c>
      <c r="X238" s="47">
        <f t="shared" si="94"/>
        <v>-1.5191116182187159E-3</v>
      </c>
      <c r="Y238" s="42">
        <f t="shared" si="75"/>
        <v>3.5928423890885242E-5</v>
      </c>
      <c r="Z238" s="48">
        <f t="shared" si="87"/>
        <v>102.31943169844682</v>
      </c>
      <c r="AA238" s="48">
        <f t="shared" si="88"/>
        <v>103.21157117622559</v>
      </c>
      <c r="AB238" s="48">
        <f t="shared" si="89"/>
        <v>102.47510281771537</v>
      </c>
      <c r="AC238" s="48">
        <f t="shared" si="89"/>
        <v>103.36488022946564</v>
      </c>
      <c r="AD238" s="48"/>
      <c r="AE238" s="45">
        <v>42970</v>
      </c>
      <c r="AF238" s="42">
        <v>62207.57</v>
      </c>
      <c r="AG238" s="47">
        <f t="shared" si="90"/>
        <v>-2.2082466601869299E-4</v>
      </c>
      <c r="AH238" s="48">
        <f t="shared" si="91"/>
        <v>102.96295290945007</v>
      </c>
      <c r="AI238" s="48"/>
      <c r="AJ238" s="48"/>
      <c r="AK238" s="45">
        <v>42970</v>
      </c>
      <c r="AL238" s="42">
        <v>40083.089999999997</v>
      </c>
      <c r="AM238" s="47">
        <f t="shared" si="92"/>
        <v>1.0129985680795706E-4</v>
      </c>
      <c r="AN238" s="48">
        <f t="shared" si="93"/>
        <v>102.8922612656158</v>
      </c>
      <c r="AO238" s="48"/>
      <c r="AP238" s="48"/>
      <c r="AQ238" s="60">
        <f t="shared" si="76"/>
        <v>103.06720893602171</v>
      </c>
      <c r="AR238" s="48"/>
      <c r="AS238" s="42">
        <f t="shared" si="77"/>
        <v>102.84826006467192</v>
      </c>
      <c r="AT238" s="42">
        <f t="shared" si="78"/>
        <v>103.42692296364018</v>
      </c>
      <c r="AU238" s="48"/>
      <c r="AV238" s="48"/>
      <c r="AW238" s="48"/>
      <c r="AX238" s="48"/>
      <c r="AY238" s="48"/>
    </row>
    <row r="239" spans="2:51" x14ac:dyDescent="0.2">
      <c r="B239" s="45">
        <v>42971</v>
      </c>
      <c r="C239" s="42">
        <v>36192.870000000003</v>
      </c>
      <c r="D239" s="47">
        <f t="shared" si="79"/>
        <v>-1.1172027979746701E-3</v>
      </c>
      <c r="E239" s="48">
        <f t="shared" si="80"/>
        <v>102.79475030013748</v>
      </c>
      <c r="G239" s="45">
        <v>42971</v>
      </c>
      <c r="H239" s="42">
        <v>36131.629999999997</v>
      </c>
      <c r="I239" s="47">
        <f t="shared" si="81"/>
        <v>-1.7085955007907216E-3</v>
      </c>
      <c r="J239" s="48">
        <f t="shared" si="82"/>
        <v>103.18652929645552</v>
      </c>
      <c r="L239" s="45">
        <v>42971</v>
      </c>
      <c r="M239" s="42">
        <v>39957.71</v>
      </c>
      <c r="N239" s="47">
        <f t="shared" si="83"/>
        <v>-1.7580158728572881E-3</v>
      </c>
      <c r="O239" s="48">
        <f t="shared" si="84"/>
        <v>102.66745119098248</v>
      </c>
      <c r="Q239" s="45">
        <v>42971</v>
      </c>
      <c r="R239" s="42">
        <v>37865.25</v>
      </c>
      <c r="S239" s="47">
        <f t="shared" si="85"/>
        <v>-1.5612615182918343E-3</v>
      </c>
      <c r="T239" s="48">
        <f t="shared" si="86"/>
        <v>103.26544648886171</v>
      </c>
      <c r="V239" s="45">
        <v>42971</v>
      </c>
      <c r="W239" s="42">
        <v>1502.66</v>
      </c>
      <c r="X239" s="47">
        <f t="shared" si="94"/>
        <v>-1.6675857212141709E-3</v>
      </c>
      <c r="Y239" s="42">
        <f t="shared" si="75"/>
        <v>3.5928423890885242E-5</v>
      </c>
      <c r="Z239" s="48">
        <f t="shared" si="87"/>
        <v>102.14880527514374</v>
      </c>
      <c r="AA239" s="48">
        <f t="shared" si="88"/>
        <v>103.0431652629477</v>
      </c>
      <c r="AB239" s="48">
        <f t="shared" si="89"/>
        <v>102.31943169844682</v>
      </c>
      <c r="AC239" s="48">
        <f t="shared" si="89"/>
        <v>103.21157117622559</v>
      </c>
      <c r="AD239" s="48"/>
      <c r="AE239" s="45">
        <v>42971</v>
      </c>
      <c r="AF239" s="42">
        <v>62096.35</v>
      </c>
      <c r="AG239" s="47">
        <f t="shared" si="90"/>
        <v>-1.7878853007761153E-3</v>
      </c>
      <c r="AH239" s="48">
        <f t="shared" si="91"/>
        <v>102.77886695941876</v>
      </c>
      <c r="AI239" s="48"/>
      <c r="AJ239" s="48"/>
      <c r="AK239" s="45">
        <v>42971</v>
      </c>
      <c r="AL239" s="42">
        <v>40036.99</v>
      </c>
      <c r="AM239" s="47">
        <f t="shared" si="92"/>
        <v>-1.150110932066295E-3</v>
      </c>
      <c r="AN239" s="48">
        <f t="shared" si="93"/>
        <v>102.77392375110919</v>
      </c>
      <c r="AO239" s="48"/>
      <c r="AP239" s="48"/>
      <c r="AQ239" s="60">
        <f t="shared" si="76"/>
        <v>102.91116133116087</v>
      </c>
      <c r="AR239" s="48"/>
      <c r="AS239" s="42">
        <f t="shared" si="77"/>
        <v>102.66745119098248</v>
      </c>
      <c r="AT239" s="42">
        <f t="shared" si="78"/>
        <v>103.26544648886171</v>
      </c>
      <c r="AU239" s="48"/>
      <c r="AV239" s="48"/>
      <c r="AW239" s="48"/>
      <c r="AX239" s="48"/>
      <c r="AY239" s="48"/>
    </row>
    <row r="240" spans="2:51" x14ac:dyDescent="0.2">
      <c r="B240" s="45">
        <v>42972</v>
      </c>
      <c r="C240" s="42">
        <v>36133.980000000003</v>
      </c>
      <c r="D240" s="47">
        <f t="shared" si="79"/>
        <v>-1.6271160590469735E-3</v>
      </c>
      <c r="E240" s="48">
        <f t="shared" si="80"/>
        <v>102.6274913111384</v>
      </c>
      <c r="G240" s="45">
        <v>42972</v>
      </c>
      <c r="H240" s="42">
        <v>36087.08</v>
      </c>
      <c r="I240" s="47">
        <f t="shared" si="81"/>
        <v>-1.232991702837527E-3</v>
      </c>
      <c r="J240" s="48">
        <f t="shared" si="82"/>
        <v>103.05930116198839</v>
      </c>
      <c r="L240" s="45">
        <v>42972</v>
      </c>
      <c r="M240" s="42">
        <v>39904.089999999997</v>
      </c>
      <c r="N240" s="47">
        <f t="shared" si="83"/>
        <v>-1.3419187435916857E-3</v>
      </c>
      <c r="O240" s="48">
        <f t="shared" si="84"/>
        <v>102.52967981387251</v>
      </c>
      <c r="Q240" s="45">
        <v>42972</v>
      </c>
      <c r="R240" s="42">
        <v>37824.39</v>
      </c>
      <c r="S240" s="47">
        <f t="shared" si="85"/>
        <v>-1.0790896666468264E-3</v>
      </c>
      <c r="T240" s="48">
        <f t="shared" si="86"/>
        <v>103.15401381263391</v>
      </c>
      <c r="V240" s="45">
        <v>42972</v>
      </c>
      <c r="W240" s="42">
        <v>1502.19</v>
      </c>
      <c r="X240" s="47">
        <f t="shared" si="94"/>
        <v>-3.1277867248746816E-4</v>
      </c>
      <c r="Y240" s="42">
        <f t="shared" si="75"/>
        <v>3.5928423890885242E-5</v>
      </c>
      <c r="Z240" s="48">
        <f t="shared" si="87"/>
        <v>102.11685530743361</v>
      </c>
      <c r="AA240" s="48">
        <f t="shared" si="88"/>
        <v>103.01463773702847</v>
      </c>
      <c r="AB240" s="48">
        <f t="shared" si="89"/>
        <v>102.14880527514374</v>
      </c>
      <c r="AC240" s="48">
        <f t="shared" si="89"/>
        <v>103.0431652629477</v>
      </c>
      <c r="AD240" s="48"/>
      <c r="AE240" s="45">
        <v>42972</v>
      </c>
      <c r="AF240" s="42">
        <v>62023.24</v>
      </c>
      <c r="AG240" s="47">
        <f t="shared" si="90"/>
        <v>-1.1773638869273517E-3</v>
      </c>
      <c r="AH240" s="48">
        <f t="shared" si="91"/>
        <v>102.65785883312144</v>
      </c>
      <c r="AI240" s="48"/>
      <c r="AJ240" s="48"/>
      <c r="AK240" s="45">
        <v>42972</v>
      </c>
      <c r="AL240" s="42">
        <v>40001.800000000003</v>
      </c>
      <c r="AM240" s="47">
        <f t="shared" si="92"/>
        <v>-8.7893720282161691E-4</v>
      </c>
      <c r="AN240" s="48">
        <f t="shared" si="93"/>
        <v>102.68359192604439</v>
      </c>
      <c r="AO240" s="48"/>
      <c r="AP240" s="48"/>
      <c r="AQ240" s="60">
        <f t="shared" si="76"/>
        <v>102.78532280979984</v>
      </c>
      <c r="AR240" s="48"/>
      <c r="AS240" s="42">
        <f t="shared" si="77"/>
        <v>102.52967981387251</v>
      </c>
      <c r="AT240" s="42">
        <f t="shared" si="78"/>
        <v>103.15401381263391</v>
      </c>
      <c r="AU240" s="48"/>
      <c r="AV240" s="48"/>
      <c r="AW240" s="48"/>
      <c r="AX240" s="48"/>
      <c r="AY240" s="48"/>
    </row>
    <row r="241" spans="2:51" x14ac:dyDescent="0.2">
      <c r="B241" s="45">
        <v>42973</v>
      </c>
      <c r="C241" s="42">
        <v>36133.980000000003</v>
      </c>
      <c r="D241" s="47">
        <f t="shared" si="79"/>
        <v>0</v>
      </c>
      <c r="E241" s="48">
        <f t="shared" si="80"/>
        <v>102.6274913111384</v>
      </c>
      <c r="G241" s="45">
        <v>42973</v>
      </c>
      <c r="H241" s="42">
        <v>36087.08</v>
      </c>
      <c r="I241" s="47">
        <f t="shared" si="81"/>
        <v>0</v>
      </c>
      <c r="J241" s="48">
        <f t="shared" si="82"/>
        <v>103.05930116198839</v>
      </c>
      <c r="L241" s="45">
        <v>42973</v>
      </c>
      <c r="M241" s="42">
        <v>39904.089999999997</v>
      </c>
      <c r="N241" s="47">
        <f t="shared" si="83"/>
        <v>0</v>
      </c>
      <c r="O241" s="48">
        <f t="shared" si="84"/>
        <v>102.52967981387251</v>
      </c>
      <c r="Q241" s="45">
        <v>42973</v>
      </c>
      <c r="R241" s="42">
        <v>37824.39</v>
      </c>
      <c r="S241" s="47">
        <f t="shared" si="85"/>
        <v>0</v>
      </c>
      <c r="T241" s="48">
        <f t="shared" si="86"/>
        <v>103.15401381263391</v>
      </c>
      <c r="V241" s="45">
        <v>42973</v>
      </c>
      <c r="W241" s="42">
        <v>1502.34</v>
      </c>
      <c r="X241" s="47">
        <f t="shared" si="94"/>
        <v>9.9854212849193047E-5</v>
      </c>
      <c r="Y241" s="42">
        <f t="shared" si="75"/>
        <v>3.5928423890885242E-5</v>
      </c>
      <c r="Z241" s="48">
        <f t="shared" si="87"/>
        <v>102.12705210563897</v>
      </c>
      <c r="AA241" s="48">
        <f t="shared" si="88"/>
        <v>103.02862533616322</v>
      </c>
      <c r="AB241" s="48">
        <f t="shared" si="89"/>
        <v>102.11685530743361</v>
      </c>
      <c r="AC241" s="48">
        <f t="shared" si="89"/>
        <v>103.01463773702847</v>
      </c>
      <c r="AD241" s="48"/>
      <c r="AE241" s="45">
        <v>42973</v>
      </c>
      <c r="AF241" s="42">
        <v>62023.24</v>
      </c>
      <c r="AG241" s="47">
        <f t="shared" si="90"/>
        <v>0</v>
      </c>
      <c r="AH241" s="48">
        <f t="shared" si="91"/>
        <v>102.65785883312144</v>
      </c>
      <c r="AI241" s="48"/>
      <c r="AJ241" s="48"/>
      <c r="AK241" s="45">
        <v>42973</v>
      </c>
      <c r="AL241" s="42">
        <v>40001.800000000003</v>
      </c>
      <c r="AM241" s="47">
        <f t="shared" si="92"/>
        <v>0</v>
      </c>
      <c r="AN241" s="48">
        <f t="shared" si="93"/>
        <v>102.68359192604439</v>
      </c>
      <c r="AO241" s="48"/>
      <c r="AP241" s="48"/>
      <c r="AQ241" s="60">
        <f t="shared" si="76"/>
        <v>102.78532280979984</v>
      </c>
      <c r="AR241" s="48"/>
      <c r="AS241" s="42">
        <f t="shared" si="77"/>
        <v>102.52967981387251</v>
      </c>
      <c r="AT241" s="42">
        <f t="shared" si="78"/>
        <v>103.15401381263391</v>
      </c>
      <c r="AU241" s="48"/>
      <c r="AV241" s="48"/>
      <c r="AW241" s="48"/>
      <c r="AX241" s="48"/>
      <c r="AY241" s="48"/>
    </row>
    <row r="242" spans="2:51" x14ac:dyDescent="0.2">
      <c r="B242" s="45">
        <v>42974</v>
      </c>
      <c r="C242" s="42">
        <v>36133.980000000003</v>
      </c>
      <c r="D242" s="47">
        <f t="shared" si="79"/>
        <v>0</v>
      </c>
      <c r="E242" s="48">
        <f t="shared" si="80"/>
        <v>102.6274913111384</v>
      </c>
      <c r="G242" s="45">
        <v>42974</v>
      </c>
      <c r="H242" s="42">
        <v>36087.08</v>
      </c>
      <c r="I242" s="47">
        <f t="shared" si="81"/>
        <v>0</v>
      </c>
      <c r="J242" s="48">
        <f t="shared" si="82"/>
        <v>103.05930116198839</v>
      </c>
      <c r="L242" s="45">
        <v>42974</v>
      </c>
      <c r="M242" s="42">
        <v>39904.089999999997</v>
      </c>
      <c r="N242" s="47">
        <f t="shared" si="83"/>
        <v>0</v>
      </c>
      <c r="O242" s="48">
        <f t="shared" si="84"/>
        <v>102.52967981387251</v>
      </c>
      <c r="Q242" s="45">
        <v>42974</v>
      </c>
      <c r="R242" s="42">
        <v>37824.39</v>
      </c>
      <c r="S242" s="47">
        <f t="shared" si="85"/>
        <v>0</v>
      </c>
      <c r="T242" s="48">
        <f t="shared" si="86"/>
        <v>103.15401381263391</v>
      </c>
      <c r="V242" s="45">
        <v>42974</v>
      </c>
      <c r="W242" s="42">
        <v>1502.49</v>
      </c>
      <c r="X242" s="47">
        <f t="shared" si="94"/>
        <v>9.9844242980928755E-5</v>
      </c>
      <c r="Y242" s="42">
        <f t="shared" si="75"/>
        <v>3.5928423890885242E-5</v>
      </c>
      <c r="Z242" s="48">
        <f t="shared" si="87"/>
        <v>102.13724890384432</v>
      </c>
      <c r="AA242" s="48">
        <f t="shared" si="88"/>
        <v>103.04261380738924</v>
      </c>
      <c r="AB242" s="48">
        <f t="shared" si="89"/>
        <v>102.12705210563897</v>
      </c>
      <c r="AC242" s="48">
        <f t="shared" si="89"/>
        <v>103.02862533616322</v>
      </c>
      <c r="AD242" s="48"/>
      <c r="AE242" s="45">
        <v>42974</v>
      </c>
      <c r="AF242" s="42">
        <v>62023.24</v>
      </c>
      <c r="AG242" s="47">
        <f t="shared" si="90"/>
        <v>0</v>
      </c>
      <c r="AH242" s="48">
        <f t="shared" si="91"/>
        <v>102.65785883312144</v>
      </c>
      <c r="AI242" s="48"/>
      <c r="AJ242" s="48"/>
      <c r="AK242" s="45">
        <v>42974</v>
      </c>
      <c r="AL242" s="42">
        <v>40001.800000000003</v>
      </c>
      <c r="AM242" s="47">
        <f t="shared" si="92"/>
        <v>0</v>
      </c>
      <c r="AN242" s="48">
        <f t="shared" si="93"/>
        <v>102.68359192604439</v>
      </c>
      <c r="AO242" s="48"/>
      <c r="AP242" s="48"/>
      <c r="AQ242" s="60">
        <f t="shared" si="76"/>
        <v>102.78532280979984</v>
      </c>
      <c r="AR242" s="48"/>
      <c r="AS242" s="42">
        <f t="shared" si="77"/>
        <v>102.52967981387251</v>
      </c>
      <c r="AT242" s="42">
        <f t="shared" si="78"/>
        <v>103.15401381263391</v>
      </c>
      <c r="AU242" s="48"/>
      <c r="AV242" s="48"/>
      <c r="AW242" s="48"/>
      <c r="AX242" s="48"/>
      <c r="AY242" s="48"/>
    </row>
    <row r="243" spans="2:51" x14ac:dyDescent="0.2">
      <c r="B243" s="45">
        <v>42975</v>
      </c>
      <c r="C243" s="42">
        <v>36126.410000000003</v>
      </c>
      <c r="D243" s="47">
        <f t="shared" si="79"/>
        <v>-2.0949809569825728E-4</v>
      </c>
      <c r="E243" s="48">
        <f t="shared" si="80"/>
        <v>102.60599104714242</v>
      </c>
      <c r="G243" s="45">
        <v>42975</v>
      </c>
      <c r="H243" s="42">
        <v>36094.26</v>
      </c>
      <c r="I243" s="47">
        <f t="shared" si="81"/>
        <v>1.98963174631972E-4</v>
      </c>
      <c r="J243" s="48">
        <f t="shared" si="82"/>
        <v>103.07980616772292</v>
      </c>
      <c r="L243" s="45">
        <v>42975</v>
      </c>
      <c r="M243" s="42">
        <v>39908.76</v>
      </c>
      <c r="N243" s="47">
        <f t="shared" si="83"/>
        <v>1.1703061014567417E-4</v>
      </c>
      <c r="O243" s="48">
        <f t="shared" si="84"/>
        <v>102.54167892485917</v>
      </c>
      <c r="Q243" s="45">
        <v>42975</v>
      </c>
      <c r="R243" s="42">
        <v>37831.57</v>
      </c>
      <c r="S243" s="47">
        <f t="shared" si="85"/>
        <v>1.8982460787864142E-4</v>
      </c>
      <c r="T243" s="48">
        <f t="shared" si="86"/>
        <v>103.173594982857</v>
      </c>
      <c r="V243" s="45">
        <v>42975</v>
      </c>
      <c r="W243" s="42">
        <v>1500.41</v>
      </c>
      <c r="X243" s="47">
        <f t="shared" si="94"/>
        <v>-1.3843686147660961E-3</v>
      </c>
      <c r="Y243" s="42">
        <f t="shared" si="75"/>
        <v>3.5928423890885242E-5</v>
      </c>
      <c r="Z243" s="48">
        <f t="shared" si="87"/>
        <v>101.9958533020633</v>
      </c>
      <c r="AA243" s="48">
        <f t="shared" si="88"/>
        <v>102.90366700555853</v>
      </c>
      <c r="AB243" s="48">
        <f t="shared" si="89"/>
        <v>102.13724890384432</v>
      </c>
      <c r="AC243" s="48">
        <f t="shared" si="89"/>
        <v>103.04261380738924</v>
      </c>
      <c r="AD243" s="48"/>
      <c r="AE243" s="45">
        <v>42975</v>
      </c>
      <c r="AF243" s="42">
        <v>62023.72</v>
      </c>
      <c r="AG243" s="47">
        <f t="shared" si="90"/>
        <v>7.7390345942784933E-6</v>
      </c>
      <c r="AH243" s="48">
        <f t="shared" si="91"/>
        <v>102.65865330584232</v>
      </c>
      <c r="AI243" s="48"/>
      <c r="AJ243" s="48"/>
      <c r="AK243" s="45">
        <v>42975</v>
      </c>
      <c r="AL243" s="42">
        <v>40013.050000000003</v>
      </c>
      <c r="AM243" s="47">
        <f t="shared" si="92"/>
        <v>2.8123734431950709E-4</v>
      </c>
      <c r="AN243" s="48">
        <f t="shared" si="93"/>
        <v>102.71247038674285</v>
      </c>
      <c r="AO243" s="48"/>
      <c r="AP243" s="48"/>
      <c r="AQ243" s="60">
        <f t="shared" si="76"/>
        <v>102.79536580252778</v>
      </c>
      <c r="AR243" s="48"/>
      <c r="AS243" s="42">
        <f t="shared" si="77"/>
        <v>102.54167892485917</v>
      </c>
      <c r="AT243" s="42">
        <f t="shared" si="78"/>
        <v>103.173594982857</v>
      </c>
      <c r="AU243" s="48"/>
      <c r="AV243" s="48"/>
      <c r="AW243" s="48"/>
      <c r="AX243" s="48"/>
      <c r="AY243" s="48"/>
    </row>
    <row r="244" spans="2:51" x14ac:dyDescent="0.2">
      <c r="B244" s="45">
        <v>42976</v>
      </c>
      <c r="C244" s="42">
        <v>36080.46</v>
      </c>
      <c r="D244" s="47">
        <f t="shared" si="79"/>
        <v>-1.2719226737448741E-3</v>
      </c>
      <c r="E244" s="48">
        <f t="shared" si="80"/>
        <v>102.47548416066751</v>
      </c>
      <c r="G244" s="45">
        <v>42976</v>
      </c>
      <c r="H244" s="42">
        <v>36061.64</v>
      </c>
      <c r="I244" s="47">
        <f t="shared" si="81"/>
        <v>-9.0374480596089324E-4</v>
      </c>
      <c r="J244" s="48">
        <f t="shared" si="82"/>
        <v>102.98664832829938</v>
      </c>
      <c r="L244" s="45">
        <v>42976</v>
      </c>
      <c r="M244" s="42">
        <v>39850.58</v>
      </c>
      <c r="N244" s="47">
        <f t="shared" si="83"/>
        <v>-1.4578252995082197E-3</v>
      </c>
      <c r="O244" s="48">
        <f t="shared" si="84"/>
        <v>102.39219107106847</v>
      </c>
      <c r="Q244" s="45">
        <v>42976</v>
      </c>
      <c r="R244" s="42">
        <v>37793.550000000003</v>
      </c>
      <c r="S244" s="47">
        <f t="shared" si="85"/>
        <v>-1.0049807607772632E-3</v>
      </c>
      <c r="T244" s="48">
        <f t="shared" si="86"/>
        <v>103.069907504879</v>
      </c>
      <c r="V244" s="45">
        <v>42976</v>
      </c>
      <c r="W244" s="42">
        <v>1501.71</v>
      </c>
      <c r="X244" s="47">
        <f t="shared" si="94"/>
        <v>8.6642984250961952E-4</v>
      </c>
      <c r="Y244" s="42">
        <f t="shared" si="75"/>
        <v>3.5928423890885242E-5</v>
      </c>
      <c r="Z244" s="48">
        <f t="shared" si="87"/>
        <v>102.08422555317644</v>
      </c>
      <c r="AA244" s="48">
        <f t="shared" si="88"/>
        <v>102.99652298012393</v>
      </c>
      <c r="AB244" s="48">
        <f t="shared" si="89"/>
        <v>101.9958533020633</v>
      </c>
      <c r="AC244" s="48">
        <f t="shared" si="89"/>
        <v>102.90366700555853</v>
      </c>
      <c r="AD244" s="48"/>
      <c r="AE244" s="45">
        <v>42976</v>
      </c>
      <c r="AF244" s="42">
        <v>61969.75</v>
      </c>
      <c r="AG244" s="47">
        <f t="shared" si="90"/>
        <v>-8.7015096804898828E-4</v>
      </c>
      <c r="AH244" s="48">
        <f t="shared" si="91"/>
        <v>102.56932477928964</v>
      </c>
      <c r="AI244" s="48"/>
      <c r="AJ244" s="48"/>
      <c r="AK244" s="45">
        <v>42976</v>
      </c>
      <c r="AL244" s="42">
        <v>39996.53</v>
      </c>
      <c r="AM244" s="47">
        <f t="shared" si="92"/>
        <v>-4.1286530269513122E-4</v>
      </c>
      <c r="AN244" s="48">
        <f t="shared" si="93"/>
        <v>102.67006397156607</v>
      </c>
      <c r="AO244" s="48"/>
      <c r="AP244" s="48"/>
      <c r="AQ244" s="60">
        <f t="shared" si="76"/>
        <v>102.69393663596168</v>
      </c>
      <c r="AR244" s="48"/>
      <c r="AS244" s="42">
        <f t="shared" si="77"/>
        <v>102.39219107106847</v>
      </c>
      <c r="AT244" s="42">
        <f t="shared" si="78"/>
        <v>103.069907504879</v>
      </c>
      <c r="AU244" s="48"/>
      <c r="AV244" s="48"/>
      <c r="AW244" s="48"/>
      <c r="AX244" s="48"/>
      <c r="AY244" s="48"/>
    </row>
    <row r="245" spans="2:51" x14ac:dyDescent="0.2">
      <c r="B245" s="45">
        <v>42977</v>
      </c>
      <c r="C245" s="42">
        <v>36107.9</v>
      </c>
      <c r="D245" s="47">
        <f t="shared" si="79"/>
        <v>7.6052245453639422E-4</v>
      </c>
      <c r="E245" s="48">
        <f t="shared" si="80"/>
        <v>102.55341906741118</v>
      </c>
      <c r="G245" s="45">
        <v>42977</v>
      </c>
      <c r="H245" s="42">
        <v>36080.519999999997</v>
      </c>
      <c r="I245" s="47">
        <f t="shared" si="81"/>
        <v>5.2354801390053218E-4</v>
      </c>
      <c r="J245" s="48">
        <f t="shared" si="82"/>
        <v>103.04056678348994</v>
      </c>
      <c r="L245" s="45">
        <v>42977</v>
      </c>
      <c r="M245" s="42">
        <v>39863.82</v>
      </c>
      <c r="N245" s="47">
        <f t="shared" si="83"/>
        <v>3.322410865789216E-4</v>
      </c>
      <c r="O245" s="48">
        <f t="shared" si="84"/>
        <v>102.42620996388712</v>
      </c>
      <c r="Q245" s="45">
        <v>42977</v>
      </c>
      <c r="R245" s="42">
        <v>37805.01</v>
      </c>
      <c r="S245" s="47">
        <f t="shared" si="85"/>
        <v>3.0322634417778715E-4</v>
      </c>
      <c r="T245" s="48">
        <f t="shared" si="86"/>
        <v>103.10116101612644</v>
      </c>
      <c r="V245" s="45">
        <v>42977</v>
      </c>
      <c r="W245" s="42">
        <v>1502.83</v>
      </c>
      <c r="X245" s="47">
        <f t="shared" si="94"/>
        <v>7.4581643592952496E-4</v>
      </c>
      <c r="Y245" s="42">
        <f t="shared" si="75"/>
        <v>3.5928423890885242E-5</v>
      </c>
      <c r="Z245" s="48">
        <f t="shared" si="87"/>
        <v>102.16036164644314</v>
      </c>
      <c r="AA245" s="48">
        <f t="shared" si="88"/>
        <v>103.07703998254301</v>
      </c>
      <c r="AB245" s="48">
        <f t="shared" si="89"/>
        <v>102.08422555317644</v>
      </c>
      <c r="AC245" s="48">
        <f t="shared" si="89"/>
        <v>102.99652298012393</v>
      </c>
      <c r="AD245" s="48"/>
      <c r="AE245" s="45">
        <v>42977</v>
      </c>
      <c r="AF245" s="42">
        <v>62002.65</v>
      </c>
      <c r="AG245" s="47">
        <f t="shared" si="90"/>
        <v>5.3090419115786602E-4</v>
      </c>
      <c r="AH245" s="48">
        <f t="shared" si="91"/>
        <v>102.62377926369921</v>
      </c>
      <c r="AI245" s="48"/>
      <c r="AJ245" s="48"/>
      <c r="AK245" s="45">
        <v>42977</v>
      </c>
      <c r="AL245" s="42">
        <v>40007.699999999997</v>
      </c>
      <c r="AM245" s="47">
        <f t="shared" si="92"/>
        <v>2.7927422703921678E-4</v>
      </c>
      <c r="AN245" s="48">
        <f t="shared" si="93"/>
        <v>102.6987370743218</v>
      </c>
      <c r="AO245" s="48"/>
      <c r="AP245" s="48"/>
      <c r="AQ245" s="60">
        <f t="shared" si="76"/>
        <v>102.74064552815594</v>
      </c>
      <c r="AR245" s="48"/>
      <c r="AS245" s="42">
        <f t="shared" si="77"/>
        <v>102.42620996388712</v>
      </c>
      <c r="AT245" s="42">
        <f t="shared" si="78"/>
        <v>103.10116101612644</v>
      </c>
      <c r="AU245" s="48"/>
      <c r="AV245" s="48"/>
      <c r="AW245" s="48"/>
      <c r="AX245" s="48"/>
      <c r="AY245" s="48"/>
    </row>
    <row r="246" spans="2:51" x14ac:dyDescent="0.2">
      <c r="B246" s="45">
        <v>42978</v>
      </c>
      <c r="C246" s="42">
        <v>36136.839999999997</v>
      </c>
      <c r="D246" s="47">
        <f t="shared" si="79"/>
        <v>8.0148665527479679E-4</v>
      </c>
      <c r="E246" s="48">
        <f t="shared" si="80"/>
        <v>102.63561426424651</v>
      </c>
      <c r="G246" s="45">
        <v>42978</v>
      </c>
      <c r="H246" s="42">
        <v>36099.89</v>
      </c>
      <c r="I246" s="47">
        <f t="shared" si="81"/>
        <v>5.3685479034126793E-4</v>
      </c>
      <c r="J246" s="48">
        <f t="shared" si="82"/>
        <v>103.09588460536713</v>
      </c>
      <c r="L246" s="45">
        <v>42978</v>
      </c>
      <c r="M246" s="42">
        <v>39897.410000000003</v>
      </c>
      <c r="N246" s="47">
        <f t="shared" si="83"/>
        <v>8.4261869534851819E-4</v>
      </c>
      <c r="O246" s="48">
        <f t="shared" si="84"/>
        <v>102.51251620329639</v>
      </c>
      <c r="Q246" s="45">
        <v>42978</v>
      </c>
      <c r="R246" s="42">
        <v>37838.46</v>
      </c>
      <c r="S246" s="47">
        <f t="shared" si="85"/>
        <v>8.8480336336371757E-4</v>
      </c>
      <c r="T246" s="48">
        <f t="shared" si="86"/>
        <v>103.19238527016022</v>
      </c>
      <c r="V246" s="45">
        <v>42978</v>
      </c>
      <c r="W246" s="42">
        <v>1503.06</v>
      </c>
      <c r="X246" s="47">
        <f t="shared" si="94"/>
        <v>1.5304458920839537E-4</v>
      </c>
      <c r="Y246" s="42">
        <f t="shared" si="75"/>
        <v>3.5928423890885242E-5</v>
      </c>
      <c r="Z246" s="48">
        <f t="shared" si="87"/>
        <v>102.17599673702469</v>
      </c>
      <c r="AA246" s="48">
        <f t="shared" si="88"/>
        <v>103.09651876136986</v>
      </c>
      <c r="AB246" s="48">
        <f t="shared" si="89"/>
        <v>102.16036164644314</v>
      </c>
      <c r="AC246" s="48">
        <f t="shared" si="89"/>
        <v>103.07703998254301</v>
      </c>
      <c r="AD246" s="48"/>
      <c r="AE246" s="45">
        <v>42978</v>
      </c>
      <c r="AF246" s="42">
        <v>62038.52</v>
      </c>
      <c r="AG246" s="47">
        <f t="shared" si="90"/>
        <v>5.7852365987565157E-4</v>
      </c>
      <c r="AH246" s="48">
        <f t="shared" si="91"/>
        <v>102.68314954806911</v>
      </c>
      <c r="AI246" s="48"/>
      <c r="AJ246" s="48"/>
      <c r="AK246" s="45">
        <v>42978</v>
      </c>
      <c r="AL246" s="42">
        <v>40021.589999999997</v>
      </c>
      <c r="AM246" s="47">
        <f t="shared" si="92"/>
        <v>3.4718316724036136E-4</v>
      </c>
      <c r="AN246" s="48">
        <f t="shared" si="93"/>
        <v>102.73439234713085</v>
      </c>
      <c r="AO246" s="48"/>
      <c r="AP246" s="48"/>
      <c r="AQ246" s="60">
        <f t="shared" si="76"/>
        <v>102.80899037304505</v>
      </c>
      <c r="AR246" s="48"/>
      <c r="AS246" s="42">
        <f t="shared" si="77"/>
        <v>102.51251620329639</v>
      </c>
      <c r="AT246" s="42">
        <f t="shared" si="78"/>
        <v>103.19238527016022</v>
      </c>
      <c r="AU246" s="48"/>
      <c r="AV246" s="48"/>
      <c r="AW246" s="48"/>
      <c r="AX246" s="48"/>
      <c r="AY246" s="48"/>
    </row>
    <row r="247" spans="2:51" x14ac:dyDescent="0.2">
      <c r="B247" s="45">
        <v>42979</v>
      </c>
      <c r="C247" s="42">
        <v>36135.629999999997</v>
      </c>
      <c r="D247" s="47">
        <f t="shared" si="79"/>
        <v>-3.3483835332526191E-5</v>
      </c>
      <c r="E247" s="48">
        <f t="shared" si="80"/>
        <v>102.63217763023924</v>
      </c>
      <c r="G247" s="45">
        <v>42979</v>
      </c>
      <c r="H247" s="42">
        <v>36111.879999999997</v>
      </c>
      <c r="I247" s="47">
        <f t="shared" si="81"/>
        <v>3.3213397603137906E-4</v>
      </c>
      <c r="J247" s="48">
        <f t="shared" si="82"/>
        <v>103.13012625143358</v>
      </c>
      <c r="L247" s="45">
        <v>42979</v>
      </c>
      <c r="M247" s="42">
        <v>39910.92</v>
      </c>
      <c r="N247" s="47">
        <f t="shared" si="83"/>
        <v>3.3861847172511617E-4</v>
      </c>
      <c r="O247" s="48">
        <f t="shared" si="84"/>
        <v>102.54722883486585</v>
      </c>
      <c r="Q247" s="45">
        <v>42979</v>
      </c>
      <c r="R247" s="42">
        <v>37847.46</v>
      </c>
      <c r="S247" s="47">
        <f t="shared" si="85"/>
        <v>2.3785323187053287E-4</v>
      </c>
      <c r="T247" s="48">
        <f t="shared" si="86"/>
        <v>103.21692991250116</v>
      </c>
      <c r="V247" s="45">
        <v>42979</v>
      </c>
      <c r="W247" s="42">
        <v>1504.59</v>
      </c>
      <c r="X247" s="47">
        <f t="shared" si="94"/>
        <v>1.0179234361902267E-3</v>
      </c>
      <c r="Y247" s="42">
        <f t="shared" si="75"/>
        <v>3.5928423890885242E-5</v>
      </c>
      <c r="Z247" s="48">
        <f t="shared" si="87"/>
        <v>102.2800040787194</v>
      </c>
      <c r="AA247" s="48">
        <f t="shared" si="88"/>
        <v>103.20516721943441</v>
      </c>
      <c r="AB247" s="48">
        <f t="shared" si="89"/>
        <v>102.17599673702469</v>
      </c>
      <c r="AC247" s="48">
        <f t="shared" si="89"/>
        <v>103.09651876136986</v>
      </c>
      <c r="AD247" s="48"/>
      <c r="AE247" s="45">
        <v>42979</v>
      </c>
      <c r="AF247" s="42">
        <v>62058.54</v>
      </c>
      <c r="AG247" s="47">
        <f t="shared" si="90"/>
        <v>3.2270273372092539E-4</v>
      </c>
      <c r="AH247" s="48">
        <f t="shared" si="91"/>
        <v>102.71628568113535</v>
      </c>
      <c r="AI247" s="48"/>
      <c r="AJ247" s="48"/>
      <c r="AK247" s="45">
        <v>42979</v>
      </c>
      <c r="AL247" s="42">
        <v>40035.08</v>
      </c>
      <c r="AM247" s="47">
        <f t="shared" si="92"/>
        <v>3.3706806751077067E-4</v>
      </c>
      <c r="AN247" s="48">
        <f t="shared" si="93"/>
        <v>102.7690208302262</v>
      </c>
      <c r="AO247" s="48"/>
      <c r="AP247" s="48"/>
      <c r="AQ247" s="60">
        <f t="shared" si="76"/>
        <v>102.83529485673354</v>
      </c>
      <c r="AR247" s="48"/>
      <c r="AS247" s="42">
        <f t="shared" si="77"/>
        <v>102.54722883486585</v>
      </c>
      <c r="AT247" s="42">
        <f t="shared" si="78"/>
        <v>103.21692991250116</v>
      </c>
      <c r="AU247" s="48"/>
      <c r="AV247" s="48"/>
      <c r="AW247" s="48"/>
      <c r="AX247" s="48"/>
      <c r="AY247" s="48"/>
    </row>
    <row r="248" spans="2:51" x14ac:dyDescent="0.2">
      <c r="B248" s="45">
        <v>42980</v>
      </c>
      <c r="C248" s="42">
        <v>36135.629999999997</v>
      </c>
      <c r="D248" s="47">
        <f t="shared" si="79"/>
        <v>0</v>
      </c>
      <c r="E248" s="48">
        <f t="shared" si="80"/>
        <v>102.63217763023924</v>
      </c>
      <c r="G248" s="45">
        <v>42980</v>
      </c>
      <c r="H248" s="42">
        <v>36111.879999999997</v>
      </c>
      <c r="I248" s="47">
        <f t="shared" si="81"/>
        <v>0</v>
      </c>
      <c r="J248" s="48">
        <f t="shared" si="82"/>
        <v>103.13012625143358</v>
      </c>
      <c r="L248" s="45">
        <v>42980</v>
      </c>
      <c r="M248" s="42">
        <v>39910.92</v>
      </c>
      <c r="N248" s="47">
        <f t="shared" si="83"/>
        <v>0</v>
      </c>
      <c r="O248" s="48">
        <f t="shared" si="84"/>
        <v>102.54722883486585</v>
      </c>
      <c r="Q248" s="45">
        <v>42980</v>
      </c>
      <c r="R248" s="42">
        <v>37847.46</v>
      </c>
      <c r="S248" s="47">
        <f t="shared" si="85"/>
        <v>0</v>
      </c>
      <c r="T248" s="48">
        <f t="shared" si="86"/>
        <v>103.21692991250116</v>
      </c>
      <c r="V248" s="45">
        <v>42980</v>
      </c>
      <c r="W248" s="42">
        <v>1504.72</v>
      </c>
      <c r="X248" s="47">
        <f t="shared" si="94"/>
        <v>8.6402275703001408E-5</v>
      </c>
      <c r="Y248" s="42">
        <f t="shared" si="75"/>
        <v>3.5928423890885242E-5</v>
      </c>
      <c r="Z248" s="48">
        <f t="shared" si="87"/>
        <v>102.28884130383071</v>
      </c>
      <c r="AA248" s="48">
        <f t="shared" si="88"/>
        <v>103.21779237974208</v>
      </c>
      <c r="AB248" s="48">
        <f t="shared" si="89"/>
        <v>102.2800040787194</v>
      </c>
      <c r="AC248" s="48">
        <f t="shared" si="89"/>
        <v>103.20516721943441</v>
      </c>
      <c r="AD248" s="48"/>
      <c r="AE248" s="45">
        <v>42980</v>
      </c>
      <c r="AF248" s="42">
        <v>62058.54</v>
      </c>
      <c r="AG248" s="47">
        <f t="shared" si="90"/>
        <v>0</v>
      </c>
      <c r="AH248" s="48">
        <f t="shared" si="91"/>
        <v>102.71628568113535</v>
      </c>
      <c r="AI248" s="48"/>
      <c r="AJ248" s="48"/>
      <c r="AK248" s="45">
        <v>42980</v>
      </c>
      <c r="AL248" s="42">
        <v>40035.08</v>
      </c>
      <c r="AM248" s="47">
        <f t="shared" si="92"/>
        <v>0</v>
      </c>
      <c r="AN248" s="48">
        <f t="shared" si="93"/>
        <v>102.7690208302262</v>
      </c>
      <c r="AO248" s="48"/>
      <c r="AP248" s="48"/>
      <c r="AQ248" s="60">
        <f t="shared" si="76"/>
        <v>102.83529485673354</v>
      </c>
      <c r="AR248" s="48"/>
      <c r="AS248" s="42">
        <f t="shared" si="77"/>
        <v>102.54722883486585</v>
      </c>
      <c r="AT248" s="42">
        <f t="shared" si="78"/>
        <v>103.21692991250116</v>
      </c>
      <c r="AU248" s="48"/>
      <c r="AV248" s="48"/>
      <c r="AW248" s="48"/>
      <c r="AX248" s="48"/>
      <c r="AY248" s="48"/>
    </row>
    <row r="249" spans="2:51" x14ac:dyDescent="0.2">
      <c r="B249" s="45">
        <v>42981</v>
      </c>
      <c r="C249" s="42">
        <v>36135.629999999997</v>
      </c>
      <c r="D249" s="47">
        <f t="shared" si="79"/>
        <v>0</v>
      </c>
      <c r="E249" s="48">
        <f t="shared" si="80"/>
        <v>102.63217763023924</v>
      </c>
      <c r="G249" s="45">
        <v>42981</v>
      </c>
      <c r="H249" s="42">
        <v>36111.879999999997</v>
      </c>
      <c r="I249" s="47">
        <f t="shared" si="81"/>
        <v>0</v>
      </c>
      <c r="J249" s="48">
        <f t="shared" si="82"/>
        <v>103.13012625143358</v>
      </c>
      <c r="L249" s="45">
        <v>42981</v>
      </c>
      <c r="M249" s="42">
        <v>39910.92</v>
      </c>
      <c r="N249" s="47">
        <f t="shared" si="83"/>
        <v>0</v>
      </c>
      <c r="O249" s="48">
        <f t="shared" si="84"/>
        <v>102.54722883486585</v>
      </c>
      <c r="Q249" s="45">
        <v>42981</v>
      </c>
      <c r="R249" s="42">
        <v>37847.46</v>
      </c>
      <c r="S249" s="47">
        <f t="shared" si="85"/>
        <v>0</v>
      </c>
      <c r="T249" s="48">
        <f t="shared" si="86"/>
        <v>103.21692991250116</v>
      </c>
      <c r="V249" s="45">
        <v>42981</v>
      </c>
      <c r="W249" s="42">
        <v>1504.87</v>
      </c>
      <c r="X249" s="47">
        <f t="shared" si="94"/>
        <v>9.9686320378378213E-5</v>
      </c>
      <c r="Y249" s="42">
        <f t="shared" si="75"/>
        <v>3.5928423890885242E-5</v>
      </c>
      <c r="Z249" s="48">
        <f t="shared" si="87"/>
        <v>102.29903810203605</v>
      </c>
      <c r="AA249" s="48">
        <f t="shared" si="88"/>
        <v>103.23179023425969</v>
      </c>
      <c r="AB249" s="48">
        <f t="shared" si="89"/>
        <v>102.28884130383071</v>
      </c>
      <c r="AC249" s="48">
        <f t="shared" si="89"/>
        <v>103.21779237974208</v>
      </c>
      <c r="AD249" s="48"/>
      <c r="AE249" s="45">
        <v>42981</v>
      </c>
      <c r="AF249" s="42">
        <v>62058.54</v>
      </c>
      <c r="AG249" s="47">
        <f t="shared" si="90"/>
        <v>0</v>
      </c>
      <c r="AH249" s="48">
        <f t="shared" si="91"/>
        <v>102.71628568113535</v>
      </c>
      <c r="AI249" s="48"/>
      <c r="AJ249" s="48"/>
      <c r="AK249" s="45">
        <v>42981</v>
      </c>
      <c r="AL249" s="42">
        <v>40035.08</v>
      </c>
      <c r="AM249" s="47">
        <f t="shared" si="92"/>
        <v>0</v>
      </c>
      <c r="AN249" s="48">
        <f t="shared" si="93"/>
        <v>102.7690208302262</v>
      </c>
      <c r="AO249" s="48"/>
      <c r="AP249" s="48"/>
      <c r="AQ249" s="60">
        <f t="shared" si="76"/>
        <v>102.83529485673354</v>
      </c>
      <c r="AR249" s="48"/>
      <c r="AS249" s="42">
        <f t="shared" si="77"/>
        <v>102.54722883486585</v>
      </c>
      <c r="AT249" s="42">
        <f t="shared" si="78"/>
        <v>103.21692991250116</v>
      </c>
      <c r="AU249" s="48"/>
      <c r="AV249" s="48"/>
      <c r="AW249" s="48"/>
      <c r="AX249" s="48"/>
      <c r="AY249" s="48"/>
    </row>
    <row r="250" spans="2:51" x14ac:dyDescent="0.2">
      <c r="B250" s="45">
        <v>42982</v>
      </c>
      <c r="C250" s="42">
        <v>36167.660000000003</v>
      </c>
      <c r="D250" s="47">
        <f t="shared" si="79"/>
        <v>8.8638277511710051E-4</v>
      </c>
      <c r="E250" s="48">
        <f t="shared" si="80"/>
        <v>102.72314902466344</v>
      </c>
      <c r="G250" s="45">
        <v>42982</v>
      </c>
      <c r="H250" s="42">
        <v>36146.800000000003</v>
      </c>
      <c r="I250" s="47">
        <f t="shared" si="81"/>
        <v>9.6699479506479058E-4</v>
      </c>
      <c r="J250" s="48">
        <f t="shared" si="82"/>
        <v>103.22985254673308</v>
      </c>
      <c r="L250" s="45">
        <v>42982</v>
      </c>
      <c r="M250" s="42">
        <v>39946.22</v>
      </c>
      <c r="N250" s="47">
        <f t="shared" si="83"/>
        <v>8.8446971405331531E-4</v>
      </c>
      <c r="O250" s="48">
        <f t="shared" si="84"/>
        <v>102.63792875303038</v>
      </c>
      <c r="Q250" s="45">
        <v>42982</v>
      </c>
      <c r="R250" s="42">
        <v>37888.81</v>
      </c>
      <c r="S250" s="47">
        <f t="shared" si="85"/>
        <v>1.0925435947353179E-3</v>
      </c>
      <c r="T250" s="48">
        <f t="shared" si="86"/>
        <v>103.3296989081453</v>
      </c>
      <c r="V250" s="45">
        <v>42982</v>
      </c>
      <c r="W250" s="42">
        <v>1505.35</v>
      </c>
      <c r="X250" s="47">
        <f t="shared" si="94"/>
        <v>3.189644288210669E-4</v>
      </c>
      <c r="Y250" s="42">
        <f t="shared" si="75"/>
        <v>3.5928423890885242E-5</v>
      </c>
      <c r="Z250" s="48">
        <f t="shared" si="87"/>
        <v>102.33166785629321</v>
      </c>
      <c r="AA250" s="48">
        <f t="shared" si="88"/>
        <v>103.26842645878649</v>
      </c>
      <c r="AB250" s="48">
        <f t="shared" si="89"/>
        <v>102.29903810203605</v>
      </c>
      <c r="AC250" s="48">
        <f t="shared" si="89"/>
        <v>103.23179023425969</v>
      </c>
      <c r="AD250" s="48"/>
      <c r="AE250" s="45">
        <v>42982</v>
      </c>
      <c r="AF250" s="42">
        <v>62117.54</v>
      </c>
      <c r="AG250" s="47">
        <f t="shared" si="90"/>
        <v>9.5071524402601248E-4</v>
      </c>
      <c r="AH250" s="48">
        <f t="shared" si="91"/>
        <v>102.81393961974213</v>
      </c>
      <c r="AI250" s="48"/>
      <c r="AJ250" s="48"/>
      <c r="AK250" s="45">
        <v>42982</v>
      </c>
      <c r="AL250" s="42">
        <v>40066.28</v>
      </c>
      <c r="AM250" s="47">
        <f t="shared" si="92"/>
        <v>7.7931653939478096E-4</v>
      </c>
      <c r="AN250" s="48">
        <f t="shared" si="93"/>
        <v>102.8491104278966</v>
      </c>
      <c r="AO250" s="48"/>
      <c r="AP250" s="48"/>
      <c r="AQ250" s="60">
        <f t="shared" si="76"/>
        <v>102.93061321336849</v>
      </c>
      <c r="AR250" s="48"/>
      <c r="AS250" s="42">
        <f t="shared" si="77"/>
        <v>102.63792875303038</v>
      </c>
      <c r="AT250" s="42">
        <f t="shared" si="78"/>
        <v>103.3296989081453</v>
      </c>
      <c r="AU250" s="48"/>
      <c r="AV250" s="48"/>
      <c r="AW250" s="48"/>
      <c r="AX250" s="48"/>
      <c r="AY250" s="48"/>
    </row>
    <row r="251" spans="2:51" x14ac:dyDescent="0.2">
      <c r="B251" s="45">
        <v>42983</v>
      </c>
      <c r="C251" s="42">
        <v>36175.51</v>
      </c>
      <c r="D251" s="47">
        <f t="shared" si="79"/>
        <v>2.1704473001560309E-4</v>
      </c>
      <c r="E251" s="48">
        <f t="shared" si="80"/>
        <v>102.74544454280985</v>
      </c>
      <c r="G251" s="45">
        <v>42983</v>
      </c>
      <c r="H251" s="42">
        <v>36149.08</v>
      </c>
      <c r="I251" s="47">
        <f t="shared" si="81"/>
        <v>6.3076122921001954E-5</v>
      </c>
      <c r="J251" s="48">
        <f t="shared" si="82"/>
        <v>103.23636388560143</v>
      </c>
      <c r="L251" s="45">
        <v>42983</v>
      </c>
      <c r="M251" s="42">
        <v>39949.11</v>
      </c>
      <c r="N251" s="47">
        <f t="shared" si="83"/>
        <v>7.23472709056594E-5</v>
      </c>
      <c r="O251" s="48">
        <f t="shared" si="84"/>
        <v>102.64535432706707</v>
      </c>
      <c r="Q251" s="45">
        <v>42983</v>
      </c>
      <c r="R251" s="42">
        <v>37889.410000000003</v>
      </c>
      <c r="S251" s="47">
        <f t="shared" si="85"/>
        <v>1.5835810098119296E-5</v>
      </c>
      <c r="T251" s="48">
        <f t="shared" si="86"/>
        <v>103.3313352176347</v>
      </c>
      <c r="V251" s="45">
        <v>42983</v>
      </c>
      <c r="W251" s="42">
        <v>1506.07</v>
      </c>
      <c r="X251" s="47">
        <f t="shared" si="94"/>
        <v>4.7829408443211818E-4</v>
      </c>
      <c r="Y251" s="42">
        <f t="shared" si="75"/>
        <v>3.5928423890885242E-5</v>
      </c>
      <c r="Z251" s="48">
        <f t="shared" si="87"/>
        <v>102.38061248767895</v>
      </c>
      <c r="AA251" s="48">
        <f t="shared" si="88"/>
        <v>103.3215294080707</v>
      </c>
      <c r="AB251" s="48">
        <f t="shared" si="89"/>
        <v>102.33166785629321</v>
      </c>
      <c r="AC251" s="48">
        <f t="shared" si="89"/>
        <v>103.26842645878649</v>
      </c>
      <c r="AD251" s="48"/>
      <c r="AE251" s="45">
        <v>42983</v>
      </c>
      <c r="AF251" s="42">
        <v>62115.13</v>
      </c>
      <c r="AG251" s="47">
        <f t="shared" si="90"/>
        <v>-3.8797415351621289E-5</v>
      </c>
      <c r="AH251" s="48">
        <f t="shared" si="91"/>
        <v>102.80995070462276</v>
      </c>
      <c r="AI251" s="48"/>
      <c r="AJ251" s="48"/>
      <c r="AK251" s="45">
        <v>42983</v>
      </c>
      <c r="AL251" s="42">
        <v>40074.49</v>
      </c>
      <c r="AM251" s="47">
        <f t="shared" si="92"/>
        <v>2.0491046336212904E-4</v>
      </c>
      <c r="AN251" s="48">
        <f t="shared" si="93"/>
        <v>102.87018528677076</v>
      </c>
      <c r="AO251" s="48"/>
      <c r="AP251" s="48"/>
      <c r="AQ251" s="60">
        <f t="shared" si="76"/>
        <v>102.93977232741777</v>
      </c>
      <c r="AR251" s="48"/>
      <c r="AS251" s="42">
        <f t="shared" si="77"/>
        <v>102.64535432706707</v>
      </c>
      <c r="AT251" s="42">
        <f t="shared" si="78"/>
        <v>103.3313352176347</v>
      </c>
      <c r="AU251" s="48"/>
      <c r="AV251" s="48"/>
      <c r="AW251" s="48"/>
      <c r="AX251" s="48"/>
      <c r="AY251" s="48"/>
    </row>
    <row r="252" spans="2:51" x14ac:dyDescent="0.2">
      <c r="B252" s="45">
        <v>42984</v>
      </c>
      <c r="C252" s="42">
        <v>36181.730000000003</v>
      </c>
      <c r="D252" s="47">
        <f t="shared" si="79"/>
        <v>1.7193952483318675E-4</v>
      </c>
      <c r="E252" s="48">
        <f t="shared" si="80"/>
        <v>102.76311054572332</v>
      </c>
      <c r="G252" s="45">
        <v>42984</v>
      </c>
      <c r="H252" s="42">
        <v>36137.57</v>
      </c>
      <c r="I252" s="47">
        <f t="shared" si="81"/>
        <v>-3.1840367721669427E-4</v>
      </c>
      <c r="J252" s="48">
        <f t="shared" si="82"/>
        <v>103.20349304771779</v>
      </c>
      <c r="L252" s="45">
        <v>42984</v>
      </c>
      <c r="M252" s="42">
        <v>39948.26</v>
      </c>
      <c r="N252" s="47">
        <f t="shared" si="83"/>
        <v>-2.1277069751968192E-5</v>
      </c>
      <c r="O252" s="48">
        <f t="shared" si="84"/>
        <v>102.64317033470334</v>
      </c>
      <c r="Q252" s="45">
        <v>42984</v>
      </c>
      <c r="R252" s="42">
        <v>37884.019999999997</v>
      </c>
      <c r="S252" s="47">
        <f t="shared" si="85"/>
        <v>-1.4225610797335975E-4</v>
      </c>
      <c r="T252" s="48">
        <f t="shared" si="86"/>
        <v>103.31663570405495</v>
      </c>
      <c r="V252" s="45">
        <v>42984</v>
      </c>
      <c r="W252" s="42">
        <v>1506.33</v>
      </c>
      <c r="X252" s="47">
        <f t="shared" si="94"/>
        <v>1.7263473809325802E-4</v>
      </c>
      <c r="Y252" s="42">
        <f t="shared" si="75"/>
        <v>3.5928423890885242E-5</v>
      </c>
      <c r="Z252" s="48">
        <f t="shared" si="87"/>
        <v>102.39828693790159</v>
      </c>
      <c r="AA252" s="48">
        <f t="shared" si="88"/>
        <v>103.34307847294508</v>
      </c>
      <c r="AB252" s="48">
        <f t="shared" si="89"/>
        <v>102.38061248767895</v>
      </c>
      <c r="AC252" s="48">
        <f t="shared" si="89"/>
        <v>103.3215294080707</v>
      </c>
      <c r="AD252" s="48"/>
      <c r="AE252" s="45">
        <v>42984</v>
      </c>
      <c r="AF252" s="42">
        <v>62122.64</v>
      </c>
      <c r="AG252" s="47">
        <f t="shared" si="90"/>
        <v>1.2090452036406241E-4</v>
      </c>
      <c r="AH252" s="48">
        <f t="shared" si="91"/>
        <v>102.82238089240136</v>
      </c>
      <c r="AI252" s="48"/>
      <c r="AJ252" s="48"/>
      <c r="AK252" s="45">
        <v>42984</v>
      </c>
      <c r="AL252" s="42">
        <v>40070.14</v>
      </c>
      <c r="AM252" s="47">
        <f t="shared" si="92"/>
        <v>-1.085478567537379E-4</v>
      </c>
      <c r="AN252" s="48">
        <f t="shared" si="93"/>
        <v>102.85901894863403</v>
      </c>
      <c r="AO252" s="48"/>
      <c r="AP252" s="48"/>
      <c r="AQ252" s="60">
        <f t="shared" si="76"/>
        <v>102.93463491220579</v>
      </c>
      <c r="AR252" s="48"/>
      <c r="AS252" s="42">
        <f t="shared" si="77"/>
        <v>102.64317033470334</v>
      </c>
      <c r="AT252" s="42">
        <f t="shared" si="78"/>
        <v>103.31663570405495</v>
      </c>
      <c r="AU252" s="48"/>
      <c r="AV252" s="48"/>
      <c r="AW252" s="48"/>
      <c r="AX252" s="48"/>
      <c r="AY252" s="48"/>
    </row>
    <row r="253" spans="2:51" x14ac:dyDescent="0.2">
      <c r="B253" s="45">
        <v>42985</v>
      </c>
      <c r="C253" s="42">
        <v>36188.76</v>
      </c>
      <c r="D253" s="47">
        <f t="shared" si="79"/>
        <v>1.9429695594985752E-4</v>
      </c>
      <c r="E253" s="48">
        <f t="shared" si="80"/>
        <v>102.7830771052863</v>
      </c>
      <c r="G253" s="45">
        <v>42985</v>
      </c>
      <c r="H253" s="42">
        <v>36137.99</v>
      </c>
      <c r="I253" s="47">
        <f t="shared" si="81"/>
        <v>1.1622253516252457E-5</v>
      </c>
      <c r="J253" s="48">
        <f t="shared" si="82"/>
        <v>103.20469250487776</v>
      </c>
      <c r="L253" s="45">
        <v>42985</v>
      </c>
      <c r="M253" s="42">
        <v>39949.769999999997</v>
      </c>
      <c r="N253" s="47">
        <f t="shared" si="83"/>
        <v>3.7798892867701994E-5</v>
      </c>
      <c r="O253" s="48">
        <f t="shared" si="84"/>
        <v>102.64705013290242</v>
      </c>
      <c r="Q253" s="45">
        <v>42985</v>
      </c>
      <c r="R253" s="42">
        <v>37898.92</v>
      </c>
      <c r="S253" s="47">
        <f t="shared" si="85"/>
        <v>3.9330567347395373E-4</v>
      </c>
      <c r="T253" s="48">
        <f t="shared" si="86"/>
        <v>103.35727072304159</v>
      </c>
      <c r="V253" s="45">
        <v>42985</v>
      </c>
      <c r="W253" s="42">
        <v>1505.99</v>
      </c>
      <c r="X253" s="47">
        <f t="shared" si="94"/>
        <v>-2.2571415294114772E-4</v>
      </c>
      <c r="Y253" s="42">
        <f t="shared" si="75"/>
        <v>3.5928423890885242E-5</v>
      </c>
      <c r="Z253" s="48">
        <f t="shared" si="87"/>
        <v>102.37517419530278</v>
      </c>
      <c r="AA253" s="48">
        <f t="shared" si="88"/>
        <v>103.32346543145479</v>
      </c>
      <c r="AB253" s="48">
        <f t="shared" si="89"/>
        <v>102.39828693790159</v>
      </c>
      <c r="AC253" s="48">
        <f t="shared" si="89"/>
        <v>103.34307847294508</v>
      </c>
      <c r="AD253" s="48"/>
      <c r="AE253" s="45">
        <v>42985</v>
      </c>
      <c r="AF253" s="42">
        <v>62131.86</v>
      </c>
      <c r="AG253" s="47">
        <f t="shared" si="90"/>
        <v>1.4841610079674439E-4</v>
      </c>
      <c r="AH253" s="48">
        <f t="shared" si="91"/>
        <v>102.83764138924805</v>
      </c>
      <c r="AI253" s="48"/>
      <c r="AJ253" s="48"/>
      <c r="AK253" s="45">
        <v>42985</v>
      </c>
      <c r="AL253" s="42">
        <v>40067.040000000001</v>
      </c>
      <c r="AM253" s="47">
        <f t="shared" si="92"/>
        <v>-7.7364341626973143E-5</v>
      </c>
      <c r="AN253" s="48">
        <f t="shared" si="93"/>
        <v>102.85106132835267</v>
      </c>
      <c r="AO253" s="48"/>
      <c r="AP253" s="48"/>
      <c r="AQ253" s="60">
        <f t="shared" si="76"/>
        <v>102.94679886395147</v>
      </c>
      <c r="AR253" s="48"/>
      <c r="AS253" s="42">
        <f t="shared" si="77"/>
        <v>102.64705013290242</v>
      </c>
      <c r="AT253" s="42">
        <f t="shared" si="78"/>
        <v>103.35727072304159</v>
      </c>
      <c r="AU253" s="48"/>
      <c r="AV253" s="48"/>
      <c r="AW253" s="48"/>
      <c r="AX253" s="48"/>
      <c r="AY253" s="48"/>
    </row>
    <row r="254" spans="2:51" x14ac:dyDescent="0.2">
      <c r="B254" s="45">
        <v>42986</v>
      </c>
      <c r="C254" s="42">
        <v>36170.17</v>
      </c>
      <c r="D254" s="47">
        <f t="shared" si="79"/>
        <v>-5.136954126089277E-4</v>
      </c>
      <c r="E254" s="48">
        <f t="shared" si="80"/>
        <v>102.73027791008349</v>
      </c>
      <c r="G254" s="45">
        <v>42986</v>
      </c>
      <c r="H254" s="42">
        <v>36123.019999999997</v>
      </c>
      <c r="I254" s="47">
        <f t="shared" si="81"/>
        <v>-4.1424550729030063E-4</v>
      </c>
      <c r="J254" s="48">
        <f t="shared" si="82"/>
        <v>103.16194042467633</v>
      </c>
      <c r="L254" s="45">
        <v>42986</v>
      </c>
      <c r="M254" s="42">
        <v>39938.1</v>
      </c>
      <c r="N254" s="47">
        <f t="shared" si="83"/>
        <v>-2.9211682570384756E-4</v>
      </c>
      <c r="O254" s="48">
        <f t="shared" si="84"/>
        <v>102.61706520244974</v>
      </c>
      <c r="Q254" s="45">
        <v>42986</v>
      </c>
      <c r="R254" s="42">
        <v>37881.040000000001</v>
      </c>
      <c r="S254" s="47">
        <f t="shared" si="85"/>
        <v>-4.7178125392488557E-4</v>
      </c>
      <c r="T254" s="48">
        <f t="shared" si="86"/>
        <v>103.30850870025762</v>
      </c>
      <c r="V254" s="45">
        <v>42986</v>
      </c>
      <c r="W254" s="42">
        <v>1508.19</v>
      </c>
      <c r="X254" s="47">
        <f t="shared" si="94"/>
        <v>1.4608330732608366E-3</v>
      </c>
      <c r="Y254" s="42">
        <f t="shared" si="75"/>
        <v>3.5928423890885242E-5</v>
      </c>
      <c r="Z254" s="48">
        <f t="shared" si="87"/>
        <v>102.52472723564811</v>
      </c>
      <c r="AA254" s="48">
        <f t="shared" si="88"/>
        <v>103.47811601626488</v>
      </c>
      <c r="AB254" s="48">
        <f t="shared" si="89"/>
        <v>102.37517419530278</v>
      </c>
      <c r="AC254" s="48">
        <f t="shared" si="89"/>
        <v>103.32346543145479</v>
      </c>
      <c r="AD254" s="48"/>
      <c r="AE254" s="45">
        <v>42986</v>
      </c>
      <c r="AF254" s="42">
        <v>62099.22</v>
      </c>
      <c r="AG254" s="47">
        <f t="shared" si="90"/>
        <v>-5.2533434537449519E-4</v>
      </c>
      <c r="AH254" s="48">
        <f t="shared" si="91"/>
        <v>102.78361724422896</v>
      </c>
      <c r="AI254" s="48"/>
      <c r="AJ254" s="48"/>
      <c r="AK254" s="45">
        <v>42986</v>
      </c>
      <c r="AL254" s="42">
        <v>40054.720000000001</v>
      </c>
      <c r="AM254" s="47">
        <f t="shared" si="92"/>
        <v>-3.0748465571706074E-4</v>
      </c>
      <c r="AN254" s="48">
        <f t="shared" si="93"/>
        <v>102.81943620516999</v>
      </c>
      <c r="AO254" s="48"/>
      <c r="AP254" s="48"/>
      <c r="AQ254" s="60">
        <f t="shared" si="76"/>
        <v>102.90347428114434</v>
      </c>
      <c r="AR254" s="48"/>
      <c r="AS254" s="42">
        <f t="shared" si="77"/>
        <v>102.61706520244974</v>
      </c>
      <c r="AT254" s="42">
        <f t="shared" si="78"/>
        <v>103.30850870025762</v>
      </c>
      <c r="AU254" s="48"/>
      <c r="AV254" s="48"/>
      <c r="AW254" s="48"/>
      <c r="AX254" s="48"/>
      <c r="AY254" s="48"/>
    </row>
    <row r="255" spans="2:51" x14ac:dyDescent="0.2">
      <c r="B255" s="45">
        <v>42987</v>
      </c>
      <c r="C255" s="42">
        <v>36170.17</v>
      </c>
      <c r="D255" s="47">
        <f t="shared" si="79"/>
        <v>0</v>
      </c>
      <c r="E255" s="48">
        <f t="shared" si="80"/>
        <v>102.73027791008349</v>
      </c>
      <c r="G255" s="45">
        <v>42987</v>
      </c>
      <c r="H255" s="42">
        <v>36123.019999999997</v>
      </c>
      <c r="I255" s="47">
        <f t="shared" si="81"/>
        <v>0</v>
      </c>
      <c r="J255" s="48">
        <f t="shared" si="82"/>
        <v>103.16194042467633</v>
      </c>
      <c r="L255" s="45">
        <v>42987</v>
      </c>
      <c r="M255" s="42">
        <v>39938.1</v>
      </c>
      <c r="N255" s="47">
        <f t="shared" si="83"/>
        <v>0</v>
      </c>
      <c r="O255" s="48">
        <f t="shared" si="84"/>
        <v>102.61706520244974</v>
      </c>
      <c r="Q255" s="45">
        <v>42987</v>
      </c>
      <c r="R255" s="42">
        <v>37881.040000000001</v>
      </c>
      <c r="S255" s="47">
        <f t="shared" si="85"/>
        <v>0</v>
      </c>
      <c r="T255" s="48">
        <f t="shared" si="86"/>
        <v>103.30850870025762</v>
      </c>
      <c r="V255" s="45">
        <v>42987</v>
      </c>
      <c r="W255" s="42">
        <v>1508.32</v>
      </c>
      <c r="X255" s="47">
        <f t="shared" si="94"/>
        <v>8.6196036308328061E-5</v>
      </c>
      <c r="Y255" s="42">
        <f t="shared" si="75"/>
        <v>3.5928423890885242E-5</v>
      </c>
      <c r="Z255" s="48">
        <f t="shared" si="87"/>
        <v>102.53356446075942</v>
      </c>
      <c r="AA255" s="48">
        <f t="shared" si="88"/>
        <v>103.49075322532579</v>
      </c>
      <c r="AB255" s="48">
        <f t="shared" si="89"/>
        <v>102.52472723564811</v>
      </c>
      <c r="AC255" s="48">
        <f t="shared" si="89"/>
        <v>103.47811601626488</v>
      </c>
      <c r="AD255" s="48"/>
      <c r="AE255" s="45">
        <v>42987</v>
      </c>
      <c r="AF255" s="42">
        <v>62099.22</v>
      </c>
      <c r="AG255" s="47">
        <f t="shared" si="90"/>
        <v>0</v>
      </c>
      <c r="AH255" s="48">
        <f t="shared" si="91"/>
        <v>102.78361724422896</v>
      </c>
      <c r="AI255" s="48"/>
      <c r="AJ255" s="48"/>
      <c r="AK255" s="45">
        <v>42987</v>
      </c>
      <c r="AL255" s="42">
        <v>40054.720000000001</v>
      </c>
      <c r="AM255" s="47">
        <f t="shared" si="92"/>
        <v>0</v>
      </c>
      <c r="AN255" s="48">
        <f t="shared" si="93"/>
        <v>102.81943620516999</v>
      </c>
      <c r="AO255" s="48"/>
      <c r="AP255" s="48"/>
      <c r="AQ255" s="60">
        <f t="shared" si="76"/>
        <v>102.90347428114434</v>
      </c>
      <c r="AR255" s="48"/>
      <c r="AS255" s="42">
        <f t="shared" si="77"/>
        <v>102.61706520244974</v>
      </c>
      <c r="AT255" s="42">
        <f t="shared" si="78"/>
        <v>103.30850870025762</v>
      </c>
      <c r="AU255" s="48"/>
      <c r="AV255" s="48"/>
      <c r="AW255" s="48"/>
      <c r="AX255" s="48"/>
      <c r="AY255" s="48"/>
    </row>
    <row r="256" spans="2:51" x14ac:dyDescent="0.2">
      <c r="B256" s="45">
        <v>42988</v>
      </c>
      <c r="C256" s="42">
        <v>36170.17</v>
      </c>
      <c r="D256" s="47">
        <f t="shared" si="79"/>
        <v>0</v>
      </c>
      <c r="E256" s="48">
        <f t="shared" si="80"/>
        <v>102.73027791008349</v>
      </c>
      <c r="G256" s="45">
        <v>42988</v>
      </c>
      <c r="H256" s="42">
        <v>36123.019999999997</v>
      </c>
      <c r="I256" s="47">
        <f t="shared" si="81"/>
        <v>0</v>
      </c>
      <c r="J256" s="48">
        <f t="shared" si="82"/>
        <v>103.16194042467633</v>
      </c>
      <c r="L256" s="45">
        <v>42988</v>
      </c>
      <c r="M256" s="42">
        <v>39938.1</v>
      </c>
      <c r="N256" s="47">
        <f t="shared" si="83"/>
        <v>0</v>
      </c>
      <c r="O256" s="48">
        <f t="shared" si="84"/>
        <v>102.61706520244974</v>
      </c>
      <c r="Q256" s="45">
        <v>42988</v>
      </c>
      <c r="R256" s="42">
        <v>37881.040000000001</v>
      </c>
      <c r="S256" s="47">
        <f t="shared" si="85"/>
        <v>0</v>
      </c>
      <c r="T256" s="48">
        <f t="shared" si="86"/>
        <v>103.30850870025762</v>
      </c>
      <c r="V256" s="45">
        <v>42988</v>
      </c>
      <c r="W256" s="42">
        <v>1508.47</v>
      </c>
      <c r="X256" s="47">
        <f t="shared" si="94"/>
        <v>9.944839291398111E-5</v>
      </c>
      <c r="Y256" s="42">
        <f t="shared" si="75"/>
        <v>3.5928423890885242E-5</v>
      </c>
      <c r="Z256" s="48">
        <f t="shared" si="87"/>
        <v>102.54376125896479</v>
      </c>
      <c r="AA256" s="48">
        <f t="shared" si="88"/>
        <v>103.50476347406617</v>
      </c>
      <c r="AB256" s="48">
        <f t="shared" si="89"/>
        <v>102.53356446075942</v>
      </c>
      <c r="AC256" s="48">
        <f t="shared" si="89"/>
        <v>103.49075322532579</v>
      </c>
      <c r="AD256" s="48"/>
      <c r="AE256" s="45">
        <v>42988</v>
      </c>
      <c r="AF256" s="42">
        <v>62099.22</v>
      </c>
      <c r="AG256" s="47">
        <f t="shared" si="90"/>
        <v>0</v>
      </c>
      <c r="AH256" s="48">
        <f t="shared" si="91"/>
        <v>102.78361724422896</v>
      </c>
      <c r="AI256" s="48"/>
      <c r="AJ256" s="48"/>
      <c r="AK256" s="45">
        <v>42988</v>
      </c>
      <c r="AL256" s="42">
        <v>40054.720000000001</v>
      </c>
      <c r="AM256" s="47">
        <f t="shared" si="92"/>
        <v>0</v>
      </c>
      <c r="AN256" s="48">
        <f t="shared" si="93"/>
        <v>102.81943620516999</v>
      </c>
      <c r="AO256" s="48"/>
      <c r="AP256" s="48"/>
      <c r="AQ256" s="60">
        <f t="shared" si="76"/>
        <v>102.90347428114434</v>
      </c>
      <c r="AR256" s="48"/>
      <c r="AS256" s="42">
        <f t="shared" si="77"/>
        <v>102.61706520244974</v>
      </c>
      <c r="AT256" s="42">
        <f t="shared" si="78"/>
        <v>103.30850870025762</v>
      </c>
      <c r="AU256" s="48"/>
      <c r="AV256" s="48"/>
      <c r="AW256" s="48"/>
      <c r="AX256" s="48"/>
      <c r="AY256" s="48"/>
    </row>
    <row r="257" spans="2:51" x14ac:dyDescent="0.2">
      <c r="B257" s="45">
        <v>42989</v>
      </c>
      <c r="C257" s="42">
        <v>36234.800000000003</v>
      </c>
      <c r="D257" s="47">
        <f t="shared" si="79"/>
        <v>1.7868315244302657E-3</v>
      </c>
      <c r="E257" s="48">
        <f t="shared" si="80"/>
        <v>102.9138396091667</v>
      </c>
      <c r="G257" s="45">
        <v>42989</v>
      </c>
      <c r="H257" s="42">
        <v>36183.440000000002</v>
      </c>
      <c r="I257" s="47">
        <f t="shared" si="81"/>
        <v>1.6726176272086057E-3</v>
      </c>
      <c r="J257" s="48">
        <f t="shared" si="82"/>
        <v>103.33449090468768</v>
      </c>
      <c r="L257" s="45">
        <v>42989</v>
      </c>
      <c r="M257" s="42">
        <v>40005.050000000003</v>
      </c>
      <c r="N257" s="47">
        <f t="shared" si="83"/>
        <v>1.6763441425606818E-3</v>
      </c>
      <c r="O257" s="48">
        <f t="shared" si="84"/>
        <v>102.78908671862862</v>
      </c>
      <c r="Q257" s="45">
        <v>42989</v>
      </c>
      <c r="R257" s="42">
        <v>37947.08</v>
      </c>
      <c r="S257" s="47">
        <f t="shared" si="85"/>
        <v>1.7433523472427659E-3</v>
      </c>
      <c r="T257" s="48">
        <f t="shared" si="86"/>
        <v>103.48861183139036</v>
      </c>
      <c r="V257" s="45">
        <v>42989</v>
      </c>
      <c r="W257" s="42">
        <v>1507.23</v>
      </c>
      <c r="X257" s="47">
        <f t="shared" si="94"/>
        <v>-8.2202496569372396E-4</v>
      </c>
      <c r="Y257" s="42">
        <f t="shared" si="75"/>
        <v>3.5928423890885242E-5</v>
      </c>
      <c r="Z257" s="48">
        <f t="shared" si="87"/>
        <v>102.45946772713378</v>
      </c>
      <c r="AA257" s="48">
        <f t="shared" si="88"/>
        <v>103.42339873743909</v>
      </c>
      <c r="AB257" s="48">
        <f t="shared" si="89"/>
        <v>102.54376125896479</v>
      </c>
      <c r="AC257" s="48">
        <f t="shared" si="89"/>
        <v>103.50476347406617</v>
      </c>
      <c r="AD257" s="48"/>
      <c r="AE257" s="45">
        <v>42989</v>
      </c>
      <c r="AF257" s="42">
        <v>62205.71</v>
      </c>
      <c r="AG257" s="47">
        <f t="shared" si="90"/>
        <v>1.7148363538221911E-3</v>
      </c>
      <c r="AH257" s="48">
        <f t="shared" si="91"/>
        <v>102.95987432765671</v>
      </c>
      <c r="AI257" s="48"/>
      <c r="AJ257" s="48"/>
      <c r="AK257" s="45">
        <v>42989</v>
      </c>
      <c r="AL257" s="42">
        <v>40093.11</v>
      </c>
      <c r="AM257" s="47">
        <f t="shared" si="92"/>
        <v>9.5843885564539377E-4</v>
      </c>
      <c r="AN257" s="48">
        <f t="shared" si="93"/>
        <v>102.91798234794459</v>
      </c>
      <c r="AO257" s="48"/>
      <c r="AP257" s="48"/>
      <c r="AQ257" s="60">
        <f t="shared" si="76"/>
        <v>103.06731428991243</v>
      </c>
      <c r="AR257" s="48"/>
      <c r="AS257" s="42">
        <f t="shared" si="77"/>
        <v>102.78908671862862</v>
      </c>
      <c r="AT257" s="42">
        <f t="shared" si="78"/>
        <v>103.48861183139036</v>
      </c>
      <c r="AU257" s="48"/>
      <c r="AV257" s="48"/>
      <c r="AW257" s="48"/>
      <c r="AX257" s="48"/>
      <c r="AY257" s="48"/>
    </row>
    <row r="258" spans="2:51" x14ac:dyDescent="0.2">
      <c r="B258" s="45">
        <v>42990</v>
      </c>
      <c r="C258" s="42">
        <v>36224.46</v>
      </c>
      <c r="D258" s="47">
        <f t="shared" si="79"/>
        <v>-2.8536103414411595E-4</v>
      </c>
      <c r="E258" s="48">
        <f t="shared" si="80"/>
        <v>102.88447200946808</v>
      </c>
      <c r="G258" s="45">
        <v>42990</v>
      </c>
      <c r="H258" s="42">
        <v>36190.74</v>
      </c>
      <c r="I258" s="47">
        <f t="shared" si="81"/>
        <v>2.0174975071451939E-4</v>
      </c>
      <c r="J258" s="48">
        <f t="shared" si="82"/>
        <v>103.35533861246792</v>
      </c>
      <c r="L258" s="45">
        <v>42990</v>
      </c>
      <c r="M258" s="42">
        <v>40014.410000000003</v>
      </c>
      <c r="N258" s="47">
        <f t="shared" si="83"/>
        <v>2.3397046122930476E-4</v>
      </c>
      <c r="O258" s="48">
        <f t="shared" si="84"/>
        <v>102.81313632865752</v>
      </c>
      <c r="Q258" s="45">
        <v>42990</v>
      </c>
      <c r="R258" s="42">
        <v>37951.89</v>
      </c>
      <c r="S258" s="47">
        <f t="shared" si="85"/>
        <v>1.2675547104024076E-4</v>
      </c>
      <c r="T258" s="48">
        <f t="shared" si="86"/>
        <v>103.50172957913034</v>
      </c>
      <c r="V258" s="45">
        <v>42990</v>
      </c>
      <c r="W258" s="42">
        <v>1504.94</v>
      </c>
      <c r="X258" s="47">
        <f t="shared" si="94"/>
        <v>-1.5193434313276466E-3</v>
      </c>
      <c r="Y258" s="42">
        <f t="shared" si="75"/>
        <v>3.5928423890885242E-5</v>
      </c>
      <c r="Z258" s="48">
        <f t="shared" si="87"/>
        <v>102.30379660786524</v>
      </c>
      <c r="AA258" s="48">
        <f t="shared" si="88"/>
        <v>103.26997891563185</v>
      </c>
      <c r="AB258" s="48">
        <f t="shared" si="89"/>
        <v>102.45946772713378</v>
      </c>
      <c r="AC258" s="48">
        <f t="shared" si="89"/>
        <v>103.42339873743909</v>
      </c>
      <c r="AD258" s="48"/>
      <c r="AE258" s="45">
        <v>42990</v>
      </c>
      <c r="AF258" s="42">
        <v>62209.93</v>
      </c>
      <c r="AG258" s="47">
        <f t="shared" si="90"/>
        <v>6.783943146060345E-5</v>
      </c>
      <c r="AH258" s="48">
        <f t="shared" si="91"/>
        <v>102.96685906699435</v>
      </c>
      <c r="AI258" s="48"/>
      <c r="AJ258" s="48"/>
      <c r="AK258" s="45">
        <v>42990</v>
      </c>
      <c r="AL258" s="42">
        <v>40098.67</v>
      </c>
      <c r="AM258" s="47">
        <f t="shared" si="92"/>
        <v>1.3867719416116309E-4</v>
      </c>
      <c r="AN258" s="48">
        <f t="shared" si="93"/>
        <v>102.93225472496533</v>
      </c>
      <c r="AO258" s="48"/>
      <c r="AP258" s="48"/>
      <c r="AQ258" s="60">
        <f t="shared" si="76"/>
        <v>103.07563172028058</v>
      </c>
      <c r="AR258" s="48"/>
      <c r="AS258" s="42">
        <f t="shared" si="77"/>
        <v>102.81313632865752</v>
      </c>
      <c r="AT258" s="42">
        <f t="shared" si="78"/>
        <v>103.50172957913034</v>
      </c>
      <c r="AU258" s="48"/>
      <c r="AV258" s="48"/>
      <c r="AW258" s="48"/>
      <c r="AX258" s="48"/>
      <c r="AY258" s="48"/>
    </row>
    <row r="259" spans="2:51" x14ac:dyDescent="0.2">
      <c r="B259" s="45">
        <v>42991</v>
      </c>
      <c r="C259" s="42">
        <v>36178.58</v>
      </c>
      <c r="D259" s="47">
        <f t="shared" si="79"/>
        <v>-1.2665475206531385E-3</v>
      </c>
      <c r="E259" s="48">
        <f t="shared" si="80"/>
        <v>102.75416393653079</v>
      </c>
      <c r="G259" s="45">
        <v>42991</v>
      </c>
      <c r="H259" s="42">
        <v>36148.230000000003</v>
      </c>
      <c r="I259" s="47">
        <f t="shared" si="81"/>
        <v>-1.1746098587648302E-3</v>
      </c>
      <c r="J259" s="48">
        <f t="shared" si="82"/>
        <v>103.23393641277774</v>
      </c>
      <c r="L259" s="45">
        <v>42991</v>
      </c>
      <c r="M259" s="42">
        <v>39950.550000000003</v>
      </c>
      <c r="N259" s="47">
        <f t="shared" si="83"/>
        <v>-1.5959250679942194E-3</v>
      </c>
      <c r="O259" s="48">
        <f t="shared" si="84"/>
        <v>102.64905426707151</v>
      </c>
      <c r="Q259" s="45">
        <v>42991</v>
      </c>
      <c r="R259" s="42">
        <v>37892.31</v>
      </c>
      <c r="S259" s="47">
        <f t="shared" si="85"/>
        <v>-1.5698822904471887E-3</v>
      </c>
      <c r="T259" s="48">
        <f t="shared" si="86"/>
        <v>103.33924404683341</v>
      </c>
      <c r="V259" s="45">
        <v>42991</v>
      </c>
      <c r="W259" s="42">
        <v>1505.05</v>
      </c>
      <c r="X259" s="47">
        <f t="shared" si="94"/>
        <v>7.3092614987890769E-5</v>
      </c>
      <c r="Y259" s="42">
        <f t="shared" ref="Y259:Y322" si="95">+(1+VLOOKUP(MONTH(V259),$BO$4:$BP$15,2,0)/100)^(1/365)-1</f>
        <v>3.5928423890885242E-5</v>
      </c>
      <c r="Z259" s="48">
        <f t="shared" si="87"/>
        <v>102.3112742598825</v>
      </c>
      <c r="AA259" s="48">
        <f t="shared" si="88"/>
        <v>103.28123751601822</v>
      </c>
      <c r="AB259" s="48">
        <f t="shared" si="89"/>
        <v>102.30379660786524</v>
      </c>
      <c r="AC259" s="48">
        <f t="shared" si="89"/>
        <v>103.26997891563185</v>
      </c>
      <c r="AD259" s="48"/>
      <c r="AE259" s="45">
        <v>42991</v>
      </c>
      <c r="AF259" s="42">
        <v>62115.94</v>
      </c>
      <c r="AG259" s="47">
        <f t="shared" si="90"/>
        <v>-1.5108520456460495E-3</v>
      </c>
      <c r="AH259" s="48">
        <f t="shared" si="91"/>
        <v>102.81129137733923</v>
      </c>
      <c r="AI259" s="48"/>
      <c r="AJ259" s="48"/>
      <c r="AK259" s="45">
        <v>42991</v>
      </c>
      <c r="AL259" s="42">
        <v>40050.129999999997</v>
      </c>
      <c r="AM259" s="47">
        <f t="shared" si="92"/>
        <v>-1.2105139646776397E-3</v>
      </c>
      <c r="AN259" s="48">
        <f t="shared" si="93"/>
        <v>102.80765379320501</v>
      </c>
      <c r="AO259" s="48"/>
      <c r="AP259" s="48"/>
      <c r="AQ259" s="60">
        <f t="shared" ref="AQ259:AQ296" si="96">+AVERAGE(AN259,AH259,T259,O259,J259,E259)</f>
        <v>102.93255730562628</v>
      </c>
      <c r="AR259" s="48"/>
      <c r="AS259" s="42">
        <f t="shared" ref="AS259:AS296" si="97">+MIN(AN259,AH259,T259,O259,J259,E259)</f>
        <v>102.64905426707151</v>
      </c>
      <c r="AT259" s="42">
        <f t="shared" ref="AT259:AT296" si="98">+MAX(AN259,AH259,T259,O259,J259,E259)</f>
        <v>103.33924404683341</v>
      </c>
      <c r="AU259" s="48"/>
      <c r="AV259" s="48"/>
      <c r="AW259" s="48"/>
      <c r="AX259" s="48"/>
      <c r="AY259" s="48"/>
    </row>
    <row r="260" spans="2:51" x14ac:dyDescent="0.2">
      <c r="B260" s="45">
        <v>42992</v>
      </c>
      <c r="C260" s="42">
        <v>36187.1</v>
      </c>
      <c r="D260" s="47">
        <f t="shared" si="79"/>
        <v>2.3549846345538583E-4</v>
      </c>
      <c r="E260" s="48">
        <f t="shared" si="80"/>
        <v>102.77836238425148</v>
      </c>
      <c r="G260" s="45">
        <v>42992</v>
      </c>
      <c r="H260" s="42">
        <v>36166.5</v>
      </c>
      <c r="I260" s="47">
        <f t="shared" si="81"/>
        <v>5.0541893752464873E-4</v>
      </c>
      <c r="J260" s="48">
        <f t="shared" si="82"/>
        <v>103.28611279923597</v>
      </c>
      <c r="L260" s="45">
        <v>42992</v>
      </c>
      <c r="M260" s="42">
        <v>39975.71</v>
      </c>
      <c r="N260" s="47">
        <f t="shared" si="83"/>
        <v>6.2977856374923924E-4</v>
      </c>
      <c r="O260" s="48">
        <f t="shared" si="84"/>
        <v>102.71370044103804</v>
      </c>
      <c r="Q260" s="45">
        <v>42992</v>
      </c>
      <c r="R260" s="42">
        <v>37904.730000000003</v>
      </c>
      <c r="S260" s="47">
        <f t="shared" si="85"/>
        <v>3.2777099100078644E-4</v>
      </c>
      <c r="T260" s="48">
        <f t="shared" si="86"/>
        <v>103.37311565326392</v>
      </c>
      <c r="V260" s="45">
        <v>42992</v>
      </c>
      <c r="W260" s="42">
        <v>1504.02</v>
      </c>
      <c r="X260" s="47">
        <f t="shared" si="94"/>
        <v>-6.8436264575921779E-4</v>
      </c>
      <c r="Y260" s="42">
        <f t="shared" si="95"/>
        <v>3.5928423890885242E-5</v>
      </c>
      <c r="Z260" s="48">
        <f t="shared" si="87"/>
        <v>102.24125624553901</v>
      </c>
      <c r="AA260" s="48">
        <f t="shared" si="88"/>
        <v>103.21426642713593</v>
      </c>
      <c r="AB260" s="48">
        <f t="shared" si="89"/>
        <v>102.3112742598825</v>
      </c>
      <c r="AC260" s="48">
        <f t="shared" si="89"/>
        <v>103.28123751601822</v>
      </c>
      <c r="AD260" s="48"/>
      <c r="AE260" s="45">
        <v>42992</v>
      </c>
      <c r="AF260" s="42">
        <v>62157.52</v>
      </c>
      <c r="AG260" s="47">
        <f t="shared" si="90"/>
        <v>6.6939339564031641E-4</v>
      </c>
      <c r="AH260" s="48">
        <f t="shared" si="91"/>
        <v>102.88011257678447</v>
      </c>
      <c r="AI260" s="48"/>
      <c r="AJ260" s="48"/>
      <c r="AK260" s="45">
        <v>42992</v>
      </c>
      <c r="AL260" s="42">
        <v>40062.25</v>
      </c>
      <c r="AM260" s="47">
        <f t="shared" si="92"/>
        <v>3.0262074055698029E-4</v>
      </c>
      <c r="AN260" s="48">
        <f t="shared" si="93"/>
        <v>102.83876552153083</v>
      </c>
      <c r="AO260" s="48"/>
      <c r="AP260" s="48"/>
      <c r="AQ260" s="60">
        <f t="shared" si="96"/>
        <v>102.97836156268413</v>
      </c>
      <c r="AR260" s="48"/>
      <c r="AS260" s="42">
        <f t="shared" si="97"/>
        <v>102.71370044103804</v>
      </c>
      <c r="AT260" s="42">
        <f t="shared" si="98"/>
        <v>103.37311565326392</v>
      </c>
      <c r="AU260" s="48"/>
      <c r="AV260" s="48"/>
      <c r="AW260" s="48"/>
      <c r="AX260" s="48"/>
      <c r="AY260" s="48"/>
    </row>
    <row r="261" spans="2:51" x14ac:dyDescent="0.2">
      <c r="B261" s="45">
        <v>42993</v>
      </c>
      <c r="C261" s="42">
        <v>36152.04</v>
      </c>
      <c r="D261" s="47">
        <f t="shared" ref="D261:D324" si="99">+C261/C260-1</f>
        <v>-9.6885354173170679E-4</v>
      </c>
      <c r="E261" s="48">
        <f t="shared" ref="E261:E324" si="100">+(1+D261)*E260</f>
        <v>102.67878520384211</v>
      </c>
      <c r="G261" s="45">
        <v>42993</v>
      </c>
      <c r="H261" s="42">
        <v>36114.67</v>
      </c>
      <c r="I261" s="47">
        <f t="shared" ref="I261:I324" si="101">+H261/H260-1</f>
        <v>-1.4330941617243242E-3</v>
      </c>
      <c r="J261" s="48">
        <f t="shared" ref="J261:J324" si="102">+(1+I261)*J260</f>
        <v>103.13809407399619</v>
      </c>
      <c r="L261" s="45">
        <v>42993</v>
      </c>
      <c r="M261" s="42">
        <v>39913.86</v>
      </c>
      <c r="N261" s="47">
        <f t="shared" ref="N261:N324" si="103">+M261/M260-1</f>
        <v>-1.547189530842541E-3</v>
      </c>
      <c r="O261" s="48">
        <f t="shared" ref="O261:O324" si="104">+(1+N261)*O260</f>
        <v>102.55478287904157</v>
      </c>
      <c r="Q261" s="45">
        <v>42993</v>
      </c>
      <c r="R261" s="42">
        <v>37848.06</v>
      </c>
      <c r="S261" s="47">
        <f t="shared" ref="S261:S324" si="105">+R261/R260-1</f>
        <v>-1.4950640724786801E-3</v>
      </c>
      <c r="T261" s="48">
        <f t="shared" ref="T261:T324" si="106">+(1+S261)*T260</f>
        <v>103.21856622199054</v>
      </c>
      <c r="V261" s="45">
        <v>42993</v>
      </c>
      <c r="W261" s="42">
        <v>1501.56</v>
      </c>
      <c r="X261" s="47">
        <f t="shared" si="94"/>
        <v>-1.6356165476523188E-3</v>
      </c>
      <c r="Y261" s="42">
        <f t="shared" si="95"/>
        <v>3.5928423890885242E-5</v>
      </c>
      <c r="Z261" s="48">
        <f t="shared" ref="Z261:Z324" si="107">+(1+X261)*Z260</f>
        <v>102.07402875497104</v>
      </c>
      <c r="AA261" s="48">
        <f t="shared" ref="AA261:AA324" si="108">+(1+X261+Y261)*AA260</f>
        <v>103.04915579092969</v>
      </c>
      <c r="AB261" s="48">
        <f t="shared" ref="AB261:AC324" si="109">+Z260</f>
        <v>102.24125624553901</v>
      </c>
      <c r="AC261" s="48">
        <f t="shared" si="109"/>
        <v>103.21426642713593</v>
      </c>
      <c r="AD261" s="48"/>
      <c r="AE261" s="45">
        <v>42993</v>
      </c>
      <c r="AF261" s="42">
        <v>62065.35</v>
      </c>
      <c r="AG261" s="47">
        <f t="shared" ref="AG261:AG324" si="110">+AF261/AF260-1</f>
        <v>-1.4828455189331846E-3</v>
      </c>
      <c r="AH261" s="48">
        <f t="shared" ref="AH261:AH324" si="111">+(1+AG261)*AH260</f>
        <v>102.72755726286265</v>
      </c>
      <c r="AI261" s="48"/>
      <c r="AJ261" s="48"/>
      <c r="AK261" s="45">
        <v>42993</v>
      </c>
      <c r="AL261" s="42">
        <v>40026.199999999997</v>
      </c>
      <c r="AM261" s="47">
        <f t="shared" ref="AM261:AM324" si="112">+AL261/AL260-1</f>
        <v>-8.9984960904598843E-4</v>
      </c>
      <c r="AN261" s="48">
        <f t="shared" ref="AN261:AN324" si="113">+(1+AM261)*AN260</f>
        <v>102.74622609858152</v>
      </c>
      <c r="AO261" s="48"/>
      <c r="AP261" s="48"/>
      <c r="AQ261" s="60">
        <f t="shared" si="96"/>
        <v>102.84400195671911</v>
      </c>
      <c r="AR261" s="48"/>
      <c r="AS261" s="42">
        <f t="shared" si="97"/>
        <v>102.55478287904157</v>
      </c>
      <c r="AT261" s="42">
        <f t="shared" si="98"/>
        <v>103.21856622199054</v>
      </c>
      <c r="AU261" s="48"/>
      <c r="AV261" s="48"/>
      <c r="AW261" s="48"/>
      <c r="AX261" s="48"/>
      <c r="AY261" s="48"/>
    </row>
    <row r="262" spans="2:51" x14ac:dyDescent="0.2">
      <c r="B262" s="45">
        <v>42994</v>
      </c>
      <c r="C262" s="42">
        <v>36152.04</v>
      </c>
      <c r="D262" s="47">
        <f t="shared" si="99"/>
        <v>0</v>
      </c>
      <c r="E262" s="48">
        <f t="shared" si="100"/>
        <v>102.67878520384211</v>
      </c>
      <c r="G262" s="45">
        <v>42994</v>
      </c>
      <c r="H262" s="42">
        <v>36114.67</v>
      </c>
      <c r="I262" s="47">
        <f t="shared" si="101"/>
        <v>0</v>
      </c>
      <c r="J262" s="48">
        <f t="shared" si="102"/>
        <v>103.13809407399619</v>
      </c>
      <c r="L262" s="45">
        <v>42994</v>
      </c>
      <c r="M262" s="42">
        <v>39913.86</v>
      </c>
      <c r="N262" s="47">
        <f t="shared" si="103"/>
        <v>0</v>
      </c>
      <c r="O262" s="48">
        <f t="shared" si="104"/>
        <v>102.55478287904157</v>
      </c>
      <c r="Q262" s="45">
        <v>42994</v>
      </c>
      <c r="R262" s="42">
        <v>37848.06</v>
      </c>
      <c r="S262" s="47">
        <f t="shared" si="105"/>
        <v>0</v>
      </c>
      <c r="T262" s="48">
        <f t="shared" si="106"/>
        <v>103.21856622199054</v>
      </c>
      <c r="V262" s="45">
        <v>42994</v>
      </c>
      <c r="W262" s="42">
        <v>1501.7</v>
      </c>
      <c r="X262" s="47">
        <f t="shared" si="94"/>
        <v>9.3236367511240203E-5</v>
      </c>
      <c r="Y262" s="42">
        <f t="shared" si="95"/>
        <v>3.5928423890885242E-5</v>
      </c>
      <c r="Z262" s="48">
        <f t="shared" si="107"/>
        <v>102.08354576662938</v>
      </c>
      <c r="AA262" s="48">
        <f t="shared" si="108"/>
        <v>103.06246611364159</v>
      </c>
      <c r="AB262" s="48">
        <f t="shared" si="109"/>
        <v>102.07402875497104</v>
      </c>
      <c r="AC262" s="48">
        <f t="shared" si="109"/>
        <v>103.04915579092969</v>
      </c>
      <c r="AD262" s="48"/>
      <c r="AE262" s="45">
        <v>42994</v>
      </c>
      <c r="AF262" s="42">
        <v>62065.35</v>
      </c>
      <c r="AG262" s="47">
        <f t="shared" si="110"/>
        <v>0</v>
      </c>
      <c r="AH262" s="48">
        <f t="shared" si="111"/>
        <v>102.72755726286265</v>
      </c>
      <c r="AI262" s="48"/>
      <c r="AJ262" s="48"/>
      <c r="AK262" s="45">
        <v>42994</v>
      </c>
      <c r="AL262" s="42">
        <v>40026.199999999997</v>
      </c>
      <c r="AM262" s="47">
        <f t="shared" si="112"/>
        <v>0</v>
      </c>
      <c r="AN262" s="48">
        <f t="shared" si="113"/>
        <v>102.74622609858152</v>
      </c>
      <c r="AO262" s="48"/>
      <c r="AP262" s="48"/>
      <c r="AQ262" s="60">
        <f t="shared" si="96"/>
        <v>102.84400195671911</v>
      </c>
      <c r="AR262" s="48"/>
      <c r="AS262" s="42">
        <f t="shared" si="97"/>
        <v>102.55478287904157</v>
      </c>
      <c r="AT262" s="42">
        <f t="shared" si="98"/>
        <v>103.21856622199054</v>
      </c>
      <c r="AU262" s="48"/>
      <c r="AV262" s="48"/>
      <c r="AW262" s="48"/>
      <c r="AX262" s="48"/>
      <c r="AY262" s="48"/>
    </row>
    <row r="263" spans="2:51" x14ac:dyDescent="0.2">
      <c r="B263" s="45">
        <v>42995</v>
      </c>
      <c r="C263" s="42">
        <v>36152.04</v>
      </c>
      <c r="D263" s="47">
        <f t="shared" si="99"/>
        <v>0</v>
      </c>
      <c r="E263" s="48">
        <f t="shared" si="100"/>
        <v>102.67878520384211</v>
      </c>
      <c r="G263" s="45">
        <v>42995</v>
      </c>
      <c r="H263" s="42">
        <v>36114.67</v>
      </c>
      <c r="I263" s="47">
        <f t="shared" si="101"/>
        <v>0</v>
      </c>
      <c r="J263" s="48">
        <f t="shared" si="102"/>
        <v>103.13809407399619</v>
      </c>
      <c r="L263" s="45">
        <v>42995</v>
      </c>
      <c r="M263" s="42">
        <v>39913.86</v>
      </c>
      <c r="N263" s="47">
        <f t="shared" si="103"/>
        <v>0</v>
      </c>
      <c r="O263" s="48">
        <f t="shared" si="104"/>
        <v>102.55478287904157</v>
      </c>
      <c r="Q263" s="45">
        <v>42995</v>
      </c>
      <c r="R263" s="42">
        <v>37848.06</v>
      </c>
      <c r="S263" s="47">
        <f t="shared" si="105"/>
        <v>0</v>
      </c>
      <c r="T263" s="48">
        <f t="shared" si="106"/>
        <v>103.21856622199054</v>
      </c>
      <c r="V263" s="45">
        <v>42995</v>
      </c>
      <c r="W263" s="42">
        <v>1501.85</v>
      </c>
      <c r="X263" s="47">
        <f t="shared" ref="X263:X326" si="114">+W263/W262-1</f>
        <v>9.9886794965531323E-5</v>
      </c>
      <c r="Y263" s="42">
        <f t="shared" si="95"/>
        <v>3.5928423890885242E-5</v>
      </c>
      <c r="Z263" s="48">
        <f t="shared" si="107"/>
        <v>102.09374256483473</v>
      </c>
      <c r="AA263" s="48">
        <f t="shared" si="108"/>
        <v>103.0764635650327</v>
      </c>
      <c r="AB263" s="48">
        <f t="shared" si="109"/>
        <v>102.08354576662938</v>
      </c>
      <c r="AC263" s="48">
        <f t="shared" si="109"/>
        <v>103.06246611364159</v>
      </c>
      <c r="AD263" s="48"/>
      <c r="AE263" s="45">
        <v>42995</v>
      </c>
      <c r="AF263" s="42">
        <v>62065.35</v>
      </c>
      <c r="AG263" s="47">
        <f t="shared" si="110"/>
        <v>0</v>
      </c>
      <c r="AH263" s="48">
        <f t="shared" si="111"/>
        <v>102.72755726286265</v>
      </c>
      <c r="AI263" s="48"/>
      <c r="AJ263" s="48"/>
      <c r="AK263" s="45">
        <v>42995</v>
      </c>
      <c r="AL263" s="42">
        <v>40026.199999999997</v>
      </c>
      <c r="AM263" s="47">
        <f t="shared" si="112"/>
        <v>0</v>
      </c>
      <c r="AN263" s="48">
        <f t="shared" si="113"/>
        <v>102.74622609858152</v>
      </c>
      <c r="AO263" s="48"/>
      <c r="AP263" s="48"/>
      <c r="AQ263" s="60">
        <f t="shared" si="96"/>
        <v>102.84400195671911</v>
      </c>
      <c r="AR263" s="48"/>
      <c r="AS263" s="42">
        <f t="shared" si="97"/>
        <v>102.55478287904157</v>
      </c>
      <c r="AT263" s="42">
        <f t="shared" si="98"/>
        <v>103.21856622199054</v>
      </c>
      <c r="AU263" s="48"/>
      <c r="AV263" s="48"/>
      <c r="AW263" s="48"/>
      <c r="AX263" s="48"/>
      <c r="AY263" s="48"/>
    </row>
    <row r="264" spans="2:51" x14ac:dyDescent="0.2">
      <c r="B264" s="45">
        <v>42996</v>
      </c>
      <c r="C264" s="42">
        <v>36152.04</v>
      </c>
      <c r="D264" s="47">
        <f t="shared" si="99"/>
        <v>0</v>
      </c>
      <c r="E264" s="48">
        <f t="shared" si="100"/>
        <v>102.67878520384211</v>
      </c>
      <c r="G264" s="45">
        <v>42996</v>
      </c>
      <c r="H264" s="42">
        <v>36114.67</v>
      </c>
      <c r="I264" s="47">
        <f t="shared" si="101"/>
        <v>0</v>
      </c>
      <c r="J264" s="48">
        <f t="shared" si="102"/>
        <v>103.13809407399619</v>
      </c>
      <c r="L264" s="45">
        <v>42996</v>
      </c>
      <c r="M264" s="42">
        <v>39913.86</v>
      </c>
      <c r="N264" s="47">
        <f t="shared" si="103"/>
        <v>0</v>
      </c>
      <c r="O264" s="48">
        <f t="shared" si="104"/>
        <v>102.55478287904157</v>
      </c>
      <c r="Q264" s="45">
        <v>42996</v>
      </c>
      <c r="R264" s="42">
        <v>37848.06</v>
      </c>
      <c r="S264" s="47">
        <f t="shared" si="105"/>
        <v>0</v>
      </c>
      <c r="T264" s="48">
        <f t="shared" si="106"/>
        <v>103.21856622199054</v>
      </c>
      <c r="V264" s="45">
        <v>42996</v>
      </c>
      <c r="W264" s="42">
        <v>1502</v>
      </c>
      <c r="X264" s="47">
        <f t="shared" si="114"/>
        <v>9.9876818590471927E-5</v>
      </c>
      <c r="Y264" s="42">
        <f t="shared" si="95"/>
        <v>3.5928423890885242E-5</v>
      </c>
      <c r="Z264" s="48">
        <f t="shared" si="107"/>
        <v>102.1039393630401</v>
      </c>
      <c r="AA264" s="48">
        <f t="shared" si="108"/>
        <v>103.09046188916126</v>
      </c>
      <c r="AB264" s="48">
        <f t="shared" si="109"/>
        <v>102.09374256483473</v>
      </c>
      <c r="AC264" s="48">
        <f t="shared" si="109"/>
        <v>103.0764635650327</v>
      </c>
      <c r="AD264" s="48"/>
      <c r="AE264" s="45">
        <v>42996</v>
      </c>
      <c r="AF264" s="42">
        <v>62065.35</v>
      </c>
      <c r="AG264" s="47">
        <f t="shared" si="110"/>
        <v>0</v>
      </c>
      <c r="AH264" s="48">
        <f t="shared" si="111"/>
        <v>102.72755726286265</v>
      </c>
      <c r="AI264" s="48"/>
      <c r="AJ264" s="48"/>
      <c r="AK264" s="45">
        <v>42996</v>
      </c>
      <c r="AL264" s="42">
        <v>40026.199999999997</v>
      </c>
      <c r="AM264" s="47">
        <f t="shared" si="112"/>
        <v>0</v>
      </c>
      <c r="AN264" s="48">
        <f t="shared" si="113"/>
        <v>102.74622609858152</v>
      </c>
      <c r="AO264" s="48"/>
      <c r="AP264" s="48"/>
      <c r="AQ264" s="60">
        <f t="shared" si="96"/>
        <v>102.84400195671911</v>
      </c>
      <c r="AR264" s="48"/>
      <c r="AS264" s="42">
        <f t="shared" si="97"/>
        <v>102.55478287904157</v>
      </c>
      <c r="AT264" s="42">
        <f t="shared" si="98"/>
        <v>103.21856622199054</v>
      </c>
      <c r="AU264" s="48"/>
      <c r="AV264" s="48"/>
      <c r="AW264" s="48"/>
      <c r="AX264" s="48"/>
      <c r="AY264" s="48"/>
    </row>
    <row r="265" spans="2:51" x14ac:dyDescent="0.2">
      <c r="B265" s="45">
        <v>42997</v>
      </c>
      <c r="C265" s="42">
        <v>36152.04</v>
      </c>
      <c r="D265" s="47">
        <f t="shared" si="99"/>
        <v>0</v>
      </c>
      <c r="E265" s="48">
        <f t="shared" si="100"/>
        <v>102.67878520384211</v>
      </c>
      <c r="G265" s="45">
        <v>42997</v>
      </c>
      <c r="H265" s="42">
        <v>36114.67</v>
      </c>
      <c r="I265" s="47">
        <f t="shared" si="101"/>
        <v>0</v>
      </c>
      <c r="J265" s="48">
        <f t="shared" si="102"/>
        <v>103.13809407399619</v>
      </c>
      <c r="L265" s="45">
        <v>42997</v>
      </c>
      <c r="M265" s="42">
        <v>39913.86</v>
      </c>
      <c r="N265" s="47">
        <f t="shared" si="103"/>
        <v>0</v>
      </c>
      <c r="O265" s="48">
        <f t="shared" si="104"/>
        <v>102.55478287904157</v>
      </c>
      <c r="Q265" s="45">
        <v>42997</v>
      </c>
      <c r="R265" s="42">
        <v>37848.06</v>
      </c>
      <c r="S265" s="47">
        <f t="shared" si="105"/>
        <v>0</v>
      </c>
      <c r="T265" s="48">
        <f t="shared" si="106"/>
        <v>103.21856622199054</v>
      </c>
      <c r="V265" s="45">
        <v>42997</v>
      </c>
      <c r="W265" s="42">
        <v>1502.15</v>
      </c>
      <c r="X265" s="47">
        <f t="shared" si="114"/>
        <v>9.9866844207818772E-5</v>
      </c>
      <c r="Y265" s="42">
        <f t="shared" si="95"/>
        <v>3.5928423890885242E-5</v>
      </c>
      <c r="Z265" s="48">
        <f t="shared" si="107"/>
        <v>102.11413616124547</v>
      </c>
      <c r="AA265" s="48">
        <f t="shared" si="108"/>
        <v>103.10446108607192</v>
      </c>
      <c r="AB265" s="48">
        <f t="shared" si="109"/>
        <v>102.1039393630401</v>
      </c>
      <c r="AC265" s="48">
        <f t="shared" si="109"/>
        <v>103.09046188916126</v>
      </c>
      <c r="AD265" s="48"/>
      <c r="AE265" s="45">
        <v>42997</v>
      </c>
      <c r="AF265" s="42">
        <v>62065.35</v>
      </c>
      <c r="AG265" s="47">
        <f t="shared" si="110"/>
        <v>0</v>
      </c>
      <c r="AH265" s="48">
        <f t="shared" si="111"/>
        <v>102.72755726286265</v>
      </c>
      <c r="AI265" s="48"/>
      <c r="AJ265" s="48"/>
      <c r="AK265" s="45">
        <v>42997</v>
      </c>
      <c r="AL265" s="42">
        <v>40026.199999999997</v>
      </c>
      <c r="AM265" s="47">
        <f t="shared" si="112"/>
        <v>0</v>
      </c>
      <c r="AN265" s="48">
        <f t="shared" si="113"/>
        <v>102.74622609858152</v>
      </c>
      <c r="AO265" s="48"/>
      <c r="AP265" s="48"/>
      <c r="AQ265" s="60">
        <f t="shared" si="96"/>
        <v>102.84400195671911</v>
      </c>
      <c r="AR265" s="48"/>
      <c r="AS265" s="42">
        <f t="shared" si="97"/>
        <v>102.55478287904157</v>
      </c>
      <c r="AT265" s="42">
        <f t="shared" si="98"/>
        <v>103.21856622199054</v>
      </c>
      <c r="AU265" s="48"/>
      <c r="AV265" s="48"/>
      <c r="AW265" s="48"/>
      <c r="AX265" s="48"/>
      <c r="AY265" s="48"/>
    </row>
    <row r="266" spans="2:51" x14ac:dyDescent="0.2">
      <c r="B266" s="45">
        <v>42998</v>
      </c>
      <c r="C266" s="42">
        <v>36101.81</v>
      </c>
      <c r="D266" s="47">
        <f t="shared" si="99"/>
        <v>-1.3894098369000574E-3</v>
      </c>
      <c r="E266" s="48">
        <f t="shared" si="100"/>
        <v>102.53612228963894</v>
      </c>
      <c r="G266" s="45">
        <v>42998</v>
      </c>
      <c r="H266" s="42">
        <v>36081.07</v>
      </c>
      <c r="I266" s="47">
        <f t="shared" si="101"/>
        <v>-9.3036984693473102E-4</v>
      </c>
      <c r="J266" s="48">
        <f t="shared" si="102"/>
        <v>103.04213750119942</v>
      </c>
      <c r="L266" s="45">
        <v>42998</v>
      </c>
      <c r="M266" s="42">
        <v>39865.26</v>
      </c>
      <c r="N266" s="47">
        <f t="shared" si="103"/>
        <v>-1.2176221492984363E-3</v>
      </c>
      <c r="O266" s="48">
        <f t="shared" si="104"/>
        <v>102.42990990389156</v>
      </c>
      <c r="Q266" s="45">
        <v>42998</v>
      </c>
      <c r="R266" s="42">
        <v>37810.93</v>
      </c>
      <c r="S266" s="47">
        <f t="shared" si="105"/>
        <v>-9.8102782546838352E-4</v>
      </c>
      <c r="T266" s="48">
        <f t="shared" si="106"/>
        <v>103.11730593642181</v>
      </c>
      <c r="V266" s="45">
        <v>42998</v>
      </c>
      <c r="W266" s="42">
        <v>1500.98</v>
      </c>
      <c r="X266" s="47">
        <f t="shared" si="114"/>
        <v>-7.7888360017308589E-4</v>
      </c>
      <c r="Y266" s="42">
        <f t="shared" si="95"/>
        <v>3.5928423890885242E-5</v>
      </c>
      <c r="Z266" s="48">
        <f t="shared" si="107"/>
        <v>102.03460113524363</v>
      </c>
      <c r="AA266" s="48">
        <f t="shared" si="108"/>
        <v>103.02785909301024</v>
      </c>
      <c r="AB266" s="48">
        <f t="shared" si="109"/>
        <v>102.11413616124547</v>
      </c>
      <c r="AC266" s="48">
        <f t="shared" si="109"/>
        <v>103.10446108607192</v>
      </c>
      <c r="AD266" s="48"/>
      <c r="AE266" s="45">
        <v>42998</v>
      </c>
      <c r="AF266" s="42">
        <v>62001.25</v>
      </c>
      <c r="AG266" s="47">
        <f t="shared" si="110"/>
        <v>-1.0327823817959381E-3</v>
      </c>
      <c r="AH266" s="48">
        <f t="shared" si="111"/>
        <v>102.62146205159662</v>
      </c>
      <c r="AI266" s="48"/>
      <c r="AJ266" s="48"/>
      <c r="AK266" s="45">
        <v>42998</v>
      </c>
      <c r="AL266" s="42">
        <v>40019.56</v>
      </c>
      <c r="AM266" s="47">
        <f t="shared" si="112"/>
        <v>-1.6589134117150905E-4</v>
      </c>
      <c r="AN266" s="48">
        <f t="shared" si="113"/>
        <v>102.72918138933372</v>
      </c>
      <c r="AO266" s="48"/>
      <c r="AP266" s="48"/>
      <c r="AQ266" s="60">
        <f t="shared" si="96"/>
        <v>102.74601984534701</v>
      </c>
      <c r="AR266" s="48"/>
      <c r="AS266" s="42">
        <f t="shared" si="97"/>
        <v>102.42990990389156</v>
      </c>
      <c r="AT266" s="42">
        <f t="shared" si="98"/>
        <v>103.11730593642181</v>
      </c>
      <c r="AU266" s="48"/>
      <c r="AV266" s="48"/>
      <c r="AW266" s="48"/>
      <c r="AX266" s="48"/>
      <c r="AY266" s="48"/>
    </row>
    <row r="267" spans="2:51" x14ac:dyDescent="0.2">
      <c r="B267" s="45">
        <v>42999</v>
      </c>
      <c r="C267" s="42">
        <v>36086.31</v>
      </c>
      <c r="D267" s="47">
        <f t="shared" si="99"/>
        <v>-4.2934135435312992E-4</v>
      </c>
      <c r="E267" s="48">
        <f t="shared" si="100"/>
        <v>102.49209929202499</v>
      </c>
      <c r="G267" s="45">
        <v>42999</v>
      </c>
      <c r="H267" s="42">
        <v>36063.39</v>
      </c>
      <c r="I267" s="47">
        <f t="shared" si="101"/>
        <v>-4.9000764112594464E-4</v>
      </c>
      <c r="J267" s="48">
        <f t="shared" si="102"/>
        <v>102.99164606646588</v>
      </c>
      <c r="L267" s="45">
        <v>42999</v>
      </c>
      <c r="M267" s="42">
        <v>39858.74</v>
      </c>
      <c r="N267" s="47">
        <f t="shared" si="103"/>
        <v>-1.6355092127839921E-4</v>
      </c>
      <c r="O267" s="48">
        <f t="shared" si="104"/>
        <v>102.41315739776032</v>
      </c>
      <c r="Q267" s="45">
        <v>42999</v>
      </c>
      <c r="R267" s="42">
        <v>37799.9</v>
      </c>
      <c r="S267" s="47">
        <f t="shared" si="105"/>
        <v>-2.9171459152155244E-4</v>
      </c>
      <c r="T267" s="48">
        <f t="shared" si="106"/>
        <v>103.08722511364176</v>
      </c>
      <c r="V267" s="45">
        <v>42999</v>
      </c>
      <c r="W267" s="42">
        <v>1502.06</v>
      </c>
      <c r="X267" s="47">
        <f t="shared" si="114"/>
        <v>7.1952990712720322E-4</v>
      </c>
      <c r="Y267" s="42">
        <f t="shared" si="95"/>
        <v>3.5928423890885242E-5</v>
      </c>
      <c r="Z267" s="48">
        <f t="shared" si="107"/>
        <v>102.10801808232223</v>
      </c>
      <c r="AA267" s="48">
        <f t="shared" si="108"/>
        <v>103.10569234748901</v>
      </c>
      <c r="AB267" s="48">
        <f t="shared" si="109"/>
        <v>102.03460113524363</v>
      </c>
      <c r="AC267" s="48">
        <f t="shared" si="109"/>
        <v>103.02785909301024</v>
      </c>
      <c r="AD267" s="48"/>
      <c r="AE267" s="45">
        <v>42999</v>
      </c>
      <c r="AF267" s="42">
        <v>61977.33</v>
      </c>
      <c r="AG267" s="47">
        <f t="shared" si="110"/>
        <v>-3.8579867341381746E-4</v>
      </c>
      <c r="AH267" s="48">
        <f t="shared" si="111"/>
        <v>102.58187082767333</v>
      </c>
      <c r="AI267" s="48"/>
      <c r="AJ267" s="48"/>
      <c r="AK267" s="45">
        <v>42999</v>
      </c>
      <c r="AL267" s="42">
        <v>40013.910000000003</v>
      </c>
      <c r="AM267" s="47">
        <f t="shared" si="112"/>
        <v>-1.4118096250914647E-4</v>
      </c>
      <c r="AN267" s="48">
        <f t="shared" si="113"/>
        <v>102.7146779846274</v>
      </c>
      <c r="AO267" s="48"/>
      <c r="AP267" s="48"/>
      <c r="AQ267" s="60">
        <f t="shared" si="96"/>
        <v>102.71344611369894</v>
      </c>
      <c r="AR267" s="48"/>
      <c r="AS267" s="42">
        <f t="shared" si="97"/>
        <v>102.41315739776032</v>
      </c>
      <c r="AT267" s="42">
        <f t="shared" si="98"/>
        <v>103.08722511364176</v>
      </c>
      <c r="AU267" s="48"/>
      <c r="AV267" s="48"/>
      <c r="AW267" s="48"/>
      <c r="AX267" s="48"/>
      <c r="AY267" s="48"/>
    </row>
    <row r="268" spans="2:51" x14ac:dyDescent="0.2">
      <c r="B268" s="45">
        <v>43000</v>
      </c>
      <c r="C268" s="42">
        <v>36120.769999999997</v>
      </c>
      <c r="D268" s="47">
        <f t="shared" si="99"/>
        <v>9.5493277090397122E-4</v>
      </c>
      <c r="E268" s="48">
        <f t="shared" si="100"/>
        <v>102.58997235639768</v>
      </c>
      <c r="G268" s="45">
        <v>43000</v>
      </c>
      <c r="H268" s="42">
        <v>36085.589999999997</v>
      </c>
      <c r="I268" s="47">
        <f t="shared" si="101"/>
        <v>6.1558272807960002E-4</v>
      </c>
      <c r="J268" s="48">
        <f t="shared" si="102"/>
        <v>103.05504594492088</v>
      </c>
      <c r="L268" s="45">
        <v>43000</v>
      </c>
      <c r="M268" s="42">
        <v>39887.370000000003</v>
      </c>
      <c r="N268" s="47">
        <f t="shared" si="103"/>
        <v>7.182866292312351E-4</v>
      </c>
      <c r="O268" s="48">
        <f t="shared" si="104"/>
        <v>102.48671939937648</v>
      </c>
      <c r="Q268" s="45">
        <v>43000</v>
      </c>
      <c r="R268" s="42">
        <v>37817.15</v>
      </c>
      <c r="S268" s="47">
        <f t="shared" si="105"/>
        <v>4.5635041362546147E-4</v>
      </c>
      <c r="T268" s="48">
        <f t="shared" si="106"/>
        <v>103.13426901146188</v>
      </c>
      <c r="V268" s="45">
        <v>43000</v>
      </c>
      <c r="W268" s="42">
        <v>1505.93</v>
      </c>
      <c r="X268" s="47">
        <f t="shared" si="114"/>
        <v>2.5764616593213496E-3</v>
      </c>
      <c r="Y268" s="42">
        <f t="shared" si="95"/>
        <v>3.5928423890885242E-5</v>
      </c>
      <c r="Z268" s="48">
        <f t="shared" si="107"/>
        <v>102.37109547602063</v>
      </c>
      <c r="AA268" s="48">
        <f t="shared" si="108"/>
        <v>103.37504463570032</v>
      </c>
      <c r="AB268" s="48">
        <f t="shared" si="109"/>
        <v>102.10801808232223</v>
      </c>
      <c r="AC268" s="48">
        <f t="shared" si="109"/>
        <v>103.10569234748901</v>
      </c>
      <c r="AD268" s="48"/>
      <c r="AE268" s="45">
        <v>43000</v>
      </c>
      <c r="AF268" s="42">
        <v>62026.79</v>
      </c>
      <c r="AG268" s="47">
        <f t="shared" si="110"/>
        <v>7.9803373265674438E-4</v>
      </c>
      <c r="AH268" s="48">
        <f t="shared" si="111"/>
        <v>102.66373462095285</v>
      </c>
      <c r="AI268" s="48"/>
      <c r="AJ268" s="48"/>
      <c r="AK268" s="45">
        <v>43000</v>
      </c>
      <c r="AL268" s="42">
        <v>40038.339999999997</v>
      </c>
      <c r="AM268" s="47">
        <f t="shared" si="112"/>
        <v>6.1053768551966314E-4</v>
      </c>
      <c r="AN268" s="48">
        <f t="shared" si="113"/>
        <v>102.77738916639304</v>
      </c>
      <c r="AO268" s="48"/>
      <c r="AP268" s="48"/>
      <c r="AQ268" s="60">
        <f t="shared" si="96"/>
        <v>102.78452174991712</v>
      </c>
      <c r="AR268" s="48"/>
      <c r="AS268" s="42">
        <f t="shared" si="97"/>
        <v>102.48671939937648</v>
      </c>
      <c r="AT268" s="42">
        <f t="shared" si="98"/>
        <v>103.13426901146188</v>
      </c>
      <c r="AU268" s="48"/>
      <c r="AV268" s="48"/>
      <c r="AW268" s="48"/>
      <c r="AX268" s="48"/>
      <c r="AY268" s="48"/>
    </row>
    <row r="269" spans="2:51" x14ac:dyDescent="0.2">
      <c r="B269" s="45">
        <v>43001</v>
      </c>
      <c r="C269" s="42">
        <v>36120.769999999997</v>
      </c>
      <c r="D269" s="47">
        <f t="shared" si="99"/>
        <v>0</v>
      </c>
      <c r="E269" s="48">
        <f t="shared" si="100"/>
        <v>102.58997235639768</v>
      </c>
      <c r="G269" s="45">
        <v>43001</v>
      </c>
      <c r="H269" s="42">
        <v>36085.589999999997</v>
      </c>
      <c r="I269" s="47">
        <f t="shared" si="101"/>
        <v>0</v>
      </c>
      <c r="J269" s="48">
        <f t="shared" si="102"/>
        <v>103.05504594492088</v>
      </c>
      <c r="L269" s="45">
        <v>43001</v>
      </c>
      <c r="M269" s="42">
        <v>39887.370000000003</v>
      </c>
      <c r="N269" s="47">
        <f t="shared" si="103"/>
        <v>0</v>
      </c>
      <c r="O269" s="48">
        <f t="shared" si="104"/>
        <v>102.48671939937648</v>
      </c>
      <c r="Q269" s="45">
        <v>43001</v>
      </c>
      <c r="R269" s="42">
        <v>37817.15</v>
      </c>
      <c r="S269" s="47">
        <f t="shared" si="105"/>
        <v>0</v>
      </c>
      <c r="T269" s="48">
        <f t="shared" si="106"/>
        <v>103.13426901146188</v>
      </c>
      <c r="V269" s="45">
        <v>43001</v>
      </c>
      <c r="W269" s="42">
        <v>1506.06</v>
      </c>
      <c r="X269" s="47">
        <f t="shared" si="114"/>
        <v>8.6325393610531265E-5</v>
      </c>
      <c r="Y269" s="42">
        <f t="shared" si="95"/>
        <v>3.5928423890885242E-5</v>
      </c>
      <c r="Z269" s="48">
        <f t="shared" si="107"/>
        <v>102.37993270113193</v>
      </c>
      <c r="AA269" s="48">
        <f t="shared" si="108"/>
        <v>103.38768262954142</v>
      </c>
      <c r="AB269" s="48">
        <f t="shared" si="109"/>
        <v>102.37109547602063</v>
      </c>
      <c r="AC269" s="48">
        <f t="shared" si="109"/>
        <v>103.37504463570032</v>
      </c>
      <c r="AD269" s="48"/>
      <c r="AE269" s="45">
        <v>43001</v>
      </c>
      <c r="AF269" s="42">
        <v>62026.79</v>
      </c>
      <c r="AG269" s="47">
        <f t="shared" si="110"/>
        <v>0</v>
      </c>
      <c r="AH269" s="48">
        <f t="shared" si="111"/>
        <v>102.66373462095285</v>
      </c>
      <c r="AI269" s="48"/>
      <c r="AJ269" s="48"/>
      <c r="AK269" s="45">
        <v>43001</v>
      </c>
      <c r="AL269" s="42">
        <v>40038.339999999997</v>
      </c>
      <c r="AM269" s="47">
        <f t="shared" si="112"/>
        <v>0</v>
      </c>
      <c r="AN269" s="48">
        <f t="shared" si="113"/>
        <v>102.77738916639304</v>
      </c>
      <c r="AO269" s="48"/>
      <c r="AP269" s="48"/>
      <c r="AQ269" s="60">
        <f t="shared" si="96"/>
        <v>102.78452174991712</v>
      </c>
      <c r="AR269" s="48"/>
      <c r="AS269" s="42">
        <f t="shared" si="97"/>
        <v>102.48671939937648</v>
      </c>
      <c r="AT269" s="42">
        <f t="shared" si="98"/>
        <v>103.13426901146188</v>
      </c>
      <c r="AU269" s="48"/>
      <c r="AV269" s="48"/>
      <c r="AW269" s="48"/>
      <c r="AX269" s="48"/>
      <c r="AY269" s="48"/>
    </row>
    <row r="270" spans="2:51" x14ac:dyDescent="0.2">
      <c r="B270" s="45">
        <v>43002</v>
      </c>
      <c r="C270" s="42">
        <v>36120.769999999997</v>
      </c>
      <c r="D270" s="47">
        <f t="shared" si="99"/>
        <v>0</v>
      </c>
      <c r="E270" s="48">
        <f t="shared" si="100"/>
        <v>102.58997235639768</v>
      </c>
      <c r="G270" s="45">
        <v>43002</v>
      </c>
      <c r="H270" s="42">
        <v>36085.589999999997</v>
      </c>
      <c r="I270" s="47">
        <f t="shared" si="101"/>
        <v>0</v>
      </c>
      <c r="J270" s="48">
        <f t="shared" si="102"/>
        <v>103.05504594492088</v>
      </c>
      <c r="L270" s="45">
        <v>43002</v>
      </c>
      <c r="M270" s="42">
        <v>39887.370000000003</v>
      </c>
      <c r="N270" s="47">
        <f t="shared" si="103"/>
        <v>0</v>
      </c>
      <c r="O270" s="48">
        <f t="shared" si="104"/>
        <v>102.48671939937648</v>
      </c>
      <c r="Q270" s="45">
        <v>43002</v>
      </c>
      <c r="R270" s="42">
        <v>37817.15</v>
      </c>
      <c r="S270" s="47">
        <f t="shared" si="105"/>
        <v>0</v>
      </c>
      <c r="T270" s="48">
        <f t="shared" si="106"/>
        <v>103.13426901146188</v>
      </c>
      <c r="V270" s="45">
        <v>43002</v>
      </c>
      <c r="W270" s="42">
        <v>1506.21</v>
      </c>
      <c r="X270" s="47">
        <f t="shared" si="114"/>
        <v>9.9597625592640071E-5</v>
      </c>
      <c r="Y270" s="42">
        <f t="shared" si="95"/>
        <v>3.5928423890885242E-5</v>
      </c>
      <c r="Z270" s="48">
        <f t="shared" si="107"/>
        <v>102.39012949933731</v>
      </c>
      <c r="AA270" s="48">
        <f t="shared" si="108"/>
        <v>103.40169435373346</v>
      </c>
      <c r="AB270" s="48">
        <f t="shared" si="109"/>
        <v>102.37993270113193</v>
      </c>
      <c r="AC270" s="48">
        <f t="shared" si="109"/>
        <v>103.38768262954142</v>
      </c>
      <c r="AD270" s="48"/>
      <c r="AE270" s="45">
        <v>43002</v>
      </c>
      <c r="AF270" s="42">
        <v>62026.79</v>
      </c>
      <c r="AG270" s="47">
        <f t="shared" si="110"/>
        <v>0</v>
      </c>
      <c r="AH270" s="48">
        <f t="shared" si="111"/>
        <v>102.66373462095285</v>
      </c>
      <c r="AI270" s="48"/>
      <c r="AJ270" s="48"/>
      <c r="AK270" s="45">
        <v>43002</v>
      </c>
      <c r="AL270" s="42">
        <v>40038.339999999997</v>
      </c>
      <c r="AM270" s="47">
        <f t="shared" si="112"/>
        <v>0</v>
      </c>
      <c r="AN270" s="48">
        <f t="shared" si="113"/>
        <v>102.77738916639304</v>
      </c>
      <c r="AO270" s="48"/>
      <c r="AP270" s="48"/>
      <c r="AQ270" s="60">
        <f t="shared" si="96"/>
        <v>102.78452174991712</v>
      </c>
      <c r="AR270" s="48"/>
      <c r="AS270" s="42">
        <f t="shared" si="97"/>
        <v>102.48671939937648</v>
      </c>
      <c r="AT270" s="42">
        <f t="shared" si="98"/>
        <v>103.13426901146188</v>
      </c>
      <c r="AU270" s="48"/>
      <c r="AV270" s="48"/>
      <c r="AW270" s="48"/>
      <c r="AX270" s="48"/>
      <c r="AY270" s="48"/>
    </row>
    <row r="271" spans="2:51" x14ac:dyDescent="0.2">
      <c r="B271" s="45">
        <v>43003</v>
      </c>
      <c r="C271" s="42">
        <v>36186.720000000001</v>
      </c>
      <c r="D271" s="47">
        <f t="shared" si="99"/>
        <v>1.825819327771816E-3</v>
      </c>
      <c r="E271" s="48">
        <f t="shared" si="100"/>
        <v>102.77728311076157</v>
      </c>
      <c r="G271" s="45">
        <v>43003</v>
      </c>
      <c r="H271" s="42">
        <v>36162.559999999998</v>
      </c>
      <c r="I271" s="47">
        <f t="shared" si="101"/>
        <v>2.1329843851798369E-3</v>
      </c>
      <c r="J271" s="48">
        <f t="shared" si="102"/>
        <v>103.27486074873538</v>
      </c>
      <c r="L271" s="45">
        <v>43003</v>
      </c>
      <c r="M271" s="42">
        <v>39977.22</v>
      </c>
      <c r="N271" s="47">
        <f t="shared" si="103"/>
        <v>2.252592738001935E-3</v>
      </c>
      <c r="O271" s="48">
        <f t="shared" si="104"/>
        <v>102.71758023923717</v>
      </c>
      <c r="Q271" s="45">
        <v>43003</v>
      </c>
      <c r="R271" s="42">
        <v>37899.54</v>
      </c>
      <c r="S271" s="47">
        <f t="shared" si="105"/>
        <v>2.1786411720607912E-3</v>
      </c>
      <c r="T271" s="48">
        <f t="shared" si="106"/>
        <v>103.35896157618065</v>
      </c>
      <c r="V271" s="45">
        <v>43003</v>
      </c>
      <c r="W271" s="42">
        <v>1506.16</v>
      </c>
      <c r="X271" s="47">
        <f t="shared" si="114"/>
        <v>-3.3195902297777913E-5</v>
      </c>
      <c r="Y271" s="42">
        <f t="shared" si="95"/>
        <v>3.5928423890885242E-5</v>
      </c>
      <c r="Z271" s="48">
        <f t="shared" si="107"/>
        <v>102.38673056660218</v>
      </c>
      <c r="AA271" s="48">
        <f t="shared" si="108"/>
        <v>103.40197690109603</v>
      </c>
      <c r="AB271" s="48">
        <f t="shared" si="109"/>
        <v>102.39012949933731</v>
      </c>
      <c r="AC271" s="48">
        <f t="shared" si="109"/>
        <v>103.40169435373346</v>
      </c>
      <c r="AD271" s="48"/>
      <c r="AE271" s="45">
        <v>43003</v>
      </c>
      <c r="AF271" s="42">
        <v>62152.959999999999</v>
      </c>
      <c r="AG271" s="47">
        <f t="shared" si="110"/>
        <v>2.0341210628505024E-3</v>
      </c>
      <c r="AH271" s="48">
        <f t="shared" si="111"/>
        <v>102.87256508593623</v>
      </c>
      <c r="AI271" s="48"/>
      <c r="AJ271" s="48"/>
      <c r="AK271" s="45">
        <v>43003</v>
      </c>
      <c r="AL271" s="42">
        <v>40107.97</v>
      </c>
      <c r="AM271" s="47">
        <f t="shared" si="112"/>
        <v>1.7390830888595055E-3</v>
      </c>
      <c r="AN271" s="48">
        <f t="shared" si="113"/>
        <v>102.95612758580944</v>
      </c>
      <c r="AO271" s="48"/>
      <c r="AP271" s="48"/>
      <c r="AQ271" s="60">
        <f t="shared" si="96"/>
        <v>102.99289639111008</v>
      </c>
      <c r="AR271" s="48"/>
      <c r="AS271" s="42">
        <f t="shared" si="97"/>
        <v>102.71758023923717</v>
      </c>
      <c r="AT271" s="42">
        <f t="shared" si="98"/>
        <v>103.35896157618065</v>
      </c>
      <c r="AU271" s="48"/>
      <c r="AV271" s="48"/>
      <c r="AW271" s="48"/>
      <c r="AX271" s="48"/>
      <c r="AY271" s="48"/>
    </row>
    <row r="272" spans="2:51" x14ac:dyDescent="0.2">
      <c r="B272" s="45">
        <v>43004</v>
      </c>
      <c r="C272" s="42">
        <v>36217.29</v>
      </c>
      <c r="D272" s="47">
        <f t="shared" si="99"/>
        <v>8.4478504821650091E-4</v>
      </c>
      <c r="E272" s="48">
        <f t="shared" si="100"/>
        <v>102.86410782282987</v>
      </c>
      <c r="G272" s="45">
        <v>43004</v>
      </c>
      <c r="H272" s="42">
        <v>36181.42</v>
      </c>
      <c r="I272" s="47">
        <f t="shared" si="101"/>
        <v>5.2153387370812432E-4</v>
      </c>
      <c r="J272" s="48">
        <f t="shared" si="102"/>
        <v>103.32872208691833</v>
      </c>
      <c r="L272" s="45">
        <v>43004</v>
      </c>
      <c r="M272" s="42">
        <v>39999.75</v>
      </c>
      <c r="N272" s="47">
        <f t="shared" si="103"/>
        <v>5.6357095365799914E-4</v>
      </c>
      <c r="O272" s="48">
        <f t="shared" si="104"/>
        <v>102.77546888389003</v>
      </c>
      <c r="Q272" s="45">
        <v>43004</v>
      </c>
      <c r="R272" s="42">
        <v>37914.47</v>
      </c>
      <c r="S272" s="47">
        <f t="shared" si="105"/>
        <v>3.9393617970029382E-4</v>
      </c>
      <c r="T272" s="48">
        <f t="shared" si="106"/>
        <v>103.39967841064176</v>
      </c>
      <c r="V272" s="45">
        <v>43004</v>
      </c>
      <c r="W272" s="42">
        <v>1507.01</v>
      </c>
      <c r="X272" s="47">
        <f t="shared" si="114"/>
        <v>5.6434907313951399E-4</v>
      </c>
      <c r="Y272" s="42">
        <f t="shared" si="95"/>
        <v>3.5928423890885242E-5</v>
      </c>
      <c r="Z272" s="48">
        <f t="shared" si="107"/>
        <v>102.44451242309923</v>
      </c>
      <c r="AA272" s="48">
        <f t="shared" si="108"/>
        <v>103.46404678097822</v>
      </c>
      <c r="AB272" s="48">
        <f t="shared" si="109"/>
        <v>102.38673056660218</v>
      </c>
      <c r="AC272" s="48">
        <f t="shared" si="109"/>
        <v>103.40197690109603</v>
      </c>
      <c r="AD272" s="48"/>
      <c r="AE272" s="45">
        <v>43004</v>
      </c>
      <c r="AF272" s="42">
        <v>62213.919999999998</v>
      </c>
      <c r="AG272" s="47">
        <f t="shared" si="110"/>
        <v>9.8080606297745732E-4</v>
      </c>
      <c r="AH272" s="48">
        <f t="shared" si="111"/>
        <v>102.97346312148656</v>
      </c>
      <c r="AI272" s="48"/>
      <c r="AJ272" s="48"/>
      <c r="AK272" s="45">
        <v>43004</v>
      </c>
      <c r="AL272" s="42">
        <v>40122.31</v>
      </c>
      <c r="AM272" s="47">
        <f t="shared" si="112"/>
        <v>3.5753492385670604E-4</v>
      </c>
      <c r="AN272" s="48">
        <f t="shared" si="113"/>
        <v>102.99293799704641</v>
      </c>
      <c r="AO272" s="48"/>
      <c r="AP272" s="48"/>
      <c r="AQ272" s="60">
        <f t="shared" si="96"/>
        <v>103.05572972046883</v>
      </c>
      <c r="AR272" s="48"/>
      <c r="AS272" s="42">
        <f t="shared" si="97"/>
        <v>102.77546888389003</v>
      </c>
      <c r="AT272" s="42">
        <f t="shared" si="98"/>
        <v>103.39967841064176</v>
      </c>
      <c r="AU272" s="48"/>
      <c r="AV272" s="48"/>
      <c r="AW272" s="48"/>
      <c r="AX272" s="48"/>
      <c r="AY272" s="48"/>
    </row>
    <row r="273" spans="2:51" x14ac:dyDescent="0.2">
      <c r="B273" s="45">
        <v>43005</v>
      </c>
      <c r="C273" s="42">
        <v>36252.69</v>
      </c>
      <c r="D273" s="47">
        <f t="shared" si="99"/>
        <v>9.7743370638725402E-4</v>
      </c>
      <c r="E273" s="48">
        <f t="shared" si="100"/>
        <v>102.96465066899336</v>
      </c>
      <c r="G273" s="45">
        <v>43005</v>
      </c>
      <c r="H273" s="42">
        <v>36215.32</v>
      </c>
      <c r="I273" s="47">
        <f t="shared" si="101"/>
        <v>9.3694498447005614E-4</v>
      </c>
      <c r="J273" s="48">
        <f t="shared" si="102"/>
        <v>103.42553541482937</v>
      </c>
      <c r="L273" s="45">
        <v>43005</v>
      </c>
      <c r="M273" s="42">
        <v>40025.21</v>
      </c>
      <c r="N273" s="47">
        <f t="shared" si="103"/>
        <v>6.3650397814973836E-4</v>
      </c>
      <c r="O273" s="48">
        <f t="shared" si="104"/>
        <v>102.84088587869083</v>
      </c>
      <c r="Q273" s="45">
        <v>43005</v>
      </c>
      <c r="R273" s="42">
        <v>37939</v>
      </c>
      <c r="S273" s="47">
        <f t="shared" si="105"/>
        <v>6.469825372739102E-4</v>
      </c>
      <c r="T273" s="48">
        <f t="shared" si="106"/>
        <v>103.46657619693318</v>
      </c>
      <c r="V273" s="45">
        <v>43005</v>
      </c>
      <c r="W273" s="42">
        <v>1506.46</v>
      </c>
      <c r="X273" s="47">
        <f t="shared" si="114"/>
        <v>-3.6496108187733522E-4</v>
      </c>
      <c r="Y273" s="42">
        <f t="shared" si="95"/>
        <v>3.5928423890885242E-5</v>
      </c>
      <c r="Z273" s="48">
        <f t="shared" si="107"/>
        <v>102.4071241630129</v>
      </c>
      <c r="AA273" s="48">
        <f t="shared" si="108"/>
        <v>103.43000373065985</v>
      </c>
      <c r="AB273" s="48">
        <f t="shared" si="109"/>
        <v>102.44451242309923</v>
      </c>
      <c r="AC273" s="48">
        <f t="shared" si="109"/>
        <v>103.46404678097822</v>
      </c>
      <c r="AD273" s="48"/>
      <c r="AE273" s="45">
        <v>43005</v>
      </c>
      <c r="AF273" s="42">
        <v>62260.1</v>
      </c>
      <c r="AG273" s="47">
        <f t="shared" si="110"/>
        <v>7.4227761246992152E-4</v>
      </c>
      <c r="AH273" s="48">
        <f t="shared" si="111"/>
        <v>103.04989801784014</v>
      </c>
      <c r="AI273" s="48"/>
      <c r="AJ273" s="48"/>
      <c r="AK273" s="45">
        <v>43005</v>
      </c>
      <c r="AL273" s="42">
        <v>40139.1</v>
      </c>
      <c r="AM273" s="47">
        <f t="shared" si="112"/>
        <v>4.1847042206688556E-4</v>
      </c>
      <c r="AN273" s="48">
        <f t="shared" si="113"/>
        <v>103.03603749527994</v>
      </c>
      <c r="AO273" s="48"/>
      <c r="AP273" s="48"/>
      <c r="AQ273" s="60">
        <f t="shared" si="96"/>
        <v>103.13059727876113</v>
      </c>
      <c r="AR273" s="48"/>
      <c r="AS273" s="42">
        <f t="shared" si="97"/>
        <v>102.84088587869083</v>
      </c>
      <c r="AT273" s="42">
        <f t="shared" si="98"/>
        <v>103.46657619693318</v>
      </c>
      <c r="AU273" s="48"/>
      <c r="AV273" s="48"/>
      <c r="AW273" s="48"/>
      <c r="AX273" s="48"/>
      <c r="AY273" s="48"/>
    </row>
    <row r="274" spans="2:51" x14ac:dyDescent="0.2">
      <c r="B274" s="45">
        <v>43006</v>
      </c>
      <c r="C274" s="42">
        <v>36248.39</v>
      </c>
      <c r="D274" s="47">
        <f t="shared" si="99"/>
        <v>-1.1861188783512944E-4</v>
      </c>
      <c r="E274" s="48">
        <f t="shared" si="100"/>
        <v>102.95243783739723</v>
      </c>
      <c r="G274" s="45">
        <v>43006</v>
      </c>
      <c r="H274" s="42">
        <v>36215.53</v>
      </c>
      <c r="I274" s="47">
        <f t="shared" si="101"/>
        <v>5.7986509576224421E-6</v>
      </c>
      <c r="J274" s="48">
        <f t="shared" si="102"/>
        <v>103.42613514340934</v>
      </c>
      <c r="L274" s="45">
        <v>43006</v>
      </c>
      <c r="M274" s="42">
        <v>40016.89</v>
      </c>
      <c r="N274" s="47">
        <f t="shared" si="103"/>
        <v>-2.0786899056868258E-4</v>
      </c>
      <c r="O274" s="48">
        <f t="shared" si="104"/>
        <v>102.81950844755403</v>
      </c>
      <c r="Q274" s="45">
        <v>43006</v>
      </c>
      <c r="R274" s="42">
        <v>37931.879999999997</v>
      </c>
      <c r="S274" s="47">
        <f t="shared" si="105"/>
        <v>-1.8766968027628117E-4</v>
      </c>
      <c r="T274" s="48">
        <f t="shared" si="106"/>
        <v>103.44715865765902</v>
      </c>
      <c r="V274" s="45">
        <v>43006</v>
      </c>
      <c r="W274" s="42">
        <v>1505.92</v>
      </c>
      <c r="X274" s="47">
        <f t="shared" si="114"/>
        <v>-3.5845624842345547E-4</v>
      </c>
      <c r="Y274" s="42">
        <f t="shared" si="95"/>
        <v>3.5928423890885242E-5</v>
      </c>
      <c r="Z274" s="48">
        <f t="shared" si="107"/>
        <v>102.37041568947359</v>
      </c>
      <c r="AA274" s="48">
        <f t="shared" si="108"/>
        <v>103.3966446765652</v>
      </c>
      <c r="AB274" s="48">
        <f t="shared" si="109"/>
        <v>102.4071241630129</v>
      </c>
      <c r="AC274" s="48">
        <f t="shared" si="109"/>
        <v>103.43000373065985</v>
      </c>
      <c r="AD274" s="48"/>
      <c r="AE274" s="45">
        <v>43006</v>
      </c>
      <c r="AF274" s="42">
        <v>62250.14</v>
      </c>
      <c r="AG274" s="47">
        <f t="shared" si="110"/>
        <v>-1.5997404437195772E-4</v>
      </c>
      <c r="AH274" s="48">
        <f t="shared" si="111"/>
        <v>103.03341270888211</v>
      </c>
      <c r="AI274" s="48"/>
      <c r="AJ274" s="48"/>
      <c r="AK274" s="45">
        <v>43006</v>
      </c>
      <c r="AL274" s="42">
        <v>40138.870000000003</v>
      </c>
      <c r="AM274" s="47">
        <f t="shared" si="112"/>
        <v>-5.7300736686638487E-6</v>
      </c>
      <c r="AN274" s="48">
        <f t="shared" si="113"/>
        <v>103.03544709119457</v>
      </c>
      <c r="AO274" s="48"/>
      <c r="AP274" s="48"/>
      <c r="AQ274" s="60">
        <f t="shared" si="96"/>
        <v>103.11901664768271</v>
      </c>
      <c r="AR274" s="48"/>
      <c r="AS274" s="42">
        <f t="shared" si="97"/>
        <v>102.81950844755403</v>
      </c>
      <c r="AT274" s="42">
        <f t="shared" si="98"/>
        <v>103.44715865765902</v>
      </c>
      <c r="AU274" s="48"/>
      <c r="AV274" s="48"/>
      <c r="AW274" s="48"/>
      <c r="AX274" s="48"/>
      <c r="AY274" s="48"/>
    </row>
    <row r="275" spans="2:51" x14ac:dyDescent="0.2">
      <c r="B275" s="45">
        <v>43007</v>
      </c>
      <c r="C275" s="42">
        <v>36232.18</v>
      </c>
      <c r="D275" s="47">
        <f t="shared" si="99"/>
        <v>-4.4719227529832484E-4</v>
      </c>
      <c r="E275" s="48">
        <f t="shared" si="100"/>
        <v>102.90639830247321</v>
      </c>
      <c r="G275" s="45">
        <v>43007</v>
      </c>
      <c r="H275" s="42">
        <v>36208.68</v>
      </c>
      <c r="I275" s="47">
        <f t="shared" si="101"/>
        <v>-1.8914537492609185E-4</v>
      </c>
      <c r="J275" s="48">
        <f t="shared" si="102"/>
        <v>103.40657256830049</v>
      </c>
      <c r="L275" s="45">
        <v>43007</v>
      </c>
      <c r="M275" s="42">
        <v>40009.54</v>
      </c>
      <c r="N275" s="47">
        <f t="shared" si="103"/>
        <v>-1.8367244431038987E-4</v>
      </c>
      <c r="O275" s="48">
        <f t="shared" si="104"/>
        <v>102.80062333711467</v>
      </c>
      <c r="Q275" s="45">
        <v>43007</v>
      </c>
      <c r="R275" s="42">
        <v>37922.400000000001</v>
      </c>
      <c r="S275" s="47">
        <f t="shared" si="105"/>
        <v>-2.4992170174520378E-4</v>
      </c>
      <c r="T275" s="48">
        <f t="shared" si="106"/>
        <v>103.42130496772658</v>
      </c>
      <c r="V275" s="45">
        <v>43007</v>
      </c>
      <c r="W275" s="42">
        <v>1501.64</v>
      </c>
      <c r="X275" s="47">
        <f t="shared" si="114"/>
        <v>-2.8421164470887605E-3</v>
      </c>
      <c r="Y275" s="42">
        <f t="shared" si="95"/>
        <v>3.5928423890885242E-5</v>
      </c>
      <c r="Z275" s="48">
        <f t="shared" si="107"/>
        <v>102.07946704734722</v>
      </c>
      <c r="AA275" s="48">
        <f t="shared" si="108"/>
        <v>103.10649425063498</v>
      </c>
      <c r="AB275" s="48">
        <f t="shared" si="109"/>
        <v>102.37041568947359</v>
      </c>
      <c r="AC275" s="48">
        <f t="shared" si="109"/>
        <v>103.3966446765652</v>
      </c>
      <c r="AD275" s="48"/>
      <c r="AE275" s="45">
        <v>43007</v>
      </c>
      <c r="AF275" s="42">
        <v>62238.26</v>
      </c>
      <c r="AG275" s="47">
        <f t="shared" si="110"/>
        <v>-1.9084294428894921E-4</v>
      </c>
      <c r="AH275" s="48">
        <f t="shared" si="111"/>
        <v>103.01374950904061</v>
      </c>
      <c r="AI275" s="48"/>
      <c r="AJ275" s="48"/>
      <c r="AK275" s="45">
        <v>43007</v>
      </c>
      <c r="AL275" s="42">
        <v>40128.720000000001</v>
      </c>
      <c r="AM275" s="47">
        <f t="shared" si="112"/>
        <v>-2.5287209131696908E-4</v>
      </c>
      <c r="AN275" s="48">
        <f t="shared" si="113"/>
        <v>103.00939230220884</v>
      </c>
      <c r="AO275" s="48"/>
      <c r="AP275" s="48"/>
      <c r="AQ275" s="60">
        <f t="shared" si="96"/>
        <v>103.09300683114407</v>
      </c>
      <c r="AR275" s="48"/>
      <c r="AS275" s="42">
        <f t="shared" si="97"/>
        <v>102.80062333711467</v>
      </c>
      <c r="AT275" s="42">
        <f t="shared" si="98"/>
        <v>103.42130496772658</v>
      </c>
      <c r="AU275" s="48"/>
      <c r="AV275" s="48"/>
      <c r="AW275" s="48"/>
      <c r="AX275" s="48"/>
      <c r="AY275" s="48"/>
    </row>
    <row r="276" spans="2:51" x14ac:dyDescent="0.2">
      <c r="B276" s="45">
        <v>43008</v>
      </c>
      <c r="C276" s="42">
        <v>36232.18</v>
      </c>
      <c r="D276" s="47">
        <f t="shared" si="99"/>
        <v>0</v>
      </c>
      <c r="E276" s="48">
        <f t="shared" si="100"/>
        <v>102.90639830247321</v>
      </c>
      <c r="G276" s="45">
        <v>43008</v>
      </c>
      <c r="H276" s="42">
        <v>36208.68</v>
      </c>
      <c r="I276" s="47">
        <f t="shared" si="101"/>
        <v>0</v>
      </c>
      <c r="J276" s="48">
        <f t="shared" si="102"/>
        <v>103.40657256830049</v>
      </c>
      <c r="L276" s="45">
        <v>43008</v>
      </c>
      <c r="M276" s="42">
        <v>40009.54</v>
      </c>
      <c r="N276" s="47">
        <f t="shared" si="103"/>
        <v>0</v>
      </c>
      <c r="O276" s="48">
        <f t="shared" si="104"/>
        <v>102.80062333711467</v>
      </c>
      <c r="Q276" s="45">
        <v>43008</v>
      </c>
      <c r="R276" s="42">
        <v>37922.400000000001</v>
      </c>
      <c r="S276" s="47">
        <f t="shared" si="105"/>
        <v>0</v>
      </c>
      <c r="T276" s="48">
        <f t="shared" si="106"/>
        <v>103.42130496772658</v>
      </c>
      <c r="V276" s="45">
        <v>43008</v>
      </c>
      <c r="W276" s="42">
        <v>1501.8</v>
      </c>
      <c r="X276" s="47">
        <f t="shared" si="114"/>
        <v>1.0655017181204762E-4</v>
      </c>
      <c r="Y276" s="42">
        <f t="shared" si="95"/>
        <v>3.5928423890885242E-5</v>
      </c>
      <c r="Z276" s="48">
        <f t="shared" si="107"/>
        <v>102.0903436320996</v>
      </c>
      <c r="AA276" s="48">
        <f t="shared" si="108"/>
        <v>103.12118471914367</v>
      </c>
      <c r="AB276" s="48">
        <f t="shared" si="109"/>
        <v>102.07946704734722</v>
      </c>
      <c r="AC276" s="48">
        <f t="shared" si="109"/>
        <v>103.10649425063498</v>
      </c>
      <c r="AD276" s="48"/>
      <c r="AE276" s="45">
        <v>43008</v>
      </c>
      <c r="AF276" s="42">
        <v>62238.26</v>
      </c>
      <c r="AG276" s="47">
        <f t="shared" si="110"/>
        <v>0</v>
      </c>
      <c r="AH276" s="48">
        <f t="shared" si="111"/>
        <v>103.01374950904061</v>
      </c>
      <c r="AI276" s="48"/>
      <c r="AJ276" s="48"/>
      <c r="AK276" s="45">
        <v>43008</v>
      </c>
      <c r="AL276" s="42">
        <v>40128.720000000001</v>
      </c>
      <c r="AM276" s="47">
        <f t="shared" si="112"/>
        <v>0</v>
      </c>
      <c r="AN276" s="48">
        <f t="shared" si="113"/>
        <v>103.00939230220884</v>
      </c>
      <c r="AO276" s="48"/>
      <c r="AP276" s="48"/>
      <c r="AQ276" s="60">
        <f t="shared" si="96"/>
        <v>103.09300683114407</v>
      </c>
      <c r="AR276" s="48"/>
      <c r="AS276" s="42">
        <f t="shared" si="97"/>
        <v>102.80062333711467</v>
      </c>
      <c r="AT276" s="42">
        <f t="shared" si="98"/>
        <v>103.42130496772658</v>
      </c>
      <c r="AU276" s="48"/>
      <c r="AV276" s="48"/>
      <c r="AW276" s="48"/>
      <c r="AX276" s="48"/>
      <c r="AY276" s="48"/>
    </row>
    <row r="277" spans="2:51" x14ac:dyDescent="0.2">
      <c r="B277" s="45">
        <v>43009</v>
      </c>
      <c r="C277" s="42">
        <v>36232.18</v>
      </c>
      <c r="D277" s="47">
        <f t="shared" si="99"/>
        <v>0</v>
      </c>
      <c r="E277" s="48">
        <f t="shared" si="100"/>
        <v>102.90639830247321</v>
      </c>
      <c r="G277" s="45">
        <v>43009</v>
      </c>
      <c r="H277" s="42">
        <v>36208.68</v>
      </c>
      <c r="I277" s="47">
        <f t="shared" si="101"/>
        <v>0</v>
      </c>
      <c r="J277" s="48">
        <f t="shared" si="102"/>
        <v>103.40657256830049</v>
      </c>
      <c r="L277" s="45">
        <v>43009</v>
      </c>
      <c r="M277" s="42">
        <v>40009.54</v>
      </c>
      <c r="N277" s="47">
        <f t="shared" si="103"/>
        <v>0</v>
      </c>
      <c r="O277" s="48">
        <f t="shared" si="104"/>
        <v>102.80062333711467</v>
      </c>
      <c r="Q277" s="45">
        <v>43009</v>
      </c>
      <c r="R277" s="42">
        <v>37922.400000000001</v>
      </c>
      <c r="S277" s="47">
        <f t="shared" si="105"/>
        <v>0</v>
      </c>
      <c r="T277" s="48">
        <f t="shared" si="106"/>
        <v>103.42130496772658</v>
      </c>
      <c r="V277" s="45">
        <v>43009</v>
      </c>
      <c r="W277" s="42">
        <v>1501.94</v>
      </c>
      <c r="X277" s="47">
        <f t="shared" si="114"/>
        <v>9.3221467572401906E-5</v>
      </c>
      <c r="Y277" s="42">
        <f t="shared" si="95"/>
        <v>3.4846558929269023E-5</v>
      </c>
      <c r="Z277" s="48">
        <f t="shared" si="107"/>
        <v>102.09986064375796</v>
      </c>
      <c r="AA277" s="48">
        <f t="shared" si="108"/>
        <v>103.13439124576117</v>
      </c>
      <c r="AB277" s="48">
        <f t="shared" si="109"/>
        <v>102.0903436320996</v>
      </c>
      <c r="AC277" s="48">
        <f t="shared" si="109"/>
        <v>103.12118471914367</v>
      </c>
      <c r="AD277" s="48"/>
      <c r="AE277" s="45">
        <v>43009</v>
      </c>
      <c r="AF277" s="42">
        <v>62238.26</v>
      </c>
      <c r="AG277" s="47">
        <f t="shared" si="110"/>
        <v>0</v>
      </c>
      <c r="AH277" s="48">
        <f t="shared" si="111"/>
        <v>103.01374950904061</v>
      </c>
      <c r="AI277" s="48"/>
      <c r="AJ277" s="48"/>
      <c r="AK277" s="45">
        <v>43009</v>
      </c>
      <c r="AL277" s="42">
        <v>40128.720000000001</v>
      </c>
      <c r="AM277" s="47">
        <f t="shared" si="112"/>
        <v>0</v>
      </c>
      <c r="AN277" s="48">
        <f t="shared" si="113"/>
        <v>103.00939230220884</v>
      </c>
      <c r="AO277" s="48"/>
      <c r="AP277" s="48"/>
      <c r="AQ277" s="60">
        <f t="shared" si="96"/>
        <v>103.09300683114407</v>
      </c>
      <c r="AR277" s="48"/>
      <c r="AS277" s="42">
        <f t="shared" si="97"/>
        <v>102.80062333711467</v>
      </c>
      <c r="AT277" s="42">
        <f t="shared" si="98"/>
        <v>103.42130496772658</v>
      </c>
      <c r="AU277" s="48"/>
      <c r="AV277" s="48"/>
      <c r="AW277" s="48"/>
      <c r="AX277" s="48"/>
      <c r="AY277" s="48"/>
    </row>
    <row r="278" spans="2:51" x14ac:dyDescent="0.2">
      <c r="B278" s="45">
        <v>43010</v>
      </c>
      <c r="C278" s="42">
        <v>36154.129999999997</v>
      </c>
      <c r="D278" s="47">
        <f t="shared" si="99"/>
        <v>-2.1541624048015962E-3</v>
      </c>
      <c r="E278" s="48">
        <f t="shared" si="100"/>
        <v>102.68472120803648</v>
      </c>
      <c r="G278" s="45">
        <v>43010</v>
      </c>
      <c r="H278" s="42">
        <v>36137.68</v>
      </c>
      <c r="I278" s="47">
        <f t="shared" si="101"/>
        <v>-1.9608557947983218E-3</v>
      </c>
      <c r="J278" s="48">
        <f t="shared" si="102"/>
        <v>103.2038071912597</v>
      </c>
      <c r="L278" s="45">
        <v>43010</v>
      </c>
      <c r="M278" s="42">
        <v>39934.22</v>
      </c>
      <c r="N278" s="47">
        <f t="shared" si="103"/>
        <v>-1.882551011583744E-3</v>
      </c>
      <c r="O278" s="48">
        <f t="shared" si="104"/>
        <v>102.60709591965994</v>
      </c>
      <c r="Q278" s="45">
        <v>43010</v>
      </c>
      <c r="R278" s="42">
        <v>37851.839999999997</v>
      </c>
      <c r="S278" s="47">
        <f t="shared" si="105"/>
        <v>-1.8606417315361057E-3</v>
      </c>
      <c r="T278" s="48">
        <f t="shared" si="106"/>
        <v>103.22887497177371</v>
      </c>
      <c r="V278" s="45">
        <v>43010</v>
      </c>
      <c r="W278" s="42">
        <v>1499.67</v>
      </c>
      <c r="X278" s="47">
        <f t="shared" si="114"/>
        <v>-1.51137861698869E-3</v>
      </c>
      <c r="Y278" s="42">
        <f t="shared" si="95"/>
        <v>3.4846558929269023E-5</v>
      </c>
      <c r="Z278" s="48">
        <f t="shared" si="107"/>
        <v>101.94554909758347</v>
      </c>
      <c r="AA278" s="48">
        <f t="shared" si="108"/>
        <v>102.98211001079835</v>
      </c>
      <c r="AB278" s="48">
        <f t="shared" si="109"/>
        <v>102.09986064375796</v>
      </c>
      <c r="AC278" s="48">
        <f t="shared" si="109"/>
        <v>103.13439124576117</v>
      </c>
      <c r="AD278" s="48"/>
      <c r="AE278" s="45">
        <v>43010</v>
      </c>
      <c r="AF278" s="42">
        <v>62128.14</v>
      </c>
      <c r="AG278" s="47">
        <f t="shared" si="110"/>
        <v>-1.7693296695634464E-3</v>
      </c>
      <c r="AH278" s="48">
        <f t="shared" si="111"/>
        <v>102.83148422566128</v>
      </c>
      <c r="AI278" s="48"/>
      <c r="AJ278" s="48"/>
      <c r="AK278" s="45">
        <v>43010</v>
      </c>
      <c r="AL278" s="42">
        <v>40069.230000000003</v>
      </c>
      <c r="AM278" s="47">
        <f t="shared" si="112"/>
        <v>-1.4824793813507098E-3</v>
      </c>
      <c r="AN278" s="48">
        <f t="shared" si="113"/>
        <v>102.85668300203535</v>
      </c>
      <c r="AO278" s="48"/>
      <c r="AP278" s="48"/>
      <c r="AQ278" s="60">
        <f t="shared" si="96"/>
        <v>102.90211108640442</v>
      </c>
      <c r="AR278" s="48"/>
      <c r="AS278" s="42">
        <f t="shared" si="97"/>
        <v>102.60709591965994</v>
      </c>
      <c r="AT278" s="42">
        <f t="shared" si="98"/>
        <v>103.22887497177371</v>
      </c>
      <c r="AU278" s="48"/>
      <c r="AV278" s="48"/>
      <c r="AW278" s="48"/>
      <c r="AX278" s="48"/>
      <c r="AY278" s="48"/>
    </row>
    <row r="279" spans="2:51" x14ac:dyDescent="0.2">
      <c r="B279" s="45">
        <v>43011</v>
      </c>
      <c r="C279" s="42">
        <v>36105.769999999997</v>
      </c>
      <c r="D279" s="47">
        <f t="shared" si="99"/>
        <v>-1.3376065196424314E-3</v>
      </c>
      <c r="E279" s="48">
        <f t="shared" si="100"/>
        <v>102.54736945548095</v>
      </c>
      <c r="G279" s="45">
        <v>43011</v>
      </c>
      <c r="H279" s="42">
        <v>36077.660000000003</v>
      </c>
      <c r="I279" s="47">
        <f t="shared" si="101"/>
        <v>-1.6608703159692872E-3</v>
      </c>
      <c r="J279" s="48">
        <f t="shared" si="102"/>
        <v>103.03239905140072</v>
      </c>
      <c r="L279" s="45">
        <v>43011</v>
      </c>
      <c r="M279" s="42">
        <v>39873.39</v>
      </c>
      <c r="N279" s="47">
        <f t="shared" si="103"/>
        <v>-1.5232549928357875E-3</v>
      </c>
      <c r="O279" s="48">
        <f t="shared" si="104"/>
        <v>102.45079914849994</v>
      </c>
      <c r="Q279" s="45">
        <v>43011</v>
      </c>
      <c r="R279" s="42">
        <v>37790.68</v>
      </c>
      <c r="S279" s="47">
        <f t="shared" si="105"/>
        <v>-1.6157735000463802E-3</v>
      </c>
      <c r="T279" s="48">
        <f t="shared" si="106"/>
        <v>103.06208049115472</v>
      </c>
      <c r="V279" s="45">
        <v>43011</v>
      </c>
      <c r="W279" s="42">
        <v>1496.36</v>
      </c>
      <c r="X279" s="47">
        <f t="shared" si="114"/>
        <v>-2.2071522401596599E-3</v>
      </c>
      <c r="Y279" s="42">
        <f t="shared" si="95"/>
        <v>3.4846558929269023E-5</v>
      </c>
      <c r="Z279" s="48">
        <f t="shared" si="107"/>
        <v>101.72053975051843</v>
      </c>
      <c r="AA279" s="48">
        <f t="shared" si="108"/>
        <v>102.7584013881568</v>
      </c>
      <c r="AB279" s="48">
        <f t="shared" si="109"/>
        <v>101.94554909758347</v>
      </c>
      <c r="AC279" s="48">
        <f t="shared" si="109"/>
        <v>102.98211001079835</v>
      </c>
      <c r="AD279" s="48"/>
      <c r="AE279" s="45">
        <v>43011</v>
      </c>
      <c r="AF279" s="42">
        <v>62028.7</v>
      </c>
      <c r="AG279" s="47">
        <f t="shared" si="110"/>
        <v>-1.6005629655096998E-3</v>
      </c>
      <c r="AH279" s="48">
        <f t="shared" si="111"/>
        <v>102.6668959603213</v>
      </c>
      <c r="AI279" s="48"/>
      <c r="AJ279" s="48"/>
      <c r="AK279" s="45">
        <v>43011</v>
      </c>
      <c r="AL279" s="42">
        <v>40024.339999999997</v>
      </c>
      <c r="AM279" s="47">
        <f t="shared" si="112"/>
        <v>-1.120311021699405E-3</v>
      </c>
      <c r="AN279" s="48">
        <f t="shared" si="113"/>
        <v>102.74145152641273</v>
      </c>
      <c r="AO279" s="48"/>
      <c r="AP279" s="48"/>
      <c r="AQ279" s="60">
        <f t="shared" si="96"/>
        <v>102.7501659388784</v>
      </c>
      <c r="AR279" s="48"/>
      <c r="AS279" s="42">
        <f t="shared" si="97"/>
        <v>102.45079914849994</v>
      </c>
      <c r="AT279" s="42">
        <f t="shared" si="98"/>
        <v>103.06208049115472</v>
      </c>
      <c r="AU279" s="48"/>
      <c r="AV279" s="48"/>
      <c r="AW279" s="48"/>
      <c r="AX279" s="48"/>
      <c r="AY279" s="48"/>
    </row>
    <row r="280" spans="2:51" x14ac:dyDescent="0.2">
      <c r="B280" s="45">
        <v>43012</v>
      </c>
      <c r="C280" s="42">
        <v>36036.31</v>
      </c>
      <c r="D280" s="47">
        <f t="shared" si="99"/>
        <v>-1.9237922359777171E-3</v>
      </c>
      <c r="E280" s="48">
        <f t="shared" si="100"/>
        <v>102.35008962230255</v>
      </c>
      <c r="G280" s="45">
        <v>43012</v>
      </c>
      <c r="H280" s="42">
        <v>36016.5</v>
      </c>
      <c r="I280" s="47">
        <f t="shared" si="101"/>
        <v>-1.6952318969690738E-3</v>
      </c>
      <c r="J280" s="48">
        <f t="shared" si="102"/>
        <v>102.85773524210754</v>
      </c>
      <c r="L280" s="45">
        <v>43012</v>
      </c>
      <c r="M280" s="42">
        <v>39814.29</v>
      </c>
      <c r="N280" s="47">
        <f t="shared" si="103"/>
        <v>-1.4821915066663971E-3</v>
      </c>
      <c r="O280" s="48">
        <f t="shared" si="104"/>
        <v>102.29894744415085</v>
      </c>
      <c r="Q280" s="45">
        <v>43012</v>
      </c>
      <c r="R280" s="42">
        <v>37731.589999999997</v>
      </c>
      <c r="S280" s="47">
        <f t="shared" si="105"/>
        <v>-1.5636130389822256E-3</v>
      </c>
      <c r="T280" s="48">
        <f t="shared" si="106"/>
        <v>102.90093127827411</v>
      </c>
      <c r="V280" s="45">
        <v>43012</v>
      </c>
      <c r="W280" s="42">
        <v>1492.99</v>
      </c>
      <c r="X280" s="47">
        <f t="shared" si="114"/>
        <v>-2.2521318399314483E-3</v>
      </c>
      <c r="Y280" s="42">
        <f t="shared" si="95"/>
        <v>3.4846558929269023E-5</v>
      </c>
      <c r="Z280" s="48">
        <f t="shared" si="107"/>
        <v>101.49145168417127</v>
      </c>
      <c r="AA280" s="48">
        <f t="shared" si="108"/>
        <v>102.53055669725953</v>
      </c>
      <c r="AB280" s="48">
        <f t="shared" si="109"/>
        <v>101.72053975051843</v>
      </c>
      <c r="AC280" s="48">
        <f t="shared" si="109"/>
        <v>102.7584013881568</v>
      </c>
      <c r="AD280" s="48"/>
      <c r="AE280" s="45">
        <v>43012</v>
      </c>
      <c r="AF280" s="42">
        <v>61929.57</v>
      </c>
      <c r="AG280" s="47">
        <f t="shared" si="110"/>
        <v>-1.5981311876598348E-3</v>
      </c>
      <c r="AH280" s="48">
        <f t="shared" si="111"/>
        <v>102.50282079194689</v>
      </c>
      <c r="AI280" s="48"/>
      <c r="AJ280" s="48"/>
      <c r="AK280" s="45">
        <v>43012</v>
      </c>
      <c r="AL280" s="42">
        <v>39986.410000000003</v>
      </c>
      <c r="AM280" s="47">
        <f t="shared" si="112"/>
        <v>-9.4767334077194842E-4</v>
      </c>
      <c r="AN280" s="48">
        <f t="shared" si="113"/>
        <v>102.64408619180894</v>
      </c>
      <c r="AO280" s="48"/>
      <c r="AP280" s="48"/>
      <c r="AQ280" s="60">
        <f t="shared" si="96"/>
        <v>102.59243509509848</v>
      </c>
      <c r="AR280" s="48"/>
      <c r="AS280" s="42">
        <f t="shared" si="97"/>
        <v>102.29894744415085</v>
      </c>
      <c r="AT280" s="42">
        <f t="shared" si="98"/>
        <v>102.90093127827411</v>
      </c>
      <c r="AU280" s="48"/>
      <c r="AV280" s="48"/>
      <c r="AW280" s="48"/>
      <c r="AX280" s="48"/>
      <c r="AY280" s="48"/>
    </row>
    <row r="281" spans="2:51" x14ac:dyDescent="0.2">
      <c r="B281" s="45">
        <v>43013</v>
      </c>
      <c r="C281" s="42">
        <v>35957.75</v>
      </c>
      <c r="D281" s="47">
        <f t="shared" si="99"/>
        <v>-2.1800234263718021E-3</v>
      </c>
      <c r="E281" s="48">
        <f t="shared" si="100"/>
        <v>102.12696402923467</v>
      </c>
      <c r="G281" s="45">
        <v>43013</v>
      </c>
      <c r="H281" s="42">
        <v>35921.78</v>
      </c>
      <c r="I281" s="47">
        <f t="shared" si="101"/>
        <v>-2.6299057376480972E-3</v>
      </c>
      <c r="J281" s="48">
        <f t="shared" si="102"/>
        <v>102.58722909403284</v>
      </c>
      <c r="L281" s="45">
        <v>43013</v>
      </c>
      <c r="M281" s="42">
        <v>39727.15</v>
      </c>
      <c r="N281" s="47">
        <f t="shared" si="103"/>
        <v>-2.1886614077508693E-3</v>
      </c>
      <c r="O281" s="48">
        <f t="shared" si="104"/>
        <v>102.0750496858263</v>
      </c>
      <c r="Q281" s="45">
        <v>43013</v>
      </c>
      <c r="R281" s="42">
        <v>37651.120000000003</v>
      </c>
      <c r="S281" s="47">
        <f t="shared" si="105"/>
        <v>-2.1326957067008268E-3</v>
      </c>
      <c r="T281" s="48">
        <f t="shared" si="106"/>
        <v>102.68147490392143</v>
      </c>
      <c r="V281" s="45">
        <v>43013</v>
      </c>
      <c r="W281" s="42">
        <v>1487.53</v>
      </c>
      <c r="X281" s="47">
        <f t="shared" si="114"/>
        <v>-3.6570908043590533E-3</v>
      </c>
      <c r="Y281" s="42">
        <f t="shared" si="95"/>
        <v>3.4846558929269023E-5</v>
      </c>
      <c r="Z281" s="48">
        <f t="shared" si="107"/>
        <v>101.12028822949603</v>
      </c>
      <c r="AA281" s="48">
        <f t="shared" si="108"/>
        <v>102.15916597828216</v>
      </c>
      <c r="AB281" s="48">
        <f t="shared" si="109"/>
        <v>101.49145168417127</v>
      </c>
      <c r="AC281" s="48">
        <f t="shared" si="109"/>
        <v>102.53055669725953</v>
      </c>
      <c r="AD281" s="48"/>
      <c r="AE281" s="45">
        <v>43013</v>
      </c>
      <c r="AF281" s="42">
        <v>61783.18</v>
      </c>
      <c r="AG281" s="47">
        <f t="shared" si="110"/>
        <v>-2.3638142489927905E-3</v>
      </c>
      <c r="AH281" s="48">
        <f t="shared" si="111"/>
        <v>102.26052316359693</v>
      </c>
      <c r="AI281" s="48"/>
      <c r="AJ281" s="48"/>
      <c r="AK281" s="45">
        <v>43013</v>
      </c>
      <c r="AL281" s="42">
        <v>39912.58</v>
      </c>
      <c r="AM281" s="47">
        <f t="shared" si="112"/>
        <v>-1.8463773066900169E-3</v>
      </c>
      <c r="AN281" s="48">
        <f t="shared" si="113"/>
        <v>102.45456648039846</v>
      </c>
      <c r="AO281" s="48"/>
      <c r="AP281" s="48"/>
      <c r="AQ281" s="60">
        <f t="shared" si="96"/>
        <v>102.36430122616844</v>
      </c>
      <c r="AR281" s="48"/>
      <c r="AS281" s="42">
        <f t="shared" si="97"/>
        <v>102.0750496858263</v>
      </c>
      <c r="AT281" s="42">
        <f t="shared" si="98"/>
        <v>102.68147490392143</v>
      </c>
      <c r="AU281" s="48"/>
      <c r="AV281" s="48"/>
      <c r="AW281" s="48"/>
      <c r="AX281" s="48"/>
      <c r="AY281" s="48"/>
    </row>
    <row r="282" spans="2:51" x14ac:dyDescent="0.2">
      <c r="B282" s="45">
        <v>43014</v>
      </c>
      <c r="C282" s="42">
        <v>35957.75</v>
      </c>
      <c r="D282" s="47">
        <f t="shared" si="99"/>
        <v>0</v>
      </c>
      <c r="E282" s="48">
        <f t="shared" si="100"/>
        <v>102.12696402923467</v>
      </c>
      <c r="G282" s="45">
        <v>43014</v>
      </c>
      <c r="H282" s="42">
        <v>35921.78</v>
      </c>
      <c r="I282" s="47">
        <f t="shared" si="101"/>
        <v>0</v>
      </c>
      <c r="J282" s="48">
        <f t="shared" si="102"/>
        <v>102.58722909403284</v>
      </c>
      <c r="L282" s="45">
        <v>43014</v>
      </c>
      <c r="M282" s="42">
        <v>39727.15</v>
      </c>
      <c r="N282" s="47">
        <f t="shared" si="103"/>
        <v>0</v>
      </c>
      <c r="O282" s="48">
        <f t="shared" si="104"/>
        <v>102.0750496858263</v>
      </c>
      <c r="Q282" s="45">
        <v>43014</v>
      </c>
      <c r="R282" s="42">
        <v>37651.120000000003</v>
      </c>
      <c r="S282" s="47">
        <f t="shared" si="105"/>
        <v>0</v>
      </c>
      <c r="T282" s="48">
        <f t="shared" si="106"/>
        <v>102.68147490392143</v>
      </c>
      <c r="V282" s="45">
        <v>43014</v>
      </c>
      <c r="W282" s="42">
        <v>1480.13</v>
      </c>
      <c r="X282" s="47">
        <f t="shared" si="114"/>
        <v>-4.9746895860922624E-3</v>
      </c>
      <c r="Y282" s="42">
        <f t="shared" si="95"/>
        <v>3.4846558929269023E-5</v>
      </c>
      <c r="Z282" s="48">
        <f t="shared" si="107"/>
        <v>100.6172461846981</v>
      </c>
      <c r="AA282" s="48">
        <f t="shared" si="108"/>
        <v>101.65451573456356</v>
      </c>
      <c r="AB282" s="48">
        <f t="shared" si="109"/>
        <v>101.12028822949603</v>
      </c>
      <c r="AC282" s="48">
        <f t="shared" si="109"/>
        <v>102.15916597828216</v>
      </c>
      <c r="AD282" s="48"/>
      <c r="AE282" s="45">
        <v>43014</v>
      </c>
      <c r="AF282" s="42">
        <v>61783.18</v>
      </c>
      <c r="AG282" s="47">
        <f t="shared" si="110"/>
        <v>0</v>
      </c>
      <c r="AH282" s="48">
        <f t="shared" si="111"/>
        <v>102.26052316359693</v>
      </c>
      <c r="AI282" s="48"/>
      <c r="AJ282" s="48"/>
      <c r="AK282" s="45">
        <v>43014</v>
      </c>
      <c r="AL282" s="42">
        <v>39912.58</v>
      </c>
      <c r="AM282" s="47">
        <f t="shared" si="112"/>
        <v>0</v>
      </c>
      <c r="AN282" s="48">
        <f t="shared" si="113"/>
        <v>102.45456648039846</v>
      </c>
      <c r="AO282" s="48"/>
      <c r="AP282" s="48"/>
      <c r="AQ282" s="60">
        <f t="shared" si="96"/>
        <v>102.36430122616844</v>
      </c>
      <c r="AR282" s="48"/>
      <c r="AS282" s="42">
        <f t="shared" si="97"/>
        <v>102.0750496858263</v>
      </c>
      <c r="AT282" s="42">
        <f t="shared" si="98"/>
        <v>102.68147490392143</v>
      </c>
      <c r="AU282" s="48"/>
      <c r="AV282" s="48"/>
      <c r="AW282" s="48"/>
      <c r="AX282" s="48"/>
      <c r="AY282" s="48"/>
    </row>
    <row r="283" spans="2:51" x14ac:dyDescent="0.2">
      <c r="B283" s="45">
        <v>43015</v>
      </c>
      <c r="C283" s="42">
        <v>35957.75</v>
      </c>
      <c r="D283" s="47">
        <f t="shared" si="99"/>
        <v>0</v>
      </c>
      <c r="E283" s="48">
        <f t="shared" si="100"/>
        <v>102.12696402923467</v>
      </c>
      <c r="G283" s="45">
        <v>43015</v>
      </c>
      <c r="H283" s="42">
        <v>35921.78</v>
      </c>
      <c r="I283" s="47">
        <f t="shared" si="101"/>
        <v>0</v>
      </c>
      <c r="J283" s="48">
        <f t="shared" si="102"/>
        <v>102.58722909403284</v>
      </c>
      <c r="L283" s="45">
        <v>43015</v>
      </c>
      <c r="M283" s="42">
        <v>39727.15</v>
      </c>
      <c r="N283" s="47">
        <f t="shared" si="103"/>
        <v>0</v>
      </c>
      <c r="O283" s="48">
        <f t="shared" si="104"/>
        <v>102.0750496858263</v>
      </c>
      <c r="Q283" s="45">
        <v>43015</v>
      </c>
      <c r="R283" s="42">
        <v>37651.120000000003</v>
      </c>
      <c r="S283" s="47">
        <f t="shared" si="105"/>
        <v>0</v>
      </c>
      <c r="T283" s="48">
        <f t="shared" si="106"/>
        <v>102.68147490392143</v>
      </c>
      <c r="V283" s="45">
        <v>43015</v>
      </c>
      <c r="W283" s="42">
        <v>1480.28</v>
      </c>
      <c r="X283" s="47">
        <f t="shared" si="114"/>
        <v>1.0134244964965511E-4</v>
      </c>
      <c r="Y283" s="42">
        <f t="shared" si="95"/>
        <v>3.4846558929269023E-5</v>
      </c>
      <c r="Z283" s="48">
        <f t="shared" si="107"/>
        <v>100.62744298290346</v>
      </c>
      <c r="AA283" s="48">
        <f t="shared" si="108"/>
        <v>101.66835996227903</v>
      </c>
      <c r="AB283" s="48">
        <f t="shared" si="109"/>
        <v>100.6172461846981</v>
      </c>
      <c r="AC283" s="48">
        <f t="shared" si="109"/>
        <v>101.65451573456356</v>
      </c>
      <c r="AD283" s="48"/>
      <c r="AE283" s="45">
        <v>43015</v>
      </c>
      <c r="AF283" s="42">
        <v>61783.18</v>
      </c>
      <c r="AG283" s="47">
        <f t="shared" si="110"/>
        <v>0</v>
      </c>
      <c r="AH283" s="48">
        <f t="shared" si="111"/>
        <v>102.26052316359693</v>
      </c>
      <c r="AI283" s="48"/>
      <c r="AJ283" s="48"/>
      <c r="AK283" s="45">
        <v>43015</v>
      </c>
      <c r="AL283" s="42">
        <v>39912.58</v>
      </c>
      <c r="AM283" s="47">
        <f t="shared" si="112"/>
        <v>0</v>
      </c>
      <c r="AN283" s="48">
        <f t="shared" si="113"/>
        <v>102.45456648039846</v>
      </c>
      <c r="AO283" s="48"/>
      <c r="AP283" s="48"/>
      <c r="AQ283" s="60">
        <f t="shared" si="96"/>
        <v>102.36430122616844</v>
      </c>
      <c r="AR283" s="48"/>
      <c r="AS283" s="42">
        <f t="shared" si="97"/>
        <v>102.0750496858263</v>
      </c>
      <c r="AT283" s="42">
        <f t="shared" si="98"/>
        <v>102.68147490392143</v>
      </c>
      <c r="AU283" s="48"/>
      <c r="AV283" s="48"/>
      <c r="AW283" s="48"/>
      <c r="AX283" s="48"/>
      <c r="AY283" s="48"/>
    </row>
    <row r="284" spans="2:51" x14ac:dyDescent="0.2">
      <c r="B284" s="45">
        <v>43016</v>
      </c>
      <c r="C284" s="42">
        <v>35957.75</v>
      </c>
      <c r="D284" s="47">
        <f t="shared" si="99"/>
        <v>0</v>
      </c>
      <c r="E284" s="48">
        <f t="shared" si="100"/>
        <v>102.12696402923467</v>
      </c>
      <c r="G284" s="45">
        <v>43016</v>
      </c>
      <c r="H284" s="42">
        <v>35921.78</v>
      </c>
      <c r="I284" s="47">
        <f t="shared" si="101"/>
        <v>0</v>
      </c>
      <c r="J284" s="48">
        <f t="shared" si="102"/>
        <v>102.58722909403284</v>
      </c>
      <c r="L284" s="45">
        <v>43016</v>
      </c>
      <c r="M284" s="42">
        <v>39727.15</v>
      </c>
      <c r="N284" s="47">
        <f t="shared" si="103"/>
        <v>0</v>
      </c>
      <c r="O284" s="48">
        <f t="shared" si="104"/>
        <v>102.0750496858263</v>
      </c>
      <c r="Q284" s="45">
        <v>43016</v>
      </c>
      <c r="R284" s="42">
        <v>37651.120000000003</v>
      </c>
      <c r="S284" s="47">
        <f t="shared" si="105"/>
        <v>0</v>
      </c>
      <c r="T284" s="48">
        <f t="shared" si="106"/>
        <v>102.68147490392143</v>
      </c>
      <c r="V284" s="45">
        <v>43016</v>
      </c>
      <c r="W284" s="42">
        <v>1480.45</v>
      </c>
      <c r="X284" s="47">
        <f t="shared" si="114"/>
        <v>1.1484313778487021E-4</v>
      </c>
      <c r="Y284" s="42">
        <f t="shared" si="95"/>
        <v>3.4846558929269023E-5</v>
      </c>
      <c r="Z284" s="48">
        <f t="shared" si="107"/>
        <v>100.63899935420288</v>
      </c>
      <c r="AA284" s="48">
        <f t="shared" si="108"/>
        <v>101.68357866824721</v>
      </c>
      <c r="AB284" s="48">
        <f t="shared" si="109"/>
        <v>100.62744298290346</v>
      </c>
      <c r="AC284" s="48">
        <f t="shared" si="109"/>
        <v>101.66835996227903</v>
      </c>
      <c r="AD284" s="48"/>
      <c r="AE284" s="45">
        <v>43016</v>
      </c>
      <c r="AF284" s="42">
        <v>61783.18</v>
      </c>
      <c r="AG284" s="47">
        <f t="shared" si="110"/>
        <v>0</v>
      </c>
      <c r="AH284" s="48">
        <f t="shared" si="111"/>
        <v>102.26052316359693</v>
      </c>
      <c r="AI284" s="48"/>
      <c r="AJ284" s="48"/>
      <c r="AK284" s="45">
        <v>43016</v>
      </c>
      <c r="AL284" s="42">
        <v>39912.58</v>
      </c>
      <c r="AM284" s="47">
        <f t="shared" si="112"/>
        <v>0</v>
      </c>
      <c r="AN284" s="48">
        <f t="shared" si="113"/>
        <v>102.45456648039846</v>
      </c>
      <c r="AO284" s="48"/>
      <c r="AP284" s="48"/>
      <c r="AQ284" s="60">
        <f t="shared" si="96"/>
        <v>102.36430122616844</v>
      </c>
      <c r="AR284" s="48"/>
      <c r="AS284" s="42">
        <f t="shared" si="97"/>
        <v>102.0750496858263</v>
      </c>
      <c r="AT284" s="42">
        <f t="shared" si="98"/>
        <v>102.68147490392143</v>
      </c>
      <c r="AU284" s="48"/>
      <c r="AV284" s="48"/>
      <c r="AW284" s="48"/>
      <c r="AX284" s="48"/>
      <c r="AY284" s="48"/>
    </row>
    <row r="285" spans="2:51" x14ac:dyDescent="0.2">
      <c r="B285" s="45">
        <v>43017</v>
      </c>
      <c r="C285" s="42">
        <v>35866.800000000003</v>
      </c>
      <c r="D285" s="47">
        <f t="shared" si="99"/>
        <v>-2.5293573708031758E-3</v>
      </c>
      <c r="E285" s="48">
        <f t="shared" si="100"/>
        <v>101.86864844000958</v>
      </c>
      <c r="G285" s="45">
        <v>43017</v>
      </c>
      <c r="H285" s="42">
        <v>35839.22</v>
      </c>
      <c r="I285" s="47">
        <f t="shared" si="101"/>
        <v>-2.298327087354779E-3</v>
      </c>
      <c r="J285" s="48">
        <f t="shared" si="102"/>
        <v>102.35145008658935</v>
      </c>
      <c r="L285" s="45">
        <v>43017</v>
      </c>
      <c r="M285" s="42">
        <v>39619.96</v>
      </c>
      <c r="N285" s="47">
        <f t="shared" si="103"/>
        <v>-2.6981547883501156E-3</v>
      </c>
      <c r="O285" s="48">
        <f t="shared" si="104"/>
        <v>101.79963540174541</v>
      </c>
      <c r="Q285" s="45">
        <v>43017</v>
      </c>
      <c r="R285" s="42">
        <v>37555.279999999999</v>
      </c>
      <c r="S285" s="47">
        <f t="shared" si="105"/>
        <v>-2.5454754068405805E-3</v>
      </c>
      <c r="T285" s="48">
        <f t="shared" si="106"/>
        <v>102.42010173481538</v>
      </c>
      <c r="V285" s="45">
        <v>43017</v>
      </c>
      <c r="W285" s="42">
        <v>1480.6</v>
      </c>
      <c r="X285" s="47">
        <f t="shared" si="114"/>
        <v>1.013205444289067E-4</v>
      </c>
      <c r="Y285" s="42">
        <f t="shared" si="95"/>
        <v>3.4846558929269023E-5</v>
      </c>
      <c r="Z285" s="48">
        <f t="shared" si="107"/>
        <v>100.64919615240822</v>
      </c>
      <c r="AA285" s="48">
        <f t="shared" si="108"/>
        <v>101.69742462661355</v>
      </c>
      <c r="AB285" s="48">
        <f t="shared" si="109"/>
        <v>100.63899935420288</v>
      </c>
      <c r="AC285" s="48">
        <f t="shared" si="109"/>
        <v>101.68357866824721</v>
      </c>
      <c r="AD285" s="48"/>
      <c r="AE285" s="45">
        <v>43017</v>
      </c>
      <c r="AF285" s="42">
        <v>61629.89</v>
      </c>
      <c r="AG285" s="47">
        <f t="shared" si="110"/>
        <v>-2.4810959876134797E-3</v>
      </c>
      <c r="AH285" s="48">
        <f t="shared" si="111"/>
        <v>102.00680498988447</v>
      </c>
      <c r="AI285" s="48"/>
      <c r="AJ285" s="48"/>
      <c r="AK285" s="45">
        <v>43017</v>
      </c>
      <c r="AL285" s="42">
        <v>39818.769999999997</v>
      </c>
      <c r="AM285" s="47">
        <f t="shared" si="112"/>
        <v>-2.3503867702865389E-3</v>
      </c>
      <c r="AN285" s="48">
        <f t="shared" si="113"/>
        <v>102.21375862278748</v>
      </c>
      <c r="AO285" s="48"/>
      <c r="AP285" s="48"/>
      <c r="AQ285" s="60">
        <f t="shared" si="96"/>
        <v>102.11006654597195</v>
      </c>
      <c r="AR285" s="48"/>
      <c r="AS285" s="42">
        <f t="shared" si="97"/>
        <v>101.79963540174541</v>
      </c>
      <c r="AT285" s="42">
        <f t="shared" si="98"/>
        <v>102.42010173481538</v>
      </c>
      <c r="AU285" s="48"/>
      <c r="AV285" s="48"/>
      <c r="AW285" s="48"/>
      <c r="AX285" s="48"/>
      <c r="AY285" s="48"/>
    </row>
    <row r="286" spans="2:51" x14ac:dyDescent="0.2">
      <c r="B286" s="45">
        <v>43018</v>
      </c>
      <c r="C286" s="42">
        <v>35687.589999999997</v>
      </c>
      <c r="D286" s="47">
        <f t="shared" si="99"/>
        <v>-4.9965427637816973E-3</v>
      </c>
      <c r="E286" s="48">
        <f t="shared" si="100"/>
        <v>101.35965738179043</v>
      </c>
      <c r="G286" s="45">
        <v>43018</v>
      </c>
      <c r="H286" s="42">
        <v>35646.69</v>
      </c>
      <c r="I286" s="47">
        <f t="shared" si="101"/>
        <v>-5.3720477175562831E-3</v>
      </c>
      <c r="J286" s="48">
        <f t="shared" si="102"/>
        <v>101.80161321276312</v>
      </c>
      <c r="L286" s="45">
        <v>43018</v>
      </c>
      <c r="M286" s="42">
        <v>39391.379999999997</v>
      </c>
      <c r="N286" s="47">
        <f t="shared" si="103"/>
        <v>-5.7693142547342591E-3</v>
      </c>
      <c r="O286" s="48">
        <f t="shared" si="104"/>
        <v>101.21232131409536</v>
      </c>
      <c r="Q286" s="45">
        <v>43018</v>
      </c>
      <c r="R286" s="42">
        <v>37327.75</v>
      </c>
      <c r="S286" s="47">
        <f t="shared" si="105"/>
        <v>-6.0585355774207539E-3</v>
      </c>
      <c r="T286" s="48">
        <f t="shared" si="106"/>
        <v>101.79958590461194</v>
      </c>
      <c r="V286" s="45">
        <v>43018</v>
      </c>
      <c r="W286" s="42">
        <v>1475.5</v>
      </c>
      <c r="X286" s="47">
        <f t="shared" si="114"/>
        <v>-3.4445495069566068E-3</v>
      </c>
      <c r="Y286" s="42">
        <f t="shared" si="95"/>
        <v>3.4846558929269023E-5</v>
      </c>
      <c r="Z286" s="48">
        <f t="shared" si="107"/>
        <v>100.30250501342587</v>
      </c>
      <c r="AA286" s="48">
        <f t="shared" si="108"/>
        <v>101.3506666180574</v>
      </c>
      <c r="AB286" s="48">
        <f t="shared" si="109"/>
        <v>100.64919615240822</v>
      </c>
      <c r="AC286" s="48">
        <f t="shared" si="109"/>
        <v>101.69742462661355</v>
      </c>
      <c r="AD286" s="48"/>
      <c r="AE286" s="45">
        <v>43018</v>
      </c>
      <c r="AF286" s="42">
        <v>61281.65</v>
      </c>
      <c r="AG286" s="47">
        <f t="shared" si="110"/>
        <v>-5.6505049741285562E-3</v>
      </c>
      <c r="AH286" s="48">
        <f t="shared" si="111"/>
        <v>101.43041503089417</v>
      </c>
      <c r="AI286" s="48"/>
      <c r="AJ286" s="48"/>
      <c r="AK286" s="45">
        <v>43018</v>
      </c>
      <c r="AL286" s="42">
        <v>39608.870000000003</v>
      </c>
      <c r="AM286" s="47">
        <f t="shared" si="112"/>
        <v>-5.2713833199767857E-3</v>
      </c>
      <c r="AN286" s="48">
        <f t="shared" si="113"/>
        <v>101.67495072051119</v>
      </c>
      <c r="AO286" s="48"/>
      <c r="AP286" s="48"/>
      <c r="AQ286" s="60">
        <f t="shared" si="96"/>
        <v>101.54642392744438</v>
      </c>
      <c r="AR286" s="48"/>
      <c r="AS286" s="42">
        <f t="shared" si="97"/>
        <v>101.21232131409536</v>
      </c>
      <c r="AT286" s="42">
        <f t="shared" si="98"/>
        <v>101.80161321276312</v>
      </c>
      <c r="AU286" s="48"/>
      <c r="AV286" s="48"/>
      <c r="AW286" s="48"/>
      <c r="AX286" s="48"/>
      <c r="AY286" s="48"/>
    </row>
    <row r="287" spans="2:51" x14ac:dyDescent="0.2">
      <c r="B287" s="45">
        <v>43019</v>
      </c>
      <c r="C287" s="42">
        <v>35566.660000000003</v>
      </c>
      <c r="D287" s="47">
        <f t="shared" si="99"/>
        <v>-3.3885728904640144E-3</v>
      </c>
      <c r="E287" s="48">
        <f t="shared" si="100"/>
        <v>101.01619279459977</v>
      </c>
      <c r="G287" s="45">
        <v>43019</v>
      </c>
      <c r="H287" s="42">
        <v>35542.949999999997</v>
      </c>
      <c r="I287" s="47">
        <f t="shared" si="101"/>
        <v>-2.9102281305782851E-3</v>
      </c>
      <c r="J287" s="48">
        <f t="shared" si="102"/>
        <v>101.50534729425308</v>
      </c>
      <c r="L287" s="45">
        <v>43019</v>
      </c>
      <c r="M287" s="42">
        <v>39301.49</v>
      </c>
      <c r="N287" s="47">
        <f t="shared" si="103"/>
        <v>-2.2819713348453119E-3</v>
      </c>
      <c r="O287" s="48">
        <f t="shared" si="104"/>
        <v>100.98135769812345</v>
      </c>
      <c r="Q287" s="45">
        <v>43019</v>
      </c>
      <c r="R287" s="42">
        <v>37217.1</v>
      </c>
      <c r="S287" s="47">
        <f t="shared" si="105"/>
        <v>-2.9642826047645565E-3</v>
      </c>
      <c r="T287" s="48">
        <f t="shared" si="106"/>
        <v>101.49782316294267</v>
      </c>
      <c r="V287" s="45">
        <v>43019</v>
      </c>
      <c r="W287" s="42">
        <v>1474.47</v>
      </c>
      <c r="X287" s="47">
        <f t="shared" si="114"/>
        <v>-6.9806845137243556E-4</v>
      </c>
      <c r="Y287" s="42">
        <f t="shared" si="95"/>
        <v>3.4846558929269023E-5</v>
      </c>
      <c r="Z287" s="48">
        <f t="shared" si="107"/>
        <v>100.23248699908237</v>
      </c>
      <c r="AA287" s="48">
        <f t="shared" si="108"/>
        <v>101.2834486371426</v>
      </c>
      <c r="AB287" s="48">
        <f t="shared" si="109"/>
        <v>100.30250501342587</v>
      </c>
      <c r="AC287" s="48">
        <f t="shared" si="109"/>
        <v>101.3506666180574</v>
      </c>
      <c r="AD287" s="48"/>
      <c r="AE287" s="45">
        <v>43019</v>
      </c>
      <c r="AF287" s="42">
        <v>61115.43</v>
      </c>
      <c r="AG287" s="47">
        <f t="shared" si="110"/>
        <v>-2.712394330113499E-3</v>
      </c>
      <c r="AH287" s="48">
        <f t="shared" si="111"/>
        <v>101.15529574826331</v>
      </c>
      <c r="AI287" s="48"/>
      <c r="AJ287" s="48"/>
      <c r="AK287" s="45">
        <v>43019</v>
      </c>
      <c r="AL287" s="42">
        <v>39523.74</v>
      </c>
      <c r="AM287" s="47">
        <f t="shared" si="112"/>
        <v>-2.1492660608597447E-3</v>
      </c>
      <c r="AN287" s="48">
        <f t="shared" si="113"/>
        <v>101.45642419968802</v>
      </c>
      <c r="AO287" s="48"/>
      <c r="AP287" s="48"/>
      <c r="AQ287" s="60">
        <f t="shared" si="96"/>
        <v>101.26874014964504</v>
      </c>
      <c r="AR287" s="48"/>
      <c r="AS287" s="42">
        <f t="shared" si="97"/>
        <v>100.98135769812345</v>
      </c>
      <c r="AT287" s="42">
        <f t="shared" si="98"/>
        <v>101.50534729425308</v>
      </c>
      <c r="AU287" s="48"/>
      <c r="AV287" s="48"/>
      <c r="AW287" s="48"/>
      <c r="AX287" s="48"/>
      <c r="AY287" s="48"/>
    </row>
    <row r="288" spans="2:51" x14ac:dyDescent="0.2">
      <c r="B288" s="45">
        <v>43020</v>
      </c>
      <c r="C288" s="42">
        <v>35525.78</v>
      </c>
      <c r="D288" s="47">
        <f t="shared" si="99"/>
        <v>-1.1493910308137956E-3</v>
      </c>
      <c r="E288" s="48">
        <f t="shared" si="100"/>
        <v>100.9000856886347</v>
      </c>
      <c r="G288" s="45">
        <v>43020</v>
      </c>
      <c r="H288" s="42">
        <v>35517.78</v>
      </c>
      <c r="I288" s="47">
        <f t="shared" si="101"/>
        <v>-7.0815731389761716E-4</v>
      </c>
      <c r="J288" s="48">
        <f t="shared" si="102"/>
        <v>101.43346554016694</v>
      </c>
      <c r="L288" s="45">
        <v>43020</v>
      </c>
      <c r="M288" s="42">
        <v>39289.11</v>
      </c>
      <c r="N288" s="47">
        <f t="shared" si="103"/>
        <v>-3.1500077986856834E-4</v>
      </c>
      <c r="O288" s="48">
        <f t="shared" si="104"/>
        <v>100.94954849169635</v>
      </c>
      <c r="Q288" s="45">
        <v>43020</v>
      </c>
      <c r="R288" s="42">
        <v>37197.839999999997</v>
      </c>
      <c r="S288" s="47">
        <f t="shared" si="105"/>
        <v>-5.1750405055750459E-4</v>
      </c>
      <c r="T288" s="48">
        <f t="shared" si="106"/>
        <v>101.44529762833308</v>
      </c>
      <c r="V288" s="45">
        <v>43020</v>
      </c>
      <c r="W288" s="42">
        <v>1471.71</v>
      </c>
      <c r="X288" s="47">
        <f t="shared" si="114"/>
        <v>-1.871859040875723E-3</v>
      </c>
      <c r="Y288" s="42">
        <f t="shared" si="95"/>
        <v>3.4846558929269023E-5</v>
      </c>
      <c r="Z288" s="48">
        <f t="shared" si="107"/>
        <v>100.04486591210367</v>
      </c>
      <c r="AA288" s="48">
        <f t="shared" si="108"/>
        <v>101.09738967778158</v>
      </c>
      <c r="AB288" s="48">
        <f t="shared" si="109"/>
        <v>100.23248699908237</v>
      </c>
      <c r="AC288" s="48">
        <f t="shared" si="109"/>
        <v>101.2834486371426</v>
      </c>
      <c r="AD288" s="48"/>
      <c r="AE288" s="45">
        <v>43020</v>
      </c>
      <c r="AF288" s="42">
        <v>61087.6</v>
      </c>
      <c r="AG288" s="47">
        <f t="shared" si="110"/>
        <v>-4.553678179144427E-4</v>
      </c>
      <c r="AH288" s="48">
        <f t="shared" si="111"/>
        <v>101.10923288196794</v>
      </c>
      <c r="AI288" s="48"/>
      <c r="AJ288" s="48"/>
      <c r="AK288" s="45">
        <v>43020</v>
      </c>
      <c r="AL288" s="42">
        <v>39511.199999999997</v>
      </c>
      <c r="AM288" s="47">
        <f t="shared" si="112"/>
        <v>-3.1727766653666389E-4</v>
      </c>
      <c r="AN288" s="48">
        <f t="shared" si="113"/>
        <v>101.42423434216279</v>
      </c>
      <c r="AO288" s="48"/>
      <c r="AP288" s="48"/>
      <c r="AQ288" s="60">
        <f t="shared" si="96"/>
        <v>101.2103107621603</v>
      </c>
      <c r="AR288" s="48"/>
      <c r="AS288" s="42">
        <f t="shared" si="97"/>
        <v>100.9000856886347</v>
      </c>
      <c r="AT288" s="42">
        <f t="shared" si="98"/>
        <v>101.44529762833308</v>
      </c>
      <c r="AU288" s="48"/>
      <c r="AV288" s="48"/>
      <c r="AW288" s="48"/>
      <c r="AX288" s="48"/>
      <c r="AY288" s="48"/>
    </row>
    <row r="289" spans="2:51" x14ac:dyDescent="0.2">
      <c r="B289" s="45">
        <v>43021</v>
      </c>
      <c r="C289" s="42">
        <v>35477.83</v>
      </c>
      <c r="D289" s="47">
        <f t="shared" si="99"/>
        <v>-1.3497240595420346E-3</v>
      </c>
      <c r="E289" s="48">
        <f t="shared" si="100"/>
        <v>100.7638984153709</v>
      </c>
      <c r="G289" s="45">
        <v>43021</v>
      </c>
      <c r="H289" s="42">
        <v>35488.43</v>
      </c>
      <c r="I289" s="47">
        <f t="shared" si="101"/>
        <v>-8.2634669171322006E-4</v>
      </c>
      <c r="J289" s="48">
        <f t="shared" si="102"/>
        <v>101.34964633148881</v>
      </c>
      <c r="L289" s="45">
        <v>43021</v>
      </c>
      <c r="M289" s="42">
        <v>39249.56</v>
      </c>
      <c r="N289" s="47">
        <f t="shared" si="103"/>
        <v>-1.0066402624036019E-3</v>
      </c>
      <c r="O289" s="48">
        <f t="shared" si="104"/>
        <v>100.84792861171314</v>
      </c>
      <c r="Q289" s="45">
        <v>43021</v>
      </c>
      <c r="R289" s="42">
        <v>37153.339999999997</v>
      </c>
      <c r="S289" s="47">
        <f t="shared" si="105"/>
        <v>-1.1963060220701038E-3</v>
      </c>
      <c r="T289" s="48">
        <f t="shared" si="106"/>
        <v>101.32393800786961</v>
      </c>
      <c r="V289" s="45">
        <v>43021</v>
      </c>
      <c r="W289" s="42">
        <v>1470.98</v>
      </c>
      <c r="X289" s="47">
        <f t="shared" si="114"/>
        <v>-4.9602163469708582E-4</v>
      </c>
      <c r="Y289" s="42">
        <f t="shared" si="95"/>
        <v>3.4846558929269023E-5</v>
      </c>
      <c r="Z289" s="48">
        <f t="shared" si="107"/>
        <v>99.995241494170898</v>
      </c>
      <c r="AA289" s="48">
        <f t="shared" si="108"/>
        <v>101.050766081437</v>
      </c>
      <c r="AB289" s="48">
        <f t="shared" si="109"/>
        <v>100.04486591210367</v>
      </c>
      <c r="AC289" s="48">
        <f t="shared" si="109"/>
        <v>101.09738967778158</v>
      </c>
      <c r="AD289" s="48"/>
      <c r="AE289" s="45">
        <v>43021</v>
      </c>
      <c r="AF289" s="42">
        <v>61019.74</v>
      </c>
      <c r="AG289" s="47">
        <f t="shared" si="110"/>
        <v>-1.110863743214674E-3</v>
      </c>
      <c r="AH289" s="48">
        <f t="shared" si="111"/>
        <v>100.99691430105511</v>
      </c>
      <c r="AI289" s="48"/>
      <c r="AJ289" s="48"/>
      <c r="AK289" s="45">
        <v>43021</v>
      </c>
      <c r="AL289" s="42">
        <v>39459.730000000003</v>
      </c>
      <c r="AM289" s="47">
        <f t="shared" si="112"/>
        <v>-1.3026686104191665E-3</v>
      </c>
      <c r="AN289" s="48">
        <f t="shared" si="113"/>
        <v>101.29211217574945</v>
      </c>
      <c r="AO289" s="48"/>
      <c r="AP289" s="48"/>
      <c r="AQ289" s="60">
        <f t="shared" si="96"/>
        <v>101.09573964054118</v>
      </c>
      <c r="AR289" s="48"/>
      <c r="AS289" s="42">
        <f t="shared" si="97"/>
        <v>100.7638984153709</v>
      </c>
      <c r="AT289" s="42">
        <f t="shared" si="98"/>
        <v>101.34964633148881</v>
      </c>
      <c r="AU289" s="48"/>
      <c r="AV289" s="48"/>
      <c r="AW289" s="48"/>
      <c r="AX289" s="48"/>
      <c r="AY289" s="48"/>
    </row>
    <row r="290" spans="2:51" x14ac:dyDescent="0.2">
      <c r="B290" s="45">
        <v>43022</v>
      </c>
      <c r="C290" s="42">
        <v>35477.83</v>
      </c>
      <c r="D290" s="47">
        <f t="shared" si="99"/>
        <v>0</v>
      </c>
      <c r="E290" s="48">
        <f t="shared" si="100"/>
        <v>100.7638984153709</v>
      </c>
      <c r="G290" s="45">
        <v>43022</v>
      </c>
      <c r="H290" s="42">
        <v>35488.43</v>
      </c>
      <c r="I290" s="47">
        <f t="shared" si="101"/>
        <v>0</v>
      </c>
      <c r="J290" s="48">
        <f t="shared" si="102"/>
        <v>101.34964633148881</v>
      </c>
      <c r="L290" s="45">
        <v>43022</v>
      </c>
      <c r="M290" s="42">
        <v>39249.56</v>
      </c>
      <c r="N290" s="47">
        <f t="shared" si="103"/>
        <v>0</v>
      </c>
      <c r="O290" s="48">
        <f t="shared" si="104"/>
        <v>100.84792861171314</v>
      </c>
      <c r="Q290" s="45">
        <v>43022</v>
      </c>
      <c r="R290" s="42">
        <v>37153.339999999997</v>
      </c>
      <c r="S290" s="47">
        <f t="shared" si="105"/>
        <v>0</v>
      </c>
      <c r="T290" s="48">
        <f t="shared" si="106"/>
        <v>101.32393800786961</v>
      </c>
      <c r="V290" s="45">
        <v>43022</v>
      </c>
      <c r="W290" s="42">
        <v>1470.95</v>
      </c>
      <c r="X290" s="47">
        <f t="shared" si="114"/>
        <v>-2.0394566887405041E-5</v>
      </c>
      <c r="Y290" s="42">
        <f t="shared" si="95"/>
        <v>3.4846558929269023E-5</v>
      </c>
      <c r="Z290" s="48">
        <f t="shared" si="107"/>
        <v>99.993202134529824</v>
      </c>
      <c r="AA290" s="48">
        <f t="shared" si="108"/>
        <v>101.05222646630422</v>
      </c>
      <c r="AB290" s="48">
        <f t="shared" si="109"/>
        <v>99.995241494170898</v>
      </c>
      <c r="AC290" s="48">
        <f t="shared" si="109"/>
        <v>101.050766081437</v>
      </c>
      <c r="AD290" s="48"/>
      <c r="AE290" s="45">
        <v>43022</v>
      </c>
      <c r="AF290" s="42">
        <v>61019.74</v>
      </c>
      <c r="AG290" s="47">
        <f t="shared" si="110"/>
        <v>0</v>
      </c>
      <c r="AH290" s="48">
        <f t="shared" si="111"/>
        <v>100.99691430105511</v>
      </c>
      <c r="AI290" s="48"/>
      <c r="AJ290" s="48"/>
      <c r="AK290" s="45">
        <v>43022</v>
      </c>
      <c r="AL290" s="42">
        <v>39459.730000000003</v>
      </c>
      <c r="AM290" s="47">
        <f t="shared" si="112"/>
        <v>0</v>
      </c>
      <c r="AN290" s="48">
        <f t="shared" si="113"/>
        <v>101.29211217574945</v>
      </c>
      <c r="AO290" s="48"/>
      <c r="AP290" s="48"/>
      <c r="AQ290" s="60">
        <f t="shared" si="96"/>
        <v>101.09573964054118</v>
      </c>
      <c r="AR290" s="48"/>
      <c r="AS290" s="42">
        <f t="shared" si="97"/>
        <v>100.7638984153709</v>
      </c>
      <c r="AT290" s="42">
        <f t="shared" si="98"/>
        <v>101.34964633148881</v>
      </c>
      <c r="AU290" s="48"/>
      <c r="AV290" s="48"/>
      <c r="AW290" s="48"/>
      <c r="AX290" s="48"/>
      <c r="AY290" s="48"/>
    </row>
    <row r="291" spans="2:51" x14ac:dyDescent="0.2">
      <c r="B291" s="45">
        <v>43023</v>
      </c>
      <c r="C291" s="42">
        <v>35477.83</v>
      </c>
      <c r="D291" s="47">
        <f t="shared" si="99"/>
        <v>0</v>
      </c>
      <c r="E291" s="48">
        <f t="shared" si="100"/>
        <v>100.7638984153709</v>
      </c>
      <c r="G291" s="45">
        <v>43023</v>
      </c>
      <c r="H291" s="42">
        <v>35488.43</v>
      </c>
      <c r="I291" s="47">
        <f t="shared" si="101"/>
        <v>0</v>
      </c>
      <c r="J291" s="48">
        <f t="shared" si="102"/>
        <v>101.34964633148881</v>
      </c>
      <c r="L291" s="45">
        <v>43023</v>
      </c>
      <c r="M291" s="42">
        <v>39249.56</v>
      </c>
      <c r="N291" s="47">
        <f t="shared" si="103"/>
        <v>0</v>
      </c>
      <c r="O291" s="48">
        <f t="shared" si="104"/>
        <v>100.84792861171314</v>
      </c>
      <c r="Q291" s="45">
        <v>43023</v>
      </c>
      <c r="R291" s="42">
        <v>37153.339999999997</v>
      </c>
      <c r="S291" s="47">
        <f t="shared" si="105"/>
        <v>0</v>
      </c>
      <c r="T291" s="48">
        <f t="shared" si="106"/>
        <v>101.32393800786961</v>
      </c>
      <c r="V291" s="45">
        <v>43023</v>
      </c>
      <c r="W291" s="42">
        <v>1470.95</v>
      </c>
      <c r="X291" s="47">
        <f t="shared" si="114"/>
        <v>0</v>
      </c>
      <c r="Y291" s="42">
        <f t="shared" si="95"/>
        <v>3.4846558929269023E-5</v>
      </c>
      <c r="Z291" s="48">
        <f t="shared" si="107"/>
        <v>99.993202134529824</v>
      </c>
      <c r="AA291" s="48">
        <f t="shared" si="108"/>
        <v>101.05574778866871</v>
      </c>
      <c r="AB291" s="48">
        <f t="shared" si="109"/>
        <v>99.993202134529824</v>
      </c>
      <c r="AC291" s="48">
        <f t="shared" si="109"/>
        <v>101.05222646630422</v>
      </c>
      <c r="AD291" s="48"/>
      <c r="AE291" s="45">
        <v>43023</v>
      </c>
      <c r="AF291" s="42">
        <v>61019.74</v>
      </c>
      <c r="AG291" s="47">
        <f t="shared" si="110"/>
        <v>0</v>
      </c>
      <c r="AH291" s="48">
        <f t="shared" si="111"/>
        <v>100.99691430105511</v>
      </c>
      <c r="AI291" s="48"/>
      <c r="AJ291" s="48"/>
      <c r="AK291" s="45">
        <v>43023</v>
      </c>
      <c r="AL291" s="42">
        <v>39459.730000000003</v>
      </c>
      <c r="AM291" s="47">
        <f t="shared" si="112"/>
        <v>0</v>
      </c>
      <c r="AN291" s="48">
        <f t="shared" si="113"/>
        <v>101.29211217574945</v>
      </c>
      <c r="AO291" s="48"/>
      <c r="AP291" s="48"/>
      <c r="AQ291" s="60">
        <f t="shared" si="96"/>
        <v>101.09573964054118</v>
      </c>
      <c r="AR291" s="48"/>
      <c r="AS291" s="42">
        <f t="shared" si="97"/>
        <v>100.7638984153709</v>
      </c>
      <c r="AT291" s="42">
        <f t="shared" si="98"/>
        <v>101.34964633148881</v>
      </c>
      <c r="AU291" s="48"/>
      <c r="AV291" s="48"/>
      <c r="AW291" s="48"/>
      <c r="AX291" s="48"/>
      <c r="AY291" s="48"/>
    </row>
    <row r="292" spans="2:51" x14ac:dyDescent="0.2">
      <c r="B292" s="45">
        <v>43024</v>
      </c>
      <c r="C292" s="42">
        <v>35488.959999999999</v>
      </c>
      <c r="D292" s="47">
        <f t="shared" si="99"/>
        <v>3.137170452645055E-4</v>
      </c>
      <c r="E292" s="48">
        <f t="shared" si="100"/>
        <v>100.7955097678511</v>
      </c>
      <c r="G292" s="45">
        <v>43024</v>
      </c>
      <c r="H292" s="42">
        <v>35488.29</v>
      </c>
      <c r="I292" s="47">
        <f t="shared" si="101"/>
        <v>-3.9449476914032999E-6</v>
      </c>
      <c r="J292" s="48">
        <f t="shared" si="102"/>
        <v>101.3492465124355</v>
      </c>
      <c r="L292" s="45">
        <v>43024</v>
      </c>
      <c r="M292" s="42">
        <v>39241.160000000003</v>
      </c>
      <c r="N292" s="47">
        <f t="shared" si="103"/>
        <v>-2.1401513800389793E-4</v>
      </c>
      <c r="O292" s="48">
        <f t="shared" si="104"/>
        <v>100.82634562835391</v>
      </c>
      <c r="Q292" s="45">
        <v>43024</v>
      </c>
      <c r="R292" s="42">
        <v>37156.5</v>
      </c>
      <c r="S292" s="47">
        <f t="shared" si="105"/>
        <v>8.5052918526340449E-5</v>
      </c>
      <c r="T292" s="48">
        <f t="shared" si="106"/>
        <v>101.33255590451377</v>
      </c>
      <c r="V292" s="45">
        <v>43024</v>
      </c>
      <c r="W292" s="42">
        <v>1470.01</v>
      </c>
      <c r="X292" s="47">
        <f t="shared" si="114"/>
        <v>-6.3904279547233322E-4</v>
      </c>
      <c r="Y292" s="42">
        <f t="shared" si="95"/>
        <v>3.4846558929269023E-5</v>
      </c>
      <c r="Z292" s="48">
        <f t="shared" si="107"/>
        <v>99.929302199109543</v>
      </c>
      <c r="AA292" s="48">
        <f t="shared" si="108"/>
        <v>100.99469028617375</v>
      </c>
      <c r="AB292" s="48">
        <f t="shared" si="109"/>
        <v>99.993202134529824</v>
      </c>
      <c r="AC292" s="48">
        <f t="shared" si="109"/>
        <v>101.05574778866871</v>
      </c>
      <c r="AD292" s="48"/>
      <c r="AE292" s="45">
        <v>43024</v>
      </c>
      <c r="AF292" s="42">
        <v>61017.42</v>
      </c>
      <c r="AG292" s="47">
        <f t="shared" si="110"/>
        <v>-3.8020483207557021E-5</v>
      </c>
      <c r="AH292" s="48">
        <f t="shared" si="111"/>
        <v>100.99307434957092</v>
      </c>
      <c r="AI292" s="48"/>
      <c r="AJ292" s="48"/>
      <c r="AK292" s="45">
        <v>43024</v>
      </c>
      <c r="AL292" s="42">
        <v>39464.93</v>
      </c>
      <c r="AM292" s="47">
        <f t="shared" si="112"/>
        <v>1.3177991841284431E-4</v>
      </c>
      <c r="AN292" s="48">
        <f t="shared" si="113"/>
        <v>101.30546044202784</v>
      </c>
      <c r="AO292" s="48"/>
      <c r="AP292" s="48"/>
      <c r="AQ292" s="60">
        <f t="shared" si="96"/>
        <v>101.10036543412549</v>
      </c>
      <c r="AR292" s="48"/>
      <c r="AS292" s="42">
        <f t="shared" si="97"/>
        <v>100.7955097678511</v>
      </c>
      <c r="AT292" s="42">
        <f t="shared" si="98"/>
        <v>101.3492465124355</v>
      </c>
      <c r="AU292" s="48"/>
      <c r="AV292" s="48"/>
      <c r="AW292" s="48"/>
      <c r="AX292" s="48"/>
      <c r="AY292" s="48"/>
    </row>
    <row r="293" spans="2:51" x14ac:dyDescent="0.2">
      <c r="B293" s="45">
        <v>43025</v>
      </c>
      <c r="C293" s="42">
        <v>35474.129999999997</v>
      </c>
      <c r="D293" s="47">
        <f t="shared" si="99"/>
        <v>-4.1787643255819518E-4</v>
      </c>
      <c r="E293" s="48">
        <f t="shared" si="100"/>
        <v>100.75338969981142</v>
      </c>
      <c r="G293" s="45">
        <v>43025</v>
      </c>
      <c r="H293" s="42">
        <v>35471.74</v>
      </c>
      <c r="I293" s="47">
        <f t="shared" si="101"/>
        <v>-4.6635101324976613E-4</v>
      </c>
      <c r="J293" s="48">
        <f t="shared" si="102"/>
        <v>101.30198218863232</v>
      </c>
      <c r="L293" s="45">
        <v>43025</v>
      </c>
      <c r="M293" s="42">
        <v>39219.49</v>
      </c>
      <c r="N293" s="47">
        <f t="shared" si="103"/>
        <v>-5.5222628485007696E-4</v>
      </c>
      <c r="O293" s="48">
        <f t="shared" si="104"/>
        <v>100.77066667009255</v>
      </c>
      <c r="Q293" s="45">
        <v>43025</v>
      </c>
      <c r="R293" s="42">
        <v>37138.93</v>
      </c>
      <c r="S293" s="47">
        <f t="shared" si="105"/>
        <v>-4.7286477466934596E-4</v>
      </c>
      <c r="T293" s="48">
        <f t="shared" si="106"/>
        <v>101.2846393082993</v>
      </c>
      <c r="V293" s="45">
        <v>43025</v>
      </c>
      <c r="W293" s="42">
        <v>1468.56</v>
      </c>
      <c r="X293" s="47">
        <f t="shared" si="114"/>
        <v>-9.8638784770177512E-4</v>
      </c>
      <c r="Y293" s="42">
        <f t="shared" si="95"/>
        <v>3.4846558929269023E-5</v>
      </c>
      <c r="Z293" s="48">
        <f t="shared" si="107"/>
        <v>99.83073314979103</v>
      </c>
      <c r="AA293" s="48">
        <f t="shared" si="108"/>
        <v>100.89858966841966</v>
      </c>
      <c r="AB293" s="48">
        <f t="shared" si="109"/>
        <v>99.929302199109543</v>
      </c>
      <c r="AC293" s="48">
        <f t="shared" si="109"/>
        <v>100.99469028617375</v>
      </c>
      <c r="AD293" s="48"/>
      <c r="AE293" s="45">
        <v>43025</v>
      </c>
      <c r="AF293" s="42">
        <v>60976.75</v>
      </c>
      <c r="AG293" s="47">
        <f t="shared" si="110"/>
        <v>-6.6653096771374098E-4</v>
      </c>
      <c r="AH293" s="48">
        <f t="shared" si="111"/>
        <v>100.92575933799232</v>
      </c>
      <c r="AI293" s="48"/>
      <c r="AJ293" s="48"/>
      <c r="AK293" s="45">
        <v>43025</v>
      </c>
      <c r="AL293" s="42">
        <v>39443.03</v>
      </c>
      <c r="AM293" s="47">
        <f t="shared" si="112"/>
        <v>-5.5492306713833539E-4</v>
      </c>
      <c r="AN293" s="48">
        <f t="shared" si="113"/>
        <v>101.24924370520148</v>
      </c>
      <c r="AO293" s="48"/>
      <c r="AP293" s="48"/>
      <c r="AQ293" s="60">
        <f t="shared" si="96"/>
        <v>101.0476134850049</v>
      </c>
      <c r="AR293" s="48"/>
      <c r="AS293" s="42">
        <f t="shared" si="97"/>
        <v>100.75338969981142</v>
      </c>
      <c r="AT293" s="42">
        <f t="shared" si="98"/>
        <v>101.30198218863232</v>
      </c>
      <c r="AU293" s="48"/>
      <c r="AV293" s="48"/>
      <c r="AW293" s="48"/>
      <c r="AX293" s="48"/>
      <c r="AY293" s="48"/>
    </row>
    <row r="294" spans="2:51" x14ac:dyDescent="0.2">
      <c r="B294" s="45">
        <v>43026</v>
      </c>
      <c r="C294" s="42">
        <v>35456.370000000003</v>
      </c>
      <c r="D294" s="47">
        <f t="shared" si="99"/>
        <v>-5.0064652748338379E-4</v>
      </c>
      <c r="E294" s="48">
        <f t="shared" si="100"/>
        <v>100.70294786512603</v>
      </c>
      <c r="G294" s="45">
        <v>43026</v>
      </c>
      <c r="H294" s="42">
        <v>35460.089999999997</v>
      </c>
      <c r="I294" s="47">
        <f t="shared" si="101"/>
        <v>-3.2843046323638436E-4</v>
      </c>
      <c r="J294" s="48">
        <f t="shared" si="102"/>
        <v>101.26871153169535</v>
      </c>
      <c r="L294" s="45">
        <v>43026</v>
      </c>
      <c r="M294" s="42">
        <v>39190.589999999997</v>
      </c>
      <c r="N294" s="47">
        <f t="shared" si="103"/>
        <v>-7.3687852646731056E-4</v>
      </c>
      <c r="O294" s="48">
        <f t="shared" si="104"/>
        <v>100.69641092972557</v>
      </c>
      <c r="Q294" s="45">
        <v>43026</v>
      </c>
      <c r="R294" s="42">
        <v>37118.97</v>
      </c>
      <c r="S294" s="47">
        <f t="shared" si="105"/>
        <v>-5.3744143948142309E-4</v>
      </c>
      <c r="T294" s="48">
        <f t="shared" si="106"/>
        <v>101.23020474595209</v>
      </c>
      <c r="V294" s="45">
        <v>43026</v>
      </c>
      <c r="W294" s="42">
        <v>1467.82</v>
      </c>
      <c r="X294" s="47">
        <f t="shared" si="114"/>
        <v>-5.0389497194536226E-4</v>
      </c>
      <c r="Y294" s="42">
        <f t="shared" si="95"/>
        <v>3.4846558929269023E-5</v>
      </c>
      <c r="Z294" s="48">
        <f t="shared" si="107"/>
        <v>99.780428945311229</v>
      </c>
      <c r="AA294" s="48">
        <f t="shared" si="108"/>
        <v>100.85126334506013</v>
      </c>
      <c r="AB294" s="48">
        <f t="shared" si="109"/>
        <v>99.83073314979103</v>
      </c>
      <c r="AC294" s="48">
        <f t="shared" si="109"/>
        <v>100.89858966841966</v>
      </c>
      <c r="AD294" s="48"/>
      <c r="AE294" s="45">
        <v>43026</v>
      </c>
      <c r="AF294" s="42">
        <v>60936.1</v>
      </c>
      <c r="AG294" s="47">
        <f t="shared" si="110"/>
        <v>-6.6664753369116703E-4</v>
      </c>
      <c r="AH294" s="48">
        <f t="shared" si="111"/>
        <v>100.85847742944374</v>
      </c>
      <c r="AI294" s="48"/>
      <c r="AJ294" s="48"/>
      <c r="AK294" s="45">
        <v>43026</v>
      </c>
      <c r="AL294" s="42">
        <v>39415.33</v>
      </c>
      <c r="AM294" s="47">
        <f t="shared" si="112"/>
        <v>-7.0227870424754979E-4</v>
      </c>
      <c r="AN294" s="48">
        <f t="shared" si="113"/>
        <v>101.17813851752615</v>
      </c>
      <c r="AO294" s="48"/>
      <c r="AP294" s="48"/>
      <c r="AQ294" s="60">
        <f t="shared" si="96"/>
        <v>100.98914850324483</v>
      </c>
      <c r="AR294" s="48"/>
      <c r="AS294" s="42">
        <f t="shared" si="97"/>
        <v>100.69641092972557</v>
      </c>
      <c r="AT294" s="42">
        <f t="shared" si="98"/>
        <v>101.26871153169535</v>
      </c>
      <c r="AU294" s="48"/>
      <c r="AV294" s="48"/>
      <c r="AW294" s="48"/>
      <c r="AX294" s="48"/>
      <c r="AY294" s="48"/>
    </row>
    <row r="295" spans="2:51" x14ac:dyDescent="0.2">
      <c r="B295" s="45">
        <v>43027</v>
      </c>
      <c r="C295" s="42">
        <v>35467.72</v>
      </c>
      <c r="D295" s="47">
        <f t="shared" si="99"/>
        <v>3.2011173168600138E-4</v>
      </c>
      <c r="E295" s="48">
        <f t="shared" si="100"/>
        <v>100.73518406015303</v>
      </c>
      <c r="G295" s="45">
        <v>43027</v>
      </c>
      <c r="H295" s="42">
        <v>35453.360000000001</v>
      </c>
      <c r="I295" s="47">
        <f t="shared" si="101"/>
        <v>-1.8979083245407313E-4</v>
      </c>
      <c r="J295" s="48">
        <f t="shared" si="102"/>
        <v>101.24949165863219</v>
      </c>
      <c r="L295" s="45">
        <v>43027</v>
      </c>
      <c r="M295" s="42">
        <v>39180.839999999997</v>
      </c>
      <c r="N295" s="47">
        <f t="shared" si="103"/>
        <v>-2.4878421069951528E-4</v>
      </c>
      <c r="O295" s="48">
        <f t="shared" si="104"/>
        <v>100.67135925261215</v>
      </c>
      <c r="Q295" s="45">
        <v>43027</v>
      </c>
      <c r="R295" s="42">
        <v>37116.14</v>
      </c>
      <c r="S295" s="47">
        <f t="shared" si="105"/>
        <v>-7.6241339670879427E-5</v>
      </c>
      <c r="T295" s="48">
        <f t="shared" si="106"/>
        <v>101.22248681952711</v>
      </c>
      <c r="V295" s="45">
        <v>43027</v>
      </c>
      <c r="W295" s="42">
        <v>1471.18</v>
      </c>
      <c r="X295" s="47">
        <f t="shared" si="114"/>
        <v>2.2891090188170704E-3</v>
      </c>
      <c r="Y295" s="42">
        <f t="shared" si="95"/>
        <v>3.4846558929269023E-5</v>
      </c>
      <c r="Z295" s="48">
        <f t="shared" si="107"/>
        <v>100.00883722511138</v>
      </c>
      <c r="AA295" s="48">
        <f t="shared" si="108"/>
        <v>101.08563720103365</v>
      </c>
      <c r="AB295" s="48">
        <f t="shared" si="109"/>
        <v>99.780428945311229</v>
      </c>
      <c r="AC295" s="48">
        <f t="shared" si="109"/>
        <v>100.85126334506013</v>
      </c>
      <c r="AD295" s="48"/>
      <c r="AE295" s="45">
        <v>43027</v>
      </c>
      <c r="AF295" s="42">
        <v>60911.77</v>
      </c>
      <c r="AG295" s="47">
        <f t="shared" si="110"/>
        <v>-3.9927071145018367E-4</v>
      </c>
      <c r="AH295" s="48">
        <f t="shared" si="111"/>
        <v>100.81820759340471</v>
      </c>
      <c r="AI295" s="48"/>
      <c r="AJ295" s="48"/>
      <c r="AK295" s="45">
        <v>43027</v>
      </c>
      <c r="AL295" s="42">
        <v>39397.11</v>
      </c>
      <c r="AM295" s="47">
        <f t="shared" si="112"/>
        <v>-4.6225669048061135E-4</v>
      </c>
      <c r="AN295" s="48">
        <f t="shared" si="113"/>
        <v>101.13136824606605</v>
      </c>
      <c r="AO295" s="48"/>
      <c r="AP295" s="48"/>
      <c r="AQ295" s="60">
        <f t="shared" si="96"/>
        <v>100.97134960506588</v>
      </c>
      <c r="AR295" s="48"/>
      <c r="AS295" s="42">
        <f t="shared" si="97"/>
        <v>100.67135925261215</v>
      </c>
      <c r="AT295" s="42">
        <f t="shared" si="98"/>
        <v>101.24949165863219</v>
      </c>
      <c r="AU295" s="48"/>
      <c r="AV295" s="48"/>
      <c r="AW295" s="48"/>
      <c r="AX295" s="48"/>
      <c r="AY295" s="48"/>
    </row>
    <row r="296" spans="2:51" x14ac:dyDescent="0.2">
      <c r="B296" s="45">
        <v>43028</v>
      </c>
      <c r="C296" s="42">
        <v>35513.050000000003</v>
      </c>
      <c r="D296" s="47">
        <f t="shared" si="99"/>
        <v>1.2780635462330547E-3</v>
      </c>
      <c r="E296" s="48">
        <f t="shared" si="100"/>
        <v>100.86393002672339</v>
      </c>
      <c r="G296" s="45">
        <v>43028</v>
      </c>
      <c r="H296" s="42">
        <v>35481.800000000003</v>
      </c>
      <c r="I296" s="47">
        <f t="shared" si="101"/>
        <v>8.0218066778448005E-4</v>
      </c>
      <c r="J296" s="48">
        <f t="shared" si="102"/>
        <v>101.33071204346376</v>
      </c>
      <c r="L296" s="45">
        <v>43028</v>
      </c>
      <c r="M296" s="42">
        <v>39201.75</v>
      </c>
      <c r="N296" s="47">
        <f t="shared" si="103"/>
        <v>5.3367921667835105E-4</v>
      </c>
      <c r="O296" s="48">
        <f t="shared" si="104"/>
        <v>100.72508546476003</v>
      </c>
      <c r="Q296" s="45">
        <v>43028</v>
      </c>
      <c r="R296" s="42">
        <v>37151.629999999997</v>
      </c>
      <c r="S296" s="47">
        <f t="shared" si="105"/>
        <v>9.5618779323491943E-4</v>
      </c>
      <c r="T296" s="48">
        <f t="shared" si="106"/>
        <v>101.31927452582482</v>
      </c>
      <c r="V296" s="45">
        <v>43028</v>
      </c>
      <c r="W296" s="42">
        <v>1475.4</v>
      </c>
      <c r="X296" s="47">
        <f t="shared" si="114"/>
        <v>2.8684457374352768E-3</v>
      </c>
      <c r="Y296" s="42">
        <f t="shared" si="95"/>
        <v>3.4846558929269023E-5</v>
      </c>
      <c r="Z296" s="48">
        <f t="shared" si="107"/>
        <v>100.29570714795561</v>
      </c>
      <c r="AA296" s="48">
        <f t="shared" si="108"/>
        <v>101.37911835279252</v>
      </c>
      <c r="AB296" s="48">
        <f t="shared" si="109"/>
        <v>100.00883722511138</v>
      </c>
      <c r="AC296" s="48">
        <f t="shared" si="109"/>
        <v>101.08563720103365</v>
      </c>
      <c r="AD296" s="48"/>
      <c r="AE296" s="45">
        <v>43028</v>
      </c>
      <c r="AF296" s="42">
        <v>60973.7</v>
      </c>
      <c r="AG296" s="47">
        <f t="shared" si="110"/>
        <v>1.0167164736798462E-3</v>
      </c>
      <c r="AH296" s="48">
        <f t="shared" si="111"/>
        <v>100.92071112591179</v>
      </c>
      <c r="AI296" s="48"/>
      <c r="AJ296" s="48"/>
      <c r="AK296" s="45">
        <v>43028</v>
      </c>
      <c r="AL296" s="42">
        <v>39432.370000000003</v>
      </c>
      <c r="AM296" s="47">
        <f t="shared" si="112"/>
        <v>8.9498950557542756E-4</v>
      </c>
      <c r="AN296" s="48">
        <f t="shared" si="113"/>
        <v>101.22187975933076</v>
      </c>
      <c r="AO296" s="48"/>
      <c r="AP296" s="48"/>
      <c r="AQ296" s="60">
        <f t="shared" si="96"/>
        <v>101.06359882433577</v>
      </c>
      <c r="AR296" s="48"/>
      <c r="AS296" s="42">
        <f t="shared" si="97"/>
        <v>100.72508546476003</v>
      </c>
      <c r="AT296" s="42">
        <f t="shared" si="98"/>
        <v>101.33071204346376</v>
      </c>
      <c r="AU296" s="48"/>
      <c r="AV296" s="48"/>
      <c r="AW296" s="48"/>
      <c r="AX296" s="48"/>
      <c r="AY296" s="48"/>
    </row>
    <row r="297" spans="2:51" x14ac:dyDescent="0.2">
      <c r="B297" s="45">
        <v>43029</v>
      </c>
      <c r="D297" s="47">
        <f t="shared" si="99"/>
        <v>-1</v>
      </c>
      <c r="E297" s="48">
        <f t="shared" si="100"/>
        <v>0</v>
      </c>
      <c r="G297" s="45"/>
      <c r="I297" s="47">
        <f t="shared" si="101"/>
        <v>-1</v>
      </c>
      <c r="J297" s="48">
        <f t="shared" si="102"/>
        <v>0</v>
      </c>
      <c r="L297" s="45"/>
      <c r="N297" s="47">
        <f t="shared" si="103"/>
        <v>-1</v>
      </c>
      <c r="O297" s="48">
        <f t="shared" si="104"/>
        <v>0</v>
      </c>
      <c r="Q297" s="45"/>
      <c r="S297" s="47">
        <f t="shared" si="105"/>
        <v>-1</v>
      </c>
      <c r="T297" s="48">
        <f t="shared" si="106"/>
        <v>0</v>
      </c>
      <c r="V297" s="45"/>
      <c r="X297" s="47">
        <f t="shared" si="114"/>
        <v>-1</v>
      </c>
      <c r="Y297" s="42">
        <f t="shared" si="95"/>
        <v>3.8361063536163087E-5</v>
      </c>
      <c r="Z297" s="48">
        <f t="shared" si="107"/>
        <v>0</v>
      </c>
      <c r="AA297" s="48">
        <f t="shared" si="108"/>
        <v>3.8890108003716709E-3</v>
      </c>
      <c r="AB297" s="48">
        <f t="shared" si="109"/>
        <v>100.29570714795561</v>
      </c>
      <c r="AC297" s="48">
        <f t="shared" si="109"/>
        <v>101.37911835279252</v>
      </c>
      <c r="AD297" s="48"/>
      <c r="AE297" s="45"/>
      <c r="AG297" s="47">
        <f t="shared" si="110"/>
        <v>-1</v>
      </c>
      <c r="AH297" s="48">
        <f t="shared" si="111"/>
        <v>0</v>
      </c>
      <c r="AI297" s="48"/>
      <c r="AJ297" s="48"/>
      <c r="AK297" s="45"/>
      <c r="AM297" s="47">
        <f t="shared" si="112"/>
        <v>-1</v>
      </c>
      <c r="AN297" s="48">
        <f t="shared" si="113"/>
        <v>0</v>
      </c>
      <c r="AO297" s="48"/>
      <c r="AP297" s="48"/>
      <c r="AQ297" s="60"/>
      <c r="AR297" s="48"/>
      <c r="AU297" s="48"/>
      <c r="AV297" s="48"/>
      <c r="AW297" s="48"/>
      <c r="AX297" s="48"/>
      <c r="AY297" s="48"/>
    </row>
    <row r="298" spans="2:51" x14ac:dyDescent="0.2">
      <c r="B298" s="45">
        <v>43030</v>
      </c>
      <c r="D298" s="47" t="e">
        <f t="shared" si="99"/>
        <v>#DIV/0!</v>
      </c>
      <c r="E298" s="48" t="e">
        <f t="shared" si="100"/>
        <v>#DIV/0!</v>
      </c>
      <c r="G298" s="45"/>
      <c r="I298" s="47" t="e">
        <f t="shared" si="101"/>
        <v>#DIV/0!</v>
      </c>
      <c r="J298" s="48" t="e">
        <f t="shared" si="102"/>
        <v>#DIV/0!</v>
      </c>
      <c r="L298" s="45"/>
      <c r="N298" s="47" t="e">
        <f t="shared" si="103"/>
        <v>#DIV/0!</v>
      </c>
      <c r="O298" s="48" t="e">
        <f t="shared" si="104"/>
        <v>#DIV/0!</v>
      </c>
      <c r="Q298" s="45"/>
      <c r="S298" s="47" t="e">
        <f t="shared" si="105"/>
        <v>#DIV/0!</v>
      </c>
      <c r="T298" s="48" t="e">
        <f t="shared" si="106"/>
        <v>#DIV/0!</v>
      </c>
      <c r="V298" s="45"/>
      <c r="X298" s="47" t="e">
        <f t="shared" si="114"/>
        <v>#DIV/0!</v>
      </c>
      <c r="Y298" s="42">
        <f t="shared" si="95"/>
        <v>3.8361063536163087E-5</v>
      </c>
      <c r="Z298" s="48" t="e">
        <f t="shared" si="107"/>
        <v>#DIV/0!</v>
      </c>
      <c r="AA298" s="48" t="e">
        <f t="shared" si="108"/>
        <v>#DIV/0!</v>
      </c>
      <c r="AB298" s="48">
        <f t="shared" si="109"/>
        <v>0</v>
      </c>
      <c r="AC298" s="48">
        <f>+AC297+0.6</f>
        <v>101.97911835279251</v>
      </c>
      <c r="AD298" s="48"/>
      <c r="AE298" s="45"/>
      <c r="AG298" s="47" t="e">
        <f t="shared" si="110"/>
        <v>#DIV/0!</v>
      </c>
      <c r="AH298" s="48" t="e">
        <f t="shared" si="111"/>
        <v>#DIV/0!</v>
      </c>
      <c r="AI298" s="48"/>
      <c r="AJ298" s="48"/>
      <c r="AK298" s="45"/>
      <c r="AM298" s="47" t="e">
        <f t="shared" si="112"/>
        <v>#DIV/0!</v>
      </c>
      <c r="AN298" s="48" t="e">
        <f t="shared" si="113"/>
        <v>#DIV/0!</v>
      </c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</row>
    <row r="299" spans="2:51" x14ac:dyDescent="0.2">
      <c r="B299" s="45"/>
      <c r="D299" s="47" t="e">
        <f t="shared" si="99"/>
        <v>#DIV/0!</v>
      </c>
      <c r="E299" s="48" t="e">
        <f t="shared" si="100"/>
        <v>#DIV/0!</v>
      </c>
      <c r="G299" s="45"/>
      <c r="I299" s="47" t="e">
        <f t="shared" si="101"/>
        <v>#DIV/0!</v>
      </c>
      <c r="J299" s="48" t="e">
        <f t="shared" si="102"/>
        <v>#DIV/0!</v>
      </c>
      <c r="L299" s="45"/>
      <c r="N299" s="47" t="e">
        <f t="shared" si="103"/>
        <v>#DIV/0!</v>
      </c>
      <c r="O299" s="48" t="e">
        <f t="shared" si="104"/>
        <v>#DIV/0!</v>
      </c>
      <c r="Q299" s="45"/>
      <c r="S299" s="47" t="e">
        <f t="shared" si="105"/>
        <v>#DIV/0!</v>
      </c>
      <c r="T299" s="48" t="e">
        <f t="shared" si="106"/>
        <v>#DIV/0!</v>
      </c>
      <c r="V299" s="45"/>
      <c r="X299" s="47" t="e">
        <f t="shared" si="114"/>
        <v>#DIV/0!</v>
      </c>
      <c r="Y299" s="42">
        <f t="shared" si="95"/>
        <v>3.8361063536163087E-5</v>
      </c>
      <c r="Z299" s="48" t="e">
        <f t="shared" si="107"/>
        <v>#DIV/0!</v>
      </c>
      <c r="AA299" s="48" t="e">
        <f t="shared" si="108"/>
        <v>#DIV/0!</v>
      </c>
      <c r="AB299" s="48" t="e">
        <f t="shared" si="109"/>
        <v>#DIV/0!</v>
      </c>
      <c r="AC299" s="48" t="e">
        <f t="shared" si="109"/>
        <v>#DIV/0!</v>
      </c>
      <c r="AD299" s="48"/>
      <c r="AE299" s="45"/>
      <c r="AG299" s="47" t="e">
        <f t="shared" si="110"/>
        <v>#DIV/0!</v>
      </c>
      <c r="AH299" s="48" t="e">
        <f t="shared" si="111"/>
        <v>#DIV/0!</v>
      </c>
      <c r="AI299" s="48"/>
      <c r="AJ299" s="48"/>
      <c r="AK299" s="45"/>
      <c r="AM299" s="47" t="e">
        <f t="shared" si="112"/>
        <v>#DIV/0!</v>
      </c>
      <c r="AN299" s="48" t="e">
        <f t="shared" si="113"/>
        <v>#DIV/0!</v>
      </c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</row>
    <row r="300" spans="2:51" x14ac:dyDescent="0.2">
      <c r="B300" s="45"/>
      <c r="D300" s="47" t="e">
        <f t="shared" si="99"/>
        <v>#DIV/0!</v>
      </c>
      <c r="E300" s="48" t="e">
        <f t="shared" si="100"/>
        <v>#DIV/0!</v>
      </c>
      <c r="G300" s="45"/>
      <c r="I300" s="47" t="e">
        <f t="shared" si="101"/>
        <v>#DIV/0!</v>
      </c>
      <c r="J300" s="48" t="e">
        <f t="shared" si="102"/>
        <v>#DIV/0!</v>
      </c>
      <c r="L300" s="45"/>
      <c r="N300" s="47" t="e">
        <f t="shared" si="103"/>
        <v>#DIV/0!</v>
      </c>
      <c r="O300" s="48" t="e">
        <f t="shared" si="104"/>
        <v>#DIV/0!</v>
      </c>
      <c r="Q300" s="45"/>
      <c r="S300" s="47" t="e">
        <f t="shared" si="105"/>
        <v>#DIV/0!</v>
      </c>
      <c r="T300" s="48" t="e">
        <f t="shared" si="106"/>
        <v>#DIV/0!</v>
      </c>
      <c r="V300" s="45"/>
      <c r="X300" s="47" t="e">
        <f t="shared" si="114"/>
        <v>#DIV/0!</v>
      </c>
      <c r="Y300" s="42">
        <f t="shared" si="95"/>
        <v>3.8361063536163087E-5</v>
      </c>
      <c r="Z300" s="48" t="e">
        <f t="shared" si="107"/>
        <v>#DIV/0!</v>
      </c>
      <c r="AA300" s="48" t="e">
        <f t="shared" si="108"/>
        <v>#DIV/0!</v>
      </c>
      <c r="AB300" s="48" t="e">
        <f t="shared" si="109"/>
        <v>#DIV/0!</v>
      </c>
      <c r="AC300" s="48" t="e">
        <f t="shared" si="109"/>
        <v>#DIV/0!</v>
      </c>
      <c r="AD300" s="48"/>
      <c r="AE300" s="45"/>
      <c r="AG300" s="47" t="e">
        <f t="shared" si="110"/>
        <v>#DIV/0!</v>
      </c>
      <c r="AH300" s="48" t="e">
        <f t="shared" si="111"/>
        <v>#DIV/0!</v>
      </c>
      <c r="AI300" s="48"/>
      <c r="AJ300" s="48"/>
      <c r="AK300" s="45"/>
      <c r="AM300" s="47" t="e">
        <f t="shared" si="112"/>
        <v>#DIV/0!</v>
      </c>
      <c r="AN300" s="48" t="e">
        <f t="shared" si="113"/>
        <v>#DIV/0!</v>
      </c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</row>
    <row r="301" spans="2:51" x14ac:dyDescent="0.2">
      <c r="B301" s="45"/>
      <c r="D301" s="47" t="e">
        <f t="shared" si="99"/>
        <v>#DIV/0!</v>
      </c>
      <c r="E301" s="48" t="e">
        <f t="shared" si="100"/>
        <v>#DIV/0!</v>
      </c>
      <c r="G301" s="45"/>
      <c r="I301" s="47" t="e">
        <f t="shared" si="101"/>
        <v>#DIV/0!</v>
      </c>
      <c r="J301" s="48" t="e">
        <f t="shared" si="102"/>
        <v>#DIV/0!</v>
      </c>
      <c r="L301" s="45"/>
      <c r="N301" s="47" t="e">
        <f t="shared" si="103"/>
        <v>#DIV/0!</v>
      </c>
      <c r="O301" s="48" t="e">
        <f t="shared" si="104"/>
        <v>#DIV/0!</v>
      </c>
      <c r="Q301" s="45"/>
      <c r="S301" s="47" t="e">
        <f t="shared" si="105"/>
        <v>#DIV/0!</v>
      </c>
      <c r="T301" s="48" t="e">
        <f t="shared" si="106"/>
        <v>#DIV/0!</v>
      </c>
      <c r="V301" s="45"/>
      <c r="X301" s="47" t="e">
        <f t="shared" si="114"/>
        <v>#DIV/0!</v>
      </c>
      <c r="Y301" s="42">
        <f t="shared" si="95"/>
        <v>3.8361063536163087E-5</v>
      </c>
      <c r="Z301" s="48" t="e">
        <f t="shared" si="107"/>
        <v>#DIV/0!</v>
      </c>
      <c r="AA301" s="48" t="e">
        <f t="shared" si="108"/>
        <v>#DIV/0!</v>
      </c>
      <c r="AB301" s="48" t="e">
        <f t="shared" si="109"/>
        <v>#DIV/0!</v>
      </c>
      <c r="AC301" s="48" t="e">
        <f t="shared" si="109"/>
        <v>#DIV/0!</v>
      </c>
      <c r="AD301" s="48"/>
      <c r="AE301" s="45"/>
      <c r="AG301" s="47" t="e">
        <f t="shared" si="110"/>
        <v>#DIV/0!</v>
      </c>
      <c r="AH301" s="48" t="e">
        <f t="shared" si="111"/>
        <v>#DIV/0!</v>
      </c>
      <c r="AI301" s="48"/>
      <c r="AJ301" s="48"/>
      <c r="AK301" s="45"/>
      <c r="AM301" s="47" t="e">
        <f t="shared" si="112"/>
        <v>#DIV/0!</v>
      </c>
      <c r="AN301" s="48" t="e">
        <f t="shared" si="113"/>
        <v>#DIV/0!</v>
      </c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</row>
    <row r="302" spans="2:51" x14ac:dyDescent="0.2">
      <c r="B302" s="45"/>
      <c r="D302" s="47" t="e">
        <f t="shared" si="99"/>
        <v>#DIV/0!</v>
      </c>
      <c r="E302" s="48" t="e">
        <f t="shared" si="100"/>
        <v>#DIV/0!</v>
      </c>
      <c r="G302" s="45"/>
      <c r="I302" s="47" t="e">
        <f t="shared" si="101"/>
        <v>#DIV/0!</v>
      </c>
      <c r="J302" s="48" t="e">
        <f t="shared" si="102"/>
        <v>#DIV/0!</v>
      </c>
      <c r="L302" s="45"/>
      <c r="N302" s="47" t="e">
        <f t="shared" si="103"/>
        <v>#DIV/0!</v>
      </c>
      <c r="O302" s="48" t="e">
        <f t="shared" si="104"/>
        <v>#DIV/0!</v>
      </c>
      <c r="Q302" s="45"/>
      <c r="S302" s="47" t="e">
        <f t="shared" si="105"/>
        <v>#DIV/0!</v>
      </c>
      <c r="T302" s="48" t="e">
        <f t="shared" si="106"/>
        <v>#DIV/0!</v>
      </c>
      <c r="V302" s="45"/>
      <c r="X302" s="47" t="e">
        <f t="shared" si="114"/>
        <v>#DIV/0!</v>
      </c>
      <c r="Y302" s="42">
        <f t="shared" si="95"/>
        <v>3.8361063536163087E-5</v>
      </c>
      <c r="Z302" s="48" t="e">
        <f t="shared" si="107"/>
        <v>#DIV/0!</v>
      </c>
      <c r="AA302" s="48" t="e">
        <f t="shared" si="108"/>
        <v>#DIV/0!</v>
      </c>
      <c r="AB302" s="48" t="e">
        <f t="shared" si="109"/>
        <v>#DIV/0!</v>
      </c>
      <c r="AC302" s="48" t="e">
        <f t="shared" si="109"/>
        <v>#DIV/0!</v>
      </c>
      <c r="AD302" s="48"/>
      <c r="AE302" s="45"/>
      <c r="AG302" s="47" t="e">
        <f t="shared" si="110"/>
        <v>#DIV/0!</v>
      </c>
      <c r="AH302" s="48" t="e">
        <f t="shared" si="111"/>
        <v>#DIV/0!</v>
      </c>
      <c r="AI302" s="48"/>
      <c r="AK302" s="45"/>
      <c r="AM302" s="47" t="e">
        <f t="shared" si="112"/>
        <v>#DIV/0!</v>
      </c>
      <c r="AN302" s="48" t="e">
        <f t="shared" si="113"/>
        <v>#DIV/0!</v>
      </c>
      <c r="AO302" s="48"/>
      <c r="AP302" s="48"/>
      <c r="AQ302" s="48"/>
    </row>
    <row r="303" spans="2:51" x14ac:dyDescent="0.2">
      <c r="B303" s="45"/>
      <c r="D303" s="47" t="e">
        <f t="shared" si="99"/>
        <v>#DIV/0!</v>
      </c>
      <c r="E303" s="48" t="e">
        <f t="shared" si="100"/>
        <v>#DIV/0!</v>
      </c>
      <c r="G303" s="45"/>
      <c r="I303" s="47" t="e">
        <f t="shared" si="101"/>
        <v>#DIV/0!</v>
      </c>
      <c r="J303" s="48" t="e">
        <f t="shared" si="102"/>
        <v>#DIV/0!</v>
      </c>
      <c r="L303" s="45"/>
      <c r="N303" s="47" t="e">
        <f t="shared" si="103"/>
        <v>#DIV/0!</v>
      </c>
      <c r="O303" s="48" t="e">
        <f t="shared" si="104"/>
        <v>#DIV/0!</v>
      </c>
      <c r="Q303" s="45"/>
      <c r="S303" s="47" t="e">
        <f t="shared" si="105"/>
        <v>#DIV/0!</v>
      </c>
      <c r="T303" s="48" t="e">
        <f t="shared" si="106"/>
        <v>#DIV/0!</v>
      </c>
      <c r="V303" s="45"/>
      <c r="X303" s="47" t="e">
        <f t="shared" si="114"/>
        <v>#DIV/0!</v>
      </c>
      <c r="Y303" s="42">
        <f t="shared" si="95"/>
        <v>3.8361063536163087E-5</v>
      </c>
      <c r="Z303" s="48" t="e">
        <f t="shared" si="107"/>
        <v>#DIV/0!</v>
      </c>
      <c r="AA303" s="48" t="e">
        <f t="shared" si="108"/>
        <v>#DIV/0!</v>
      </c>
      <c r="AB303" s="48" t="e">
        <f t="shared" si="109"/>
        <v>#DIV/0!</v>
      </c>
      <c r="AC303" s="48" t="e">
        <f t="shared" si="109"/>
        <v>#DIV/0!</v>
      </c>
      <c r="AD303" s="48"/>
      <c r="AE303" s="45"/>
      <c r="AG303" s="47" t="e">
        <f t="shared" si="110"/>
        <v>#DIV/0!</v>
      </c>
      <c r="AH303" s="48" t="e">
        <f t="shared" si="111"/>
        <v>#DIV/0!</v>
      </c>
      <c r="AI303" s="48"/>
      <c r="AK303" s="45"/>
      <c r="AM303" s="47" t="e">
        <f t="shared" si="112"/>
        <v>#DIV/0!</v>
      </c>
      <c r="AN303" s="48" t="e">
        <f t="shared" si="113"/>
        <v>#DIV/0!</v>
      </c>
      <c r="AO303" s="48"/>
      <c r="AP303" s="48"/>
      <c r="AQ303" s="48"/>
    </row>
    <row r="304" spans="2:51" x14ac:dyDescent="0.2">
      <c r="B304" s="45"/>
      <c r="D304" s="47" t="e">
        <f t="shared" si="99"/>
        <v>#DIV/0!</v>
      </c>
      <c r="E304" s="48" t="e">
        <f t="shared" si="100"/>
        <v>#DIV/0!</v>
      </c>
      <c r="G304" s="45"/>
      <c r="I304" s="47" t="e">
        <f t="shared" si="101"/>
        <v>#DIV/0!</v>
      </c>
      <c r="J304" s="48" t="e">
        <f t="shared" si="102"/>
        <v>#DIV/0!</v>
      </c>
      <c r="L304" s="45"/>
      <c r="N304" s="47" t="e">
        <f t="shared" si="103"/>
        <v>#DIV/0!</v>
      </c>
      <c r="O304" s="48" t="e">
        <f t="shared" si="104"/>
        <v>#DIV/0!</v>
      </c>
      <c r="Q304" s="45"/>
      <c r="S304" s="47" t="e">
        <f t="shared" si="105"/>
        <v>#DIV/0!</v>
      </c>
      <c r="T304" s="48" t="e">
        <f t="shared" si="106"/>
        <v>#DIV/0!</v>
      </c>
      <c r="V304" s="45"/>
      <c r="X304" s="47" t="e">
        <f t="shared" si="114"/>
        <v>#DIV/0!</v>
      </c>
      <c r="Y304" s="42">
        <f t="shared" si="95"/>
        <v>3.8361063536163087E-5</v>
      </c>
      <c r="Z304" s="48" t="e">
        <f t="shared" si="107"/>
        <v>#DIV/0!</v>
      </c>
      <c r="AA304" s="48" t="e">
        <f t="shared" si="108"/>
        <v>#DIV/0!</v>
      </c>
      <c r="AB304" s="48" t="e">
        <f t="shared" si="109"/>
        <v>#DIV/0!</v>
      </c>
      <c r="AC304" s="48" t="e">
        <f t="shared" si="109"/>
        <v>#DIV/0!</v>
      </c>
      <c r="AD304" s="48"/>
      <c r="AE304" s="45"/>
      <c r="AG304" s="47" t="e">
        <f t="shared" si="110"/>
        <v>#DIV/0!</v>
      </c>
      <c r="AH304" s="48" t="e">
        <f t="shared" si="111"/>
        <v>#DIV/0!</v>
      </c>
      <c r="AI304" s="48"/>
      <c r="AK304" s="45"/>
      <c r="AM304" s="47" t="e">
        <f t="shared" si="112"/>
        <v>#DIV/0!</v>
      </c>
      <c r="AN304" s="48" t="e">
        <f t="shared" si="113"/>
        <v>#DIV/0!</v>
      </c>
      <c r="AO304" s="48"/>
      <c r="AP304" s="48"/>
      <c r="AQ304" s="48"/>
    </row>
    <row r="305" spans="2:43" x14ac:dyDescent="0.2">
      <c r="B305" s="45"/>
      <c r="D305" s="47" t="e">
        <f t="shared" si="99"/>
        <v>#DIV/0!</v>
      </c>
      <c r="E305" s="48" t="e">
        <f t="shared" si="100"/>
        <v>#DIV/0!</v>
      </c>
      <c r="G305" s="45"/>
      <c r="I305" s="47" t="e">
        <f t="shared" si="101"/>
        <v>#DIV/0!</v>
      </c>
      <c r="J305" s="48" t="e">
        <f t="shared" si="102"/>
        <v>#DIV/0!</v>
      </c>
      <c r="L305" s="45"/>
      <c r="N305" s="47" t="e">
        <f t="shared" si="103"/>
        <v>#DIV/0!</v>
      </c>
      <c r="O305" s="48" t="e">
        <f t="shared" si="104"/>
        <v>#DIV/0!</v>
      </c>
      <c r="Q305" s="45"/>
      <c r="S305" s="47" t="e">
        <f t="shared" si="105"/>
        <v>#DIV/0!</v>
      </c>
      <c r="T305" s="48" t="e">
        <f t="shared" si="106"/>
        <v>#DIV/0!</v>
      </c>
      <c r="V305" s="45"/>
      <c r="X305" s="47" t="e">
        <f t="shared" si="114"/>
        <v>#DIV/0!</v>
      </c>
      <c r="Y305" s="42">
        <f t="shared" si="95"/>
        <v>3.8361063536163087E-5</v>
      </c>
      <c r="Z305" s="48" t="e">
        <f t="shared" si="107"/>
        <v>#DIV/0!</v>
      </c>
      <c r="AA305" s="48" t="e">
        <f t="shared" si="108"/>
        <v>#DIV/0!</v>
      </c>
      <c r="AB305" s="48" t="e">
        <f t="shared" si="109"/>
        <v>#DIV/0!</v>
      </c>
      <c r="AC305" s="48" t="e">
        <f t="shared" si="109"/>
        <v>#DIV/0!</v>
      </c>
      <c r="AD305" s="48"/>
      <c r="AE305" s="45"/>
      <c r="AG305" s="47" t="e">
        <f t="shared" si="110"/>
        <v>#DIV/0!</v>
      </c>
      <c r="AH305" s="48" t="e">
        <f t="shared" si="111"/>
        <v>#DIV/0!</v>
      </c>
      <c r="AI305" s="48"/>
      <c r="AK305" s="45"/>
      <c r="AM305" s="47" t="e">
        <f t="shared" si="112"/>
        <v>#DIV/0!</v>
      </c>
      <c r="AN305" s="48" t="e">
        <f t="shared" si="113"/>
        <v>#DIV/0!</v>
      </c>
      <c r="AO305" s="48"/>
      <c r="AP305" s="48"/>
      <c r="AQ305" s="48"/>
    </row>
    <row r="306" spans="2:43" x14ac:dyDescent="0.2">
      <c r="B306" s="45"/>
      <c r="D306" s="47" t="e">
        <f t="shared" si="99"/>
        <v>#DIV/0!</v>
      </c>
      <c r="E306" s="48" t="e">
        <f t="shared" si="100"/>
        <v>#DIV/0!</v>
      </c>
      <c r="G306" s="45"/>
      <c r="I306" s="47" t="e">
        <f t="shared" si="101"/>
        <v>#DIV/0!</v>
      </c>
      <c r="J306" s="48" t="e">
        <f t="shared" si="102"/>
        <v>#DIV/0!</v>
      </c>
      <c r="L306" s="45"/>
      <c r="N306" s="47" t="e">
        <f t="shared" si="103"/>
        <v>#DIV/0!</v>
      </c>
      <c r="O306" s="48" t="e">
        <f t="shared" si="104"/>
        <v>#DIV/0!</v>
      </c>
      <c r="Q306" s="45"/>
      <c r="S306" s="47" t="e">
        <f t="shared" si="105"/>
        <v>#DIV/0!</v>
      </c>
      <c r="T306" s="48" t="e">
        <f t="shared" si="106"/>
        <v>#DIV/0!</v>
      </c>
      <c r="V306" s="45"/>
      <c r="X306" s="47" t="e">
        <f t="shared" si="114"/>
        <v>#DIV/0!</v>
      </c>
      <c r="Y306" s="42">
        <f t="shared" si="95"/>
        <v>3.8361063536163087E-5</v>
      </c>
      <c r="Z306" s="48" t="e">
        <f t="shared" si="107"/>
        <v>#DIV/0!</v>
      </c>
      <c r="AA306" s="48" t="e">
        <f t="shared" si="108"/>
        <v>#DIV/0!</v>
      </c>
      <c r="AB306" s="48" t="e">
        <f t="shared" si="109"/>
        <v>#DIV/0!</v>
      </c>
      <c r="AC306" s="48" t="e">
        <f t="shared" si="109"/>
        <v>#DIV/0!</v>
      </c>
      <c r="AD306" s="48"/>
      <c r="AE306" s="45"/>
      <c r="AG306" s="47" t="e">
        <f t="shared" si="110"/>
        <v>#DIV/0!</v>
      </c>
      <c r="AH306" s="48" t="e">
        <f t="shared" si="111"/>
        <v>#DIV/0!</v>
      </c>
      <c r="AI306" s="48"/>
      <c r="AK306" s="45"/>
      <c r="AM306" s="47" t="e">
        <f t="shared" si="112"/>
        <v>#DIV/0!</v>
      </c>
      <c r="AN306" s="48" t="e">
        <f t="shared" si="113"/>
        <v>#DIV/0!</v>
      </c>
      <c r="AO306" s="48"/>
      <c r="AP306" s="48"/>
      <c r="AQ306" s="48"/>
    </row>
    <row r="307" spans="2:43" x14ac:dyDescent="0.2">
      <c r="B307" s="45"/>
      <c r="D307" s="47" t="e">
        <f t="shared" si="99"/>
        <v>#DIV/0!</v>
      </c>
      <c r="E307" s="48" t="e">
        <f t="shared" si="100"/>
        <v>#DIV/0!</v>
      </c>
      <c r="G307" s="45"/>
      <c r="I307" s="47" t="e">
        <f t="shared" si="101"/>
        <v>#DIV/0!</v>
      </c>
      <c r="J307" s="48" t="e">
        <f t="shared" si="102"/>
        <v>#DIV/0!</v>
      </c>
      <c r="L307" s="45"/>
      <c r="N307" s="47" t="e">
        <f t="shared" si="103"/>
        <v>#DIV/0!</v>
      </c>
      <c r="O307" s="48" t="e">
        <f t="shared" si="104"/>
        <v>#DIV/0!</v>
      </c>
      <c r="Q307" s="45"/>
      <c r="S307" s="47" t="e">
        <f t="shared" si="105"/>
        <v>#DIV/0!</v>
      </c>
      <c r="T307" s="48" t="e">
        <f t="shared" si="106"/>
        <v>#DIV/0!</v>
      </c>
      <c r="V307" s="45"/>
      <c r="X307" s="47" t="e">
        <f t="shared" si="114"/>
        <v>#DIV/0!</v>
      </c>
      <c r="Y307" s="42">
        <f t="shared" si="95"/>
        <v>3.8361063536163087E-5</v>
      </c>
      <c r="Z307" s="48" t="e">
        <f t="shared" si="107"/>
        <v>#DIV/0!</v>
      </c>
      <c r="AA307" s="48" t="e">
        <f t="shared" si="108"/>
        <v>#DIV/0!</v>
      </c>
      <c r="AB307" s="48" t="e">
        <f t="shared" si="109"/>
        <v>#DIV/0!</v>
      </c>
      <c r="AC307" s="48" t="e">
        <f t="shared" si="109"/>
        <v>#DIV/0!</v>
      </c>
      <c r="AD307" s="48"/>
      <c r="AE307" s="45"/>
      <c r="AG307" s="47" t="e">
        <f t="shared" si="110"/>
        <v>#DIV/0!</v>
      </c>
      <c r="AH307" s="48" t="e">
        <f t="shared" si="111"/>
        <v>#DIV/0!</v>
      </c>
      <c r="AI307" s="48"/>
      <c r="AK307" s="45"/>
      <c r="AM307" s="47" t="e">
        <f t="shared" si="112"/>
        <v>#DIV/0!</v>
      </c>
      <c r="AN307" s="48" t="e">
        <f t="shared" si="113"/>
        <v>#DIV/0!</v>
      </c>
      <c r="AO307" s="48"/>
      <c r="AP307" s="48"/>
      <c r="AQ307" s="48"/>
    </row>
    <row r="308" spans="2:43" x14ac:dyDescent="0.2">
      <c r="B308" s="45"/>
      <c r="D308" s="47" t="e">
        <f t="shared" si="99"/>
        <v>#DIV/0!</v>
      </c>
      <c r="E308" s="48" t="e">
        <f t="shared" si="100"/>
        <v>#DIV/0!</v>
      </c>
      <c r="G308" s="45"/>
      <c r="I308" s="47" t="e">
        <f t="shared" si="101"/>
        <v>#DIV/0!</v>
      </c>
      <c r="J308" s="48" t="e">
        <f t="shared" si="102"/>
        <v>#DIV/0!</v>
      </c>
      <c r="L308" s="45"/>
      <c r="N308" s="47" t="e">
        <f t="shared" si="103"/>
        <v>#DIV/0!</v>
      </c>
      <c r="O308" s="48" t="e">
        <f t="shared" si="104"/>
        <v>#DIV/0!</v>
      </c>
      <c r="Q308" s="45"/>
      <c r="S308" s="47" t="e">
        <f t="shared" si="105"/>
        <v>#DIV/0!</v>
      </c>
      <c r="T308" s="48" t="e">
        <f t="shared" si="106"/>
        <v>#DIV/0!</v>
      </c>
      <c r="V308" s="45"/>
      <c r="X308" s="47" t="e">
        <f t="shared" si="114"/>
        <v>#DIV/0!</v>
      </c>
      <c r="Y308" s="42">
        <f t="shared" si="95"/>
        <v>3.8361063536163087E-5</v>
      </c>
      <c r="Z308" s="48" t="e">
        <f t="shared" si="107"/>
        <v>#DIV/0!</v>
      </c>
      <c r="AA308" s="48" t="e">
        <f t="shared" si="108"/>
        <v>#DIV/0!</v>
      </c>
      <c r="AB308" s="48" t="e">
        <f t="shared" si="109"/>
        <v>#DIV/0!</v>
      </c>
      <c r="AC308" s="48" t="e">
        <f t="shared" si="109"/>
        <v>#DIV/0!</v>
      </c>
      <c r="AD308" s="48"/>
      <c r="AE308" s="45"/>
      <c r="AG308" s="47" t="e">
        <f t="shared" si="110"/>
        <v>#DIV/0!</v>
      </c>
      <c r="AH308" s="48" t="e">
        <f t="shared" si="111"/>
        <v>#DIV/0!</v>
      </c>
      <c r="AI308" s="48"/>
      <c r="AK308" s="45"/>
      <c r="AM308" s="47" t="e">
        <f t="shared" si="112"/>
        <v>#DIV/0!</v>
      </c>
      <c r="AN308" s="48" t="e">
        <f t="shared" si="113"/>
        <v>#DIV/0!</v>
      </c>
      <c r="AO308" s="48"/>
      <c r="AP308" s="48"/>
      <c r="AQ308" s="48"/>
    </row>
    <row r="309" spans="2:43" x14ac:dyDescent="0.2">
      <c r="B309" s="45"/>
      <c r="D309" s="47" t="e">
        <f t="shared" si="99"/>
        <v>#DIV/0!</v>
      </c>
      <c r="E309" s="48" t="e">
        <f t="shared" si="100"/>
        <v>#DIV/0!</v>
      </c>
      <c r="G309" s="45"/>
      <c r="I309" s="47" t="e">
        <f t="shared" si="101"/>
        <v>#DIV/0!</v>
      </c>
      <c r="J309" s="48" t="e">
        <f t="shared" si="102"/>
        <v>#DIV/0!</v>
      </c>
      <c r="L309" s="45"/>
      <c r="N309" s="47" t="e">
        <f t="shared" si="103"/>
        <v>#DIV/0!</v>
      </c>
      <c r="O309" s="48" t="e">
        <f t="shared" si="104"/>
        <v>#DIV/0!</v>
      </c>
      <c r="Q309" s="45"/>
      <c r="S309" s="47" t="e">
        <f t="shared" si="105"/>
        <v>#DIV/0!</v>
      </c>
      <c r="T309" s="48" t="e">
        <f t="shared" si="106"/>
        <v>#DIV/0!</v>
      </c>
      <c r="V309" s="45"/>
      <c r="X309" s="47" t="e">
        <f t="shared" si="114"/>
        <v>#DIV/0!</v>
      </c>
      <c r="Y309" s="42">
        <f t="shared" si="95"/>
        <v>3.8361063536163087E-5</v>
      </c>
      <c r="Z309" s="48" t="e">
        <f t="shared" si="107"/>
        <v>#DIV/0!</v>
      </c>
      <c r="AA309" s="48" t="e">
        <f t="shared" si="108"/>
        <v>#DIV/0!</v>
      </c>
      <c r="AB309" s="48" t="e">
        <f t="shared" si="109"/>
        <v>#DIV/0!</v>
      </c>
      <c r="AC309" s="48" t="e">
        <f t="shared" si="109"/>
        <v>#DIV/0!</v>
      </c>
      <c r="AD309" s="48"/>
      <c r="AE309" s="45"/>
      <c r="AG309" s="47" t="e">
        <f t="shared" si="110"/>
        <v>#DIV/0!</v>
      </c>
      <c r="AH309" s="48" t="e">
        <f t="shared" si="111"/>
        <v>#DIV/0!</v>
      </c>
      <c r="AI309" s="48"/>
      <c r="AK309" s="45"/>
      <c r="AM309" s="47" t="e">
        <f t="shared" si="112"/>
        <v>#DIV/0!</v>
      </c>
      <c r="AN309" s="48" t="e">
        <f t="shared" si="113"/>
        <v>#DIV/0!</v>
      </c>
      <c r="AO309" s="48"/>
      <c r="AP309" s="48"/>
      <c r="AQ309" s="48"/>
    </row>
    <row r="310" spans="2:43" x14ac:dyDescent="0.2">
      <c r="B310" s="45"/>
      <c r="D310" s="47" t="e">
        <f t="shared" si="99"/>
        <v>#DIV/0!</v>
      </c>
      <c r="E310" s="48" t="e">
        <f t="shared" si="100"/>
        <v>#DIV/0!</v>
      </c>
      <c r="G310" s="45"/>
      <c r="I310" s="47" t="e">
        <f t="shared" si="101"/>
        <v>#DIV/0!</v>
      </c>
      <c r="J310" s="48" t="e">
        <f t="shared" si="102"/>
        <v>#DIV/0!</v>
      </c>
      <c r="L310" s="45"/>
      <c r="N310" s="47" t="e">
        <f t="shared" si="103"/>
        <v>#DIV/0!</v>
      </c>
      <c r="O310" s="48" t="e">
        <f t="shared" si="104"/>
        <v>#DIV/0!</v>
      </c>
      <c r="Q310" s="45"/>
      <c r="S310" s="47" t="e">
        <f t="shared" si="105"/>
        <v>#DIV/0!</v>
      </c>
      <c r="T310" s="48" t="e">
        <f t="shared" si="106"/>
        <v>#DIV/0!</v>
      </c>
      <c r="V310" s="45"/>
      <c r="X310" s="47" t="e">
        <f t="shared" si="114"/>
        <v>#DIV/0!</v>
      </c>
      <c r="Y310" s="42">
        <f t="shared" si="95"/>
        <v>3.8361063536163087E-5</v>
      </c>
      <c r="Z310" s="48" t="e">
        <f t="shared" si="107"/>
        <v>#DIV/0!</v>
      </c>
      <c r="AA310" s="48" t="e">
        <f t="shared" si="108"/>
        <v>#DIV/0!</v>
      </c>
      <c r="AB310" s="48" t="e">
        <f t="shared" si="109"/>
        <v>#DIV/0!</v>
      </c>
      <c r="AC310" s="48" t="e">
        <f t="shared" si="109"/>
        <v>#DIV/0!</v>
      </c>
      <c r="AD310" s="48"/>
      <c r="AE310" s="45"/>
      <c r="AG310" s="47" t="e">
        <f t="shared" si="110"/>
        <v>#DIV/0!</v>
      </c>
      <c r="AH310" s="48" t="e">
        <f t="shared" si="111"/>
        <v>#DIV/0!</v>
      </c>
      <c r="AI310" s="48"/>
      <c r="AK310" s="45"/>
      <c r="AM310" s="47" t="e">
        <f t="shared" si="112"/>
        <v>#DIV/0!</v>
      </c>
      <c r="AN310" s="48" t="e">
        <f t="shared" si="113"/>
        <v>#DIV/0!</v>
      </c>
      <c r="AO310" s="48"/>
      <c r="AP310" s="48"/>
      <c r="AQ310" s="48"/>
    </row>
    <row r="311" spans="2:43" x14ac:dyDescent="0.2">
      <c r="B311" s="45"/>
      <c r="D311" s="47" t="e">
        <f t="shared" si="99"/>
        <v>#DIV/0!</v>
      </c>
      <c r="E311" s="48" t="e">
        <f t="shared" si="100"/>
        <v>#DIV/0!</v>
      </c>
      <c r="G311" s="45"/>
      <c r="I311" s="47" t="e">
        <f t="shared" si="101"/>
        <v>#DIV/0!</v>
      </c>
      <c r="J311" s="48" t="e">
        <f t="shared" si="102"/>
        <v>#DIV/0!</v>
      </c>
      <c r="L311" s="45"/>
      <c r="N311" s="47" t="e">
        <f t="shared" si="103"/>
        <v>#DIV/0!</v>
      </c>
      <c r="O311" s="48" t="e">
        <f t="shared" si="104"/>
        <v>#DIV/0!</v>
      </c>
      <c r="Q311" s="45"/>
      <c r="S311" s="47" t="e">
        <f t="shared" si="105"/>
        <v>#DIV/0!</v>
      </c>
      <c r="T311" s="48" t="e">
        <f t="shared" si="106"/>
        <v>#DIV/0!</v>
      </c>
      <c r="V311" s="45"/>
      <c r="X311" s="47" t="e">
        <f t="shared" si="114"/>
        <v>#DIV/0!</v>
      </c>
      <c r="Y311" s="42">
        <f t="shared" si="95"/>
        <v>3.8361063536163087E-5</v>
      </c>
      <c r="Z311" s="48" t="e">
        <f t="shared" si="107"/>
        <v>#DIV/0!</v>
      </c>
      <c r="AA311" s="48" t="e">
        <f t="shared" si="108"/>
        <v>#DIV/0!</v>
      </c>
      <c r="AB311" s="48" t="e">
        <f t="shared" si="109"/>
        <v>#DIV/0!</v>
      </c>
      <c r="AC311" s="48" t="e">
        <f t="shared" si="109"/>
        <v>#DIV/0!</v>
      </c>
      <c r="AD311" s="48"/>
      <c r="AE311" s="45"/>
      <c r="AG311" s="47" t="e">
        <f t="shared" si="110"/>
        <v>#DIV/0!</v>
      </c>
      <c r="AH311" s="48" t="e">
        <f t="shared" si="111"/>
        <v>#DIV/0!</v>
      </c>
      <c r="AI311" s="48"/>
      <c r="AK311" s="45"/>
      <c r="AM311" s="47" t="e">
        <f t="shared" si="112"/>
        <v>#DIV/0!</v>
      </c>
      <c r="AN311" s="48" t="e">
        <f t="shared" si="113"/>
        <v>#DIV/0!</v>
      </c>
      <c r="AO311" s="48"/>
      <c r="AP311" s="48"/>
      <c r="AQ311" s="48"/>
    </row>
    <row r="312" spans="2:43" x14ac:dyDescent="0.2">
      <c r="B312" s="45"/>
      <c r="D312" s="47" t="e">
        <f t="shared" si="99"/>
        <v>#DIV/0!</v>
      </c>
      <c r="E312" s="48" t="e">
        <f t="shared" si="100"/>
        <v>#DIV/0!</v>
      </c>
      <c r="G312" s="45"/>
      <c r="I312" s="47" t="e">
        <f t="shared" si="101"/>
        <v>#DIV/0!</v>
      </c>
      <c r="J312" s="48" t="e">
        <f t="shared" si="102"/>
        <v>#DIV/0!</v>
      </c>
      <c r="L312" s="45"/>
      <c r="N312" s="47" t="e">
        <f t="shared" si="103"/>
        <v>#DIV/0!</v>
      </c>
      <c r="O312" s="48" t="e">
        <f t="shared" si="104"/>
        <v>#DIV/0!</v>
      </c>
      <c r="Q312" s="45"/>
      <c r="S312" s="47" t="e">
        <f t="shared" si="105"/>
        <v>#DIV/0!</v>
      </c>
      <c r="T312" s="48" t="e">
        <f t="shared" si="106"/>
        <v>#DIV/0!</v>
      </c>
      <c r="V312" s="45"/>
      <c r="X312" s="47" t="e">
        <f t="shared" si="114"/>
        <v>#DIV/0!</v>
      </c>
      <c r="Y312" s="42">
        <f t="shared" si="95"/>
        <v>3.8361063536163087E-5</v>
      </c>
      <c r="Z312" s="48" t="e">
        <f t="shared" si="107"/>
        <v>#DIV/0!</v>
      </c>
      <c r="AA312" s="48" t="e">
        <f t="shared" si="108"/>
        <v>#DIV/0!</v>
      </c>
      <c r="AB312" s="48" t="e">
        <f t="shared" si="109"/>
        <v>#DIV/0!</v>
      </c>
      <c r="AC312" s="48" t="e">
        <f t="shared" si="109"/>
        <v>#DIV/0!</v>
      </c>
      <c r="AD312" s="48"/>
      <c r="AE312" s="45"/>
      <c r="AG312" s="47" t="e">
        <f t="shared" si="110"/>
        <v>#DIV/0!</v>
      </c>
      <c r="AH312" s="48" t="e">
        <f t="shared" si="111"/>
        <v>#DIV/0!</v>
      </c>
      <c r="AI312" s="48"/>
      <c r="AK312" s="45"/>
      <c r="AM312" s="47" t="e">
        <f t="shared" si="112"/>
        <v>#DIV/0!</v>
      </c>
      <c r="AN312" s="48" t="e">
        <f t="shared" si="113"/>
        <v>#DIV/0!</v>
      </c>
      <c r="AO312" s="48"/>
      <c r="AP312" s="48"/>
      <c r="AQ312" s="48"/>
    </row>
    <row r="313" spans="2:43" x14ac:dyDescent="0.2">
      <c r="B313" s="45"/>
      <c r="D313" s="47" t="e">
        <f t="shared" si="99"/>
        <v>#DIV/0!</v>
      </c>
      <c r="E313" s="48" t="e">
        <f t="shared" si="100"/>
        <v>#DIV/0!</v>
      </c>
      <c r="G313" s="45"/>
      <c r="I313" s="47" t="e">
        <f t="shared" si="101"/>
        <v>#DIV/0!</v>
      </c>
      <c r="J313" s="48" t="e">
        <f t="shared" si="102"/>
        <v>#DIV/0!</v>
      </c>
      <c r="L313" s="45"/>
      <c r="N313" s="47" t="e">
        <f t="shared" si="103"/>
        <v>#DIV/0!</v>
      </c>
      <c r="O313" s="48" t="e">
        <f t="shared" si="104"/>
        <v>#DIV/0!</v>
      </c>
      <c r="Q313" s="45"/>
      <c r="S313" s="47" t="e">
        <f t="shared" si="105"/>
        <v>#DIV/0!</v>
      </c>
      <c r="T313" s="48" t="e">
        <f t="shared" si="106"/>
        <v>#DIV/0!</v>
      </c>
      <c r="V313" s="45"/>
      <c r="X313" s="47" t="e">
        <f t="shared" si="114"/>
        <v>#DIV/0!</v>
      </c>
      <c r="Y313" s="42">
        <f t="shared" si="95"/>
        <v>3.8361063536163087E-5</v>
      </c>
      <c r="Z313" s="48" t="e">
        <f t="shared" si="107"/>
        <v>#DIV/0!</v>
      </c>
      <c r="AA313" s="48" t="e">
        <f t="shared" si="108"/>
        <v>#DIV/0!</v>
      </c>
      <c r="AB313" s="48" t="e">
        <f t="shared" si="109"/>
        <v>#DIV/0!</v>
      </c>
      <c r="AC313" s="48" t="e">
        <f t="shared" si="109"/>
        <v>#DIV/0!</v>
      </c>
      <c r="AD313" s="48"/>
      <c r="AE313" s="45"/>
      <c r="AG313" s="47" t="e">
        <f t="shared" si="110"/>
        <v>#DIV/0!</v>
      </c>
      <c r="AH313" s="48" t="e">
        <f t="shared" si="111"/>
        <v>#DIV/0!</v>
      </c>
      <c r="AI313" s="48"/>
      <c r="AK313" s="45"/>
      <c r="AM313" s="47" t="e">
        <f t="shared" si="112"/>
        <v>#DIV/0!</v>
      </c>
      <c r="AN313" s="48" t="e">
        <f t="shared" si="113"/>
        <v>#DIV/0!</v>
      </c>
      <c r="AO313" s="48"/>
      <c r="AP313" s="48"/>
      <c r="AQ313" s="48"/>
    </row>
    <row r="314" spans="2:43" x14ac:dyDescent="0.2">
      <c r="B314" s="45"/>
      <c r="D314" s="47" t="e">
        <f t="shared" si="99"/>
        <v>#DIV/0!</v>
      </c>
      <c r="E314" s="48" t="e">
        <f t="shared" si="100"/>
        <v>#DIV/0!</v>
      </c>
      <c r="G314" s="45"/>
      <c r="I314" s="47" t="e">
        <f t="shared" si="101"/>
        <v>#DIV/0!</v>
      </c>
      <c r="J314" s="48" t="e">
        <f t="shared" si="102"/>
        <v>#DIV/0!</v>
      </c>
      <c r="L314" s="45"/>
      <c r="N314" s="47" t="e">
        <f t="shared" si="103"/>
        <v>#DIV/0!</v>
      </c>
      <c r="O314" s="48" t="e">
        <f t="shared" si="104"/>
        <v>#DIV/0!</v>
      </c>
      <c r="Q314" s="45"/>
      <c r="S314" s="47" t="e">
        <f t="shared" si="105"/>
        <v>#DIV/0!</v>
      </c>
      <c r="T314" s="48" t="e">
        <f t="shared" si="106"/>
        <v>#DIV/0!</v>
      </c>
      <c r="V314" s="45"/>
      <c r="X314" s="47" t="e">
        <f t="shared" si="114"/>
        <v>#DIV/0!</v>
      </c>
      <c r="Y314" s="42">
        <f t="shared" si="95"/>
        <v>3.8361063536163087E-5</v>
      </c>
      <c r="Z314" s="48" t="e">
        <f t="shared" si="107"/>
        <v>#DIV/0!</v>
      </c>
      <c r="AA314" s="48" t="e">
        <f t="shared" si="108"/>
        <v>#DIV/0!</v>
      </c>
      <c r="AB314" s="48" t="e">
        <f t="shared" si="109"/>
        <v>#DIV/0!</v>
      </c>
      <c r="AC314" s="48" t="e">
        <f t="shared" si="109"/>
        <v>#DIV/0!</v>
      </c>
      <c r="AD314" s="48"/>
      <c r="AE314" s="45"/>
      <c r="AG314" s="47" t="e">
        <f t="shared" si="110"/>
        <v>#DIV/0!</v>
      </c>
      <c r="AH314" s="48" t="e">
        <f t="shared" si="111"/>
        <v>#DIV/0!</v>
      </c>
      <c r="AI314" s="48"/>
      <c r="AK314" s="45"/>
      <c r="AM314" s="47" t="e">
        <f t="shared" si="112"/>
        <v>#DIV/0!</v>
      </c>
      <c r="AN314" s="48" t="e">
        <f t="shared" si="113"/>
        <v>#DIV/0!</v>
      </c>
      <c r="AO314" s="48"/>
      <c r="AP314" s="48"/>
      <c r="AQ314" s="48"/>
    </row>
    <row r="315" spans="2:43" x14ac:dyDescent="0.2">
      <c r="B315" s="45"/>
      <c r="D315" s="47" t="e">
        <f t="shared" si="99"/>
        <v>#DIV/0!</v>
      </c>
      <c r="E315" s="48" t="e">
        <f t="shared" si="100"/>
        <v>#DIV/0!</v>
      </c>
      <c r="G315" s="45"/>
      <c r="I315" s="47" t="e">
        <f t="shared" si="101"/>
        <v>#DIV/0!</v>
      </c>
      <c r="J315" s="48" t="e">
        <f t="shared" si="102"/>
        <v>#DIV/0!</v>
      </c>
      <c r="L315" s="45"/>
      <c r="N315" s="47" t="e">
        <f t="shared" si="103"/>
        <v>#DIV/0!</v>
      </c>
      <c r="O315" s="48" t="e">
        <f t="shared" si="104"/>
        <v>#DIV/0!</v>
      </c>
      <c r="Q315" s="45"/>
      <c r="S315" s="47" t="e">
        <f t="shared" si="105"/>
        <v>#DIV/0!</v>
      </c>
      <c r="T315" s="48" t="e">
        <f t="shared" si="106"/>
        <v>#DIV/0!</v>
      </c>
      <c r="V315" s="45"/>
      <c r="X315" s="47" t="e">
        <f t="shared" si="114"/>
        <v>#DIV/0!</v>
      </c>
      <c r="Y315" s="42">
        <f t="shared" si="95"/>
        <v>3.8361063536163087E-5</v>
      </c>
      <c r="Z315" s="48" t="e">
        <f t="shared" si="107"/>
        <v>#DIV/0!</v>
      </c>
      <c r="AA315" s="48" t="e">
        <f t="shared" si="108"/>
        <v>#DIV/0!</v>
      </c>
      <c r="AB315" s="48" t="e">
        <f t="shared" si="109"/>
        <v>#DIV/0!</v>
      </c>
      <c r="AC315" s="48" t="e">
        <f t="shared" si="109"/>
        <v>#DIV/0!</v>
      </c>
      <c r="AD315" s="48"/>
      <c r="AE315" s="45"/>
      <c r="AG315" s="47" t="e">
        <f t="shared" si="110"/>
        <v>#DIV/0!</v>
      </c>
      <c r="AH315" s="48" t="e">
        <f t="shared" si="111"/>
        <v>#DIV/0!</v>
      </c>
      <c r="AI315" s="48"/>
      <c r="AK315" s="45"/>
      <c r="AM315" s="47" t="e">
        <f t="shared" si="112"/>
        <v>#DIV/0!</v>
      </c>
      <c r="AN315" s="48" t="e">
        <f t="shared" si="113"/>
        <v>#DIV/0!</v>
      </c>
      <c r="AO315" s="48"/>
      <c r="AP315" s="48"/>
      <c r="AQ315" s="48"/>
    </row>
    <row r="316" spans="2:43" x14ac:dyDescent="0.2">
      <c r="B316" s="45"/>
      <c r="D316" s="47" t="e">
        <f t="shared" si="99"/>
        <v>#DIV/0!</v>
      </c>
      <c r="E316" s="48" t="e">
        <f t="shared" si="100"/>
        <v>#DIV/0!</v>
      </c>
      <c r="G316" s="45"/>
      <c r="I316" s="47" t="e">
        <f t="shared" si="101"/>
        <v>#DIV/0!</v>
      </c>
      <c r="J316" s="48" t="e">
        <f t="shared" si="102"/>
        <v>#DIV/0!</v>
      </c>
      <c r="L316" s="45"/>
      <c r="N316" s="47" t="e">
        <f t="shared" si="103"/>
        <v>#DIV/0!</v>
      </c>
      <c r="O316" s="48" t="e">
        <f t="shared" si="104"/>
        <v>#DIV/0!</v>
      </c>
      <c r="Q316" s="45"/>
      <c r="S316" s="47" t="e">
        <f t="shared" si="105"/>
        <v>#DIV/0!</v>
      </c>
      <c r="T316" s="48" t="e">
        <f t="shared" si="106"/>
        <v>#DIV/0!</v>
      </c>
      <c r="V316" s="45"/>
      <c r="X316" s="47" t="e">
        <f t="shared" si="114"/>
        <v>#DIV/0!</v>
      </c>
      <c r="Y316" s="42">
        <f t="shared" si="95"/>
        <v>3.8361063536163087E-5</v>
      </c>
      <c r="Z316" s="48" t="e">
        <f t="shared" si="107"/>
        <v>#DIV/0!</v>
      </c>
      <c r="AA316" s="48" t="e">
        <f t="shared" si="108"/>
        <v>#DIV/0!</v>
      </c>
      <c r="AB316" s="48" t="e">
        <f t="shared" si="109"/>
        <v>#DIV/0!</v>
      </c>
      <c r="AC316" s="48" t="e">
        <f t="shared" si="109"/>
        <v>#DIV/0!</v>
      </c>
      <c r="AD316" s="48"/>
      <c r="AE316" s="45"/>
      <c r="AG316" s="47" t="e">
        <f t="shared" si="110"/>
        <v>#DIV/0!</v>
      </c>
      <c r="AH316" s="48" t="e">
        <f t="shared" si="111"/>
        <v>#DIV/0!</v>
      </c>
      <c r="AK316" s="45"/>
      <c r="AM316" s="47" t="e">
        <f t="shared" si="112"/>
        <v>#DIV/0!</v>
      </c>
      <c r="AN316" s="48" t="e">
        <f t="shared" si="113"/>
        <v>#DIV/0!</v>
      </c>
      <c r="AO316" s="48"/>
      <c r="AP316" s="48"/>
      <c r="AQ316" s="48"/>
    </row>
    <row r="317" spans="2:43" x14ac:dyDescent="0.2">
      <c r="B317" s="45"/>
      <c r="D317" s="47" t="e">
        <f t="shared" si="99"/>
        <v>#DIV/0!</v>
      </c>
      <c r="E317" s="48" t="e">
        <f t="shared" si="100"/>
        <v>#DIV/0!</v>
      </c>
      <c r="G317" s="45"/>
      <c r="I317" s="47" t="e">
        <f t="shared" si="101"/>
        <v>#DIV/0!</v>
      </c>
      <c r="J317" s="48" t="e">
        <f t="shared" si="102"/>
        <v>#DIV/0!</v>
      </c>
      <c r="L317" s="45"/>
      <c r="N317" s="47" t="e">
        <f t="shared" si="103"/>
        <v>#DIV/0!</v>
      </c>
      <c r="O317" s="48" t="e">
        <f t="shared" si="104"/>
        <v>#DIV/0!</v>
      </c>
      <c r="Q317" s="45"/>
      <c r="S317" s="47" t="e">
        <f t="shared" si="105"/>
        <v>#DIV/0!</v>
      </c>
      <c r="T317" s="48" t="e">
        <f t="shared" si="106"/>
        <v>#DIV/0!</v>
      </c>
      <c r="V317" s="45"/>
      <c r="X317" s="47" t="e">
        <f t="shared" si="114"/>
        <v>#DIV/0!</v>
      </c>
      <c r="Y317" s="42">
        <f t="shared" si="95"/>
        <v>3.8361063536163087E-5</v>
      </c>
      <c r="Z317" s="48" t="e">
        <f t="shared" si="107"/>
        <v>#DIV/0!</v>
      </c>
      <c r="AA317" s="48" t="e">
        <f t="shared" si="108"/>
        <v>#DIV/0!</v>
      </c>
      <c r="AB317" s="48" t="e">
        <f t="shared" si="109"/>
        <v>#DIV/0!</v>
      </c>
      <c r="AC317" s="48" t="e">
        <f t="shared" si="109"/>
        <v>#DIV/0!</v>
      </c>
      <c r="AD317" s="48"/>
      <c r="AE317" s="45"/>
      <c r="AG317" s="47" t="e">
        <f t="shared" si="110"/>
        <v>#DIV/0!</v>
      </c>
      <c r="AH317" s="48" t="e">
        <f t="shared" si="111"/>
        <v>#DIV/0!</v>
      </c>
      <c r="AK317" s="45"/>
      <c r="AM317" s="47" t="e">
        <f t="shared" si="112"/>
        <v>#DIV/0!</v>
      </c>
      <c r="AN317" s="48" t="e">
        <f t="shared" si="113"/>
        <v>#DIV/0!</v>
      </c>
      <c r="AO317" s="48"/>
      <c r="AP317" s="48"/>
      <c r="AQ317" s="48"/>
    </row>
    <row r="318" spans="2:43" x14ac:dyDescent="0.2">
      <c r="B318" s="45"/>
      <c r="D318" s="47" t="e">
        <f t="shared" si="99"/>
        <v>#DIV/0!</v>
      </c>
      <c r="E318" s="48" t="e">
        <f t="shared" si="100"/>
        <v>#DIV/0!</v>
      </c>
      <c r="G318" s="45"/>
      <c r="I318" s="47" t="e">
        <f t="shared" si="101"/>
        <v>#DIV/0!</v>
      </c>
      <c r="J318" s="48" t="e">
        <f t="shared" si="102"/>
        <v>#DIV/0!</v>
      </c>
      <c r="L318" s="45"/>
      <c r="N318" s="47" t="e">
        <f t="shared" si="103"/>
        <v>#DIV/0!</v>
      </c>
      <c r="O318" s="48" t="e">
        <f t="shared" si="104"/>
        <v>#DIV/0!</v>
      </c>
      <c r="Q318" s="45"/>
      <c r="S318" s="47" t="e">
        <f t="shared" si="105"/>
        <v>#DIV/0!</v>
      </c>
      <c r="T318" s="48" t="e">
        <f t="shared" si="106"/>
        <v>#DIV/0!</v>
      </c>
      <c r="V318" s="45"/>
      <c r="X318" s="47" t="e">
        <f t="shared" si="114"/>
        <v>#DIV/0!</v>
      </c>
      <c r="Y318" s="42">
        <f t="shared" si="95"/>
        <v>3.8361063536163087E-5</v>
      </c>
      <c r="Z318" s="48" t="e">
        <f t="shared" si="107"/>
        <v>#DIV/0!</v>
      </c>
      <c r="AA318" s="48" t="e">
        <f t="shared" si="108"/>
        <v>#DIV/0!</v>
      </c>
      <c r="AB318" s="48" t="e">
        <f t="shared" si="109"/>
        <v>#DIV/0!</v>
      </c>
      <c r="AC318" s="48" t="e">
        <f t="shared" si="109"/>
        <v>#DIV/0!</v>
      </c>
      <c r="AD318" s="48"/>
      <c r="AE318" s="45"/>
      <c r="AG318" s="47" t="e">
        <f t="shared" si="110"/>
        <v>#DIV/0!</v>
      </c>
      <c r="AH318" s="48" t="e">
        <f t="shared" si="111"/>
        <v>#DIV/0!</v>
      </c>
      <c r="AK318" s="45"/>
      <c r="AM318" s="47" t="e">
        <f t="shared" si="112"/>
        <v>#DIV/0!</v>
      </c>
      <c r="AN318" s="48" t="e">
        <f t="shared" si="113"/>
        <v>#DIV/0!</v>
      </c>
      <c r="AO318" s="48"/>
      <c r="AP318" s="48"/>
      <c r="AQ318" s="48"/>
    </row>
    <row r="319" spans="2:43" x14ac:dyDescent="0.2">
      <c r="B319" s="45"/>
      <c r="D319" s="47" t="e">
        <f t="shared" si="99"/>
        <v>#DIV/0!</v>
      </c>
      <c r="E319" s="48" t="e">
        <f t="shared" si="100"/>
        <v>#DIV/0!</v>
      </c>
      <c r="G319" s="45"/>
      <c r="I319" s="47" t="e">
        <f t="shared" si="101"/>
        <v>#DIV/0!</v>
      </c>
      <c r="J319" s="48" t="e">
        <f t="shared" si="102"/>
        <v>#DIV/0!</v>
      </c>
      <c r="L319" s="45"/>
      <c r="N319" s="47" t="e">
        <f t="shared" si="103"/>
        <v>#DIV/0!</v>
      </c>
      <c r="O319" s="48" t="e">
        <f t="shared" si="104"/>
        <v>#DIV/0!</v>
      </c>
      <c r="Q319" s="45"/>
      <c r="S319" s="47" t="e">
        <f t="shared" si="105"/>
        <v>#DIV/0!</v>
      </c>
      <c r="T319" s="48" t="e">
        <f t="shared" si="106"/>
        <v>#DIV/0!</v>
      </c>
      <c r="V319" s="45"/>
      <c r="X319" s="47" t="e">
        <f t="shared" si="114"/>
        <v>#DIV/0!</v>
      </c>
      <c r="Y319" s="42">
        <f t="shared" si="95"/>
        <v>3.8361063536163087E-5</v>
      </c>
      <c r="Z319" s="48" t="e">
        <f t="shared" si="107"/>
        <v>#DIV/0!</v>
      </c>
      <c r="AA319" s="48" t="e">
        <f t="shared" si="108"/>
        <v>#DIV/0!</v>
      </c>
      <c r="AB319" s="48" t="e">
        <f t="shared" si="109"/>
        <v>#DIV/0!</v>
      </c>
      <c r="AC319" s="48" t="e">
        <f t="shared" si="109"/>
        <v>#DIV/0!</v>
      </c>
      <c r="AD319" s="48"/>
      <c r="AE319" s="45"/>
      <c r="AG319" s="47" t="e">
        <f t="shared" si="110"/>
        <v>#DIV/0!</v>
      </c>
      <c r="AH319" s="48" t="e">
        <f t="shared" si="111"/>
        <v>#DIV/0!</v>
      </c>
      <c r="AK319" s="45"/>
      <c r="AM319" s="47" t="e">
        <f t="shared" si="112"/>
        <v>#DIV/0!</v>
      </c>
      <c r="AN319" s="48" t="e">
        <f t="shared" si="113"/>
        <v>#DIV/0!</v>
      </c>
      <c r="AO319" s="48"/>
      <c r="AP319" s="48"/>
      <c r="AQ319" s="48"/>
    </row>
    <row r="320" spans="2:43" x14ac:dyDescent="0.2">
      <c r="B320" s="45"/>
      <c r="D320" s="47" t="e">
        <f t="shared" si="99"/>
        <v>#DIV/0!</v>
      </c>
      <c r="E320" s="48" t="e">
        <f t="shared" si="100"/>
        <v>#DIV/0!</v>
      </c>
      <c r="G320" s="45"/>
      <c r="I320" s="47" t="e">
        <f t="shared" si="101"/>
        <v>#DIV/0!</v>
      </c>
      <c r="J320" s="48" t="e">
        <f t="shared" si="102"/>
        <v>#DIV/0!</v>
      </c>
      <c r="L320" s="45"/>
      <c r="N320" s="47" t="e">
        <f t="shared" si="103"/>
        <v>#DIV/0!</v>
      </c>
      <c r="O320" s="48" t="e">
        <f t="shared" si="104"/>
        <v>#DIV/0!</v>
      </c>
      <c r="Q320" s="45"/>
      <c r="S320" s="47" t="e">
        <f t="shared" si="105"/>
        <v>#DIV/0!</v>
      </c>
      <c r="T320" s="48" t="e">
        <f t="shared" si="106"/>
        <v>#DIV/0!</v>
      </c>
      <c r="V320" s="45"/>
      <c r="X320" s="47" t="e">
        <f t="shared" si="114"/>
        <v>#DIV/0!</v>
      </c>
      <c r="Y320" s="42">
        <f t="shared" si="95"/>
        <v>3.8361063536163087E-5</v>
      </c>
      <c r="Z320" s="48" t="e">
        <f t="shared" si="107"/>
        <v>#DIV/0!</v>
      </c>
      <c r="AA320" s="48" t="e">
        <f t="shared" si="108"/>
        <v>#DIV/0!</v>
      </c>
      <c r="AB320" s="48" t="e">
        <f t="shared" si="109"/>
        <v>#DIV/0!</v>
      </c>
      <c r="AC320" s="48" t="e">
        <f t="shared" si="109"/>
        <v>#DIV/0!</v>
      </c>
      <c r="AE320" s="45"/>
      <c r="AG320" s="47" t="e">
        <f t="shared" si="110"/>
        <v>#DIV/0!</v>
      </c>
      <c r="AH320" s="48" t="e">
        <f t="shared" si="111"/>
        <v>#DIV/0!</v>
      </c>
      <c r="AK320" s="45"/>
      <c r="AM320" s="47" t="e">
        <f t="shared" si="112"/>
        <v>#DIV/0!</v>
      </c>
      <c r="AN320" s="48" t="e">
        <f t="shared" si="113"/>
        <v>#DIV/0!</v>
      </c>
    </row>
    <row r="321" spans="2:40" x14ac:dyDescent="0.2">
      <c r="B321" s="45"/>
      <c r="D321" s="47" t="e">
        <f t="shared" si="99"/>
        <v>#DIV/0!</v>
      </c>
      <c r="E321" s="48" t="e">
        <f t="shared" si="100"/>
        <v>#DIV/0!</v>
      </c>
      <c r="G321" s="45"/>
      <c r="I321" s="47" t="e">
        <f t="shared" si="101"/>
        <v>#DIV/0!</v>
      </c>
      <c r="J321" s="48" t="e">
        <f t="shared" si="102"/>
        <v>#DIV/0!</v>
      </c>
      <c r="L321" s="45"/>
      <c r="N321" s="47" t="e">
        <f t="shared" si="103"/>
        <v>#DIV/0!</v>
      </c>
      <c r="O321" s="48" t="e">
        <f t="shared" si="104"/>
        <v>#DIV/0!</v>
      </c>
      <c r="Q321" s="45"/>
      <c r="S321" s="47" t="e">
        <f t="shared" si="105"/>
        <v>#DIV/0!</v>
      </c>
      <c r="T321" s="48" t="e">
        <f t="shared" si="106"/>
        <v>#DIV/0!</v>
      </c>
      <c r="V321" s="45"/>
      <c r="X321" s="47" t="e">
        <f t="shared" si="114"/>
        <v>#DIV/0!</v>
      </c>
      <c r="Y321" s="42">
        <f t="shared" si="95"/>
        <v>3.8361063536163087E-5</v>
      </c>
      <c r="Z321" s="48" t="e">
        <f t="shared" si="107"/>
        <v>#DIV/0!</v>
      </c>
      <c r="AA321" s="48" t="e">
        <f t="shared" si="108"/>
        <v>#DIV/0!</v>
      </c>
      <c r="AB321" s="48" t="e">
        <f t="shared" si="109"/>
        <v>#DIV/0!</v>
      </c>
      <c r="AC321" s="48" t="e">
        <f t="shared" si="109"/>
        <v>#DIV/0!</v>
      </c>
      <c r="AE321" s="45"/>
      <c r="AG321" s="47" t="e">
        <f t="shared" si="110"/>
        <v>#DIV/0!</v>
      </c>
      <c r="AH321" s="48" t="e">
        <f t="shared" si="111"/>
        <v>#DIV/0!</v>
      </c>
      <c r="AK321" s="45"/>
      <c r="AM321" s="47" t="e">
        <f t="shared" si="112"/>
        <v>#DIV/0!</v>
      </c>
      <c r="AN321" s="48" t="e">
        <f t="shared" si="113"/>
        <v>#DIV/0!</v>
      </c>
    </row>
    <row r="322" spans="2:40" x14ac:dyDescent="0.2">
      <c r="B322" s="45"/>
      <c r="D322" s="47" t="e">
        <f t="shared" si="99"/>
        <v>#DIV/0!</v>
      </c>
      <c r="E322" s="48" t="e">
        <f t="shared" si="100"/>
        <v>#DIV/0!</v>
      </c>
      <c r="G322" s="45"/>
      <c r="I322" s="47" t="e">
        <f t="shared" si="101"/>
        <v>#DIV/0!</v>
      </c>
      <c r="J322" s="48" t="e">
        <f t="shared" si="102"/>
        <v>#DIV/0!</v>
      </c>
      <c r="L322" s="45"/>
      <c r="N322" s="47" t="e">
        <f t="shared" si="103"/>
        <v>#DIV/0!</v>
      </c>
      <c r="O322" s="48" t="e">
        <f t="shared" si="104"/>
        <v>#DIV/0!</v>
      </c>
      <c r="Q322" s="45"/>
      <c r="S322" s="47" t="e">
        <f t="shared" si="105"/>
        <v>#DIV/0!</v>
      </c>
      <c r="T322" s="48" t="e">
        <f t="shared" si="106"/>
        <v>#DIV/0!</v>
      </c>
      <c r="V322" s="45"/>
      <c r="X322" s="47" t="e">
        <f t="shared" si="114"/>
        <v>#DIV/0!</v>
      </c>
      <c r="Y322" s="42">
        <f t="shared" si="95"/>
        <v>3.8361063536163087E-5</v>
      </c>
      <c r="Z322" s="48" t="e">
        <f t="shared" si="107"/>
        <v>#DIV/0!</v>
      </c>
      <c r="AA322" s="48" t="e">
        <f t="shared" si="108"/>
        <v>#DIV/0!</v>
      </c>
      <c r="AB322" s="48" t="e">
        <f t="shared" si="109"/>
        <v>#DIV/0!</v>
      </c>
      <c r="AC322" s="48" t="e">
        <f t="shared" si="109"/>
        <v>#DIV/0!</v>
      </c>
      <c r="AE322" s="45"/>
      <c r="AG322" s="47" t="e">
        <f t="shared" si="110"/>
        <v>#DIV/0!</v>
      </c>
      <c r="AH322" s="48" t="e">
        <f t="shared" si="111"/>
        <v>#DIV/0!</v>
      </c>
      <c r="AK322" s="45"/>
      <c r="AM322" s="47" t="e">
        <f t="shared" si="112"/>
        <v>#DIV/0!</v>
      </c>
      <c r="AN322" s="48" t="e">
        <f t="shared" si="113"/>
        <v>#DIV/0!</v>
      </c>
    </row>
    <row r="323" spans="2:40" x14ac:dyDescent="0.2">
      <c r="B323" s="45"/>
      <c r="D323" s="47" t="e">
        <f t="shared" si="99"/>
        <v>#DIV/0!</v>
      </c>
      <c r="E323" s="48" t="e">
        <f t="shared" si="100"/>
        <v>#DIV/0!</v>
      </c>
      <c r="G323" s="45"/>
      <c r="I323" s="47" t="e">
        <f t="shared" si="101"/>
        <v>#DIV/0!</v>
      </c>
      <c r="J323" s="48" t="e">
        <f t="shared" si="102"/>
        <v>#DIV/0!</v>
      </c>
      <c r="L323" s="45"/>
      <c r="N323" s="47" t="e">
        <f t="shared" si="103"/>
        <v>#DIV/0!</v>
      </c>
      <c r="O323" s="48" t="e">
        <f t="shared" si="104"/>
        <v>#DIV/0!</v>
      </c>
      <c r="Q323" s="45"/>
      <c r="S323" s="47" t="e">
        <f t="shared" si="105"/>
        <v>#DIV/0!</v>
      </c>
      <c r="T323" s="48" t="e">
        <f t="shared" si="106"/>
        <v>#DIV/0!</v>
      </c>
      <c r="V323" s="45"/>
      <c r="X323" s="47" t="e">
        <f t="shared" si="114"/>
        <v>#DIV/0!</v>
      </c>
      <c r="Y323" s="42">
        <f t="shared" ref="Y323:Y372" si="115">+(1+VLOOKUP(MONTH(V323),$BO$4:$BP$15,2,0)/100)^(1/365)-1</f>
        <v>3.8361063536163087E-5</v>
      </c>
      <c r="Z323" s="48" t="e">
        <f t="shared" si="107"/>
        <v>#DIV/0!</v>
      </c>
      <c r="AA323" s="48" t="e">
        <f t="shared" si="108"/>
        <v>#DIV/0!</v>
      </c>
      <c r="AB323" s="48" t="e">
        <f t="shared" si="109"/>
        <v>#DIV/0!</v>
      </c>
      <c r="AC323" s="48" t="e">
        <f t="shared" si="109"/>
        <v>#DIV/0!</v>
      </c>
      <c r="AE323" s="45"/>
      <c r="AG323" s="47" t="e">
        <f t="shared" si="110"/>
        <v>#DIV/0!</v>
      </c>
      <c r="AH323" s="48" t="e">
        <f t="shared" si="111"/>
        <v>#DIV/0!</v>
      </c>
      <c r="AK323" s="45"/>
      <c r="AM323" s="47" t="e">
        <f t="shared" si="112"/>
        <v>#DIV/0!</v>
      </c>
      <c r="AN323" s="48" t="e">
        <f t="shared" si="113"/>
        <v>#DIV/0!</v>
      </c>
    </row>
    <row r="324" spans="2:40" x14ac:dyDescent="0.2">
      <c r="B324" s="45"/>
      <c r="D324" s="47" t="e">
        <f t="shared" si="99"/>
        <v>#DIV/0!</v>
      </c>
      <c r="E324" s="48" t="e">
        <f t="shared" si="100"/>
        <v>#DIV/0!</v>
      </c>
      <c r="G324" s="45"/>
      <c r="I324" s="47" t="e">
        <f t="shared" si="101"/>
        <v>#DIV/0!</v>
      </c>
      <c r="J324" s="48" t="e">
        <f t="shared" si="102"/>
        <v>#DIV/0!</v>
      </c>
      <c r="L324" s="45"/>
      <c r="N324" s="47" t="e">
        <f t="shared" si="103"/>
        <v>#DIV/0!</v>
      </c>
      <c r="O324" s="48" t="e">
        <f t="shared" si="104"/>
        <v>#DIV/0!</v>
      </c>
      <c r="Q324" s="45"/>
      <c r="S324" s="47" t="e">
        <f t="shared" si="105"/>
        <v>#DIV/0!</v>
      </c>
      <c r="T324" s="48" t="e">
        <f t="shared" si="106"/>
        <v>#DIV/0!</v>
      </c>
      <c r="V324" s="45"/>
      <c r="X324" s="47" t="e">
        <f t="shared" si="114"/>
        <v>#DIV/0!</v>
      </c>
      <c r="Y324" s="42">
        <f t="shared" si="115"/>
        <v>3.8361063536163087E-5</v>
      </c>
      <c r="Z324" s="48" t="e">
        <f t="shared" si="107"/>
        <v>#DIV/0!</v>
      </c>
      <c r="AA324" s="48" t="e">
        <f t="shared" si="108"/>
        <v>#DIV/0!</v>
      </c>
      <c r="AB324" s="48" t="e">
        <f t="shared" si="109"/>
        <v>#DIV/0!</v>
      </c>
      <c r="AC324" s="48" t="e">
        <f t="shared" si="109"/>
        <v>#DIV/0!</v>
      </c>
      <c r="AE324" s="45"/>
      <c r="AG324" s="47" t="e">
        <f t="shared" si="110"/>
        <v>#DIV/0!</v>
      </c>
      <c r="AH324" s="48" t="e">
        <f t="shared" si="111"/>
        <v>#DIV/0!</v>
      </c>
      <c r="AK324" s="45"/>
      <c r="AM324" s="47" t="e">
        <f t="shared" si="112"/>
        <v>#DIV/0!</v>
      </c>
      <c r="AN324" s="48" t="e">
        <f t="shared" si="113"/>
        <v>#DIV/0!</v>
      </c>
    </row>
    <row r="325" spans="2:40" x14ac:dyDescent="0.2">
      <c r="B325" s="45"/>
      <c r="D325" s="47" t="e">
        <f t="shared" ref="D325:D369" si="116">+C325/C324-1</f>
        <v>#DIV/0!</v>
      </c>
      <c r="E325" s="48" t="e">
        <f t="shared" ref="E325:E369" si="117">+(1+D325)*E324</f>
        <v>#DIV/0!</v>
      </c>
      <c r="G325" s="45"/>
      <c r="I325" s="47" t="e">
        <f t="shared" ref="I325:I369" si="118">+H325/H324-1</f>
        <v>#DIV/0!</v>
      </c>
      <c r="J325" s="48" t="e">
        <f t="shared" ref="J325:J369" si="119">+(1+I325)*J324</f>
        <v>#DIV/0!</v>
      </c>
      <c r="L325" s="45"/>
      <c r="N325" s="47" t="e">
        <f t="shared" ref="N325:N369" si="120">+M325/M324-1</f>
        <v>#DIV/0!</v>
      </c>
      <c r="O325" s="48" t="e">
        <f t="shared" ref="O325:O369" si="121">+(1+N325)*O324</f>
        <v>#DIV/0!</v>
      </c>
      <c r="Q325" s="45"/>
      <c r="S325" s="47" t="e">
        <f t="shared" ref="S325:S369" si="122">+R325/R324-1</f>
        <v>#DIV/0!</v>
      </c>
      <c r="T325" s="48" t="e">
        <f t="shared" ref="T325:T369" si="123">+(1+S325)*T324</f>
        <v>#DIV/0!</v>
      </c>
      <c r="V325" s="45"/>
      <c r="X325" s="47" t="e">
        <f t="shared" si="114"/>
        <v>#DIV/0!</v>
      </c>
      <c r="Y325" s="42">
        <f t="shared" si="115"/>
        <v>3.8361063536163087E-5</v>
      </c>
      <c r="Z325" s="48" t="e">
        <f t="shared" ref="Z325:Z372" si="124">+(1+X325)*Z324</f>
        <v>#DIV/0!</v>
      </c>
      <c r="AA325" s="48" t="e">
        <f t="shared" ref="AA325:AA372" si="125">+(1+X325+Y325)*AA324</f>
        <v>#DIV/0!</v>
      </c>
      <c r="AB325" s="48" t="e">
        <f t="shared" ref="AB325:AC340" si="126">+Z324</f>
        <v>#DIV/0!</v>
      </c>
      <c r="AC325" s="48" t="e">
        <f t="shared" si="126"/>
        <v>#DIV/0!</v>
      </c>
      <c r="AE325" s="45"/>
      <c r="AG325" s="47" t="e">
        <f t="shared" ref="AG325:AG369" si="127">+AF325/AF324-1</f>
        <v>#DIV/0!</v>
      </c>
      <c r="AH325" s="48" t="e">
        <f t="shared" ref="AH325:AH369" si="128">+(1+AG325)*AH324</f>
        <v>#DIV/0!</v>
      </c>
      <c r="AK325" s="45"/>
      <c r="AM325" s="47" t="e">
        <f t="shared" ref="AM325:AM369" si="129">+AL325/AL324-1</f>
        <v>#DIV/0!</v>
      </c>
      <c r="AN325" s="48" t="e">
        <f t="shared" ref="AN325:AN369" si="130">+(1+AM325)*AN324</f>
        <v>#DIV/0!</v>
      </c>
    </row>
    <row r="326" spans="2:40" x14ac:dyDescent="0.2">
      <c r="B326" s="45"/>
      <c r="D326" s="47" t="e">
        <f t="shared" si="116"/>
        <v>#DIV/0!</v>
      </c>
      <c r="E326" s="48" t="e">
        <f t="shared" si="117"/>
        <v>#DIV/0!</v>
      </c>
      <c r="G326" s="45"/>
      <c r="I326" s="47" t="e">
        <f t="shared" si="118"/>
        <v>#DIV/0!</v>
      </c>
      <c r="J326" s="48" t="e">
        <f t="shared" si="119"/>
        <v>#DIV/0!</v>
      </c>
      <c r="L326" s="45"/>
      <c r="N326" s="47" t="e">
        <f t="shared" si="120"/>
        <v>#DIV/0!</v>
      </c>
      <c r="O326" s="48" t="e">
        <f t="shared" si="121"/>
        <v>#DIV/0!</v>
      </c>
      <c r="Q326" s="45"/>
      <c r="S326" s="47" t="e">
        <f t="shared" si="122"/>
        <v>#DIV/0!</v>
      </c>
      <c r="T326" s="48" t="e">
        <f t="shared" si="123"/>
        <v>#DIV/0!</v>
      </c>
      <c r="V326" s="45"/>
      <c r="X326" s="47" t="e">
        <f t="shared" si="114"/>
        <v>#DIV/0!</v>
      </c>
      <c r="Y326" s="42">
        <f t="shared" si="115"/>
        <v>3.8361063536163087E-5</v>
      </c>
      <c r="Z326" s="48" t="e">
        <f t="shared" si="124"/>
        <v>#DIV/0!</v>
      </c>
      <c r="AA326" s="48" t="e">
        <f t="shared" si="125"/>
        <v>#DIV/0!</v>
      </c>
      <c r="AB326" s="48" t="e">
        <f t="shared" si="126"/>
        <v>#DIV/0!</v>
      </c>
      <c r="AC326" s="48" t="e">
        <f t="shared" si="126"/>
        <v>#DIV/0!</v>
      </c>
      <c r="AE326" s="45"/>
      <c r="AG326" s="47" t="e">
        <f t="shared" si="127"/>
        <v>#DIV/0!</v>
      </c>
      <c r="AH326" s="48" t="e">
        <f t="shared" si="128"/>
        <v>#DIV/0!</v>
      </c>
      <c r="AK326" s="45"/>
      <c r="AM326" s="47" t="e">
        <f t="shared" si="129"/>
        <v>#DIV/0!</v>
      </c>
      <c r="AN326" s="48" t="e">
        <f t="shared" si="130"/>
        <v>#DIV/0!</v>
      </c>
    </row>
    <row r="327" spans="2:40" x14ac:dyDescent="0.2">
      <c r="B327" s="45"/>
      <c r="D327" s="47" t="e">
        <f t="shared" si="116"/>
        <v>#DIV/0!</v>
      </c>
      <c r="E327" s="48" t="e">
        <f t="shared" si="117"/>
        <v>#DIV/0!</v>
      </c>
      <c r="G327" s="45"/>
      <c r="I327" s="47" t="e">
        <f t="shared" si="118"/>
        <v>#DIV/0!</v>
      </c>
      <c r="J327" s="48" t="e">
        <f t="shared" si="119"/>
        <v>#DIV/0!</v>
      </c>
      <c r="L327" s="45"/>
      <c r="N327" s="47" t="e">
        <f t="shared" si="120"/>
        <v>#DIV/0!</v>
      </c>
      <c r="O327" s="48" t="e">
        <f t="shared" si="121"/>
        <v>#DIV/0!</v>
      </c>
      <c r="Q327" s="45"/>
      <c r="S327" s="47" t="e">
        <f t="shared" si="122"/>
        <v>#DIV/0!</v>
      </c>
      <c r="T327" s="48" t="e">
        <f t="shared" si="123"/>
        <v>#DIV/0!</v>
      </c>
      <c r="V327" s="45"/>
      <c r="X327" s="47" t="e">
        <f t="shared" ref="X327:X372" si="131">+W327/W326-1</f>
        <v>#DIV/0!</v>
      </c>
      <c r="Y327" s="42">
        <f t="shared" si="115"/>
        <v>3.8361063536163087E-5</v>
      </c>
      <c r="Z327" s="48" t="e">
        <f t="shared" si="124"/>
        <v>#DIV/0!</v>
      </c>
      <c r="AA327" s="48" t="e">
        <f t="shared" si="125"/>
        <v>#DIV/0!</v>
      </c>
      <c r="AB327" s="48" t="e">
        <f t="shared" si="126"/>
        <v>#DIV/0!</v>
      </c>
      <c r="AC327" s="48" t="e">
        <f t="shared" si="126"/>
        <v>#DIV/0!</v>
      </c>
      <c r="AE327" s="45"/>
      <c r="AG327" s="47" t="e">
        <f t="shared" si="127"/>
        <v>#DIV/0!</v>
      </c>
      <c r="AH327" s="48" t="e">
        <f t="shared" si="128"/>
        <v>#DIV/0!</v>
      </c>
      <c r="AK327" s="45"/>
      <c r="AM327" s="47" t="e">
        <f t="shared" si="129"/>
        <v>#DIV/0!</v>
      </c>
      <c r="AN327" s="48" t="e">
        <f t="shared" si="130"/>
        <v>#DIV/0!</v>
      </c>
    </row>
    <row r="328" spans="2:40" x14ac:dyDescent="0.2">
      <c r="B328" s="45"/>
      <c r="D328" s="47" t="e">
        <f t="shared" si="116"/>
        <v>#DIV/0!</v>
      </c>
      <c r="E328" s="48" t="e">
        <f t="shared" si="117"/>
        <v>#DIV/0!</v>
      </c>
      <c r="G328" s="45"/>
      <c r="I328" s="47" t="e">
        <f t="shared" si="118"/>
        <v>#DIV/0!</v>
      </c>
      <c r="J328" s="48" t="e">
        <f t="shared" si="119"/>
        <v>#DIV/0!</v>
      </c>
      <c r="L328" s="45"/>
      <c r="N328" s="47" t="e">
        <f t="shared" si="120"/>
        <v>#DIV/0!</v>
      </c>
      <c r="O328" s="48" t="e">
        <f t="shared" si="121"/>
        <v>#DIV/0!</v>
      </c>
      <c r="Q328" s="45"/>
      <c r="S328" s="47" t="e">
        <f t="shared" si="122"/>
        <v>#DIV/0!</v>
      </c>
      <c r="T328" s="48" t="e">
        <f t="shared" si="123"/>
        <v>#DIV/0!</v>
      </c>
      <c r="V328" s="45"/>
      <c r="X328" s="47" t="e">
        <f t="shared" si="131"/>
        <v>#DIV/0!</v>
      </c>
      <c r="Y328" s="42">
        <f t="shared" si="115"/>
        <v>3.8361063536163087E-5</v>
      </c>
      <c r="Z328" s="48" t="e">
        <f t="shared" si="124"/>
        <v>#DIV/0!</v>
      </c>
      <c r="AA328" s="48" t="e">
        <f t="shared" si="125"/>
        <v>#DIV/0!</v>
      </c>
      <c r="AB328" s="48" t="e">
        <f t="shared" si="126"/>
        <v>#DIV/0!</v>
      </c>
      <c r="AC328" s="48" t="e">
        <f t="shared" si="126"/>
        <v>#DIV/0!</v>
      </c>
      <c r="AE328" s="45"/>
      <c r="AG328" s="47" t="e">
        <f t="shared" si="127"/>
        <v>#DIV/0!</v>
      </c>
      <c r="AH328" s="48" t="e">
        <f t="shared" si="128"/>
        <v>#DIV/0!</v>
      </c>
      <c r="AK328" s="45"/>
      <c r="AM328" s="47" t="e">
        <f t="shared" si="129"/>
        <v>#DIV/0!</v>
      </c>
      <c r="AN328" s="48" t="e">
        <f t="shared" si="130"/>
        <v>#DIV/0!</v>
      </c>
    </row>
    <row r="329" spans="2:40" x14ac:dyDescent="0.2">
      <c r="B329" s="45"/>
      <c r="D329" s="47" t="e">
        <f t="shared" si="116"/>
        <v>#DIV/0!</v>
      </c>
      <c r="E329" s="48" t="e">
        <f t="shared" si="117"/>
        <v>#DIV/0!</v>
      </c>
      <c r="G329" s="45"/>
      <c r="I329" s="47" t="e">
        <f t="shared" si="118"/>
        <v>#DIV/0!</v>
      </c>
      <c r="J329" s="48" t="e">
        <f t="shared" si="119"/>
        <v>#DIV/0!</v>
      </c>
      <c r="L329" s="45"/>
      <c r="N329" s="47" t="e">
        <f t="shared" si="120"/>
        <v>#DIV/0!</v>
      </c>
      <c r="O329" s="48" t="e">
        <f t="shared" si="121"/>
        <v>#DIV/0!</v>
      </c>
      <c r="Q329" s="45"/>
      <c r="S329" s="47" t="e">
        <f t="shared" si="122"/>
        <v>#DIV/0!</v>
      </c>
      <c r="T329" s="48" t="e">
        <f t="shared" si="123"/>
        <v>#DIV/0!</v>
      </c>
      <c r="V329" s="45"/>
      <c r="X329" s="47" t="e">
        <f t="shared" si="131"/>
        <v>#DIV/0!</v>
      </c>
      <c r="Y329" s="42">
        <f t="shared" si="115"/>
        <v>3.8361063536163087E-5</v>
      </c>
      <c r="Z329" s="48" t="e">
        <f t="shared" si="124"/>
        <v>#DIV/0!</v>
      </c>
      <c r="AA329" s="48" t="e">
        <f t="shared" si="125"/>
        <v>#DIV/0!</v>
      </c>
      <c r="AB329" s="48" t="e">
        <f t="shared" si="126"/>
        <v>#DIV/0!</v>
      </c>
      <c r="AC329" s="48" t="e">
        <f t="shared" si="126"/>
        <v>#DIV/0!</v>
      </c>
      <c r="AE329" s="45"/>
      <c r="AG329" s="47" t="e">
        <f t="shared" si="127"/>
        <v>#DIV/0!</v>
      </c>
      <c r="AH329" s="48" t="e">
        <f t="shared" si="128"/>
        <v>#DIV/0!</v>
      </c>
      <c r="AK329" s="45"/>
      <c r="AM329" s="47" t="e">
        <f t="shared" si="129"/>
        <v>#DIV/0!</v>
      </c>
      <c r="AN329" s="48" t="e">
        <f t="shared" si="130"/>
        <v>#DIV/0!</v>
      </c>
    </row>
    <row r="330" spans="2:40" x14ac:dyDescent="0.2">
      <c r="B330" s="45"/>
      <c r="D330" s="47" t="e">
        <f t="shared" si="116"/>
        <v>#DIV/0!</v>
      </c>
      <c r="E330" s="48" t="e">
        <f t="shared" si="117"/>
        <v>#DIV/0!</v>
      </c>
      <c r="G330" s="45"/>
      <c r="I330" s="47" t="e">
        <f t="shared" si="118"/>
        <v>#DIV/0!</v>
      </c>
      <c r="J330" s="48" t="e">
        <f t="shared" si="119"/>
        <v>#DIV/0!</v>
      </c>
      <c r="L330" s="45"/>
      <c r="N330" s="47" t="e">
        <f t="shared" si="120"/>
        <v>#DIV/0!</v>
      </c>
      <c r="O330" s="48" t="e">
        <f t="shared" si="121"/>
        <v>#DIV/0!</v>
      </c>
      <c r="Q330" s="45"/>
      <c r="S330" s="47" t="e">
        <f t="shared" si="122"/>
        <v>#DIV/0!</v>
      </c>
      <c r="T330" s="48" t="e">
        <f t="shared" si="123"/>
        <v>#DIV/0!</v>
      </c>
      <c r="V330" s="45"/>
      <c r="X330" s="47" t="e">
        <f t="shared" si="131"/>
        <v>#DIV/0!</v>
      </c>
      <c r="Y330" s="42">
        <f t="shared" si="115"/>
        <v>3.8361063536163087E-5</v>
      </c>
      <c r="Z330" s="48" t="e">
        <f t="shared" si="124"/>
        <v>#DIV/0!</v>
      </c>
      <c r="AA330" s="48" t="e">
        <f t="shared" si="125"/>
        <v>#DIV/0!</v>
      </c>
      <c r="AB330" s="48" t="e">
        <f t="shared" si="126"/>
        <v>#DIV/0!</v>
      </c>
      <c r="AC330" s="48" t="e">
        <f t="shared" si="126"/>
        <v>#DIV/0!</v>
      </c>
      <c r="AE330" s="45"/>
      <c r="AG330" s="47" t="e">
        <f t="shared" si="127"/>
        <v>#DIV/0!</v>
      </c>
      <c r="AH330" s="48" t="e">
        <f t="shared" si="128"/>
        <v>#DIV/0!</v>
      </c>
      <c r="AK330" s="45"/>
      <c r="AM330" s="47" t="e">
        <f t="shared" si="129"/>
        <v>#DIV/0!</v>
      </c>
      <c r="AN330" s="48" t="e">
        <f t="shared" si="130"/>
        <v>#DIV/0!</v>
      </c>
    </row>
    <row r="331" spans="2:40" x14ac:dyDescent="0.2">
      <c r="B331" s="45"/>
      <c r="D331" s="47" t="e">
        <f t="shared" si="116"/>
        <v>#DIV/0!</v>
      </c>
      <c r="E331" s="48" t="e">
        <f t="shared" si="117"/>
        <v>#DIV/0!</v>
      </c>
      <c r="G331" s="45"/>
      <c r="I331" s="47" t="e">
        <f t="shared" si="118"/>
        <v>#DIV/0!</v>
      </c>
      <c r="J331" s="48" t="e">
        <f t="shared" si="119"/>
        <v>#DIV/0!</v>
      </c>
      <c r="L331" s="45"/>
      <c r="N331" s="47" t="e">
        <f t="shared" si="120"/>
        <v>#DIV/0!</v>
      </c>
      <c r="O331" s="48" t="e">
        <f t="shared" si="121"/>
        <v>#DIV/0!</v>
      </c>
      <c r="Q331" s="45"/>
      <c r="S331" s="47" t="e">
        <f t="shared" si="122"/>
        <v>#DIV/0!</v>
      </c>
      <c r="T331" s="48" t="e">
        <f t="shared" si="123"/>
        <v>#DIV/0!</v>
      </c>
      <c r="V331" s="45"/>
      <c r="X331" s="47" t="e">
        <f t="shared" si="131"/>
        <v>#DIV/0!</v>
      </c>
      <c r="Y331" s="42">
        <f t="shared" si="115"/>
        <v>3.8361063536163087E-5</v>
      </c>
      <c r="Z331" s="48" t="e">
        <f t="shared" si="124"/>
        <v>#DIV/0!</v>
      </c>
      <c r="AA331" s="48" t="e">
        <f t="shared" si="125"/>
        <v>#DIV/0!</v>
      </c>
      <c r="AB331" s="48" t="e">
        <f t="shared" si="126"/>
        <v>#DIV/0!</v>
      </c>
      <c r="AC331" s="48" t="e">
        <f t="shared" si="126"/>
        <v>#DIV/0!</v>
      </c>
      <c r="AE331" s="45"/>
      <c r="AG331" s="47" t="e">
        <f t="shared" si="127"/>
        <v>#DIV/0!</v>
      </c>
      <c r="AH331" s="48" t="e">
        <f t="shared" si="128"/>
        <v>#DIV/0!</v>
      </c>
      <c r="AK331" s="45"/>
      <c r="AM331" s="47" t="e">
        <f t="shared" si="129"/>
        <v>#DIV/0!</v>
      </c>
      <c r="AN331" s="48" t="e">
        <f t="shared" si="130"/>
        <v>#DIV/0!</v>
      </c>
    </row>
    <row r="332" spans="2:40" x14ac:dyDescent="0.2">
      <c r="B332" s="45"/>
      <c r="D332" s="47" t="e">
        <f t="shared" si="116"/>
        <v>#DIV/0!</v>
      </c>
      <c r="E332" s="48" t="e">
        <f t="shared" si="117"/>
        <v>#DIV/0!</v>
      </c>
      <c r="G332" s="45"/>
      <c r="I332" s="47" t="e">
        <f t="shared" si="118"/>
        <v>#DIV/0!</v>
      </c>
      <c r="J332" s="48" t="e">
        <f t="shared" si="119"/>
        <v>#DIV/0!</v>
      </c>
      <c r="L332" s="45"/>
      <c r="N332" s="47" t="e">
        <f t="shared" si="120"/>
        <v>#DIV/0!</v>
      </c>
      <c r="O332" s="48" t="e">
        <f t="shared" si="121"/>
        <v>#DIV/0!</v>
      </c>
      <c r="Q332" s="45"/>
      <c r="S332" s="47" t="e">
        <f t="shared" si="122"/>
        <v>#DIV/0!</v>
      </c>
      <c r="T332" s="48" t="e">
        <f t="shared" si="123"/>
        <v>#DIV/0!</v>
      </c>
      <c r="V332" s="45"/>
      <c r="X332" s="47" t="e">
        <f t="shared" si="131"/>
        <v>#DIV/0!</v>
      </c>
      <c r="Y332" s="42">
        <f t="shared" si="115"/>
        <v>3.8361063536163087E-5</v>
      </c>
      <c r="Z332" s="48" t="e">
        <f t="shared" si="124"/>
        <v>#DIV/0!</v>
      </c>
      <c r="AA332" s="48" t="e">
        <f t="shared" si="125"/>
        <v>#DIV/0!</v>
      </c>
      <c r="AB332" s="48" t="e">
        <f t="shared" si="126"/>
        <v>#DIV/0!</v>
      </c>
      <c r="AC332" s="48" t="e">
        <f t="shared" si="126"/>
        <v>#DIV/0!</v>
      </c>
      <c r="AE332" s="45"/>
      <c r="AG332" s="47" t="e">
        <f t="shared" si="127"/>
        <v>#DIV/0!</v>
      </c>
      <c r="AH332" s="48" t="e">
        <f t="shared" si="128"/>
        <v>#DIV/0!</v>
      </c>
      <c r="AK332" s="45"/>
      <c r="AM332" s="47" t="e">
        <f t="shared" si="129"/>
        <v>#DIV/0!</v>
      </c>
      <c r="AN332" s="48" t="e">
        <f t="shared" si="130"/>
        <v>#DIV/0!</v>
      </c>
    </row>
    <row r="333" spans="2:40" x14ac:dyDescent="0.2">
      <c r="B333" s="45"/>
      <c r="D333" s="47" t="e">
        <f t="shared" si="116"/>
        <v>#DIV/0!</v>
      </c>
      <c r="E333" s="48" t="e">
        <f t="shared" si="117"/>
        <v>#DIV/0!</v>
      </c>
      <c r="G333" s="45"/>
      <c r="I333" s="47" t="e">
        <f t="shared" si="118"/>
        <v>#DIV/0!</v>
      </c>
      <c r="J333" s="48" t="e">
        <f t="shared" si="119"/>
        <v>#DIV/0!</v>
      </c>
      <c r="L333" s="45"/>
      <c r="N333" s="47" t="e">
        <f t="shared" si="120"/>
        <v>#DIV/0!</v>
      </c>
      <c r="O333" s="48" t="e">
        <f t="shared" si="121"/>
        <v>#DIV/0!</v>
      </c>
      <c r="Q333" s="45"/>
      <c r="S333" s="47" t="e">
        <f t="shared" si="122"/>
        <v>#DIV/0!</v>
      </c>
      <c r="T333" s="48" t="e">
        <f t="shared" si="123"/>
        <v>#DIV/0!</v>
      </c>
      <c r="V333" s="45"/>
      <c r="X333" s="47" t="e">
        <f t="shared" si="131"/>
        <v>#DIV/0!</v>
      </c>
      <c r="Y333" s="42">
        <f t="shared" si="115"/>
        <v>3.8361063536163087E-5</v>
      </c>
      <c r="Z333" s="48" t="e">
        <f t="shared" si="124"/>
        <v>#DIV/0!</v>
      </c>
      <c r="AA333" s="48" t="e">
        <f t="shared" si="125"/>
        <v>#DIV/0!</v>
      </c>
      <c r="AB333" s="48" t="e">
        <f t="shared" si="126"/>
        <v>#DIV/0!</v>
      </c>
      <c r="AC333" s="48" t="e">
        <f t="shared" si="126"/>
        <v>#DIV/0!</v>
      </c>
      <c r="AE333" s="45"/>
      <c r="AG333" s="47" t="e">
        <f t="shared" si="127"/>
        <v>#DIV/0!</v>
      </c>
      <c r="AH333" s="48" t="e">
        <f t="shared" si="128"/>
        <v>#DIV/0!</v>
      </c>
      <c r="AK333" s="45"/>
      <c r="AM333" s="47" t="e">
        <f t="shared" si="129"/>
        <v>#DIV/0!</v>
      </c>
      <c r="AN333" s="48" t="e">
        <f t="shared" si="130"/>
        <v>#DIV/0!</v>
      </c>
    </row>
    <row r="334" spans="2:40" x14ac:dyDescent="0.2">
      <c r="B334" s="45"/>
      <c r="D334" s="47" t="e">
        <f t="shared" si="116"/>
        <v>#DIV/0!</v>
      </c>
      <c r="E334" s="48" t="e">
        <f t="shared" si="117"/>
        <v>#DIV/0!</v>
      </c>
      <c r="G334" s="45"/>
      <c r="I334" s="47" t="e">
        <f t="shared" si="118"/>
        <v>#DIV/0!</v>
      </c>
      <c r="J334" s="48" t="e">
        <f t="shared" si="119"/>
        <v>#DIV/0!</v>
      </c>
      <c r="L334" s="45"/>
      <c r="N334" s="47" t="e">
        <f t="shared" si="120"/>
        <v>#DIV/0!</v>
      </c>
      <c r="O334" s="48" t="e">
        <f t="shared" si="121"/>
        <v>#DIV/0!</v>
      </c>
      <c r="Q334" s="45"/>
      <c r="S334" s="47" t="e">
        <f t="shared" si="122"/>
        <v>#DIV/0!</v>
      </c>
      <c r="T334" s="48" t="e">
        <f t="shared" si="123"/>
        <v>#DIV/0!</v>
      </c>
      <c r="V334" s="45"/>
      <c r="X334" s="47" t="e">
        <f t="shared" si="131"/>
        <v>#DIV/0!</v>
      </c>
      <c r="Y334" s="42">
        <f t="shared" si="115"/>
        <v>3.8361063536163087E-5</v>
      </c>
      <c r="Z334" s="48" t="e">
        <f t="shared" si="124"/>
        <v>#DIV/0!</v>
      </c>
      <c r="AA334" s="48" t="e">
        <f t="shared" si="125"/>
        <v>#DIV/0!</v>
      </c>
      <c r="AB334" s="48" t="e">
        <f t="shared" si="126"/>
        <v>#DIV/0!</v>
      </c>
      <c r="AC334" s="48" t="e">
        <f t="shared" si="126"/>
        <v>#DIV/0!</v>
      </c>
      <c r="AE334" s="45"/>
      <c r="AG334" s="47" t="e">
        <f t="shared" si="127"/>
        <v>#DIV/0!</v>
      </c>
      <c r="AH334" s="48" t="e">
        <f t="shared" si="128"/>
        <v>#DIV/0!</v>
      </c>
      <c r="AK334" s="45"/>
      <c r="AM334" s="47" t="e">
        <f t="shared" si="129"/>
        <v>#DIV/0!</v>
      </c>
      <c r="AN334" s="48" t="e">
        <f t="shared" si="130"/>
        <v>#DIV/0!</v>
      </c>
    </row>
    <row r="335" spans="2:40" x14ac:dyDescent="0.2">
      <c r="B335" s="45"/>
      <c r="D335" s="47" t="e">
        <f t="shared" si="116"/>
        <v>#DIV/0!</v>
      </c>
      <c r="E335" s="48" t="e">
        <f t="shared" si="117"/>
        <v>#DIV/0!</v>
      </c>
      <c r="G335" s="45"/>
      <c r="I335" s="47" t="e">
        <f t="shared" si="118"/>
        <v>#DIV/0!</v>
      </c>
      <c r="J335" s="48" t="e">
        <f t="shared" si="119"/>
        <v>#DIV/0!</v>
      </c>
      <c r="L335" s="45"/>
      <c r="N335" s="47" t="e">
        <f t="shared" si="120"/>
        <v>#DIV/0!</v>
      </c>
      <c r="O335" s="48" t="e">
        <f t="shared" si="121"/>
        <v>#DIV/0!</v>
      </c>
      <c r="Q335" s="45"/>
      <c r="S335" s="47" t="e">
        <f t="shared" si="122"/>
        <v>#DIV/0!</v>
      </c>
      <c r="T335" s="48" t="e">
        <f t="shared" si="123"/>
        <v>#DIV/0!</v>
      </c>
      <c r="V335" s="45"/>
      <c r="X335" s="47" t="e">
        <f t="shared" si="131"/>
        <v>#DIV/0!</v>
      </c>
      <c r="Y335" s="42">
        <f t="shared" si="115"/>
        <v>3.8361063536163087E-5</v>
      </c>
      <c r="Z335" s="48" t="e">
        <f t="shared" si="124"/>
        <v>#DIV/0!</v>
      </c>
      <c r="AA335" s="48" t="e">
        <f t="shared" si="125"/>
        <v>#DIV/0!</v>
      </c>
      <c r="AB335" s="48" t="e">
        <f t="shared" si="126"/>
        <v>#DIV/0!</v>
      </c>
      <c r="AC335" s="48" t="e">
        <f t="shared" si="126"/>
        <v>#DIV/0!</v>
      </c>
      <c r="AE335" s="45"/>
      <c r="AG335" s="47" t="e">
        <f t="shared" si="127"/>
        <v>#DIV/0!</v>
      </c>
      <c r="AH335" s="48" t="e">
        <f t="shared" si="128"/>
        <v>#DIV/0!</v>
      </c>
      <c r="AK335" s="45"/>
      <c r="AM335" s="47" t="e">
        <f t="shared" si="129"/>
        <v>#DIV/0!</v>
      </c>
      <c r="AN335" s="48" t="e">
        <f t="shared" si="130"/>
        <v>#DIV/0!</v>
      </c>
    </row>
    <row r="336" spans="2:40" x14ac:dyDescent="0.2">
      <c r="B336" s="45"/>
      <c r="D336" s="47" t="e">
        <f t="shared" si="116"/>
        <v>#DIV/0!</v>
      </c>
      <c r="E336" s="48" t="e">
        <f t="shared" si="117"/>
        <v>#DIV/0!</v>
      </c>
      <c r="G336" s="45"/>
      <c r="I336" s="47" t="e">
        <f t="shared" si="118"/>
        <v>#DIV/0!</v>
      </c>
      <c r="J336" s="48" t="e">
        <f t="shared" si="119"/>
        <v>#DIV/0!</v>
      </c>
      <c r="L336" s="45"/>
      <c r="N336" s="47" t="e">
        <f t="shared" si="120"/>
        <v>#DIV/0!</v>
      </c>
      <c r="O336" s="48" t="e">
        <f t="shared" si="121"/>
        <v>#DIV/0!</v>
      </c>
      <c r="Q336" s="45"/>
      <c r="S336" s="47" t="e">
        <f t="shared" si="122"/>
        <v>#DIV/0!</v>
      </c>
      <c r="T336" s="48" t="e">
        <f t="shared" si="123"/>
        <v>#DIV/0!</v>
      </c>
      <c r="V336" s="45"/>
      <c r="X336" s="47" t="e">
        <f t="shared" si="131"/>
        <v>#DIV/0!</v>
      </c>
      <c r="Y336" s="42">
        <f t="shared" si="115"/>
        <v>3.8361063536163087E-5</v>
      </c>
      <c r="Z336" s="48" t="e">
        <f t="shared" si="124"/>
        <v>#DIV/0!</v>
      </c>
      <c r="AA336" s="48" t="e">
        <f t="shared" si="125"/>
        <v>#DIV/0!</v>
      </c>
      <c r="AB336" s="48" t="e">
        <f t="shared" si="126"/>
        <v>#DIV/0!</v>
      </c>
      <c r="AC336" s="48" t="e">
        <f t="shared" si="126"/>
        <v>#DIV/0!</v>
      </c>
      <c r="AE336" s="45"/>
      <c r="AG336" s="47" t="e">
        <f t="shared" si="127"/>
        <v>#DIV/0!</v>
      </c>
      <c r="AH336" s="48" t="e">
        <f t="shared" si="128"/>
        <v>#DIV/0!</v>
      </c>
      <c r="AK336" s="45"/>
      <c r="AM336" s="47" t="e">
        <f t="shared" si="129"/>
        <v>#DIV/0!</v>
      </c>
      <c r="AN336" s="48" t="e">
        <f t="shared" si="130"/>
        <v>#DIV/0!</v>
      </c>
    </row>
    <row r="337" spans="2:40" x14ac:dyDescent="0.2">
      <c r="B337" s="45"/>
      <c r="D337" s="47" t="e">
        <f t="shared" si="116"/>
        <v>#DIV/0!</v>
      </c>
      <c r="E337" s="48" t="e">
        <f t="shared" si="117"/>
        <v>#DIV/0!</v>
      </c>
      <c r="G337" s="45"/>
      <c r="I337" s="47" t="e">
        <f t="shared" si="118"/>
        <v>#DIV/0!</v>
      </c>
      <c r="J337" s="48" t="e">
        <f t="shared" si="119"/>
        <v>#DIV/0!</v>
      </c>
      <c r="L337" s="45"/>
      <c r="N337" s="47" t="e">
        <f t="shared" si="120"/>
        <v>#DIV/0!</v>
      </c>
      <c r="O337" s="48" t="e">
        <f t="shared" si="121"/>
        <v>#DIV/0!</v>
      </c>
      <c r="Q337" s="45"/>
      <c r="S337" s="47" t="e">
        <f t="shared" si="122"/>
        <v>#DIV/0!</v>
      </c>
      <c r="T337" s="48" t="e">
        <f t="shared" si="123"/>
        <v>#DIV/0!</v>
      </c>
      <c r="V337" s="45"/>
      <c r="X337" s="47" t="e">
        <f t="shared" si="131"/>
        <v>#DIV/0!</v>
      </c>
      <c r="Y337" s="42">
        <f t="shared" si="115"/>
        <v>3.8361063536163087E-5</v>
      </c>
      <c r="Z337" s="48" t="e">
        <f t="shared" si="124"/>
        <v>#DIV/0!</v>
      </c>
      <c r="AA337" s="48" t="e">
        <f t="shared" si="125"/>
        <v>#DIV/0!</v>
      </c>
      <c r="AB337" s="48" t="e">
        <f t="shared" si="126"/>
        <v>#DIV/0!</v>
      </c>
      <c r="AC337" s="48" t="e">
        <f t="shared" si="126"/>
        <v>#DIV/0!</v>
      </c>
      <c r="AE337" s="45"/>
      <c r="AG337" s="47" t="e">
        <f t="shared" si="127"/>
        <v>#DIV/0!</v>
      </c>
      <c r="AH337" s="48" t="e">
        <f t="shared" si="128"/>
        <v>#DIV/0!</v>
      </c>
      <c r="AK337" s="45"/>
      <c r="AM337" s="47" t="e">
        <f t="shared" si="129"/>
        <v>#DIV/0!</v>
      </c>
      <c r="AN337" s="48" t="e">
        <f t="shared" si="130"/>
        <v>#DIV/0!</v>
      </c>
    </row>
    <row r="338" spans="2:40" x14ac:dyDescent="0.2">
      <c r="B338" s="45"/>
      <c r="D338" s="47" t="e">
        <f t="shared" si="116"/>
        <v>#DIV/0!</v>
      </c>
      <c r="E338" s="48" t="e">
        <f t="shared" si="117"/>
        <v>#DIV/0!</v>
      </c>
      <c r="G338" s="45"/>
      <c r="I338" s="47" t="e">
        <f t="shared" si="118"/>
        <v>#DIV/0!</v>
      </c>
      <c r="J338" s="48" t="e">
        <f t="shared" si="119"/>
        <v>#DIV/0!</v>
      </c>
      <c r="L338" s="45"/>
      <c r="N338" s="47" t="e">
        <f t="shared" si="120"/>
        <v>#DIV/0!</v>
      </c>
      <c r="O338" s="48" t="e">
        <f t="shared" si="121"/>
        <v>#DIV/0!</v>
      </c>
      <c r="Q338" s="45"/>
      <c r="S338" s="47" t="e">
        <f t="shared" si="122"/>
        <v>#DIV/0!</v>
      </c>
      <c r="T338" s="48" t="e">
        <f t="shared" si="123"/>
        <v>#DIV/0!</v>
      </c>
      <c r="V338" s="45"/>
      <c r="X338" s="47" t="e">
        <f t="shared" si="131"/>
        <v>#DIV/0!</v>
      </c>
      <c r="Y338" s="42">
        <f t="shared" si="115"/>
        <v>3.8361063536163087E-5</v>
      </c>
      <c r="Z338" s="48" t="e">
        <f t="shared" si="124"/>
        <v>#DIV/0!</v>
      </c>
      <c r="AA338" s="48" t="e">
        <f t="shared" si="125"/>
        <v>#DIV/0!</v>
      </c>
      <c r="AB338" s="48" t="e">
        <f t="shared" si="126"/>
        <v>#DIV/0!</v>
      </c>
      <c r="AC338" s="48" t="e">
        <f t="shared" si="126"/>
        <v>#DIV/0!</v>
      </c>
      <c r="AE338" s="45"/>
      <c r="AG338" s="47" t="e">
        <f t="shared" si="127"/>
        <v>#DIV/0!</v>
      </c>
      <c r="AH338" s="48" t="e">
        <f t="shared" si="128"/>
        <v>#DIV/0!</v>
      </c>
      <c r="AK338" s="45"/>
      <c r="AM338" s="47" t="e">
        <f t="shared" si="129"/>
        <v>#DIV/0!</v>
      </c>
      <c r="AN338" s="48" t="e">
        <f t="shared" si="130"/>
        <v>#DIV/0!</v>
      </c>
    </row>
    <row r="339" spans="2:40" x14ac:dyDescent="0.2">
      <c r="B339" s="45"/>
      <c r="D339" s="47" t="e">
        <f t="shared" si="116"/>
        <v>#DIV/0!</v>
      </c>
      <c r="E339" s="48" t="e">
        <f t="shared" si="117"/>
        <v>#DIV/0!</v>
      </c>
      <c r="G339" s="45"/>
      <c r="I339" s="47" t="e">
        <f t="shared" si="118"/>
        <v>#DIV/0!</v>
      </c>
      <c r="J339" s="48" t="e">
        <f t="shared" si="119"/>
        <v>#DIV/0!</v>
      </c>
      <c r="L339" s="45"/>
      <c r="N339" s="47" t="e">
        <f t="shared" si="120"/>
        <v>#DIV/0!</v>
      </c>
      <c r="O339" s="48" t="e">
        <f t="shared" si="121"/>
        <v>#DIV/0!</v>
      </c>
      <c r="Q339" s="45"/>
      <c r="S339" s="47" t="e">
        <f t="shared" si="122"/>
        <v>#DIV/0!</v>
      </c>
      <c r="T339" s="48" t="e">
        <f t="shared" si="123"/>
        <v>#DIV/0!</v>
      </c>
      <c r="V339" s="45"/>
      <c r="X339" s="47" t="e">
        <f t="shared" si="131"/>
        <v>#DIV/0!</v>
      </c>
      <c r="Y339" s="42">
        <f t="shared" si="115"/>
        <v>3.8361063536163087E-5</v>
      </c>
      <c r="Z339" s="48" t="e">
        <f t="shared" si="124"/>
        <v>#DIV/0!</v>
      </c>
      <c r="AA339" s="48" t="e">
        <f t="shared" si="125"/>
        <v>#DIV/0!</v>
      </c>
      <c r="AB339" s="48" t="e">
        <f t="shared" si="126"/>
        <v>#DIV/0!</v>
      </c>
      <c r="AC339" s="48" t="e">
        <f t="shared" si="126"/>
        <v>#DIV/0!</v>
      </c>
      <c r="AE339" s="45"/>
      <c r="AG339" s="47" t="e">
        <f t="shared" si="127"/>
        <v>#DIV/0!</v>
      </c>
      <c r="AH339" s="48" t="e">
        <f t="shared" si="128"/>
        <v>#DIV/0!</v>
      </c>
      <c r="AK339" s="45"/>
      <c r="AM339" s="47" t="e">
        <f t="shared" si="129"/>
        <v>#DIV/0!</v>
      </c>
      <c r="AN339" s="48" t="e">
        <f t="shared" si="130"/>
        <v>#DIV/0!</v>
      </c>
    </row>
    <row r="340" spans="2:40" x14ac:dyDescent="0.2">
      <c r="B340" s="45"/>
      <c r="D340" s="47" t="e">
        <f t="shared" si="116"/>
        <v>#DIV/0!</v>
      </c>
      <c r="E340" s="48" t="e">
        <f t="shared" si="117"/>
        <v>#DIV/0!</v>
      </c>
      <c r="G340" s="45"/>
      <c r="I340" s="47" t="e">
        <f t="shared" si="118"/>
        <v>#DIV/0!</v>
      </c>
      <c r="J340" s="48" t="e">
        <f t="shared" si="119"/>
        <v>#DIV/0!</v>
      </c>
      <c r="L340" s="45"/>
      <c r="N340" s="47" t="e">
        <f t="shared" si="120"/>
        <v>#DIV/0!</v>
      </c>
      <c r="O340" s="48" t="e">
        <f t="shared" si="121"/>
        <v>#DIV/0!</v>
      </c>
      <c r="Q340" s="45"/>
      <c r="S340" s="47" t="e">
        <f t="shared" si="122"/>
        <v>#DIV/0!</v>
      </c>
      <c r="T340" s="48" t="e">
        <f t="shared" si="123"/>
        <v>#DIV/0!</v>
      </c>
      <c r="V340" s="45"/>
      <c r="X340" s="47" t="e">
        <f t="shared" si="131"/>
        <v>#DIV/0!</v>
      </c>
      <c r="Y340" s="42">
        <f t="shared" si="115"/>
        <v>3.8361063536163087E-5</v>
      </c>
      <c r="Z340" s="48" t="e">
        <f t="shared" si="124"/>
        <v>#DIV/0!</v>
      </c>
      <c r="AA340" s="48" t="e">
        <f t="shared" si="125"/>
        <v>#DIV/0!</v>
      </c>
      <c r="AB340" s="48" t="e">
        <f t="shared" si="126"/>
        <v>#DIV/0!</v>
      </c>
      <c r="AC340" s="48" t="e">
        <f t="shared" si="126"/>
        <v>#DIV/0!</v>
      </c>
      <c r="AE340" s="45"/>
      <c r="AG340" s="47" t="e">
        <f t="shared" si="127"/>
        <v>#DIV/0!</v>
      </c>
      <c r="AH340" s="48" t="e">
        <f t="shared" si="128"/>
        <v>#DIV/0!</v>
      </c>
      <c r="AK340" s="45"/>
      <c r="AM340" s="47" t="e">
        <f t="shared" si="129"/>
        <v>#DIV/0!</v>
      </c>
      <c r="AN340" s="48" t="e">
        <f t="shared" si="130"/>
        <v>#DIV/0!</v>
      </c>
    </row>
    <row r="341" spans="2:40" x14ac:dyDescent="0.2">
      <c r="B341" s="45"/>
      <c r="D341" s="47" t="e">
        <f t="shared" si="116"/>
        <v>#DIV/0!</v>
      </c>
      <c r="E341" s="48" t="e">
        <f t="shared" si="117"/>
        <v>#DIV/0!</v>
      </c>
      <c r="G341" s="45"/>
      <c r="I341" s="47" t="e">
        <f t="shared" si="118"/>
        <v>#DIV/0!</v>
      </c>
      <c r="J341" s="48" t="e">
        <f t="shared" si="119"/>
        <v>#DIV/0!</v>
      </c>
      <c r="L341" s="45"/>
      <c r="N341" s="47" t="e">
        <f t="shared" si="120"/>
        <v>#DIV/0!</v>
      </c>
      <c r="O341" s="48" t="e">
        <f t="shared" si="121"/>
        <v>#DIV/0!</v>
      </c>
      <c r="Q341" s="45"/>
      <c r="S341" s="47" t="e">
        <f t="shared" si="122"/>
        <v>#DIV/0!</v>
      </c>
      <c r="T341" s="48" t="e">
        <f t="shared" si="123"/>
        <v>#DIV/0!</v>
      </c>
      <c r="V341" s="45"/>
      <c r="X341" s="47" t="e">
        <f t="shared" si="131"/>
        <v>#DIV/0!</v>
      </c>
      <c r="Y341" s="42">
        <f t="shared" si="115"/>
        <v>3.8361063536163087E-5</v>
      </c>
      <c r="Z341" s="48" t="e">
        <f t="shared" si="124"/>
        <v>#DIV/0!</v>
      </c>
      <c r="AA341" s="48" t="e">
        <f t="shared" si="125"/>
        <v>#DIV/0!</v>
      </c>
      <c r="AB341" s="48" t="e">
        <f t="shared" ref="AB341:AC359" si="132">+Z340</f>
        <v>#DIV/0!</v>
      </c>
      <c r="AC341" s="48" t="e">
        <f t="shared" si="132"/>
        <v>#DIV/0!</v>
      </c>
      <c r="AE341" s="45"/>
      <c r="AG341" s="47" t="e">
        <f t="shared" si="127"/>
        <v>#DIV/0!</v>
      </c>
      <c r="AH341" s="48" t="e">
        <f t="shared" si="128"/>
        <v>#DIV/0!</v>
      </c>
      <c r="AK341" s="45"/>
      <c r="AM341" s="47" t="e">
        <f t="shared" si="129"/>
        <v>#DIV/0!</v>
      </c>
      <c r="AN341" s="48" t="e">
        <f t="shared" si="130"/>
        <v>#DIV/0!</v>
      </c>
    </row>
    <row r="342" spans="2:40" x14ac:dyDescent="0.2">
      <c r="B342" s="45"/>
      <c r="D342" s="47" t="e">
        <f t="shared" si="116"/>
        <v>#DIV/0!</v>
      </c>
      <c r="E342" s="48" t="e">
        <f t="shared" si="117"/>
        <v>#DIV/0!</v>
      </c>
      <c r="G342" s="45"/>
      <c r="I342" s="47" t="e">
        <f t="shared" si="118"/>
        <v>#DIV/0!</v>
      </c>
      <c r="J342" s="48" t="e">
        <f t="shared" si="119"/>
        <v>#DIV/0!</v>
      </c>
      <c r="L342" s="45"/>
      <c r="N342" s="47" t="e">
        <f t="shared" si="120"/>
        <v>#DIV/0!</v>
      </c>
      <c r="O342" s="48" t="e">
        <f t="shared" si="121"/>
        <v>#DIV/0!</v>
      </c>
      <c r="Q342" s="45"/>
      <c r="S342" s="47" t="e">
        <f t="shared" si="122"/>
        <v>#DIV/0!</v>
      </c>
      <c r="T342" s="48" t="e">
        <f t="shared" si="123"/>
        <v>#DIV/0!</v>
      </c>
      <c r="V342" s="45"/>
      <c r="X342" s="47" t="e">
        <f t="shared" si="131"/>
        <v>#DIV/0!</v>
      </c>
      <c r="Y342" s="42">
        <f t="shared" si="115"/>
        <v>3.8361063536163087E-5</v>
      </c>
      <c r="Z342" s="48" t="e">
        <f t="shared" si="124"/>
        <v>#DIV/0!</v>
      </c>
      <c r="AA342" s="48" t="e">
        <f t="shared" si="125"/>
        <v>#DIV/0!</v>
      </c>
      <c r="AB342" s="48" t="e">
        <f t="shared" si="132"/>
        <v>#DIV/0!</v>
      </c>
      <c r="AC342" s="48" t="e">
        <f t="shared" si="132"/>
        <v>#DIV/0!</v>
      </c>
      <c r="AE342" s="45"/>
      <c r="AG342" s="47" t="e">
        <f t="shared" si="127"/>
        <v>#DIV/0!</v>
      </c>
      <c r="AH342" s="48" t="e">
        <f t="shared" si="128"/>
        <v>#DIV/0!</v>
      </c>
      <c r="AK342" s="45"/>
      <c r="AM342" s="47" t="e">
        <f t="shared" si="129"/>
        <v>#DIV/0!</v>
      </c>
      <c r="AN342" s="48" t="e">
        <f t="shared" si="130"/>
        <v>#DIV/0!</v>
      </c>
    </row>
    <row r="343" spans="2:40" x14ac:dyDescent="0.2">
      <c r="B343" s="45"/>
      <c r="D343" s="47" t="e">
        <f t="shared" si="116"/>
        <v>#DIV/0!</v>
      </c>
      <c r="E343" s="48" t="e">
        <f t="shared" si="117"/>
        <v>#DIV/0!</v>
      </c>
      <c r="G343" s="45"/>
      <c r="I343" s="47" t="e">
        <f t="shared" si="118"/>
        <v>#DIV/0!</v>
      </c>
      <c r="J343" s="48" t="e">
        <f t="shared" si="119"/>
        <v>#DIV/0!</v>
      </c>
      <c r="L343" s="45"/>
      <c r="N343" s="47" t="e">
        <f t="shared" si="120"/>
        <v>#DIV/0!</v>
      </c>
      <c r="O343" s="48" t="e">
        <f t="shared" si="121"/>
        <v>#DIV/0!</v>
      </c>
      <c r="Q343" s="45"/>
      <c r="S343" s="47" t="e">
        <f t="shared" si="122"/>
        <v>#DIV/0!</v>
      </c>
      <c r="T343" s="48" t="e">
        <f t="shared" si="123"/>
        <v>#DIV/0!</v>
      </c>
      <c r="V343" s="45"/>
      <c r="X343" s="47" t="e">
        <f t="shared" si="131"/>
        <v>#DIV/0!</v>
      </c>
      <c r="Y343" s="42">
        <f t="shared" si="115"/>
        <v>3.8361063536163087E-5</v>
      </c>
      <c r="Z343" s="48" t="e">
        <f t="shared" si="124"/>
        <v>#DIV/0!</v>
      </c>
      <c r="AA343" s="48" t="e">
        <f t="shared" si="125"/>
        <v>#DIV/0!</v>
      </c>
      <c r="AB343" s="48" t="e">
        <f t="shared" si="132"/>
        <v>#DIV/0!</v>
      </c>
      <c r="AC343" s="48" t="e">
        <f t="shared" si="132"/>
        <v>#DIV/0!</v>
      </c>
      <c r="AE343" s="45"/>
      <c r="AG343" s="47" t="e">
        <f t="shared" si="127"/>
        <v>#DIV/0!</v>
      </c>
      <c r="AH343" s="48" t="e">
        <f t="shared" si="128"/>
        <v>#DIV/0!</v>
      </c>
      <c r="AK343" s="45"/>
      <c r="AM343" s="47" t="e">
        <f t="shared" si="129"/>
        <v>#DIV/0!</v>
      </c>
      <c r="AN343" s="48" t="e">
        <f t="shared" si="130"/>
        <v>#DIV/0!</v>
      </c>
    </row>
    <row r="344" spans="2:40" x14ac:dyDescent="0.2">
      <c r="B344" s="45"/>
      <c r="D344" s="47" t="e">
        <f t="shared" si="116"/>
        <v>#DIV/0!</v>
      </c>
      <c r="E344" s="48" t="e">
        <f t="shared" si="117"/>
        <v>#DIV/0!</v>
      </c>
      <c r="G344" s="45"/>
      <c r="I344" s="47" t="e">
        <f t="shared" si="118"/>
        <v>#DIV/0!</v>
      </c>
      <c r="J344" s="48" t="e">
        <f t="shared" si="119"/>
        <v>#DIV/0!</v>
      </c>
      <c r="L344" s="45"/>
      <c r="N344" s="47" t="e">
        <f t="shared" si="120"/>
        <v>#DIV/0!</v>
      </c>
      <c r="O344" s="48" t="e">
        <f t="shared" si="121"/>
        <v>#DIV/0!</v>
      </c>
      <c r="Q344" s="45"/>
      <c r="S344" s="47" t="e">
        <f t="shared" si="122"/>
        <v>#DIV/0!</v>
      </c>
      <c r="T344" s="48" t="e">
        <f t="shared" si="123"/>
        <v>#DIV/0!</v>
      </c>
      <c r="V344" s="45"/>
      <c r="X344" s="47" t="e">
        <f t="shared" si="131"/>
        <v>#DIV/0!</v>
      </c>
      <c r="Y344" s="42">
        <f t="shared" si="115"/>
        <v>3.8361063536163087E-5</v>
      </c>
      <c r="Z344" s="48" t="e">
        <f t="shared" si="124"/>
        <v>#DIV/0!</v>
      </c>
      <c r="AA344" s="48" t="e">
        <f t="shared" si="125"/>
        <v>#DIV/0!</v>
      </c>
      <c r="AB344" s="48" t="e">
        <f t="shared" si="132"/>
        <v>#DIV/0!</v>
      </c>
      <c r="AC344" s="48" t="e">
        <f t="shared" si="132"/>
        <v>#DIV/0!</v>
      </c>
      <c r="AE344" s="45"/>
      <c r="AG344" s="47" t="e">
        <f t="shared" si="127"/>
        <v>#DIV/0!</v>
      </c>
      <c r="AH344" s="48" t="e">
        <f t="shared" si="128"/>
        <v>#DIV/0!</v>
      </c>
      <c r="AK344" s="45"/>
      <c r="AM344" s="47" t="e">
        <f t="shared" si="129"/>
        <v>#DIV/0!</v>
      </c>
      <c r="AN344" s="48" t="e">
        <f t="shared" si="130"/>
        <v>#DIV/0!</v>
      </c>
    </row>
    <row r="345" spans="2:40" x14ac:dyDescent="0.2">
      <c r="B345" s="45"/>
      <c r="D345" s="47" t="e">
        <f t="shared" si="116"/>
        <v>#DIV/0!</v>
      </c>
      <c r="E345" s="48" t="e">
        <f t="shared" si="117"/>
        <v>#DIV/0!</v>
      </c>
      <c r="G345" s="45"/>
      <c r="I345" s="47" t="e">
        <f t="shared" si="118"/>
        <v>#DIV/0!</v>
      </c>
      <c r="J345" s="48" t="e">
        <f t="shared" si="119"/>
        <v>#DIV/0!</v>
      </c>
      <c r="L345" s="45"/>
      <c r="N345" s="47" t="e">
        <f t="shared" si="120"/>
        <v>#DIV/0!</v>
      </c>
      <c r="O345" s="48" t="e">
        <f t="shared" si="121"/>
        <v>#DIV/0!</v>
      </c>
      <c r="Q345" s="45"/>
      <c r="S345" s="47" t="e">
        <f t="shared" si="122"/>
        <v>#DIV/0!</v>
      </c>
      <c r="T345" s="48" t="e">
        <f t="shared" si="123"/>
        <v>#DIV/0!</v>
      </c>
      <c r="V345" s="45"/>
      <c r="X345" s="47" t="e">
        <f t="shared" si="131"/>
        <v>#DIV/0!</v>
      </c>
      <c r="Y345" s="42">
        <f t="shared" si="115"/>
        <v>3.8361063536163087E-5</v>
      </c>
      <c r="Z345" s="48" t="e">
        <f t="shared" si="124"/>
        <v>#DIV/0!</v>
      </c>
      <c r="AA345" s="48" t="e">
        <f t="shared" si="125"/>
        <v>#DIV/0!</v>
      </c>
      <c r="AB345" s="48" t="e">
        <f t="shared" si="132"/>
        <v>#DIV/0!</v>
      </c>
      <c r="AC345" s="48" t="e">
        <f t="shared" si="132"/>
        <v>#DIV/0!</v>
      </c>
      <c r="AE345" s="45"/>
      <c r="AG345" s="47" t="e">
        <f t="shared" si="127"/>
        <v>#DIV/0!</v>
      </c>
      <c r="AH345" s="48" t="e">
        <f t="shared" si="128"/>
        <v>#DIV/0!</v>
      </c>
      <c r="AK345" s="45"/>
      <c r="AM345" s="47" t="e">
        <f t="shared" si="129"/>
        <v>#DIV/0!</v>
      </c>
      <c r="AN345" s="48" t="e">
        <f t="shared" si="130"/>
        <v>#DIV/0!</v>
      </c>
    </row>
    <row r="346" spans="2:40" x14ac:dyDescent="0.2">
      <c r="B346" s="45"/>
      <c r="D346" s="47" t="e">
        <f t="shared" si="116"/>
        <v>#DIV/0!</v>
      </c>
      <c r="E346" s="48" t="e">
        <f t="shared" si="117"/>
        <v>#DIV/0!</v>
      </c>
      <c r="G346" s="45"/>
      <c r="I346" s="47" t="e">
        <f t="shared" si="118"/>
        <v>#DIV/0!</v>
      </c>
      <c r="J346" s="48" t="e">
        <f t="shared" si="119"/>
        <v>#DIV/0!</v>
      </c>
      <c r="L346" s="45"/>
      <c r="N346" s="47" t="e">
        <f t="shared" si="120"/>
        <v>#DIV/0!</v>
      </c>
      <c r="O346" s="48" t="e">
        <f t="shared" si="121"/>
        <v>#DIV/0!</v>
      </c>
      <c r="Q346" s="45"/>
      <c r="S346" s="47" t="e">
        <f t="shared" si="122"/>
        <v>#DIV/0!</v>
      </c>
      <c r="T346" s="48" t="e">
        <f t="shared" si="123"/>
        <v>#DIV/0!</v>
      </c>
      <c r="V346" s="45"/>
      <c r="X346" s="47" t="e">
        <f t="shared" si="131"/>
        <v>#DIV/0!</v>
      </c>
      <c r="Y346" s="42">
        <f t="shared" si="115"/>
        <v>3.8361063536163087E-5</v>
      </c>
      <c r="Z346" s="48" t="e">
        <f t="shared" si="124"/>
        <v>#DIV/0!</v>
      </c>
      <c r="AA346" s="48" t="e">
        <f t="shared" si="125"/>
        <v>#DIV/0!</v>
      </c>
      <c r="AB346" s="48" t="e">
        <f t="shared" si="132"/>
        <v>#DIV/0!</v>
      </c>
      <c r="AC346" s="48" t="e">
        <f t="shared" si="132"/>
        <v>#DIV/0!</v>
      </c>
      <c r="AE346" s="45"/>
      <c r="AG346" s="47" t="e">
        <f t="shared" si="127"/>
        <v>#DIV/0!</v>
      </c>
      <c r="AH346" s="48" t="e">
        <f t="shared" si="128"/>
        <v>#DIV/0!</v>
      </c>
      <c r="AK346" s="45"/>
      <c r="AM346" s="47" t="e">
        <f t="shared" si="129"/>
        <v>#DIV/0!</v>
      </c>
      <c r="AN346" s="48" t="e">
        <f t="shared" si="130"/>
        <v>#DIV/0!</v>
      </c>
    </row>
    <row r="347" spans="2:40" x14ac:dyDescent="0.2">
      <c r="B347" s="45"/>
      <c r="D347" s="47" t="e">
        <f t="shared" si="116"/>
        <v>#DIV/0!</v>
      </c>
      <c r="E347" s="48" t="e">
        <f t="shared" si="117"/>
        <v>#DIV/0!</v>
      </c>
      <c r="G347" s="45"/>
      <c r="I347" s="47" t="e">
        <f t="shared" si="118"/>
        <v>#DIV/0!</v>
      </c>
      <c r="J347" s="48" t="e">
        <f t="shared" si="119"/>
        <v>#DIV/0!</v>
      </c>
      <c r="L347" s="45"/>
      <c r="N347" s="47" t="e">
        <f t="shared" si="120"/>
        <v>#DIV/0!</v>
      </c>
      <c r="O347" s="48" t="e">
        <f t="shared" si="121"/>
        <v>#DIV/0!</v>
      </c>
      <c r="Q347" s="45"/>
      <c r="S347" s="47" t="e">
        <f t="shared" si="122"/>
        <v>#DIV/0!</v>
      </c>
      <c r="T347" s="48" t="e">
        <f t="shared" si="123"/>
        <v>#DIV/0!</v>
      </c>
      <c r="V347" s="45"/>
      <c r="X347" s="47" t="e">
        <f t="shared" si="131"/>
        <v>#DIV/0!</v>
      </c>
      <c r="Y347" s="42">
        <f t="shared" si="115"/>
        <v>3.8361063536163087E-5</v>
      </c>
      <c r="Z347" s="48" t="e">
        <f t="shared" si="124"/>
        <v>#DIV/0!</v>
      </c>
      <c r="AA347" s="48" t="e">
        <f t="shared" si="125"/>
        <v>#DIV/0!</v>
      </c>
      <c r="AB347" s="48" t="e">
        <f t="shared" si="132"/>
        <v>#DIV/0!</v>
      </c>
      <c r="AC347" s="48" t="e">
        <f t="shared" si="132"/>
        <v>#DIV/0!</v>
      </c>
      <c r="AE347" s="45"/>
      <c r="AG347" s="47" t="e">
        <f t="shared" si="127"/>
        <v>#DIV/0!</v>
      </c>
      <c r="AH347" s="48" t="e">
        <f t="shared" si="128"/>
        <v>#DIV/0!</v>
      </c>
      <c r="AK347" s="45"/>
      <c r="AM347" s="47" t="e">
        <f t="shared" si="129"/>
        <v>#DIV/0!</v>
      </c>
      <c r="AN347" s="48" t="e">
        <f t="shared" si="130"/>
        <v>#DIV/0!</v>
      </c>
    </row>
    <row r="348" spans="2:40" x14ac:dyDescent="0.2">
      <c r="B348" s="45"/>
      <c r="D348" s="47" t="e">
        <f t="shared" si="116"/>
        <v>#DIV/0!</v>
      </c>
      <c r="E348" s="48" t="e">
        <f t="shared" si="117"/>
        <v>#DIV/0!</v>
      </c>
      <c r="G348" s="45"/>
      <c r="I348" s="47" t="e">
        <f t="shared" si="118"/>
        <v>#DIV/0!</v>
      </c>
      <c r="J348" s="48" t="e">
        <f t="shared" si="119"/>
        <v>#DIV/0!</v>
      </c>
      <c r="L348" s="45"/>
      <c r="N348" s="47" t="e">
        <f t="shared" si="120"/>
        <v>#DIV/0!</v>
      </c>
      <c r="O348" s="48" t="e">
        <f t="shared" si="121"/>
        <v>#DIV/0!</v>
      </c>
      <c r="Q348" s="45"/>
      <c r="S348" s="47" t="e">
        <f t="shared" si="122"/>
        <v>#DIV/0!</v>
      </c>
      <c r="T348" s="48" t="e">
        <f t="shared" si="123"/>
        <v>#DIV/0!</v>
      </c>
      <c r="V348" s="45"/>
      <c r="X348" s="47" t="e">
        <f t="shared" si="131"/>
        <v>#DIV/0!</v>
      </c>
      <c r="Y348" s="42">
        <f t="shared" si="115"/>
        <v>3.8361063536163087E-5</v>
      </c>
      <c r="Z348" s="48" t="e">
        <f t="shared" si="124"/>
        <v>#DIV/0!</v>
      </c>
      <c r="AA348" s="48" t="e">
        <f t="shared" si="125"/>
        <v>#DIV/0!</v>
      </c>
      <c r="AB348" s="48" t="e">
        <f t="shared" si="132"/>
        <v>#DIV/0!</v>
      </c>
      <c r="AC348" s="48" t="e">
        <f t="shared" si="132"/>
        <v>#DIV/0!</v>
      </c>
      <c r="AE348" s="45"/>
      <c r="AG348" s="47" t="e">
        <f t="shared" si="127"/>
        <v>#DIV/0!</v>
      </c>
      <c r="AH348" s="48" t="e">
        <f t="shared" si="128"/>
        <v>#DIV/0!</v>
      </c>
      <c r="AK348" s="45"/>
      <c r="AM348" s="47" t="e">
        <f t="shared" si="129"/>
        <v>#DIV/0!</v>
      </c>
      <c r="AN348" s="48" t="e">
        <f t="shared" si="130"/>
        <v>#DIV/0!</v>
      </c>
    </row>
    <row r="349" spans="2:40" x14ac:dyDescent="0.2">
      <c r="B349" s="45"/>
      <c r="D349" s="47" t="e">
        <f t="shared" si="116"/>
        <v>#DIV/0!</v>
      </c>
      <c r="E349" s="48" t="e">
        <f t="shared" si="117"/>
        <v>#DIV/0!</v>
      </c>
      <c r="G349" s="45"/>
      <c r="I349" s="47" t="e">
        <f t="shared" si="118"/>
        <v>#DIV/0!</v>
      </c>
      <c r="J349" s="48" t="e">
        <f t="shared" si="119"/>
        <v>#DIV/0!</v>
      </c>
      <c r="L349" s="45"/>
      <c r="N349" s="47" t="e">
        <f t="shared" si="120"/>
        <v>#DIV/0!</v>
      </c>
      <c r="O349" s="48" t="e">
        <f t="shared" si="121"/>
        <v>#DIV/0!</v>
      </c>
      <c r="Q349" s="45"/>
      <c r="S349" s="47" t="e">
        <f t="shared" si="122"/>
        <v>#DIV/0!</v>
      </c>
      <c r="T349" s="48" t="e">
        <f t="shared" si="123"/>
        <v>#DIV/0!</v>
      </c>
      <c r="V349" s="45"/>
      <c r="X349" s="47" t="e">
        <f t="shared" si="131"/>
        <v>#DIV/0!</v>
      </c>
      <c r="Y349" s="42">
        <f t="shared" si="115"/>
        <v>3.8361063536163087E-5</v>
      </c>
      <c r="Z349" s="48" t="e">
        <f t="shared" si="124"/>
        <v>#DIV/0!</v>
      </c>
      <c r="AA349" s="48" t="e">
        <f t="shared" si="125"/>
        <v>#DIV/0!</v>
      </c>
      <c r="AB349" s="48" t="e">
        <f t="shared" si="132"/>
        <v>#DIV/0!</v>
      </c>
      <c r="AC349" s="48" t="e">
        <f t="shared" si="132"/>
        <v>#DIV/0!</v>
      </c>
      <c r="AE349" s="45"/>
      <c r="AG349" s="47" t="e">
        <f t="shared" si="127"/>
        <v>#DIV/0!</v>
      </c>
      <c r="AH349" s="48" t="e">
        <f t="shared" si="128"/>
        <v>#DIV/0!</v>
      </c>
      <c r="AK349" s="45"/>
      <c r="AM349" s="47" t="e">
        <f t="shared" si="129"/>
        <v>#DIV/0!</v>
      </c>
      <c r="AN349" s="48" t="e">
        <f t="shared" si="130"/>
        <v>#DIV/0!</v>
      </c>
    </row>
    <row r="350" spans="2:40" x14ac:dyDescent="0.2">
      <c r="B350" s="45"/>
      <c r="D350" s="47" t="e">
        <f t="shared" si="116"/>
        <v>#DIV/0!</v>
      </c>
      <c r="E350" s="48" t="e">
        <f t="shared" si="117"/>
        <v>#DIV/0!</v>
      </c>
      <c r="G350" s="45"/>
      <c r="I350" s="47" t="e">
        <f t="shared" si="118"/>
        <v>#DIV/0!</v>
      </c>
      <c r="J350" s="48" t="e">
        <f t="shared" si="119"/>
        <v>#DIV/0!</v>
      </c>
      <c r="L350" s="45"/>
      <c r="N350" s="47" t="e">
        <f t="shared" si="120"/>
        <v>#DIV/0!</v>
      </c>
      <c r="O350" s="48" t="e">
        <f t="shared" si="121"/>
        <v>#DIV/0!</v>
      </c>
      <c r="Q350" s="45"/>
      <c r="S350" s="47" t="e">
        <f t="shared" si="122"/>
        <v>#DIV/0!</v>
      </c>
      <c r="T350" s="48" t="e">
        <f t="shared" si="123"/>
        <v>#DIV/0!</v>
      </c>
      <c r="V350" s="45"/>
      <c r="X350" s="47" t="e">
        <f t="shared" si="131"/>
        <v>#DIV/0!</v>
      </c>
      <c r="Y350" s="42">
        <f t="shared" si="115"/>
        <v>3.8361063536163087E-5</v>
      </c>
      <c r="Z350" s="48" t="e">
        <f t="shared" si="124"/>
        <v>#DIV/0!</v>
      </c>
      <c r="AA350" s="48" t="e">
        <f t="shared" si="125"/>
        <v>#DIV/0!</v>
      </c>
      <c r="AB350" s="48" t="e">
        <f t="shared" si="132"/>
        <v>#DIV/0!</v>
      </c>
      <c r="AC350" s="48" t="e">
        <f t="shared" si="132"/>
        <v>#DIV/0!</v>
      </c>
      <c r="AE350" s="45"/>
      <c r="AG350" s="47" t="e">
        <f t="shared" si="127"/>
        <v>#DIV/0!</v>
      </c>
      <c r="AH350" s="48" t="e">
        <f t="shared" si="128"/>
        <v>#DIV/0!</v>
      </c>
      <c r="AK350" s="45"/>
      <c r="AM350" s="47" t="e">
        <f t="shared" si="129"/>
        <v>#DIV/0!</v>
      </c>
      <c r="AN350" s="48" t="e">
        <f t="shared" si="130"/>
        <v>#DIV/0!</v>
      </c>
    </row>
    <row r="351" spans="2:40" x14ac:dyDescent="0.2">
      <c r="B351" s="45"/>
      <c r="D351" s="47" t="e">
        <f t="shared" si="116"/>
        <v>#DIV/0!</v>
      </c>
      <c r="E351" s="48" t="e">
        <f t="shared" si="117"/>
        <v>#DIV/0!</v>
      </c>
      <c r="G351" s="45"/>
      <c r="I351" s="47" t="e">
        <f t="shared" si="118"/>
        <v>#DIV/0!</v>
      </c>
      <c r="J351" s="48" t="e">
        <f t="shared" si="119"/>
        <v>#DIV/0!</v>
      </c>
      <c r="L351" s="45"/>
      <c r="N351" s="47" t="e">
        <f t="shared" si="120"/>
        <v>#DIV/0!</v>
      </c>
      <c r="O351" s="48" t="e">
        <f t="shared" si="121"/>
        <v>#DIV/0!</v>
      </c>
      <c r="Q351" s="45"/>
      <c r="S351" s="47" t="e">
        <f t="shared" si="122"/>
        <v>#DIV/0!</v>
      </c>
      <c r="T351" s="48" t="e">
        <f t="shared" si="123"/>
        <v>#DIV/0!</v>
      </c>
      <c r="V351" s="45"/>
      <c r="X351" s="47" t="e">
        <f t="shared" si="131"/>
        <v>#DIV/0!</v>
      </c>
      <c r="Y351" s="42">
        <f t="shared" si="115"/>
        <v>3.8361063536163087E-5</v>
      </c>
      <c r="Z351" s="48" t="e">
        <f t="shared" si="124"/>
        <v>#DIV/0!</v>
      </c>
      <c r="AA351" s="48" t="e">
        <f t="shared" si="125"/>
        <v>#DIV/0!</v>
      </c>
      <c r="AB351" s="48" t="e">
        <f t="shared" si="132"/>
        <v>#DIV/0!</v>
      </c>
      <c r="AC351" s="48" t="e">
        <f t="shared" si="132"/>
        <v>#DIV/0!</v>
      </c>
      <c r="AE351" s="45"/>
      <c r="AG351" s="47" t="e">
        <f t="shared" si="127"/>
        <v>#DIV/0!</v>
      </c>
      <c r="AH351" s="48" t="e">
        <f t="shared" si="128"/>
        <v>#DIV/0!</v>
      </c>
      <c r="AK351" s="45"/>
      <c r="AM351" s="47" t="e">
        <f t="shared" si="129"/>
        <v>#DIV/0!</v>
      </c>
      <c r="AN351" s="48" t="e">
        <f t="shared" si="130"/>
        <v>#DIV/0!</v>
      </c>
    </row>
    <row r="352" spans="2:40" x14ac:dyDescent="0.2">
      <c r="B352" s="45"/>
      <c r="D352" s="47" t="e">
        <f t="shared" si="116"/>
        <v>#DIV/0!</v>
      </c>
      <c r="E352" s="48" t="e">
        <f t="shared" si="117"/>
        <v>#DIV/0!</v>
      </c>
      <c r="G352" s="45"/>
      <c r="I352" s="47" t="e">
        <f t="shared" si="118"/>
        <v>#DIV/0!</v>
      </c>
      <c r="J352" s="48" t="e">
        <f t="shared" si="119"/>
        <v>#DIV/0!</v>
      </c>
      <c r="L352" s="45"/>
      <c r="N352" s="47" t="e">
        <f t="shared" si="120"/>
        <v>#DIV/0!</v>
      </c>
      <c r="O352" s="48" t="e">
        <f t="shared" si="121"/>
        <v>#DIV/0!</v>
      </c>
      <c r="Q352" s="45"/>
      <c r="S352" s="47" t="e">
        <f t="shared" si="122"/>
        <v>#DIV/0!</v>
      </c>
      <c r="T352" s="48" t="e">
        <f t="shared" si="123"/>
        <v>#DIV/0!</v>
      </c>
      <c r="V352" s="45"/>
      <c r="X352" s="47" t="e">
        <f t="shared" si="131"/>
        <v>#DIV/0!</v>
      </c>
      <c r="Y352" s="42">
        <f t="shared" si="115"/>
        <v>3.8361063536163087E-5</v>
      </c>
      <c r="Z352" s="48" t="e">
        <f t="shared" si="124"/>
        <v>#DIV/0!</v>
      </c>
      <c r="AA352" s="48" t="e">
        <f t="shared" si="125"/>
        <v>#DIV/0!</v>
      </c>
      <c r="AB352" s="48" t="e">
        <f t="shared" si="132"/>
        <v>#DIV/0!</v>
      </c>
      <c r="AC352" s="48" t="e">
        <f t="shared" si="132"/>
        <v>#DIV/0!</v>
      </c>
      <c r="AE352" s="45"/>
      <c r="AG352" s="47" t="e">
        <f t="shared" si="127"/>
        <v>#DIV/0!</v>
      </c>
      <c r="AH352" s="48" t="e">
        <f t="shared" si="128"/>
        <v>#DIV/0!</v>
      </c>
      <c r="AK352" s="45"/>
      <c r="AM352" s="47" t="e">
        <f t="shared" si="129"/>
        <v>#DIV/0!</v>
      </c>
      <c r="AN352" s="48" t="e">
        <f t="shared" si="130"/>
        <v>#DIV/0!</v>
      </c>
    </row>
    <row r="353" spans="2:40" x14ac:dyDescent="0.2">
      <c r="B353" s="45"/>
      <c r="D353" s="47" t="e">
        <f t="shared" si="116"/>
        <v>#DIV/0!</v>
      </c>
      <c r="E353" s="48" t="e">
        <f t="shared" si="117"/>
        <v>#DIV/0!</v>
      </c>
      <c r="G353" s="45"/>
      <c r="I353" s="47" t="e">
        <f t="shared" si="118"/>
        <v>#DIV/0!</v>
      </c>
      <c r="J353" s="48" t="e">
        <f t="shared" si="119"/>
        <v>#DIV/0!</v>
      </c>
      <c r="L353" s="45"/>
      <c r="N353" s="47" t="e">
        <f t="shared" si="120"/>
        <v>#DIV/0!</v>
      </c>
      <c r="O353" s="48" t="e">
        <f t="shared" si="121"/>
        <v>#DIV/0!</v>
      </c>
      <c r="Q353" s="45"/>
      <c r="S353" s="47" t="e">
        <f t="shared" si="122"/>
        <v>#DIV/0!</v>
      </c>
      <c r="T353" s="48" t="e">
        <f t="shared" si="123"/>
        <v>#DIV/0!</v>
      </c>
      <c r="V353" s="45"/>
      <c r="X353" s="47" t="e">
        <f t="shared" si="131"/>
        <v>#DIV/0!</v>
      </c>
      <c r="Y353" s="42">
        <f t="shared" si="115"/>
        <v>3.8361063536163087E-5</v>
      </c>
      <c r="Z353" s="48" t="e">
        <f t="shared" si="124"/>
        <v>#DIV/0!</v>
      </c>
      <c r="AA353" s="48" t="e">
        <f t="shared" si="125"/>
        <v>#DIV/0!</v>
      </c>
      <c r="AB353" s="48" t="e">
        <f t="shared" si="132"/>
        <v>#DIV/0!</v>
      </c>
      <c r="AC353" s="48" t="e">
        <f t="shared" si="132"/>
        <v>#DIV/0!</v>
      </c>
      <c r="AE353" s="45"/>
      <c r="AG353" s="47" t="e">
        <f t="shared" si="127"/>
        <v>#DIV/0!</v>
      </c>
      <c r="AH353" s="48" t="e">
        <f t="shared" si="128"/>
        <v>#DIV/0!</v>
      </c>
      <c r="AK353" s="45"/>
      <c r="AM353" s="47" t="e">
        <f t="shared" si="129"/>
        <v>#DIV/0!</v>
      </c>
      <c r="AN353" s="48" t="e">
        <f t="shared" si="130"/>
        <v>#DIV/0!</v>
      </c>
    </row>
    <row r="354" spans="2:40" x14ac:dyDescent="0.2">
      <c r="B354" s="45"/>
      <c r="D354" s="47" t="e">
        <f t="shared" si="116"/>
        <v>#DIV/0!</v>
      </c>
      <c r="E354" s="48" t="e">
        <f t="shared" si="117"/>
        <v>#DIV/0!</v>
      </c>
      <c r="G354" s="45"/>
      <c r="I354" s="47" t="e">
        <f t="shared" si="118"/>
        <v>#DIV/0!</v>
      </c>
      <c r="J354" s="48" t="e">
        <f t="shared" si="119"/>
        <v>#DIV/0!</v>
      </c>
      <c r="L354" s="45"/>
      <c r="N354" s="47" t="e">
        <f t="shared" si="120"/>
        <v>#DIV/0!</v>
      </c>
      <c r="O354" s="48" t="e">
        <f t="shared" si="121"/>
        <v>#DIV/0!</v>
      </c>
      <c r="Q354" s="45"/>
      <c r="S354" s="47" t="e">
        <f t="shared" si="122"/>
        <v>#DIV/0!</v>
      </c>
      <c r="T354" s="48" t="e">
        <f t="shared" si="123"/>
        <v>#DIV/0!</v>
      </c>
      <c r="V354" s="45"/>
      <c r="X354" s="47" t="e">
        <f t="shared" si="131"/>
        <v>#DIV/0!</v>
      </c>
      <c r="Y354" s="42">
        <f t="shared" si="115"/>
        <v>3.8361063536163087E-5</v>
      </c>
      <c r="Z354" s="48" t="e">
        <f t="shared" si="124"/>
        <v>#DIV/0!</v>
      </c>
      <c r="AA354" s="48" t="e">
        <f t="shared" si="125"/>
        <v>#DIV/0!</v>
      </c>
      <c r="AB354" s="48" t="e">
        <f t="shared" si="132"/>
        <v>#DIV/0!</v>
      </c>
      <c r="AC354" s="48" t="e">
        <f t="shared" si="132"/>
        <v>#DIV/0!</v>
      </c>
      <c r="AE354" s="45"/>
      <c r="AG354" s="47" t="e">
        <f t="shared" si="127"/>
        <v>#DIV/0!</v>
      </c>
      <c r="AH354" s="48" t="e">
        <f t="shared" si="128"/>
        <v>#DIV/0!</v>
      </c>
      <c r="AK354" s="45"/>
      <c r="AM354" s="47" t="e">
        <f t="shared" si="129"/>
        <v>#DIV/0!</v>
      </c>
      <c r="AN354" s="48" t="e">
        <f t="shared" si="130"/>
        <v>#DIV/0!</v>
      </c>
    </row>
    <row r="355" spans="2:40" x14ac:dyDescent="0.2">
      <c r="B355" s="45"/>
      <c r="D355" s="47" t="e">
        <f t="shared" si="116"/>
        <v>#DIV/0!</v>
      </c>
      <c r="E355" s="48" t="e">
        <f t="shared" si="117"/>
        <v>#DIV/0!</v>
      </c>
      <c r="G355" s="45"/>
      <c r="I355" s="47" t="e">
        <f t="shared" si="118"/>
        <v>#DIV/0!</v>
      </c>
      <c r="J355" s="48" t="e">
        <f t="shared" si="119"/>
        <v>#DIV/0!</v>
      </c>
      <c r="L355" s="45"/>
      <c r="N355" s="47" t="e">
        <f t="shared" si="120"/>
        <v>#DIV/0!</v>
      </c>
      <c r="O355" s="48" t="e">
        <f t="shared" si="121"/>
        <v>#DIV/0!</v>
      </c>
      <c r="Q355" s="45"/>
      <c r="S355" s="47" t="e">
        <f t="shared" si="122"/>
        <v>#DIV/0!</v>
      </c>
      <c r="T355" s="48" t="e">
        <f t="shared" si="123"/>
        <v>#DIV/0!</v>
      </c>
      <c r="V355" s="45"/>
      <c r="X355" s="47" t="e">
        <f t="shared" si="131"/>
        <v>#DIV/0!</v>
      </c>
      <c r="Y355" s="42">
        <f t="shared" si="115"/>
        <v>3.8361063536163087E-5</v>
      </c>
      <c r="Z355" s="48" t="e">
        <f t="shared" si="124"/>
        <v>#DIV/0!</v>
      </c>
      <c r="AA355" s="48" t="e">
        <f t="shared" si="125"/>
        <v>#DIV/0!</v>
      </c>
      <c r="AB355" s="48" t="e">
        <f t="shared" si="132"/>
        <v>#DIV/0!</v>
      </c>
      <c r="AC355" s="48" t="e">
        <f t="shared" si="132"/>
        <v>#DIV/0!</v>
      </c>
      <c r="AE355" s="45"/>
      <c r="AG355" s="47" t="e">
        <f t="shared" si="127"/>
        <v>#DIV/0!</v>
      </c>
      <c r="AH355" s="48" t="e">
        <f t="shared" si="128"/>
        <v>#DIV/0!</v>
      </c>
      <c r="AK355" s="45"/>
      <c r="AM355" s="47" t="e">
        <f t="shared" si="129"/>
        <v>#DIV/0!</v>
      </c>
      <c r="AN355" s="48" t="e">
        <f t="shared" si="130"/>
        <v>#DIV/0!</v>
      </c>
    </row>
    <row r="356" spans="2:40" x14ac:dyDescent="0.2">
      <c r="B356" s="45"/>
      <c r="D356" s="47" t="e">
        <f t="shared" si="116"/>
        <v>#DIV/0!</v>
      </c>
      <c r="E356" s="48" t="e">
        <f t="shared" si="117"/>
        <v>#DIV/0!</v>
      </c>
      <c r="G356" s="45"/>
      <c r="I356" s="47" t="e">
        <f t="shared" si="118"/>
        <v>#DIV/0!</v>
      </c>
      <c r="J356" s="48" t="e">
        <f t="shared" si="119"/>
        <v>#DIV/0!</v>
      </c>
      <c r="L356" s="45"/>
      <c r="N356" s="47" t="e">
        <f t="shared" si="120"/>
        <v>#DIV/0!</v>
      </c>
      <c r="O356" s="48" t="e">
        <f t="shared" si="121"/>
        <v>#DIV/0!</v>
      </c>
      <c r="Q356" s="45"/>
      <c r="S356" s="47" t="e">
        <f t="shared" si="122"/>
        <v>#DIV/0!</v>
      </c>
      <c r="T356" s="48" t="e">
        <f t="shared" si="123"/>
        <v>#DIV/0!</v>
      </c>
      <c r="V356" s="45"/>
      <c r="X356" s="47" t="e">
        <f t="shared" si="131"/>
        <v>#DIV/0!</v>
      </c>
      <c r="Y356" s="42">
        <f t="shared" si="115"/>
        <v>3.8361063536163087E-5</v>
      </c>
      <c r="Z356" s="48" t="e">
        <f t="shared" si="124"/>
        <v>#DIV/0!</v>
      </c>
      <c r="AA356" s="48" t="e">
        <f t="shared" si="125"/>
        <v>#DIV/0!</v>
      </c>
      <c r="AB356" s="48" t="e">
        <f t="shared" si="132"/>
        <v>#DIV/0!</v>
      </c>
      <c r="AC356" s="48" t="e">
        <f t="shared" si="132"/>
        <v>#DIV/0!</v>
      </c>
      <c r="AE356" s="45"/>
      <c r="AG356" s="47" t="e">
        <f t="shared" si="127"/>
        <v>#DIV/0!</v>
      </c>
      <c r="AH356" s="48" t="e">
        <f t="shared" si="128"/>
        <v>#DIV/0!</v>
      </c>
      <c r="AK356" s="45"/>
      <c r="AM356" s="47" t="e">
        <f t="shared" si="129"/>
        <v>#DIV/0!</v>
      </c>
      <c r="AN356" s="48" t="e">
        <f t="shared" si="130"/>
        <v>#DIV/0!</v>
      </c>
    </row>
    <row r="357" spans="2:40" x14ac:dyDescent="0.2">
      <c r="B357" s="45"/>
      <c r="D357" s="47" t="e">
        <f t="shared" si="116"/>
        <v>#DIV/0!</v>
      </c>
      <c r="E357" s="48" t="e">
        <f t="shared" si="117"/>
        <v>#DIV/0!</v>
      </c>
      <c r="G357" s="45"/>
      <c r="I357" s="47" t="e">
        <f t="shared" si="118"/>
        <v>#DIV/0!</v>
      </c>
      <c r="J357" s="48" t="e">
        <f t="shared" si="119"/>
        <v>#DIV/0!</v>
      </c>
      <c r="L357" s="45"/>
      <c r="N357" s="47" t="e">
        <f t="shared" si="120"/>
        <v>#DIV/0!</v>
      </c>
      <c r="O357" s="48" t="e">
        <f t="shared" si="121"/>
        <v>#DIV/0!</v>
      </c>
      <c r="Q357" s="45"/>
      <c r="S357" s="47" t="e">
        <f t="shared" si="122"/>
        <v>#DIV/0!</v>
      </c>
      <c r="T357" s="48" t="e">
        <f t="shared" si="123"/>
        <v>#DIV/0!</v>
      </c>
      <c r="V357" s="45"/>
      <c r="X357" s="47" t="e">
        <f t="shared" si="131"/>
        <v>#DIV/0!</v>
      </c>
      <c r="Y357" s="42">
        <f t="shared" si="115"/>
        <v>3.8361063536163087E-5</v>
      </c>
      <c r="Z357" s="48" t="e">
        <f t="shared" si="124"/>
        <v>#DIV/0!</v>
      </c>
      <c r="AA357" s="48" t="e">
        <f t="shared" si="125"/>
        <v>#DIV/0!</v>
      </c>
      <c r="AB357" s="48" t="e">
        <f t="shared" si="132"/>
        <v>#DIV/0!</v>
      </c>
      <c r="AC357" s="48" t="e">
        <f t="shared" si="132"/>
        <v>#DIV/0!</v>
      </c>
      <c r="AE357" s="45"/>
      <c r="AG357" s="47" t="e">
        <f t="shared" si="127"/>
        <v>#DIV/0!</v>
      </c>
      <c r="AH357" s="48" t="e">
        <f t="shared" si="128"/>
        <v>#DIV/0!</v>
      </c>
      <c r="AK357" s="45"/>
      <c r="AM357" s="47" t="e">
        <f t="shared" si="129"/>
        <v>#DIV/0!</v>
      </c>
      <c r="AN357" s="48" t="e">
        <f t="shared" si="130"/>
        <v>#DIV/0!</v>
      </c>
    </row>
    <row r="358" spans="2:40" x14ac:dyDescent="0.2">
      <c r="B358" s="45"/>
      <c r="D358" s="47" t="e">
        <f t="shared" si="116"/>
        <v>#DIV/0!</v>
      </c>
      <c r="E358" s="48" t="e">
        <f t="shared" si="117"/>
        <v>#DIV/0!</v>
      </c>
      <c r="G358" s="45"/>
      <c r="I358" s="47" t="e">
        <f t="shared" si="118"/>
        <v>#DIV/0!</v>
      </c>
      <c r="J358" s="48" t="e">
        <f t="shared" si="119"/>
        <v>#DIV/0!</v>
      </c>
      <c r="L358" s="45"/>
      <c r="N358" s="47" t="e">
        <f t="shared" si="120"/>
        <v>#DIV/0!</v>
      </c>
      <c r="O358" s="48" t="e">
        <f t="shared" si="121"/>
        <v>#DIV/0!</v>
      </c>
      <c r="Q358" s="45"/>
      <c r="S358" s="47" t="e">
        <f t="shared" si="122"/>
        <v>#DIV/0!</v>
      </c>
      <c r="T358" s="48" t="e">
        <f t="shared" si="123"/>
        <v>#DIV/0!</v>
      </c>
      <c r="V358" s="45"/>
      <c r="X358" s="47" t="e">
        <f t="shared" si="131"/>
        <v>#DIV/0!</v>
      </c>
      <c r="Y358" s="42">
        <f t="shared" si="115"/>
        <v>3.8361063536163087E-5</v>
      </c>
      <c r="Z358" s="48" t="e">
        <f t="shared" si="124"/>
        <v>#DIV/0!</v>
      </c>
      <c r="AA358" s="48" t="e">
        <f t="shared" si="125"/>
        <v>#DIV/0!</v>
      </c>
      <c r="AB358" s="48" t="e">
        <f t="shared" si="132"/>
        <v>#DIV/0!</v>
      </c>
      <c r="AC358" s="48" t="e">
        <f t="shared" si="132"/>
        <v>#DIV/0!</v>
      </c>
      <c r="AE358" s="45"/>
      <c r="AG358" s="47" t="e">
        <f t="shared" si="127"/>
        <v>#DIV/0!</v>
      </c>
      <c r="AH358" s="48" t="e">
        <f t="shared" si="128"/>
        <v>#DIV/0!</v>
      </c>
      <c r="AK358" s="45"/>
      <c r="AM358" s="47" t="e">
        <f t="shared" si="129"/>
        <v>#DIV/0!</v>
      </c>
      <c r="AN358" s="48" t="e">
        <f t="shared" si="130"/>
        <v>#DIV/0!</v>
      </c>
    </row>
    <row r="359" spans="2:40" x14ac:dyDescent="0.2">
      <c r="B359" s="45"/>
      <c r="D359" s="47" t="e">
        <f t="shared" si="116"/>
        <v>#DIV/0!</v>
      </c>
      <c r="E359" s="48" t="e">
        <f t="shared" si="117"/>
        <v>#DIV/0!</v>
      </c>
      <c r="G359" s="45"/>
      <c r="I359" s="47" t="e">
        <f t="shared" si="118"/>
        <v>#DIV/0!</v>
      </c>
      <c r="J359" s="48" t="e">
        <f t="shared" si="119"/>
        <v>#DIV/0!</v>
      </c>
      <c r="L359" s="45"/>
      <c r="N359" s="47" t="e">
        <f t="shared" si="120"/>
        <v>#DIV/0!</v>
      </c>
      <c r="O359" s="48" t="e">
        <f t="shared" si="121"/>
        <v>#DIV/0!</v>
      </c>
      <c r="Q359" s="45"/>
      <c r="S359" s="47" t="e">
        <f t="shared" si="122"/>
        <v>#DIV/0!</v>
      </c>
      <c r="T359" s="48" t="e">
        <f t="shared" si="123"/>
        <v>#DIV/0!</v>
      </c>
      <c r="V359" s="45"/>
      <c r="X359" s="47" t="e">
        <f t="shared" si="131"/>
        <v>#DIV/0!</v>
      </c>
      <c r="Y359" s="42">
        <f t="shared" si="115"/>
        <v>3.8361063536163087E-5</v>
      </c>
      <c r="Z359" s="48" t="e">
        <f t="shared" si="124"/>
        <v>#DIV/0!</v>
      </c>
      <c r="AA359" s="48" t="e">
        <f t="shared" si="125"/>
        <v>#DIV/0!</v>
      </c>
      <c r="AB359" s="48" t="e">
        <f t="shared" si="132"/>
        <v>#DIV/0!</v>
      </c>
      <c r="AC359" s="48" t="e">
        <f t="shared" si="132"/>
        <v>#DIV/0!</v>
      </c>
      <c r="AE359" s="45"/>
      <c r="AG359" s="47" t="e">
        <f t="shared" si="127"/>
        <v>#DIV/0!</v>
      </c>
      <c r="AH359" s="48" t="e">
        <f t="shared" si="128"/>
        <v>#DIV/0!</v>
      </c>
      <c r="AK359" s="45"/>
      <c r="AM359" s="47" t="e">
        <f t="shared" si="129"/>
        <v>#DIV/0!</v>
      </c>
      <c r="AN359" s="48" t="e">
        <f t="shared" si="130"/>
        <v>#DIV/0!</v>
      </c>
    </row>
    <row r="360" spans="2:40" x14ac:dyDescent="0.2">
      <c r="B360" s="45"/>
      <c r="D360" s="47" t="e">
        <f t="shared" si="116"/>
        <v>#DIV/0!</v>
      </c>
      <c r="E360" s="48" t="e">
        <f t="shared" si="117"/>
        <v>#DIV/0!</v>
      </c>
      <c r="G360" s="45"/>
      <c r="I360" s="47" t="e">
        <f t="shared" si="118"/>
        <v>#DIV/0!</v>
      </c>
      <c r="J360" s="48" t="e">
        <f t="shared" si="119"/>
        <v>#DIV/0!</v>
      </c>
      <c r="L360" s="45"/>
      <c r="N360" s="47" t="e">
        <f t="shared" si="120"/>
        <v>#DIV/0!</v>
      </c>
      <c r="O360" s="48" t="e">
        <f t="shared" si="121"/>
        <v>#DIV/0!</v>
      </c>
      <c r="Q360" s="45"/>
      <c r="S360" s="47" t="e">
        <f t="shared" si="122"/>
        <v>#DIV/0!</v>
      </c>
      <c r="T360" s="48" t="e">
        <f t="shared" si="123"/>
        <v>#DIV/0!</v>
      </c>
      <c r="V360" s="45"/>
      <c r="X360" s="47" t="e">
        <f t="shared" si="131"/>
        <v>#DIV/0!</v>
      </c>
      <c r="Y360" s="42">
        <f t="shared" si="115"/>
        <v>3.8361063536163087E-5</v>
      </c>
      <c r="Z360" s="48" t="e">
        <f t="shared" si="124"/>
        <v>#DIV/0!</v>
      </c>
      <c r="AA360" s="48" t="e">
        <f t="shared" si="125"/>
        <v>#DIV/0!</v>
      </c>
      <c r="AB360" s="48" t="e">
        <f t="shared" ref="AB360:AC372" si="133">+Z359</f>
        <v>#DIV/0!</v>
      </c>
      <c r="AC360" s="48" t="e">
        <f t="shared" si="133"/>
        <v>#DIV/0!</v>
      </c>
      <c r="AE360" s="45"/>
      <c r="AG360" s="47" t="e">
        <f t="shared" si="127"/>
        <v>#DIV/0!</v>
      </c>
      <c r="AH360" s="48" t="e">
        <f t="shared" si="128"/>
        <v>#DIV/0!</v>
      </c>
      <c r="AK360" s="45"/>
      <c r="AM360" s="47" t="e">
        <f t="shared" si="129"/>
        <v>#DIV/0!</v>
      </c>
      <c r="AN360" s="48" t="e">
        <f t="shared" si="130"/>
        <v>#DIV/0!</v>
      </c>
    </row>
    <row r="361" spans="2:40" x14ac:dyDescent="0.2">
      <c r="B361" s="45"/>
      <c r="D361" s="47" t="e">
        <f t="shared" si="116"/>
        <v>#DIV/0!</v>
      </c>
      <c r="E361" s="48" t="e">
        <f t="shared" si="117"/>
        <v>#DIV/0!</v>
      </c>
      <c r="G361" s="45"/>
      <c r="I361" s="47" t="e">
        <f t="shared" si="118"/>
        <v>#DIV/0!</v>
      </c>
      <c r="J361" s="48" t="e">
        <f t="shared" si="119"/>
        <v>#DIV/0!</v>
      </c>
      <c r="L361" s="45"/>
      <c r="N361" s="47" t="e">
        <f t="shared" si="120"/>
        <v>#DIV/0!</v>
      </c>
      <c r="O361" s="48" t="e">
        <f t="shared" si="121"/>
        <v>#DIV/0!</v>
      </c>
      <c r="Q361" s="45"/>
      <c r="S361" s="47" t="e">
        <f t="shared" si="122"/>
        <v>#DIV/0!</v>
      </c>
      <c r="T361" s="48" t="e">
        <f t="shared" si="123"/>
        <v>#DIV/0!</v>
      </c>
      <c r="V361" s="45"/>
      <c r="X361" s="47" t="e">
        <f t="shared" si="131"/>
        <v>#DIV/0!</v>
      </c>
      <c r="Y361" s="42">
        <f t="shared" si="115"/>
        <v>3.8361063536163087E-5</v>
      </c>
      <c r="Z361" s="48" t="e">
        <f t="shared" si="124"/>
        <v>#DIV/0!</v>
      </c>
      <c r="AA361" s="48" t="e">
        <f t="shared" si="125"/>
        <v>#DIV/0!</v>
      </c>
      <c r="AB361" s="48" t="e">
        <f t="shared" si="133"/>
        <v>#DIV/0!</v>
      </c>
      <c r="AC361" s="48" t="e">
        <f t="shared" si="133"/>
        <v>#DIV/0!</v>
      </c>
      <c r="AE361" s="45"/>
      <c r="AG361" s="47" t="e">
        <f t="shared" si="127"/>
        <v>#DIV/0!</v>
      </c>
      <c r="AH361" s="48" t="e">
        <f t="shared" si="128"/>
        <v>#DIV/0!</v>
      </c>
      <c r="AK361" s="45"/>
      <c r="AM361" s="47" t="e">
        <f t="shared" si="129"/>
        <v>#DIV/0!</v>
      </c>
      <c r="AN361" s="48" t="e">
        <f t="shared" si="130"/>
        <v>#DIV/0!</v>
      </c>
    </row>
    <row r="362" spans="2:40" x14ac:dyDescent="0.2">
      <c r="B362" s="45"/>
      <c r="D362" s="47" t="e">
        <f t="shared" si="116"/>
        <v>#DIV/0!</v>
      </c>
      <c r="E362" s="48" t="e">
        <f t="shared" si="117"/>
        <v>#DIV/0!</v>
      </c>
      <c r="G362" s="45"/>
      <c r="I362" s="47" t="e">
        <f t="shared" si="118"/>
        <v>#DIV/0!</v>
      </c>
      <c r="J362" s="48" t="e">
        <f t="shared" si="119"/>
        <v>#DIV/0!</v>
      </c>
      <c r="L362" s="45"/>
      <c r="N362" s="47" t="e">
        <f t="shared" si="120"/>
        <v>#DIV/0!</v>
      </c>
      <c r="O362" s="48" t="e">
        <f t="shared" si="121"/>
        <v>#DIV/0!</v>
      </c>
      <c r="Q362" s="45"/>
      <c r="S362" s="47" t="e">
        <f t="shared" si="122"/>
        <v>#DIV/0!</v>
      </c>
      <c r="T362" s="48" t="e">
        <f t="shared" si="123"/>
        <v>#DIV/0!</v>
      </c>
      <c r="V362" s="45"/>
      <c r="X362" s="47" t="e">
        <f t="shared" si="131"/>
        <v>#DIV/0!</v>
      </c>
      <c r="Y362" s="42">
        <f t="shared" si="115"/>
        <v>3.8361063536163087E-5</v>
      </c>
      <c r="Z362" s="48" t="e">
        <f t="shared" si="124"/>
        <v>#DIV/0!</v>
      </c>
      <c r="AA362" s="48" t="e">
        <f t="shared" si="125"/>
        <v>#DIV/0!</v>
      </c>
      <c r="AB362" s="48" t="e">
        <f t="shared" si="133"/>
        <v>#DIV/0!</v>
      </c>
      <c r="AC362" s="48" t="e">
        <f t="shared" si="133"/>
        <v>#DIV/0!</v>
      </c>
      <c r="AE362" s="45"/>
      <c r="AG362" s="47" t="e">
        <f t="shared" si="127"/>
        <v>#DIV/0!</v>
      </c>
      <c r="AH362" s="48" t="e">
        <f t="shared" si="128"/>
        <v>#DIV/0!</v>
      </c>
      <c r="AK362" s="45"/>
      <c r="AM362" s="47" t="e">
        <f t="shared" si="129"/>
        <v>#DIV/0!</v>
      </c>
      <c r="AN362" s="48" t="e">
        <f t="shared" si="130"/>
        <v>#DIV/0!</v>
      </c>
    </row>
    <row r="363" spans="2:40" x14ac:dyDescent="0.2">
      <c r="B363" s="45"/>
      <c r="D363" s="47" t="e">
        <f t="shared" si="116"/>
        <v>#DIV/0!</v>
      </c>
      <c r="E363" s="48" t="e">
        <f t="shared" si="117"/>
        <v>#DIV/0!</v>
      </c>
      <c r="G363" s="45"/>
      <c r="I363" s="47" t="e">
        <f t="shared" si="118"/>
        <v>#DIV/0!</v>
      </c>
      <c r="J363" s="48" t="e">
        <f t="shared" si="119"/>
        <v>#DIV/0!</v>
      </c>
      <c r="L363" s="45"/>
      <c r="N363" s="47" t="e">
        <f t="shared" si="120"/>
        <v>#DIV/0!</v>
      </c>
      <c r="O363" s="48" t="e">
        <f t="shared" si="121"/>
        <v>#DIV/0!</v>
      </c>
      <c r="Q363" s="45"/>
      <c r="S363" s="47" t="e">
        <f t="shared" si="122"/>
        <v>#DIV/0!</v>
      </c>
      <c r="T363" s="48" t="e">
        <f t="shared" si="123"/>
        <v>#DIV/0!</v>
      </c>
      <c r="V363" s="45"/>
      <c r="X363" s="47" t="e">
        <f t="shared" si="131"/>
        <v>#DIV/0!</v>
      </c>
      <c r="Y363" s="42">
        <f t="shared" si="115"/>
        <v>3.8361063536163087E-5</v>
      </c>
      <c r="Z363" s="48" t="e">
        <f t="shared" si="124"/>
        <v>#DIV/0!</v>
      </c>
      <c r="AA363" s="48" t="e">
        <f t="shared" si="125"/>
        <v>#DIV/0!</v>
      </c>
      <c r="AB363" s="48" t="e">
        <f t="shared" si="133"/>
        <v>#DIV/0!</v>
      </c>
      <c r="AC363" s="48" t="e">
        <f t="shared" si="133"/>
        <v>#DIV/0!</v>
      </c>
      <c r="AE363" s="45"/>
      <c r="AG363" s="47" t="e">
        <f t="shared" si="127"/>
        <v>#DIV/0!</v>
      </c>
      <c r="AH363" s="48" t="e">
        <f t="shared" si="128"/>
        <v>#DIV/0!</v>
      </c>
      <c r="AK363" s="45"/>
      <c r="AM363" s="47" t="e">
        <f t="shared" si="129"/>
        <v>#DIV/0!</v>
      </c>
      <c r="AN363" s="48" t="e">
        <f t="shared" si="130"/>
        <v>#DIV/0!</v>
      </c>
    </row>
    <row r="364" spans="2:40" x14ac:dyDescent="0.2">
      <c r="B364" s="45"/>
      <c r="D364" s="47" t="e">
        <f t="shared" si="116"/>
        <v>#DIV/0!</v>
      </c>
      <c r="E364" s="48" t="e">
        <f t="shared" si="117"/>
        <v>#DIV/0!</v>
      </c>
      <c r="G364" s="45"/>
      <c r="I364" s="47" t="e">
        <f t="shared" si="118"/>
        <v>#DIV/0!</v>
      </c>
      <c r="J364" s="48" t="e">
        <f t="shared" si="119"/>
        <v>#DIV/0!</v>
      </c>
      <c r="L364" s="45"/>
      <c r="N364" s="47" t="e">
        <f t="shared" si="120"/>
        <v>#DIV/0!</v>
      </c>
      <c r="O364" s="48" t="e">
        <f t="shared" si="121"/>
        <v>#DIV/0!</v>
      </c>
      <c r="Q364" s="45"/>
      <c r="S364" s="47" t="e">
        <f t="shared" si="122"/>
        <v>#DIV/0!</v>
      </c>
      <c r="T364" s="48" t="e">
        <f t="shared" si="123"/>
        <v>#DIV/0!</v>
      </c>
      <c r="V364" s="45"/>
      <c r="X364" s="47" t="e">
        <f t="shared" si="131"/>
        <v>#DIV/0!</v>
      </c>
      <c r="Y364" s="42">
        <f t="shared" si="115"/>
        <v>3.8361063536163087E-5</v>
      </c>
      <c r="Z364" s="48" t="e">
        <f t="shared" si="124"/>
        <v>#DIV/0!</v>
      </c>
      <c r="AA364" s="48" t="e">
        <f t="shared" si="125"/>
        <v>#DIV/0!</v>
      </c>
      <c r="AB364" s="48" t="e">
        <f t="shared" si="133"/>
        <v>#DIV/0!</v>
      </c>
      <c r="AC364" s="48" t="e">
        <f t="shared" si="133"/>
        <v>#DIV/0!</v>
      </c>
      <c r="AE364" s="45"/>
      <c r="AG364" s="47" t="e">
        <f t="shared" si="127"/>
        <v>#DIV/0!</v>
      </c>
      <c r="AH364" s="48" t="e">
        <f t="shared" si="128"/>
        <v>#DIV/0!</v>
      </c>
      <c r="AK364" s="45"/>
      <c r="AM364" s="47" t="e">
        <f t="shared" si="129"/>
        <v>#DIV/0!</v>
      </c>
      <c r="AN364" s="48" t="e">
        <f t="shared" si="130"/>
        <v>#DIV/0!</v>
      </c>
    </row>
    <row r="365" spans="2:40" x14ac:dyDescent="0.2">
      <c r="B365" s="45"/>
      <c r="D365" s="47" t="e">
        <f t="shared" si="116"/>
        <v>#DIV/0!</v>
      </c>
      <c r="E365" s="48" t="e">
        <f t="shared" si="117"/>
        <v>#DIV/0!</v>
      </c>
      <c r="G365" s="45"/>
      <c r="I365" s="47" t="e">
        <f t="shared" si="118"/>
        <v>#DIV/0!</v>
      </c>
      <c r="J365" s="48" t="e">
        <f t="shared" si="119"/>
        <v>#DIV/0!</v>
      </c>
      <c r="L365" s="45"/>
      <c r="N365" s="47" t="e">
        <f t="shared" si="120"/>
        <v>#DIV/0!</v>
      </c>
      <c r="O365" s="48" t="e">
        <f t="shared" si="121"/>
        <v>#DIV/0!</v>
      </c>
      <c r="Q365" s="45"/>
      <c r="S365" s="47" t="e">
        <f t="shared" si="122"/>
        <v>#DIV/0!</v>
      </c>
      <c r="T365" s="48" t="e">
        <f t="shared" si="123"/>
        <v>#DIV/0!</v>
      </c>
      <c r="V365" s="45"/>
      <c r="X365" s="47" t="e">
        <f t="shared" si="131"/>
        <v>#DIV/0!</v>
      </c>
      <c r="Y365" s="42">
        <f t="shared" si="115"/>
        <v>3.8361063536163087E-5</v>
      </c>
      <c r="Z365" s="48" t="e">
        <f t="shared" si="124"/>
        <v>#DIV/0!</v>
      </c>
      <c r="AA365" s="48" t="e">
        <f t="shared" si="125"/>
        <v>#DIV/0!</v>
      </c>
      <c r="AB365" s="48" t="e">
        <f t="shared" si="133"/>
        <v>#DIV/0!</v>
      </c>
      <c r="AC365" s="48" t="e">
        <f t="shared" si="133"/>
        <v>#DIV/0!</v>
      </c>
      <c r="AE365" s="45"/>
      <c r="AG365" s="47" t="e">
        <f t="shared" si="127"/>
        <v>#DIV/0!</v>
      </c>
      <c r="AH365" s="48" t="e">
        <f t="shared" si="128"/>
        <v>#DIV/0!</v>
      </c>
      <c r="AK365" s="45"/>
      <c r="AM365" s="47" t="e">
        <f t="shared" si="129"/>
        <v>#DIV/0!</v>
      </c>
      <c r="AN365" s="48" t="e">
        <f t="shared" si="130"/>
        <v>#DIV/0!</v>
      </c>
    </row>
    <row r="366" spans="2:40" x14ac:dyDescent="0.2">
      <c r="B366" s="45"/>
      <c r="D366" s="47" t="e">
        <f t="shared" si="116"/>
        <v>#DIV/0!</v>
      </c>
      <c r="E366" s="48" t="e">
        <f t="shared" si="117"/>
        <v>#DIV/0!</v>
      </c>
      <c r="G366" s="45"/>
      <c r="I366" s="47" t="e">
        <f t="shared" si="118"/>
        <v>#DIV/0!</v>
      </c>
      <c r="J366" s="48" t="e">
        <f t="shared" si="119"/>
        <v>#DIV/0!</v>
      </c>
      <c r="L366" s="45"/>
      <c r="N366" s="47" t="e">
        <f t="shared" si="120"/>
        <v>#DIV/0!</v>
      </c>
      <c r="O366" s="48" t="e">
        <f t="shared" si="121"/>
        <v>#DIV/0!</v>
      </c>
      <c r="Q366" s="45"/>
      <c r="S366" s="47" t="e">
        <f t="shared" si="122"/>
        <v>#DIV/0!</v>
      </c>
      <c r="T366" s="48" t="e">
        <f t="shared" si="123"/>
        <v>#DIV/0!</v>
      </c>
      <c r="V366" s="45"/>
      <c r="X366" s="47" t="e">
        <f t="shared" si="131"/>
        <v>#DIV/0!</v>
      </c>
      <c r="Y366" s="42">
        <f t="shared" si="115"/>
        <v>3.8361063536163087E-5</v>
      </c>
      <c r="Z366" s="48" t="e">
        <f t="shared" si="124"/>
        <v>#DIV/0!</v>
      </c>
      <c r="AA366" s="48" t="e">
        <f t="shared" si="125"/>
        <v>#DIV/0!</v>
      </c>
      <c r="AB366" s="48" t="e">
        <f t="shared" si="133"/>
        <v>#DIV/0!</v>
      </c>
      <c r="AC366" s="48" t="e">
        <f t="shared" si="133"/>
        <v>#DIV/0!</v>
      </c>
      <c r="AE366" s="45"/>
      <c r="AG366" s="47" t="e">
        <f t="shared" si="127"/>
        <v>#DIV/0!</v>
      </c>
      <c r="AH366" s="48" t="e">
        <f t="shared" si="128"/>
        <v>#DIV/0!</v>
      </c>
      <c r="AK366" s="45"/>
      <c r="AM366" s="47" t="e">
        <f t="shared" si="129"/>
        <v>#DIV/0!</v>
      </c>
      <c r="AN366" s="48" t="e">
        <f t="shared" si="130"/>
        <v>#DIV/0!</v>
      </c>
    </row>
    <row r="367" spans="2:40" x14ac:dyDescent="0.2">
      <c r="B367" s="45"/>
      <c r="D367" s="47" t="e">
        <f t="shared" si="116"/>
        <v>#DIV/0!</v>
      </c>
      <c r="E367" s="48" t="e">
        <f t="shared" si="117"/>
        <v>#DIV/0!</v>
      </c>
      <c r="G367" s="45"/>
      <c r="I367" s="47" t="e">
        <f t="shared" si="118"/>
        <v>#DIV/0!</v>
      </c>
      <c r="J367" s="48" t="e">
        <f t="shared" si="119"/>
        <v>#DIV/0!</v>
      </c>
      <c r="L367" s="45"/>
      <c r="N367" s="47" t="e">
        <f t="shared" si="120"/>
        <v>#DIV/0!</v>
      </c>
      <c r="O367" s="48" t="e">
        <f t="shared" si="121"/>
        <v>#DIV/0!</v>
      </c>
      <c r="Q367" s="45"/>
      <c r="S367" s="47" t="e">
        <f t="shared" si="122"/>
        <v>#DIV/0!</v>
      </c>
      <c r="T367" s="48" t="e">
        <f t="shared" si="123"/>
        <v>#DIV/0!</v>
      </c>
      <c r="V367" s="45"/>
      <c r="X367" s="47" t="e">
        <f t="shared" si="131"/>
        <v>#DIV/0!</v>
      </c>
      <c r="Y367" s="42">
        <f t="shared" si="115"/>
        <v>3.8361063536163087E-5</v>
      </c>
      <c r="Z367" s="48" t="e">
        <f t="shared" si="124"/>
        <v>#DIV/0!</v>
      </c>
      <c r="AA367" s="48" t="e">
        <f t="shared" si="125"/>
        <v>#DIV/0!</v>
      </c>
      <c r="AB367" s="48" t="e">
        <f t="shared" si="133"/>
        <v>#DIV/0!</v>
      </c>
      <c r="AC367" s="48" t="e">
        <f t="shared" si="133"/>
        <v>#DIV/0!</v>
      </c>
      <c r="AE367" s="45"/>
      <c r="AG367" s="47" t="e">
        <f t="shared" si="127"/>
        <v>#DIV/0!</v>
      </c>
      <c r="AH367" s="48" t="e">
        <f t="shared" si="128"/>
        <v>#DIV/0!</v>
      </c>
      <c r="AK367" s="45"/>
      <c r="AM367" s="47" t="e">
        <f t="shared" si="129"/>
        <v>#DIV/0!</v>
      </c>
      <c r="AN367" s="48" t="e">
        <f t="shared" si="130"/>
        <v>#DIV/0!</v>
      </c>
    </row>
    <row r="368" spans="2:40" x14ac:dyDescent="0.2">
      <c r="B368" s="45"/>
      <c r="D368" s="47" t="e">
        <f t="shared" si="116"/>
        <v>#DIV/0!</v>
      </c>
      <c r="E368" s="48" t="e">
        <f t="shared" si="117"/>
        <v>#DIV/0!</v>
      </c>
      <c r="G368" s="45"/>
      <c r="I368" s="47" t="e">
        <f t="shared" si="118"/>
        <v>#DIV/0!</v>
      </c>
      <c r="J368" s="48" t="e">
        <f t="shared" si="119"/>
        <v>#DIV/0!</v>
      </c>
      <c r="L368" s="45"/>
      <c r="N368" s="47" t="e">
        <f t="shared" si="120"/>
        <v>#DIV/0!</v>
      </c>
      <c r="O368" s="48" t="e">
        <f t="shared" si="121"/>
        <v>#DIV/0!</v>
      </c>
      <c r="Q368" s="45"/>
      <c r="S368" s="47" t="e">
        <f t="shared" si="122"/>
        <v>#DIV/0!</v>
      </c>
      <c r="T368" s="48" t="e">
        <f t="shared" si="123"/>
        <v>#DIV/0!</v>
      </c>
      <c r="V368" s="45"/>
      <c r="X368" s="47" t="e">
        <f t="shared" si="131"/>
        <v>#DIV/0!</v>
      </c>
      <c r="Y368" s="42">
        <f t="shared" si="115"/>
        <v>3.8361063536163087E-5</v>
      </c>
      <c r="Z368" s="48" t="e">
        <f t="shared" si="124"/>
        <v>#DIV/0!</v>
      </c>
      <c r="AA368" s="48" t="e">
        <f t="shared" si="125"/>
        <v>#DIV/0!</v>
      </c>
      <c r="AB368" s="48" t="e">
        <f t="shared" si="133"/>
        <v>#DIV/0!</v>
      </c>
      <c r="AC368" s="48" t="e">
        <f t="shared" si="133"/>
        <v>#DIV/0!</v>
      </c>
      <c r="AE368" s="45"/>
      <c r="AG368" s="47" t="e">
        <f t="shared" si="127"/>
        <v>#DIV/0!</v>
      </c>
      <c r="AH368" s="48" t="e">
        <f t="shared" si="128"/>
        <v>#DIV/0!</v>
      </c>
      <c r="AK368" s="45"/>
      <c r="AM368" s="47" t="e">
        <f t="shared" si="129"/>
        <v>#DIV/0!</v>
      </c>
      <c r="AN368" s="48" t="e">
        <f t="shared" si="130"/>
        <v>#DIV/0!</v>
      </c>
    </row>
    <row r="369" spans="2:40" x14ac:dyDescent="0.2">
      <c r="B369" s="45"/>
      <c r="D369" s="47" t="e">
        <f t="shared" si="116"/>
        <v>#DIV/0!</v>
      </c>
      <c r="E369" s="48" t="e">
        <f t="shared" si="117"/>
        <v>#DIV/0!</v>
      </c>
      <c r="G369" s="45"/>
      <c r="I369" s="47" t="e">
        <f t="shared" si="118"/>
        <v>#DIV/0!</v>
      </c>
      <c r="J369" s="48" t="e">
        <f t="shared" si="119"/>
        <v>#DIV/0!</v>
      </c>
      <c r="L369" s="45"/>
      <c r="N369" s="47" t="e">
        <f t="shared" si="120"/>
        <v>#DIV/0!</v>
      </c>
      <c r="O369" s="48" t="e">
        <f t="shared" si="121"/>
        <v>#DIV/0!</v>
      </c>
      <c r="Q369" s="45"/>
      <c r="S369" s="47" t="e">
        <f t="shared" si="122"/>
        <v>#DIV/0!</v>
      </c>
      <c r="T369" s="48" t="e">
        <f t="shared" si="123"/>
        <v>#DIV/0!</v>
      </c>
      <c r="V369" s="45"/>
      <c r="X369" s="47" t="e">
        <f t="shared" si="131"/>
        <v>#DIV/0!</v>
      </c>
      <c r="Y369" s="42">
        <f t="shared" si="115"/>
        <v>3.8361063536163087E-5</v>
      </c>
      <c r="Z369" s="48" t="e">
        <f t="shared" si="124"/>
        <v>#DIV/0!</v>
      </c>
      <c r="AA369" s="48" t="e">
        <f t="shared" si="125"/>
        <v>#DIV/0!</v>
      </c>
      <c r="AB369" s="48" t="e">
        <f t="shared" si="133"/>
        <v>#DIV/0!</v>
      </c>
      <c r="AC369" s="48" t="e">
        <f t="shared" si="133"/>
        <v>#DIV/0!</v>
      </c>
      <c r="AE369" s="45"/>
      <c r="AG369" s="47" t="e">
        <f t="shared" si="127"/>
        <v>#DIV/0!</v>
      </c>
      <c r="AH369" s="48" t="e">
        <f t="shared" si="128"/>
        <v>#DIV/0!</v>
      </c>
      <c r="AK369" s="45"/>
      <c r="AM369" s="47" t="e">
        <f t="shared" si="129"/>
        <v>#DIV/0!</v>
      </c>
      <c r="AN369" s="48" t="e">
        <f t="shared" si="130"/>
        <v>#DIV/0!</v>
      </c>
    </row>
    <row r="370" spans="2:40" x14ac:dyDescent="0.2">
      <c r="B370" s="45"/>
      <c r="G370" s="45"/>
      <c r="L370" s="45"/>
      <c r="Q370" s="45"/>
      <c r="V370" s="45"/>
      <c r="X370" s="47" t="e">
        <f t="shared" si="131"/>
        <v>#DIV/0!</v>
      </c>
      <c r="Y370" s="42">
        <f t="shared" si="115"/>
        <v>3.8361063536163087E-5</v>
      </c>
      <c r="Z370" s="48" t="e">
        <f t="shared" si="124"/>
        <v>#DIV/0!</v>
      </c>
      <c r="AA370" s="48" t="e">
        <f t="shared" si="125"/>
        <v>#DIV/0!</v>
      </c>
      <c r="AB370" s="48" t="e">
        <f t="shared" si="133"/>
        <v>#DIV/0!</v>
      </c>
      <c r="AC370" s="48" t="e">
        <f t="shared" si="133"/>
        <v>#DIV/0!</v>
      </c>
      <c r="AE370" s="45"/>
      <c r="AK370" s="45"/>
    </row>
    <row r="371" spans="2:40" x14ac:dyDescent="0.2">
      <c r="B371" s="45"/>
      <c r="G371" s="45"/>
      <c r="L371" s="45"/>
      <c r="Q371" s="45"/>
      <c r="U371" s="78"/>
      <c r="V371" s="45"/>
      <c r="X371" s="47" t="e">
        <f t="shared" si="131"/>
        <v>#DIV/0!</v>
      </c>
      <c r="Y371" s="42">
        <f t="shared" si="115"/>
        <v>3.8361063536163087E-5</v>
      </c>
      <c r="Z371" s="48" t="e">
        <f t="shared" si="124"/>
        <v>#DIV/0!</v>
      </c>
      <c r="AA371" s="48" t="e">
        <f t="shared" si="125"/>
        <v>#DIV/0!</v>
      </c>
      <c r="AB371" s="48" t="e">
        <f t="shared" si="133"/>
        <v>#DIV/0!</v>
      </c>
      <c r="AC371" s="48" t="e">
        <f t="shared" si="133"/>
        <v>#DIV/0!</v>
      </c>
      <c r="AE371" s="45"/>
      <c r="AK371" s="45"/>
    </row>
    <row r="372" spans="2:40" x14ac:dyDescent="0.2">
      <c r="B372" s="45"/>
      <c r="G372" s="45"/>
      <c r="L372" s="45"/>
      <c r="Q372" s="45"/>
      <c r="V372" s="45"/>
      <c r="X372" s="47" t="e">
        <f t="shared" si="131"/>
        <v>#DIV/0!</v>
      </c>
      <c r="Y372" s="42">
        <f t="shared" si="115"/>
        <v>3.8361063536163087E-5</v>
      </c>
      <c r="Z372" s="48" t="e">
        <f t="shared" si="124"/>
        <v>#DIV/0!</v>
      </c>
      <c r="AA372" s="48" t="e">
        <f t="shared" si="125"/>
        <v>#DIV/0!</v>
      </c>
      <c r="AB372" s="48" t="e">
        <f t="shared" si="133"/>
        <v>#DIV/0!</v>
      </c>
      <c r="AC372" s="48" t="e">
        <f t="shared" si="133"/>
        <v>#DIV/0!</v>
      </c>
      <c r="AE372" s="45"/>
      <c r="AK372" s="45"/>
    </row>
    <row r="373" spans="2:40" x14ac:dyDescent="0.2">
      <c r="B373" s="45"/>
      <c r="G373" s="45"/>
      <c r="L373" s="45"/>
      <c r="Q373" s="45"/>
      <c r="V373" s="45"/>
      <c r="AE373" s="45"/>
      <c r="AK373" s="45"/>
    </row>
    <row r="374" spans="2:40" x14ac:dyDescent="0.2">
      <c r="B374" s="45"/>
      <c r="G374" s="45"/>
      <c r="L374" s="45"/>
      <c r="Q374" s="45"/>
      <c r="V374" s="45"/>
      <c r="AE374" s="45"/>
      <c r="AK374" s="45"/>
    </row>
    <row r="375" spans="2:40" x14ac:dyDescent="0.2">
      <c r="B375" s="45"/>
      <c r="G375" s="45"/>
      <c r="L375" s="45"/>
      <c r="Q375" s="45"/>
      <c r="V375" s="45"/>
      <c r="AE375" s="45"/>
      <c r="AK375" s="45"/>
    </row>
    <row r="376" spans="2:40" x14ac:dyDescent="0.2">
      <c r="B376" s="45"/>
      <c r="G376" s="45"/>
      <c r="L376" s="45"/>
      <c r="Q376" s="45"/>
      <c r="V376" s="45"/>
      <c r="AE376" s="45"/>
      <c r="AK376" s="45"/>
    </row>
    <row r="377" spans="2:40" x14ac:dyDescent="0.2">
      <c r="B377" s="45"/>
      <c r="G377" s="45"/>
      <c r="L377" s="45"/>
      <c r="Q377" s="45"/>
      <c r="V377" s="45"/>
      <c r="AE377" s="45"/>
      <c r="AK377" s="45"/>
    </row>
    <row r="378" spans="2:40" x14ac:dyDescent="0.2">
      <c r="B378" s="45"/>
      <c r="G378" s="45"/>
      <c r="L378" s="45"/>
      <c r="Q378" s="45"/>
      <c r="V378" s="45"/>
      <c r="AE378" s="45"/>
      <c r="AK378" s="45"/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Q438"/>
  <sheetViews>
    <sheetView topLeftCell="AX3" zoomScale="70" zoomScaleNormal="70" workbookViewId="0">
      <selection activeCell="BN52" sqref="BN52"/>
    </sheetView>
  </sheetViews>
  <sheetFormatPr baseColWidth="10" defaultRowHeight="14.25" x14ac:dyDescent="0.2"/>
  <cols>
    <col min="1" max="1" width="10.875" style="9" customWidth="1"/>
    <col min="2" max="2" width="17.375" style="9" customWidth="1"/>
    <col min="3" max="3" width="12" style="9" customWidth="1"/>
    <col min="4" max="6" width="12.25" style="9" customWidth="1"/>
    <col min="7" max="7" width="17.375" style="9" customWidth="1"/>
    <col min="8" max="8" width="13.25" style="9" customWidth="1"/>
    <col min="9" max="11" width="11" style="9"/>
    <col min="12" max="12" width="17.25" style="9" customWidth="1"/>
    <col min="13" max="13" width="16.625" style="9" customWidth="1"/>
    <col min="14" max="16" width="11" style="9"/>
    <col min="17" max="17" width="17.25" style="9" customWidth="1"/>
    <col min="18" max="18" width="16.75" style="9" customWidth="1"/>
    <col min="19" max="21" width="11" style="9"/>
    <col min="22" max="22" width="16.875" style="9" customWidth="1"/>
    <col min="23" max="23" width="12.25" style="9" customWidth="1"/>
    <col min="24" max="26" width="11.875" style="9" customWidth="1"/>
    <col min="27" max="27" width="11" style="9"/>
    <col min="28" max="28" width="28.5" style="9" customWidth="1"/>
    <col min="29" max="29" width="29" style="9" customWidth="1"/>
    <col min="30" max="30" width="11" style="9"/>
    <col min="31" max="31" width="16.875" style="9" customWidth="1"/>
    <col min="32" max="32" width="12.25" style="9" customWidth="1"/>
    <col min="33" max="33" width="11.875" style="9" customWidth="1"/>
    <col min="34" max="36" width="11" style="9"/>
    <col min="37" max="37" width="17.25" style="9" customWidth="1"/>
    <col min="38" max="38" width="16.75" style="9" customWidth="1"/>
    <col min="39" max="43" width="11" style="9"/>
    <col min="44" max="44" width="11" style="9" customWidth="1"/>
    <col min="45" max="45" width="11" style="9"/>
    <col min="46" max="46" width="11" style="9" customWidth="1"/>
    <col min="47" max="47" width="11" style="9"/>
    <col min="48" max="48" width="11.875" style="9" customWidth="1"/>
    <col min="49" max="49" width="11" style="9"/>
    <col min="50" max="50" width="20.25" style="9" customWidth="1"/>
    <col min="51" max="51" width="17.375" style="9" customWidth="1"/>
    <col min="52" max="52" width="11.875" style="9" customWidth="1"/>
    <col min="53" max="54" width="17.25" style="9" customWidth="1"/>
    <col min="55" max="57" width="16.875" style="9" customWidth="1"/>
    <col min="58" max="58" width="18.25" style="9" customWidth="1"/>
    <col min="59" max="60" width="11" style="9"/>
    <col min="61" max="61" width="18.75" style="9" customWidth="1"/>
    <col min="62" max="62" width="21.75" style="9" customWidth="1"/>
    <col min="63" max="63" width="15.5" style="9" customWidth="1"/>
    <col min="64" max="64" width="12.5" style="9" customWidth="1"/>
    <col min="65" max="68" width="11" style="9"/>
    <col min="69" max="69" width="11" style="9" customWidth="1"/>
    <col min="70" max="70" width="11" style="9"/>
    <col min="71" max="71" width="10.75" style="9" customWidth="1"/>
    <col min="72" max="16384" width="11" style="9"/>
  </cols>
  <sheetData>
    <row r="1" spans="2:66" x14ac:dyDescent="0.2">
      <c r="B1" s="9" t="s">
        <v>0</v>
      </c>
      <c r="G1" s="9" t="s">
        <v>3</v>
      </c>
      <c r="L1" s="9" t="s">
        <v>4</v>
      </c>
      <c r="M1" s="9">
        <f>+_xll.BDH(L1,"PX_LAST",L3-1,L3-1)</f>
        <v>38926.230000000003</v>
      </c>
      <c r="Q1" s="9" t="s">
        <v>5</v>
      </c>
      <c r="R1" s="9">
        <f>+_xll.BDH(Q1,"PX_LAST",Q3-1,Q3-1)</f>
        <v>36691.040000000001</v>
      </c>
      <c r="S1" s="9">
        <f>+_xll.BDH(Q1,"PX_LAST",Q3-2,Q3-2)</f>
        <v>36682.019999999997</v>
      </c>
      <c r="V1" s="9" t="s">
        <v>6</v>
      </c>
      <c r="W1" s="9">
        <f>+_xll.BDH(V1,"PX_LAST",V3-2,V3-2)</f>
        <v>1474.15</v>
      </c>
      <c r="Z1" s="9" t="s">
        <v>34</v>
      </c>
      <c r="AB1" s="9" t="s">
        <v>33</v>
      </c>
      <c r="AE1" s="9" t="s">
        <v>26</v>
      </c>
      <c r="AK1" s="9" t="s">
        <v>25</v>
      </c>
      <c r="AQ1" s="9" t="s">
        <v>38</v>
      </c>
      <c r="AR1" s="9" t="s">
        <v>39</v>
      </c>
      <c r="AS1" s="9" t="s">
        <v>37</v>
      </c>
      <c r="AX1" s="9">
        <v>1012.17</v>
      </c>
    </row>
    <row r="2" spans="2:66" x14ac:dyDescent="0.2">
      <c r="B2" s="9" t="s">
        <v>1</v>
      </c>
      <c r="C2" s="9" t="s">
        <v>2</v>
      </c>
      <c r="G2" s="9" t="s">
        <v>1</v>
      </c>
      <c r="H2" s="9" t="s">
        <v>2</v>
      </c>
      <c r="L2" s="9" t="s">
        <v>1</v>
      </c>
      <c r="M2" s="9" t="s">
        <v>2</v>
      </c>
      <c r="Q2" s="9" t="s">
        <v>1</v>
      </c>
      <c r="R2" s="9" t="s">
        <v>2</v>
      </c>
      <c r="V2" s="9" t="s">
        <v>1</v>
      </c>
      <c r="W2" s="9" t="s">
        <v>2</v>
      </c>
      <c r="Z2" s="9" t="s">
        <v>31</v>
      </c>
      <c r="AA2" s="9" t="s">
        <v>32</v>
      </c>
      <c r="AB2" s="9" t="s">
        <v>35</v>
      </c>
      <c r="AC2" s="9" t="s">
        <v>31</v>
      </c>
      <c r="AE2" s="9" t="s">
        <v>1</v>
      </c>
      <c r="AF2" s="9" t="s">
        <v>2</v>
      </c>
      <c r="AK2" s="9" t="s">
        <v>1</v>
      </c>
      <c r="AL2" s="9" t="s">
        <v>2</v>
      </c>
      <c r="AX2" s="9">
        <v>1000</v>
      </c>
    </row>
    <row r="3" spans="2:66" x14ac:dyDescent="0.2">
      <c r="B3" s="10">
        <f>_xll.BDH($B$1,$C$2,$AV$3,$AV$4,"Dir=V","Dts=S","Sort=A","Quote=C","QtTyp=Y","Days=A","Per=cd","DtFmt=D","Fill=P","UseDPDF=Y","cols=2;rows=366")</f>
        <v>42663</v>
      </c>
      <c r="C3" s="9">
        <v>35600.32</v>
      </c>
      <c r="E3" s="9">
        <v>100</v>
      </c>
      <c r="G3" s="10">
        <f>_xll.BDH($G$1,$H$2,$AV$3,$AV$4,"Dir=V","Dts=S","Sort=A","Quote=C","QtTyp=Y","Days=A","Per=cd","DtFmt=D","Fill=P","UseDPDF=Y","cols=2;rows=366")</f>
        <v>42663</v>
      </c>
      <c r="H3" s="9">
        <v>35073.82</v>
      </c>
      <c r="J3" s="9">
        <v>100</v>
      </c>
      <c r="L3" s="10">
        <f>_xll.BDH($L$1,$M$2,$AV$3,$AV$4,"Dir=V","Dts=S","Sort=A","Quote=C","QtTyp=Y","Days=A","Per=cd","DtFmt=D","Fill=P","UseDPDF=Y","cols=2;rows=366")</f>
        <v>42663</v>
      </c>
      <c r="M3" s="9">
        <v>38967.71</v>
      </c>
      <c r="O3" s="9">
        <v>100</v>
      </c>
      <c r="Q3" s="10">
        <f>_xll.BDH($Q$1,$R$2,$AV$3,$AV$4,"Dir=V","Dts=S","Sort=A","Quote=C","QtTyp=Y","Days=A","Per=cd","DtFmt=D","Fill=P","UseDPDF=Y","cols=2;rows=366")</f>
        <v>42663</v>
      </c>
      <c r="R3" s="9">
        <v>36742.5</v>
      </c>
      <c r="T3" s="9">
        <v>100</v>
      </c>
      <c r="V3" s="10">
        <f>_xll.BDH($V$1,$W$2,$AV$3,$AV$4,"Dir=V","Dts=S","Sort=A","Quote=C","QtTyp=Y","Days=A","Per=cd","DtFmt=D","Fill=P","UseDPDF=Y","cols=2;rows=366")</f>
        <v>42663</v>
      </c>
      <c r="W3" s="9">
        <v>1476.66</v>
      </c>
      <c r="Y3" s="9">
        <f t="shared" ref="Y3:Y66" si="0">+(1+VLOOKUP(MONTH(V3),$BM$4:$BN$15,2,0)/100)^(1/365)-1</f>
        <v>3.4846558929269023E-5</v>
      </c>
      <c r="Z3" s="9">
        <v>100</v>
      </c>
      <c r="AA3" s="9">
        <v>100</v>
      </c>
      <c r="AB3" s="9">
        <v>100</v>
      </c>
      <c r="AC3" s="11">
        <v>100</v>
      </c>
      <c r="AD3" s="11"/>
      <c r="AE3" s="10">
        <f>_xll.BDH($AE$1,$AF$2,$AV$3,$AV$4,"Dir=V","Dts=S","Sort=A","Quote=C","QtTyp=Y","Days=A","Per=cd","DtFmt=D","Fill=P","UseDPDF=Y","cols=2;rows=366")</f>
        <v>42663</v>
      </c>
      <c r="AF3" s="9">
        <v>60622.06</v>
      </c>
      <c r="AH3" s="9">
        <v>100</v>
      </c>
      <c r="AK3" s="10">
        <f>_xll.BDH($AK$1,$AL$2,$AV$3,$AV$4,"Dir=V","Dts=S","Sort=A","Quote=C","QtTyp=Y","Days=A","Per=cd","DtFmt=D","Fill=P","UseDPDF=Y","cols=2;rows=366")</f>
        <v>42663</v>
      </c>
      <c r="AL3" s="9">
        <v>38757.43</v>
      </c>
      <c r="AN3" s="9">
        <v>100</v>
      </c>
      <c r="AQ3" s="9">
        <f t="shared" ref="AQ3:AQ66" si="1">+MIN(AN3,AH3,T3,O3,J3,E3)</f>
        <v>100</v>
      </c>
      <c r="AR3" s="9">
        <f t="shared" ref="AR3:AR66" si="2">+MAX(AN3,AH3,T3,O3,J3,E3)</f>
        <v>100</v>
      </c>
      <c r="AS3" s="9">
        <f t="shared" ref="AS3:AS66" si="3">+AVERAGE(AN3,AH3,T3,O3,J3,E3)</f>
        <v>100</v>
      </c>
      <c r="AU3" s="12" t="s">
        <v>27</v>
      </c>
      <c r="AV3" s="13">
        <f>+AV4-365</f>
        <v>42663</v>
      </c>
      <c r="AX3" s="14">
        <f>+AX1/AX2-1</f>
        <v>1.2170000000000014E-2</v>
      </c>
    </row>
    <row r="4" spans="2:66" x14ac:dyDescent="0.2">
      <c r="B4" s="15">
        <v>42664</v>
      </c>
      <c r="C4" s="9">
        <v>35608.300000000003</v>
      </c>
      <c r="D4" s="16">
        <v>0</v>
      </c>
      <c r="E4" s="17">
        <f>+(1+D4)*E3</f>
        <v>100</v>
      </c>
      <c r="F4" s="17"/>
      <c r="G4" s="15">
        <v>42664</v>
      </c>
      <c r="H4" s="9">
        <v>35069.519999999997</v>
      </c>
      <c r="I4" s="16">
        <v>0</v>
      </c>
      <c r="J4" s="17">
        <f>+(1+I4)*J3</f>
        <v>100</v>
      </c>
      <c r="K4" s="17"/>
      <c r="L4" s="15">
        <v>42664</v>
      </c>
      <c r="M4" s="9">
        <v>38967.65</v>
      </c>
      <c r="N4" s="16">
        <v>0</v>
      </c>
      <c r="O4" s="17">
        <f>+(1+N4)*O3</f>
        <v>100</v>
      </c>
      <c r="P4" s="17"/>
      <c r="Q4" s="15">
        <v>42664</v>
      </c>
      <c r="R4" s="9">
        <v>36734.730000000003</v>
      </c>
      <c r="S4" s="16">
        <v>0</v>
      </c>
      <c r="T4" s="17">
        <f>+(1+S4)*T3</f>
        <v>100</v>
      </c>
      <c r="U4" s="17"/>
      <c r="V4" s="15">
        <v>42664</v>
      </c>
      <c r="W4" s="9">
        <v>1476.45</v>
      </c>
      <c r="X4" s="16"/>
      <c r="Y4" s="9">
        <f t="shared" si="0"/>
        <v>3.4846558929269023E-5</v>
      </c>
      <c r="Z4" s="17">
        <f>+(1+X4)*Z3</f>
        <v>100</v>
      </c>
      <c r="AA4" s="17">
        <f>+(1+X4+Y4)*AA3</f>
        <v>100.00348465589293</v>
      </c>
      <c r="AB4" s="17">
        <f>+Z3</f>
        <v>100</v>
      </c>
      <c r="AC4" s="17">
        <f t="shared" ref="AC4:AC67" si="4">+AA3</f>
        <v>100</v>
      </c>
      <c r="AD4" s="17"/>
      <c r="AE4" s="15">
        <v>42664</v>
      </c>
      <c r="AF4" s="9">
        <v>60595.25</v>
      </c>
      <c r="AG4" s="16">
        <v>0</v>
      </c>
      <c r="AH4" s="17">
        <f>+(1+AG4)*AH3</f>
        <v>100</v>
      </c>
      <c r="AI4" s="17"/>
      <c r="AK4" s="15">
        <v>42664</v>
      </c>
      <c r="AL4" s="9">
        <v>38745.75</v>
      </c>
      <c r="AM4" s="16">
        <v>0</v>
      </c>
      <c r="AN4" s="17">
        <f>+(1+AM4)*AN3</f>
        <v>100</v>
      </c>
      <c r="AO4" s="17"/>
      <c r="AP4" s="17"/>
      <c r="AQ4" s="9">
        <f t="shared" si="1"/>
        <v>100</v>
      </c>
      <c r="AR4" s="9">
        <f t="shared" si="2"/>
        <v>100</v>
      </c>
      <c r="AS4" s="9">
        <f t="shared" si="3"/>
        <v>100</v>
      </c>
      <c r="AT4" s="17"/>
      <c r="AU4" s="18" t="s">
        <v>28</v>
      </c>
      <c r="AV4" s="13">
        <v>43028</v>
      </c>
      <c r="AW4" s="17"/>
      <c r="AY4" s="9" t="s">
        <v>9</v>
      </c>
      <c r="AZ4" s="9" t="s">
        <v>10</v>
      </c>
      <c r="BA4" s="9" t="s">
        <v>11</v>
      </c>
      <c r="BB4" s="9" t="s">
        <v>12</v>
      </c>
      <c r="BC4" s="9" t="s">
        <v>29</v>
      </c>
      <c r="BD4" s="9" t="s">
        <v>30</v>
      </c>
      <c r="BE4" s="9" t="s">
        <v>36</v>
      </c>
      <c r="BF4" s="9" t="s">
        <v>31</v>
      </c>
      <c r="BM4" s="9">
        <v>1</v>
      </c>
      <c r="BN4" s="9">
        <v>1.41</v>
      </c>
    </row>
    <row r="5" spans="2:66" x14ac:dyDescent="0.2">
      <c r="B5" s="15">
        <v>42665</v>
      </c>
      <c r="C5" s="9">
        <v>35608.300000000003</v>
      </c>
      <c r="D5" s="16">
        <f t="shared" ref="D5:D68" si="5">+C5/C4-1</f>
        <v>0</v>
      </c>
      <c r="E5" s="17">
        <f t="shared" ref="E5:E68" si="6">+(1+D5)*E4</f>
        <v>100</v>
      </c>
      <c r="F5" s="17"/>
      <c r="G5" s="15">
        <v>42665</v>
      </c>
      <c r="H5" s="9">
        <v>35069.519999999997</v>
      </c>
      <c r="I5" s="16">
        <f t="shared" ref="I5:I68" si="7">+H5/H4-1</f>
        <v>0</v>
      </c>
      <c r="J5" s="17">
        <f t="shared" ref="J5:J68" si="8">+(1+I5)*J4</f>
        <v>100</v>
      </c>
      <c r="K5" s="17"/>
      <c r="L5" s="15">
        <v>42665</v>
      </c>
      <c r="M5" s="9">
        <v>38967.65</v>
      </c>
      <c r="N5" s="16">
        <f t="shared" ref="N5:N68" si="9">+M5/M4-1</f>
        <v>0</v>
      </c>
      <c r="O5" s="17">
        <f t="shared" ref="O5:O68" si="10">+(1+N5)*O4</f>
        <v>100</v>
      </c>
      <c r="P5" s="17"/>
      <c r="Q5" s="15">
        <v>42665</v>
      </c>
      <c r="R5" s="9">
        <v>36734.730000000003</v>
      </c>
      <c r="S5" s="16">
        <f t="shared" ref="S5:S68" si="11">+R5/R4-1</f>
        <v>0</v>
      </c>
      <c r="T5" s="17">
        <f t="shared" ref="T5:T68" si="12">+(1+S5)*T4</f>
        <v>100</v>
      </c>
      <c r="U5" s="17"/>
      <c r="V5" s="15">
        <v>42665</v>
      </c>
      <c r="W5" s="9">
        <v>1476.58</v>
      </c>
      <c r="X5" s="16">
        <f>+W5/W1-1</f>
        <v>1.6484075568969914E-3</v>
      </c>
      <c r="Y5" s="9">
        <f t="shared" si="0"/>
        <v>3.4846558929269023E-5</v>
      </c>
      <c r="Z5" s="17">
        <f t="shared" ref="Z5:Z68" si="13">+(1+X5)*Z4</f>
        <v>100.1648407556897</v>
      </c>
      <c r="AA5" s="17">
        <f t="shared" ref="AA5:AA68" si="14">+(1+X5+Y5)*AA4</f>
        <v>100.17181593303694</v>
      </c>
      <c r="AB5" s="17">
        <f t="shared" ref="AB5:AC68" si="15">+Z4</f>
        <v>100</v>
      </c>
      <c r="AC5" s="17">
        <f t="shared" si="4"/>
        <v>100.00348465589293</v>
      </c>
      <c r="AD5" s="17"/>
      <c r="AE5" s="15">
        <v>42665</v>
      </c>
      <c r="AF5" s="9">
        <v>60595.25</v>
      </c>
      <c r="AG5" s="16">
        <f t="shared" ref="AG5:AG68" si="16">+AF5/AF4-1</f>
        <v>0</v>
      </c>
      <c r="AH5" s="17">
        <f t="shared" ref="AH5:AH68" si="17">+(1+AG5)*AH4</f>
        <v>100</v>
      </c>
      <c r="AI5" s="17"/>
      <c r="AJ5" s="17"/>
      <c r="AK5" s="15">
        <v>42665</v>
      </c>
      <c r="AL5" s="9">
        <v>38745.75</v>
      </c>
      <c r="AM5" s="16">
        <f t="shared" ref="AM5:AM68" si="18">+AL5/AL4-1</f>
        <v>0</v>
      </c>
      <c r="AN5" s="17">
        <f t="shared" ref="AN5:AN68" si="19">+(1+AM5)*AN4</f>
        <v>100</v>
      </c>
      <c r="AO5" s="17"/>
      <c r="AP5" s="17"/>
      <c r="AQ5" s="9">
        <f t="shared" si="1"/>
        <v>100</v>
      </c>
      <c r="AR5" s="9">
        <f t="shared" si="2"/>
        <v>100</v>
      </c>
      <c r="AS5" s="9">
        <f t="shared" si="3"/>
        <v>100</v>
      </c>
      <c r="AT5" s="17"/>
      <c r="AU5" s="17"/>
      <c r="AV5" s="17"/>
      <c r="AW5" s="17"/>
      <c r="AX5" s="15">
        <f>+AV3</f>
        <v>42663</v>
      </c>
      <c r="AY5" s="9">
        <f>+VLOOKUP(AX5,$B$3:$E$500,4,FALSE)</f>
        <v>100</v>
      </c>
      <c r="AZ5" s="9">
        <f>+VLOOKUP(AX5,$G$3:$J$500,4,FALSE)</f>
        <v>100</v>
      </c>
      <c r="BA5" s="9">
        <f>+VLOOKUP(AX5,$L$3:$O$500,4,FALSE)</f>
        <v>100</v>
      </c>
      <c r="BB5" s="9">
        <f>+VLOOKUP(AX5,$Q$3:$T$500,4,FALSE)</f>
        <v>100</v>
      </c>
      <c r="BC5" s="9">
        <f>+VLOOKUP(AX5,$AE$3:$AH$500,4,FALSE)</f>
        <v>100</v>
      </c>
      <c r="BD5" s="9">
        <f>+VLOOKUP(AX5,$AK$3:$AN$500,4,FALSE)</f>
        <v>100</v>
      </c>
      <c r="BE5" s="9">
        <f>+VLOOKUP(AX5,$V$3:$AC$500,7,FALSE)</f>
        <v>100</v>
      </c>
      <c r="BF5" s="9">
        <f>+VLOOKUP(AX5,$V$3:$AC$500,8,FALSE)</f>
        <v>100</v>
      </c>
      <c r="BK5" s="19"/>
      <c r="BM5" s="9">
        <v>2</v>
      </c>
      <c r="BN5" s="9">
        <v>1.37</v>
      </c>
    </row>
    <row r="6" spans="2:66" x14ac:dyDescent="0.2">
      <c r="B6" s="15">
        <v>42666</v>
      </c>
      <c r="C6" s="9">
        <v>35608.300000000003</v>
      </c>
      <c r="D6" s="16">
        <f t="shared" si="5"/>
        <v>0</v>
      </c>
      <c r="E6" s="17">
        <f t="shared" si="6"/>
        <v>100</v>
      </c>
      <c r="F6" s="17"/>
      <c r="G6" s="15">
        <v>42666</v>
      </c>
      <c r="H6" s="9">
        <v>35069.519999999997</v>
      </c>
      <c r="I6" s="16">
        <f t="shared" si="7"/>
        <v>0</v>
      </c>
      <c r="J6" s="17">
        <f t="shared" si="8"/>
        <v>100</v>
      </c>
      <c r="K6" s="17"/>
      <c r="L6" s="15">
        <v>42666</v>
      </c>
      <c r="M6" s="9">
        <v>38967.65</v>
      </c>
      <c r="N6" s="16">
        <f t="shared" si="9"/>
        <v>0</v>
      </c>
      <c r="O6" s="17">
        <f t="shared" si="10"/>
        <v>100</v>
      </c>
      <c r="P6" s="17"/>
      <c r="Q6" s="15">
        <v>42666</v>
      </c>
      <c r="R6" s="9">
        <v>36734.730000000003</v>
      </c>
      <c r="S6" s="16">
        <f>+R6/R5-1</f>
        <v>0</v>
      </c>
      <c r="T6" s="17">
        <f t="shared" si="12"/>
        <v>100</v>
      </c>
      <c r="U6" s="17"/>
      <c r="V6" s="15">
        <v>42666</v>
      </c>
      <c r="W6" s="9">
        <v>1476.69</v>
      </c>
      <c r="X6" s="16">
        <f>+W6/W5-1</f>
        <v>7.4496471576201984E-5</v>
      </c>
      <c r="Y6" s="9">
        <f t="shared" si="0"/>
        <v>3.4846558929269023E-5</v>
      </c>
      <c r="Z6" s="17">
        <f t="shared" si="13"/>
        <v>100.17230268290199</v>
      </c>
      <c r="AA6" s="17">
        <f t="shared" si="14"/>
        <v>100.18276902296229</v>
      </c>
      <c r="AB6" s="17">
        <f t="shared" si="15"/>
        <v>100.1648407556897</v>
      </c>
      <c r="AC6" s="17">
        <f t="shared" si="4"/>
        <v>100.17181593303694</v>
      </c>
      <c r="AD6" s="17"/>
      <c r="AE6" s="15">
        <v>42666</v>
      </c>
      <c r="AF6" s="9">
        <v>60595.25</v>
      </c>
      <c r="AG6" s="16">
        <f t="shared" si="16"/>
        <v>0</v>
      </c>
      <c r="AH6" s="17">
        <f t="shared" si="17"/>
        <v>100</v>
      </c>
      <c r="AI6" s="17"/>
      <c r="AJ6" s="17"/>
      <c r="AK6" s="15">
        <v>42666</v>
      </c>
      <c r="AL6" s="9">
        <v>38745.75</v>
      </c>
      <c r="AM6" s="16">
        <f t="shared" si="18"/>
        <v>0</v>
      </c>
      <c r="AN6" s="17">
        <f t="shared" si="19"/>
        <v>100</v>
      </c>
      <c r="AO6" s="17"/>
      <c r="AP6" s="17"/>
      <c r="AQ6" s="9">
        <f t="shared" si="1"/>
        <v>100</v>
      </c>
      <c r="AR6" s="9">
        <f t="shared" si="2"/>
        <v>100</v>
      </c>
      <c r="AS6" s="9">
        <f t="shared" si="3"/>
        <v>100</v>
      </c>
      <c r="AT6" s="17"/>
      <c r="AU6" s="20" t="s">
        <v>42</v>
      </c>
      <c r="AV6" s="21">
        <v>42895</v>
      </c>
      <c r="AW6" s="17">
        <v>21.876622000000001</v>
      </c>
      <c r="AX6" s="15">
        <v>42735</v>
      </c>
      <c r="AY6" s="9">
        <f t="shared" ref="AY6:AY7" si="20">+VLOOKUP(AX6,$B$3:$E$500,4,FALSE)</f>
        <v>98.878267145581162</v>
      </c>
      <c r="AZ6" s="9">
        <f t="shared" ref="AZ6:AZ8" si="21">+VLOOKUP(AX6,$G$3:$J$500,4,FALSE)</f>
        <v>99.846932607004661</v>
      </c>
      <c r="BA6" s="9">
        <f t="shared" ref="BA6:BA8" si="22">+VLOOKUP(AX6,$L$3:$O$500,4,FALSE)</f>
        <v>99.876564278318014</v>
      </c>
      <c r="BB6" s="9">
        <f t="shared" ref="BB6:BB8" si="23">+VLOOKUP(AX6,$Q$3:$T$500,4,FALSE)</f>
        <v>99.81801962339182</v>
      </c>
      <c r="BC6" s="9">
        <f t="shared" ref="BC6:BC8" si="24">+VLOOKUP(AX6,$AE$3:$AH$500,4,FALSE)</f>
        <v>99.7065446549028</v>
      </c>
      <c r="BD6" s="9">
        <f t="shared" ref="BD6:BD8" si="25">+VLOOKUP(AX6,$AK$3:$AN$500,4,FALSE)</f>
        <v>100.54359510397911</v>
      </c>
      <c r="BE6" s="9">
        <f>+VLOOKUP(AX6,$V$3:$AC$500,7,FALSE)</f>
        <v>99.847369670657685</v>
      </c>
      <c r="BF6" s="9">
        <f>+VLOOKUP(AX6,$V$3:$AC$500,8,FALSE)</f>
        <v>100.09958291418104</v>
      </c>
      <c r="BK6" s="19"/>
      <c r="BM6" s="9">
        <v>3</v>
      </c>
      <c r="BN6" s="9">
        <v>1.39</v>
      </c>
    </row>
    <row r="7" spans="2:66" x14ac:dyDescent="0.2">
      <c r="B7" s="15">
        <v>42667</v>
      </c>
      <c r="C7" s="9">
        <v>35612.129999999997</v>
      </c>
      <c r="D7" s="16">
        <f t="shared" si="5"/>
        <v>1.0755919266003389E-4</v>
      </c>
      <c r="E7" s="17">
        <f t="shared" si="6"/>
        <v>100.010755919266</v>
      </c>
      <c r="F7" s="17"/>
      <c r="G7" s="15">
        <v>42667</v>
      </c>
      <c r="H7" s="9">
        <v>35061.86</v>
      </c>
      <c r="I7" s="16">
        <f t="shared" si="7"/>
        <v>-2.1842329179289077E-4</v>
      </c>
      <c r="J7" s="17">
        <f t="shared" si="8"/>
        <v>99.978157670820707</v>
      </c>
      <c r="K7" s="17"/>
      <c r="L7" s="15">
        <v>42667</v>
      </c>
      <c r="M7" s="9">
        <v>38959.660000000003</v>
      </c>
      <c r="N7" s="16">
        <f t="shared" si="9"/>
        <v>-2.050418744778959E-4</v>
      </c>
      <c r="O7" s="17">
        <f t="shared" si="10"/>
        <v>99.979495812552216</v>
      </c>
      <c r="P7" s="17"/>
      <c r="Q7" s="15">
        <v>42667</v>
      </c>
      <c r="R7" s="9">
        <v>36727.18</v>
      </c>
      <c r="S7" s="16">
        <f t="shared" si="11"/>
        <v>-2.0552757567571245E-4</v>
      </c>
      <c r="T7" s="17">
        <f t="shared" si="12"/>
        <v>99.979447242432428</v>
      </c>
      <c r="U7" s="17"/>
      <c r="V7" s="15">
        <v>42667</v>
      </c>
      <c r="W7" s="9">
        <v>1474.75</v>
      </c>
      <c r="X7" s="16">
        <f t="shared" ref="X7:X70" si="26">+W7/W6-1</f>
        <v>-1.3137489926796642E-3</v>
      </c>
      <c r="Y7" s="9">
        <f t="shared" si="0"/>
        <v>3.4846558929269023E-5</v>
      </c>
      <c r="Z7" s="17">
        <f t="shared" si="13"/>
        <v>100.04070142115792</v>
      </c>
      <c r="AA7" s="17">
        <f t="shared" si="14"/>
        <v>100.05464503583897</v>
      </c>
      <c r="AB7" s="17">
        <f t="shared" si="15"/>
        <v>100.17230268290199</v>
      </c>
      <c r="AC7" s="17">
        <f t="shared" si="4"/>
        <v>100.18276902296229</v>
      </c>
      <c r="AD7" s="17"/>
      <c r="AE7" s="15">
        <v>42667</v>
      </c>
      <c r="AF7" s="9">
        <v>60572.67</v>
      </c>
      <c r="AG7" s="16">
        <f t="shared" si="16"/>
        <v>-3.7263646903018532E-4</v>
      </c>
      <c r="AH7" s="17">
        <f t="shared" si="17"/>
        <v>99.962736353096986</v>
      </c>
      <c r="AI7" s="17"/>
      <c r="AJ7" s="17"/>
      <c r="AK7" s="15">
        <v>42667</v>
      </c>
      <c r="AL7" s="9">
        <v>38740.400000000001</v>
      </c>
      <c r="AM7" s="16">
        <f t="shared" si="18"/>
        <v>-1.3807966034984354E-4</v>
      </c>
      <c r="AN7" s="17">
        <f t="shared" si="19"/>
        <v>99.986192033965011</v>
      </c>
      <c r="AO7" s="17"/>
      <c r="AP7" s="17"/>
      <c r="AQ7" s="9">
        <f t="shared" si="1"/>
        <v>99.962736353096986</v>
      </c>
      <c r="AR7" s="9">
        <f t="shared" si="2"/>
        <v>100.010755919266</v>
      </c>
      <c r="AS7" s="9">
        <f t="shared" si="3"/>
        <v>99.982797505355563</v>
      </c>
      <c r="AT7" s="17"/>
      <c r="AU7" s="17"/>
      <c r="AV7" s="22">
        <v>1524.55</v>
      </c>
      <c r="AW7" s="23">
        <v>1.434956019809124E-2</v>
      </c>
      <c r="AX7" s="15">
        <v>42735</v>
      </c>
      <c r="AY7" s="9">
        <f t="shared" si="20"/>
        <v>98.878267145581162</v>
      </c>
      <c r="AZ7" s="9">
        <f t="shared" si="21"/>
        <v>99.846932607004661</v>
      </c>
      <c r="BA7" s="9">
        <f t="shared" si="22"/>
        <v>99.876564278318014</v>
      </c>
      <c r="BB7" s="9">
        <f t="shared" si="23"/>
        <v>99.81801962339182</v>
      </c>
      <c r="BC7" s="9">
        <f t="shared" si="24"/>
        <v>99.7065446549028</v>
      </c>
      <c r="BD7" s="9">
        <f t="shared" si="25"/>
        <v>100.54359510397911</v>
      </c>
      <c r="BE7" s="9">
        <f>+VLOOKUP(AX7,$V$3:$AC$500,7,FALSE)</f>
        <v>99.847369670657685</v>
      </c>
      <c r="BF7" s="9">
        <f>+VLOOKUP(AX7,$V$3:$AC$500,8,FALSE)</f>
        <v>100.09958291418104</v>
      </c>
      <c r="BK7" s="19"/>
      <c r="BM7" s="9">
        <v>4</v>
      </c>
      <c r="BN7" s="9">
        <v>1.34</v>
      </c>
    </row>
    <row r="8" spans="2:66" x14ac:dyDescent="0.2">
      <c r="B8" s="15">
        <v>42668</v>
      </c>
      <c r="C8" s="9">
        <v>35570.15</v>
      </c>
      <c r="D8" s="16">
        <f t="shared" si="5"/>
        <v>-1.1788118261950586E-3</v>
      </c>
      <c r="E8" s="17">
        <f t="shared" si="6"/>
        <v>99.892862057441661</v>
      </c>
      <c r="F8" s="17"/>
      <c r="G8" s="15">
        <v>42668</v>
      </c>
      <c r="H8" s="9">
        <v>35026.230000000003</v>
      </c>
      <c r="I8" s="16">
        <f t="shared" si="7"/>
        <v>-1.0162039321358618E-3</v>
      </c>
      <c r="J8" s="17">
        <f t="shared" si="8"/>
        <v>99.876559473867914</v>
      </c>
      <c r="K8" s="17"/>
      <c r="L8" s="15">
        <v>42668</v>
      </c>
      <c r="M8" s="9">
        <v>38907.31</v>
      </c>
      <c r="N8" s="16">
        <f t="shared" si="9"/>
        <v>-1.3436975579357302E-3</v>
      </c>
      <c r="O8" s="17">
        <f t="shared" si="10"/>
        <v>99.845153608185242</v>
      </c>
      <c r="P8" s="17"/>
      <c r="Q8" s="15">
        <v>42668</v>
      </c>
      <c r="R8" s="9">
        <v>36693.199999999997</v>
      </c>
      <c r="S8" s="16">
        <f t="shared" si="11"/>
        <v>-9.2520035570398118E-4</v>
      </c>
      <c r="T8" s="17">
        <f t="shared" si="12"/>
        <v>99.886946222280642</v>
      </c>
      <c r="U8" s="17"/>
      <c r="V8" s="15">
        <v>42668</v>
      </c>
      <c r="W8" s="9">
        <v>1473.72</v>
      </c>
      <c r="X8" s="16">
        <f t="shared" si="26"/>
        <v>-6.9842346160364777E-4</v>
      </c>
      <c r="Y8" s="9">
        <f t="shared" si="0"/>
        <v>3.4846558929269023E-5</v>
      </c>
      <c r="Z8" s="17">
        <f t="shared" si="13"/>
        <v>99.970830648170093</v>
      </c>
      <c r="AA8" s="17">
        <f t="shared" si="14"/>
        <v>99.988251084387912</v>
      </c>
      <c r="AB8" s="17">
        <f t="shared" si="15"/>
        <v>100.04070142115792</v>
      </c>
      <c r="AC8" s="17">
        <f t="shared" si="4"/>
        <v>100.05464503583897</v>
      </c>
      <c r="AD8" s="17"/>
      <c r="AE8" s="15">
        <v>42668</v>
      </c>
      <c r="AF8" s="9">
        <v>60509.5</v>
      </c>
      <c r="AG8" s="16">
        <f t="shared" si="16"/>
        <v>-1.0428795692842829E-3</v>
      </c>
      <c r="AH8" s="17">
        <f t="shared" si="17"/>
        <v>99.858487257664592</v>
      </c>
      <c r="AI8" s="17"/>
      <c r="AJ8" s="17"/>
      <c r="AK8" s="15">
        <v>42668</v>
      </c>
      <c r="AL8" s="9">
        <v>38705.199999999997</v>
      </c>
      <c r="AM8" s="16">
        <f t="shared" si="18"/>
        <v>-9.0861219811888549E-4</v>
      </c>
      <c r="AN8" s="17">
        <f t="shared" si="19"/>
        <v>99.895343360239494</v>
      </c>
      <c r="AO8" s="17"/>
      <c r="AP8" s="17"/>
      <c r="AQ8" s="9">
        <f t="shared" si="1"/>
        <v>99.845153608185242</v>
      </c>
      <c r="AR8" s="9">
        <f t="shared" si="2"/>
        <v>99.895343360239494</v>
      </c>
      <c r="AS8" s="9">
        <f t="shared" si="3"/>
        <v>99.875891996613248</v>
      </c>
      <c r="AT8" s="17"/>
      <c r="AU8" s="17"/>
      <c r="AV8" s="17"/>
      <c r="AW8" s="17"/>
      <c r="AX8" s="15">
        <f>+AV4</f>
        <v>43028</v>
      </c>
      <c r="AY8" s="9">
        <f>+VLOOKUP(AX8,$B$3:$E$500,4,FALSE)</f>
        <v>99.732506185355732</v>
      </c>
      <c r="AZ8" s="9">
        <f t="shared" si="21"/>
        <v>101.17560776423527</v>
      </c>
      <c r="BA8" s="9">
        <f t="shared" si="22"/>
        <v>100.60075472860171</v>
      </c>
      <c r="BB8" s="9">
        <f t="shared" si="23"/>
        <v>101.13489332846606</v>
      </c>
      <c r="BC8" s="9">
        <f t="shared" si="24"/>
        <v>100.62455390480272</v>
      </c>
      <c r="BD8" s="9">
        <f t="shared" si="25"/>
        <v>101.77211694185802</v>
      </c>
      <c r="BE8" s="9">
        <f>+VLOOKUP(AX8,$V$3:$AC$500,7,FALSE)</f>
        <v>99.798527965268335</v>
      </c>
      <c r="BF8" s="9">
        <f>+VLOOKUP(AX8,$V$3:$AC$500,8,FALSE)</f>
        <v>101.13147594245493</v>
      </c>
      <c r="BM8" s="9">
        <v>5</v>
      </c>
      <c r="BN8" s="9">
        <v>1.4</v>
      </c>
    </row>
    <row r="9" spans="2:66" x14ac:dyDescent="0.2">
      <c r="B9" s="15">
        <v>42669</v>
      </c>
      <c r="C9" s="9">
        <v>35559.839999999997</v>
      </c>
      <c r="D9" s="16">
        <f t="shared" si="5"/>
        <v>-2.8984977572499293E-4</v>
      </c>
      <c r="E9" s="17">
        <f t="shared" si="6"/>
        <v>99.863908133777784</v>
      </c>
      <c r="F9" s="17"/>
      <c r="G9" s="15">
        <v>42669</v>
      </c>
      <c r="H9" s="9">
        <v>35008.47</v>
      </c>
      <c r="I9" s="16">
        <f t="shared" si="7"/>
        <v>-5.0704857473959919E-4</v>
      </c>
      <c r="J9" s="17">
        <f t="shared" si="8"/>
        <v>99.82591720673679</v>
      </c>
      <c r="K9" s="17"/>
      <c r="L9" s="15">
        <v>42669</v>
      </c>
      <c r="M9" s="9">
        <v>38875.43</v>
      </c>
      <c r="N9" s="16">
        <f t="shared" si="9"/>
        <v>-8.1938329840836044E-4</v>
      </c>
      <c r="O9" s="17">
        <f t="shared" si="10"/>
        <v>99.763342156891682</v>
      </c>
      <c r="P9" s="17"/>
      <c r="Q9" s="15">
        <v>42669</v>
      </c>
      <c r="R9" s="9">
        <v>36673.769999999997</v>
      </c>
      <c r="S9" s="16">
        <f t="shared" si="11"/>
        <v>-5.2952590670751754E-4</v>
      </c>
      <c r="T9" s="17">
        <f t="shared" si="12"/>
        <v>99.834053496514045</v>
      </c>
      <c r="U9" s="17"/>
      <c r="V9" s="15">
        <v>42669</v>
      </c>
      <c r="W9" s="9">
        <v>1473.32</v>
      </c>
      <c r="X9" s="16">
        <f t="shared" si="26"/>
        <v>-2.7142197975194016E-4</v>
      </c>
      <c r="Y9" s="9">
        <f t="shared" si="0"/>
        <v>3.4846558929269023E-5</v>
      </c>
      <c r="Z9" s="17">
        <f t="shared" si="13"/>
        <v>99.943696367398118</v>
      </c>
      <c r="AA9" s="17">
        <f t="shared" si="14"/>
        <v>99.964596321810305</v>
      </c>
      <c r="AB9" s="17">
        <f t="shared" si="15"/>
        <v>99.970830648170093</v>
      </c>
      <c r="AC9" s="17">
        <f t="shared" si="4"/>
        <v>99.988251084387912</v>
      </c>
      <c r="AD9" s="17"/>
      <c r="AE9" s="15">
        <v>42669</v>
      </c>
      <c r="AF9" s="9">
        <v>60475.49</v>
      </c>
      <c r="AG9" s="16">
        <f t="shared" si="16"/>
        <v>-5.6206050289631104E-4</v>
      </c>
      <c r="AH9" s="17">
        <f t="shared" si="17"/>
        <v>99.802360746098088</v>
      </c>
      <c r="AI9" s="17"/>
      <c r="AJ9" s="17"/>
      <c r="AK9" s="15">
        <v>42669</v>
      </c>
      <c r="AL9" s="9">
        <v>38678.82</v>
      </c>
      <c r="AM9" s="16">
        <f t="shared" si="18"/>
        <v>-6.815621673572636E-4</v>
      </c>
      <c r="AN9" s="17">
        <f t="shared" si="19"/>
        <v>99.827258473509985</v>
      </c>
      <c r="AO9" s="17"/>
      <c r="AP9" s="17"/>
      <c r="AQ9" s="9">
        <f t="shared" si="1"/>
        <v>99.763342156891682</v>
      </c>
      <c r="AR9" s="9">
        <f t="shared" si="2"/>
        <v>99.863908133777784</v>
      </c>
      <c r="AS9" s="9">
        <f t="shared" si="3"/>
        <v>99.819473368921379</v>
      </c>
      <c r="AT9" s="17"/>
      <c r="AU9" s="17"/>
      <c r="AV9" s="17"/>
      <c r="AW9" s="17"/>
      <c r="AX9" s="15"/>
      <c r="AY9" s="16">
        <f>+AY8/AY7-1</f>
        <v>8.6393002672351393E-3</v>
      </c>
      <c r="AZ9" s="16">
        <f t="shared" ref="AZ9:BF9" si="27">+AZ8/AZ7-1</f>
        <v>1.330712043463822E-2</v>
      </c>
      <c r="BA9" s="16">
        <f t="shared" si="27"/>
        <v>7.2508546475993363E-3</v>
      </c>
      <c r="BB9" s="16">
        <f t="shared" si="27"/>
        <v>1.3192745258248317E-2</v>
      </c>
      <c r="BC9" s="16">
        <f t="shared" si="27"/>
        <v>9.2071112591181059E-3</v>
      </c>
      <c r="BD9" s="16">
        <f t="shared" si="27"/>
        <v>1.2218797593306574E-2</v>
      </c>
      <c r="BE9" s="16">
        <f t="shared" si="27"/>
        <v>-4.8916366600793015E-4</v>
      </c>
      <c r="BF9" s="16">
        <f t="shared" si="27"/>
        <v>1.0308664614103069E-2</v>
      </c>
      <c r="BM9" s="9">
        <v>6</v>
      </c>
      <c r="BN9" s="9">
        <v>1.29</v>
      </c>
    </row>
    <row r="10" spans="2:66" x14ac:dyDescent="0.2">
      <c r="B10" s="15">
        <v>42670</v>
      </c>
      <c r="C10" s="9">
        <v>35544.870000000003</v>
      </c>
      <c r="D10" s="16">
        <f t="shared" si="5"/>
        <v>-4.2098052184691426E-4</v>
      </c>
      <c r="E10" s="17">
        <f t="shared" si="6"/>
        <v>99.821867373617948</v>
      </c>
      <c r="F10" s="17"/>
      <c r="G10" s="15">
        <v>42670</v>
      </c>
      <c r="H10" s="9">
        <v>34994.03</v>
      </c>
      <c r="I10" s="16">
        <f t="shared" si="7"/>
        <v>-4.1247161044177805E-4</v>
      </c>
      <c r="J10" s="17">
        <f t="shared" si="8"/>
        <v>99.784741849902701</v>
      </c>
      <c r="K10" s="17"/>
      <c r="L10" s="15">
        <v>42670</v>
      </c>
      <c r="M10" s="9">
        <v>38857.57</v>
      </c>
      <c r="N10" s="16">
        <f t="shared" si="9"/>
        <v>-4.5941614022015909E-4</v>
      </c>
      <c r="O10" s="17">
        <f t="shared" si="10"/>
        <v>99.717509267302503</v>
      </c>
      <c r="P10" s="17"/>
      <c r="Q10" s="15">
        <v>42670</v>
      </c>
      <c r="R10" s="9">
        <v>36657.97</v>
      </c>
      <c r="S10" s="16">
        <f t="shared" si="11"/>
        <v>-4.3082562823504311E-4</v>
      </c>
      <c r="T10" s="17">
        <f t="shared" si="12"/>
        <v>99.791042427697164</v>
      </c>
      <c r="U10" s="17"/>
      <c r="V10" s="15">
        <v>42670</v>
      </c>
      <c r="W10" s="9">
        <v>1470.01</v>
      </c>
      <c r="X10" s="16">
        <f t="shared" si="26"/>
        <v>-2.2466266663045964E-3</v>
      </c>
      <c r="Y10" s="9">
        <f t="shared" si="0"/>
        <v>3.4846558929269023E-5</v>
      </c>
      <c r="Z10" s="17">
        <f t="shared" si="13"/>
        <v>99.719160194010072</v>
      </c>
      <c r="AA10" s="17">
        <f t="shared" si="14"/>
        <v>99.743496616223922</v>
      </c>
      <c r="AB10" s="17">
        <f t="shared" si="15"/>
        <v>99.943696367398118</v>
      </c>
      <c r="AC10" s="17">
        <f t="shared" si="4"/>
        <v>99.964596321810305</v>
      </c>
      <c r="AD10" s="17"/>
      <c r="AE10" s="15">
        <v>42670</v>
      </c>
      <c r="AF10" s="9">
        <v>60451.89</v>
      </c>
      <c r="AG10" s="16">
        <f t="shared" si="16"/>
        <v>-3.9024074050497681E-4</v>
      </c>
      <c r="AH10" s="17">
        <f t="shared" si="17"/>
        <v>99.763413798936384</v>
      </c>
      <c r="AI10" s="17"/>
      <c r="AJ10" s="17"/>
      <c r="AK10" s="15">
        <v>42670</v>
      </c>
      <c r="AL10" s="9">
        <v>38667.79</v>
      </c>
      <c r="AM10" s="16">
        <f t="shared" si="18"/>
        <v>-2.851689891263387E-4</v>
      </c>
      <c r="AN10" s="17">
        <f t="shared" si="19"/>
        <v>99.798790835123839</v>
      </c>
      <c r="AO10" s="17"/>
      <c r="AP10" s="17"/>
      <c r="AQ10" s="9">
        <f t="shared" si="1"/>
        <v>99.717509267302503</v>
      </c>
      <c r="AR10" s="9">
        <f t="shared" si="2"/>
        <v>99.821867373617948</v>
      </c>
      <c r="AS10" s="9">
        <f t="shared" si="3"/>
        <v>99.779560925430076</v>
      </c>
      <c r="AT10" s="17"/>
      <c r="AU10" s="17"/>
      <c r="AV10" s="17"/>
      <c r="AW10" s="17"/>
      <c r="AX10" s="15"/>
      <c r="BM10" s="9">
        <v>7</v>
      </c>
      <c r="BN10" s="9">
        <v>1.33</v>
      </c>
    </row>
    <row r="11" spans="2:66" x14ac:dyDescent="0.2">
      <c r="B11" s="15">
        <v>42671</v>
      </c>
      <c r="C11" s="9">
        <v>35453.31</v>
      </c>
      <c r="D11" s="16">
        <f t="shared" si="5"/>
        <v>-2.5758991381880092E-3</v>
      </c>
      <c r="E11" s="17">
        <f t="shared" si="6"/>
        <v>99.56473631147793</v>
      </c>
      <c r="F11" s="17"/>
      <c r="G11" s="15">
        <v>42671</v>
      </c>
      <c r="H11" s="9">
        <v>34930.49</v>
      </c>
      <c r="I11" s="16">
        <f t="shared" si="7"/>
        <v>-1.8157382845016556E-3</v>
      </c>
      <c r="J11" s="17">
        <f t="shared" si="8"/>
        <v>99.603558873916725</v>
      </c>
      <c r="K11" s="17"/>
      <c r="L11" s="15">
        <v>42671</v>
      </c>
      <c r="M11" s="9">
        <v>38790.06</v>
      </c>
      <c r="N11" s="16">
        <f t="shared" si="9"/>
        <v>-1.7373706075805018E-3</v>
      </c>
      <c r="O11" s="17">
        <f t="shared" si="10"/>
        <v>99.544262997640359</v>
      </c>
      <c r="P11" s="17"/>
      <c r="Q11" s="15">
        <v>42671</v>
      </c>
      <c r="R11" s="9">
        <v>36586.51</v>
      </c>
      <c r="S11" s="16">
        <f t="shared" si="11"/>
        <v>-1.9493714463730827E-3</v>
      </c>
      <c r="T11" s="17">
        <f t="shared" si="12"/>
        <v>99.596512618984804</v>
      </c>
      <c r="U11" s="17"/>
      <c r="V11" s="15">
        <v>42671</v>
      </c>
      <c r="W11" s="9">
        <v>1468.02</v>
      </c>
      <c r="X11" s="16">
        <f t="shared" si="26"/>
        <v>-1.3537322875354363E-3</v>
      </c>
      <c r="Y11" s="9">
        <f t="shared" si="0"/>
        <v>3.4846558929269023E-5</v>
      </c>
      <c r="Z11" s="17">
        <f t="shared" si="13"/>
        <v>99.584167147169524</v>
      </c>
      <c r="AA11" s="17">
        <f t="shared" si="14"/>
        <v>99.6119463420155</v>
      </c>
      <c r="AB11" s="17">
        <f t="shared" si="15"/>
        <v>99.719160194010072</v>
      </c>
      <c r="AC11" s="17">
        <f t="shared" si="4"/>
        <v>99.743496616223922</v>
      </c>
      <c r="AD11" s="17"/>
      <c r="AE11" s="15">
        <v>42671</v>
      </c>
      <c r="AF11" s="9">
        <v>60328.76</v>
      </c>
      <c r="AG11" s="16">
        <f t="shared" si="16"/>
        <v>-2.0368263093180072E-3</v>
      </c>
      <c r="AH11" s="17">
        <f t="shared" si="17"/>
        <v>99.560213053003338</v>
      </c>
      <c r="AI11" s="17"/>
      <c r="AJ11" s="17"/>
      <c r="AK11" s="15">
        <v>42671</v>
      </c>
      <c r="AL11" s="9">
        <v>38615.58</v>
      </c>
      <c r="AM11" s="16">
        <f t="shared" si="18"/>
        <v>-1.3502193944882057E-3</v>
      </c>
      <c r="AN11" s="17">
        <f t="shared" si="19"/>
        <v>99.66404057219178</v>
      </c>
      <c r="AO11" s="17"/>
      <c r="AP11" s="17"/>
      <c r="AQ11" s="9">
        <f t="shared" si="1"/>
        <v>99.544262997640359</v>
      </c>
      <c r="AR11" s="9">
        <f t="shared" si="2"/>
        <v>99.66404057219178</v>
      </c>
      <c r="AS11" s="9">
        <f t="shared" si="3"/>
        <v>99.588887404535811</v>
      </c>
      <c r="AT11" s="17"/>
      <c r="AU11" s="17"/>
      <c r="AV11" s="17"/>
      <c r="AW11" s="17"/>
      <c r="AX11" s="15" t="s">
        <v>13</v>
      </c>
      <c r="AY11" s="16">
        <f>+AY6/AY5-1</f>
        <v>-1.1217328544188332E-2</v>
      </c>
      <c r="BM11" s="9">
        <v>8</v>
      </c>
      <c r="BN11" s="9">
        <v>1.32</v>
      </c>
    </row>
    <row r="12" spans="2:66" x14ac:dyDescent="0.2">
      <c r="B12" s="15">
        <v>42672</v>
      </c>
      <c r="C12" s="9">
        <v>35453.31</v>
      </c>
      <c r="D12" s="16">
        <f t="shared" si="5"/>
        <v>0</v>
      </c>
      <c r="E12" s="17">
        <f t="shared" si="6"/>
        <v>99.56473631147793</v>
      </c>
      <c r="F12" s="17"/>
      <c r="G12" s="15">
        <v>42672</v>
      </c>
      <c r="H12" s="9">
        <v>34930.49</v>
      </c>
      <c r="I12" s="16">
        <f t="shared" si="7"/>
        <v>0</v>
      </c>
      <c r="J12" s="17">
        <f t="shared" si="8"/>
        <v>99.603558873916725</v>
      </c>
      <c r="K12" s="17"/>
      <c r="L12" s="15">
        <v>42672</v>
      </c>
      <c r="M12" s="9">
        <v>38790.06</v>
      </c>
      <c r="N12" s="16">
        <f t="shared" si="9"/>
        <v>0</v>
      </c>
      <c r="O12" s="17">
        <f t="shared" si="10"/>
        <v>99.544262997640359</v>
      </c>
      <c r="P12" s="17"/>
      <c r="Q12" s="15">
        <v>42672</v>
      </c>
      <c r="R12" s="9">
        <v>36586.51</v>
      </c>
      <c r="S12" s="16">
        <f t="shared" si="11"/>
        <v>0</v>
      </c>
      <c r="T12" s="17">
        <f t="shared" si="12"/>
        <v>99.596512618984804</v>
      </c>
      <c r="V12" s="15">
        <v>42672</v>
      </c>
      <c r="W12" s="9">
        <v>1468.14</v>
      </c>
      <c r="X12" s="16">
        <f t="shared" si="26"/>
        <v>8.1742755548397383E-5</v>
      </c>
      <c r="Y12" s="9">
        <f t="shared" si="0"/>
        <v>3.4846558929269023E-5</v>
      </c>
      <c r="Z12" s="17">
        <f t="shared" si="13"/>
        <v>99.592307431401125</v>
      </c>
      <c r="AA12" s="17">
        <f t="shared" si="14"/>
        <v>99.623560030553307</v>
      </c>
      <c r="AB12" s="17">
        <f t="shared" si="15"/>
        <v>99.584167147169524</v>
      </c>
      <c r="AC12" s="17">
        <f t="shared" si="4"/>
        <v>99.6119463420155</v>
      </c>
      <c r="AD12" s="17"/>
      <c r="AE12" s="15">
        <v>42672</v>
      </c>
      <c r="AF12" s="9">
        <v>60328.76</v>
      </c>
      <c r="AG12" s="16">
        <f t="shared" si="16"/>
        <v>0</v>
      </c>
      <c r="AH12" s="17">
        <f t="shared" si="17"/>
        <v>99.560213053003338</v>
      </c>
      <c r="AI12" s="17"/>
      <c r="AJ12" s="17"/>
      <c r="AK12" s="15">
        <v>42672</v>
      </c>
      <c r="AL12" s="9">
        <v>38615.58</v>
      </c>
      <c r="AM12" s="16">
        <f t="shared" si="18"/>
        <v>0</v>
      </c>
      <c r="AN12" s="17">
        <f t="shared" si="19"/>
        <v>99.66404057219178</v>
      </c>
      <c r="AO12" s="17"/>
      <c r="AP12" s="17"/>
      <c r="AQ12" s="9">
        <f t="shared" si="1"/>
        <v>99.544262997640359</v>
      </c>
      <c r="AR12" s="9">
        <f t="shared" si="2"/>
        <v>99.66404057219178</v>
      </c>
      <c r="AS12" s="9">
        <f t="shared" si="3"/>
        <v>99.588887404535811</v>
      </c>
      <c r="AT12" s="17"/>
      <c r="AU12" s="17"/>
      <c r="AV12" s="17"/>
      <c r="AW12" s="17"/>
      <c r="AX12" s="15" t="s">
        <v>14</v>
      </c>
      <c r="AY12" s="16">
        <f>+AY7/AY6-1</f>
        <v>0</v>
      </c>
      <c r="AZ12" s="16">
        <f t="shared" ref="AZ12:BF12" si="28">+AZ7/AZ6-1</f>
        <v>0</v>
      </c>
      <c r="BA12" s="16">
        <f t="shared" si="28"/>
        <v>0</v>
      </c>
      <c r="BB12" s="16">
        <f t="shared" si="28"/>
        <v>0</v>
      </c>
      <c r="BC12" s="16">
        <f t="shared" si="28"/>
        <v>0</v>
      </c>
      <c r="BD12" s="16">
        <f t="shared" si="28"/>
        <v>0</v>
      </c>
      <c r="BE12" s="16">
        <f t="shared" si="28"/>
        <v>0</v>
      </c>
      <c r="BF12" s="16">
        <f t="shared" si="28"/>
        <v>0</v>
      </c>
      <c r="BM12" s="9">
        <v>9</v>
      </c>
      <c r="BN12" s="9">
        <v>1.32</v>
      </c>
    </row>
    <row r="13" spans="2:66" x14ac:dyDescent="0.2">
      <c r="B13" s="15">
        <v>42673</v>
      </c>
      <c r="C13" s="9">
        <v>35453.31</v>
      </c>
      <c r="D13" s="16">
        <f t="shared" si="5"/>
        <v>0</v>
      </c>
      <c r="E13" s="17">
        <f t="shared" si="6"/>
        <v>99.56473631147793</v>
      </c>
      <c r="F13" s="17"/>
      <c r="G13" s="15">
        <v>42673</v>
      </c>
      <c r="H13" s="9">
        <v>34930.49</v>
      </c>
      <c r="I13" s="16">
        <f t="shared" si="7"/>
        <v>0</v>
      </c>
      <c r="J13" s="17">
        <f t="shared" si="8"/>
        <v>99.603558873916725</v>
      </c>
      <c r="K13" s="17"/>
      <c r="L13" s="15">
        <v>42673</v>
      </c>
      <c r="M13" s="9">
        <v>38790.06</v>
      </c>
      <c r="N13" s="16">
        <f t="shared" si="9"/>
        <v>0</v>
      </c>
      <c r="O13" s="17">
        <f t="shared" si="10"/>
        <v>99.544262997640359</v>
      </c>
      <c r="P13" s="17"/>
      <c r="Q13" s="15">
        <v>42673</v>
      </c>
      <c r="R13" s="9">
        <v>36586.51</v>
      </c>
      <c r="S13" s="16">
        <f t="shared" si="11"/>
        <v>0</v>
      </c>
      <c r="T13" s="17">
        <f t="shared" si="12"/>
        <v>99.596512618984804</v>
      </c>
      <c r="U13" s="17"/>
      <c r="V13" s="15">
        <v>42673</v>
      </c>
      <c r="W13" s="9">
        <v>1468.26</v>
      </c>
      <c r="X13" s="16">
        <f t="shared" si="26"/>
        <v>8.1736074216243182E-5</v>
      </c>
      <c r="Y13" s="9">
        <f t="shared" si="0"/>
        <v>3.4846558929269023E-5</v>
      </c>
      <c r="Z13" s="17">
        <f t="shared" si="13"/>
        <v>99.600447715632711</v>
      </c>
      <c r="AA13" s="17">
        <f t="shared" si="14"/>
        <v>99.635174407505005</v>
      </c>
      <c r="AB13" s="17">
        <f t="shared" si="15"/>
        <v>99.592307431401125</v>
      </c>
      <c r="AC13" s="17">
        <f t="shared" si="4"/>
        <v>99.623560030553307</v>
      </c>
      <c r="AD13" s="17"/>
      <c r="AE13" s="15">
        <v>42673</v>
      </c>
      <c r="AF13" s="9">
        <v>60328.76</v>
      </c>
      <c r="AG13" s="16">
        <f t="shared" si="16"/>
        <v>0</v>
      </c>
      <c r="AH13" s="17">
        <f t="shared" si="17"/>
        <v>99.560213053003338</v>
      </c>
      <c r="AI13" s="17"/>
      <c r="AJ13" s="17"/>
      <c r="AK13" s="15">
        <v>42673</v>
      </c>
      <c r="AL13" s="9">
        <v>38615.58</v>
      </c>
      <c r="AM13" s="16">
        <f t="shared" si="18"/>
        <v>0</v>
      </c>
      <c r="AN13" s="17">
        <f t="shared" si="19"/>
        <v>99.66404057219178</v>
      </c>
      <c r="AO13" s="17"/>
      <c r="AP13" s="17"/>
      <c r="AQ13" s="9">
        <f t="shared" si="1"/>
        <v>99.544262997640359</v>
      </c>
      <c r="AR13" s="9">
        <f t="shared" si="2"/>
        <v>99.66404057219178</v>
      </c>
      <c r="AS13" s="9">
        <f t="shared" si="3"/>
        <v>99.588887404535811</v>
      </c>
      <c r="AT13" s="17"/>
      <c r="AU13" s="17"/>
      <c r="AV13" s="17"/>
      <c r="AW13" s="17"/>
      <c r="AX13" s="15" t="s">
        <v>15</v>
      </c>
      <c r="AY13" s="16">
        <f>+AY8/AY5-1</f>
        <v>-2.6749381464427069E-3</v>
      </c>
      <c r="AZ13" s="16">
        <f t="shared" ref="AZ13:BB13" si="29">+AZ8/AZ5-1</f>
        <v>1.1756077642352647E-2</v>
      </c>
      <c r="BA13" s="16">
        <f t="shared" si="29"/>
        <v>6.0075472860170454E-3</v>
      </c>
      <c r="BB13" s="16">
        <f t="shared" si="29"/>
        <v>1.1348933284660578E-2</v>
      </c>
      <c r="BC13" s="16">
        <f>+BC8/BC5-1</f>
        <v>6.24553904802716E-3</v>
      </c>
      <c r="BD13" s="16">
        <f t="shared" ref="BD13:BE13" si="30">+BD8/BD5-1</f>
        <v>1.7721169418580152E-2</v>
      </c>
      <c r="BE13" s="16">
        <f t="shared" si="30"/>
        <v>-2.0147203473166453E-3</v>
      </c>
      <c r="BF13" s="16">
        <f>+BF8/BF5-1</f>
        <v>1.1314759424549292E-2</v>
      </c>
      <c r="BM13" s="9">
        <v>10</v>
      </c>
      <c r="BN13" s="9">
        <v>1.28</v>
      </c>
    </row>
    <row r="14" spans="2:66" x14ac:dyDescent="0.2">
      <c r="B14" s="15">
        <v>42674</v>
      </c>
      <c r="C14" s="9">
        <v>35453.31</v>
      </c>
      <c r="D14" s="16">
        <f t="shared" si="5"/>
        <v>0</v>
      </c>
      <c r="E14" s="17">
        <f t="shared" si="6"/>
        <v>99.56473631147793</v>
      </c>
      <c r="F14" s="17"/>
      <c r="G14" s="15">
        <v>42674</v>
      </c>
      <c r="H14" s="9">
        <v>34930.49</v>
      </c>
      <c r="I14" s="16">
        <f t="shared" si="7"/>
        <v>0</v>
      </c>
      <c r="J14" s="17">
        <f t="shared" si="8"/>
        <v>99.603558873916725</v>
      </c>
      <c r="K14" s="17"/>
      <c r="L14" s="15">
        <v>42674</v>
      </c>
      <c r="M14" s="9">
        <v>38790.06</v>
      </c>
      <c r="N14" s="16">
        <f t="shared" si="9"/>
        <v>0</v>
      </c>
      <c r="O14" s="17">
        <f t="shared" si="10"/>
        <v>99.544262997640359</v>
      </c>
      <c r="P14" s="17"/>
      <c r="Q14" s="15">
        <v>42674</v>
      </c>
      <c r="R14" s="9">
        <v>36586.51</v>
      </c>
      <c r="S14" s="16">
        <f t="shared" si="11"/>
        <v>0</v>
      </c>
      <c r="T14" s="17">
        <f t="shared" si="12"/>
        <v>99.596512618984804</v>
      </c>
      <c r="U14" s="17"/>
      <c r="V14" s="15">
        <v>42674</v>
      </c>
      <c r="W14" s="9">
        <v>1468.39</v>
      </c>
      <c r="X14" s="16">
        <f t="shared" si="26"/>
        <v>8.8540176808038495E-5</v>
      </c>
      <c r="Y14" s="9">
        <f t="shared" si="0"/>
        <v>3.4846558929269023E-5</v>
      </c>
      <c r="Z14" s="17">
        <f t="shared" si="13"/>
        <v>99.609266356883609</v>
      </c>
      <c r="AA14" s="17">
        <f t="shared" si="14"/>
        <v>99.647468066439771</v>
      </c>
      <c r="AB14" s="17">
        <f t="shared" si="15"/>
        <v>99.600447715632711</v>
      </c>
      <c r="AC14" s="17">
        <f t="shared" si="4"/>
        <v>99.635174407505005</v>
      </c>
      <c r="AD14" s="17"/>
      <c r="AE14" s="15">
        <v>42674</v>
      </c>
      <c r="AF14" s="9">
        <v>60328.76</v>
      </c>
      <c r="AG14" s="16">
        <f t="shared" si="16"/>
        <v>0</v>
      </c>
      <c r="AH14" s="17">
        <f t="shared" si="17"/>
        <v>99.560213053003338</v>
      </c>
      <c r="AI14" s="17"/>
      <c r="AJ14" s="17"/>
      <c r="AK14" s="15">
        <v>42674</v>
      </c>
      <c r="AL14" s="9">
        <v>38615.58</v>
      </c>
      <c r="AM14" s="16">
        <f t="shared" si="18"/>
        <v>0</v>
      </c>
      <c r="AN14" s="17">
        <f t="shared" si="19"/>
        <v>99.66404057219178</v>
      </c>
      <c r="AO14" s="17"/>
      <c r="AP14" s="17"/>
      <c r="AQ14" s="9">
        <f t="shared" si="1"/>
        <v>99.544262997640359</v>
      </c>
      <c r="AR14" s="9">
        <f t="shared" si="2"/>
        <v>99.66404057219178</v>
      </c>
      <c r="AS14" s="9">
        <f t="shared" si="3"/>
        <v>99.588887404535811</v>
      </c>
      <c r="AT14" s="17"/>
      <c r="AU14" s="17"/>
      <c r="AV14" s="17"/>
      <c r="AW14" s="17"/>
      <c r="AX14" s="15"/>
      <c r="AY14" s="19">
        <f t="shared" ref="AY14:BC14" si="31">+$BE$13-AY13</f>
        <v>6.602177991260616E-4</v>
      </c>
      <c r="AZ14" s="19">
        <f t="shared" si="31"/>
        <v>-1.3770797989669292E-2</v>
      </c>
      <c r="BA14" s="19">
        <f t="shared" si="31"/>
        <v>-8.0222676333336906E-3</v>
      </c>
      <c r="BB14" s="19">
        <f t="shared" si="31"/>
        <v>-1.3363653631977224E-2</v>
      </c>
      <c r="BC14" s="19">
        <f t="shared" si="31"/>
        <v>-8.2602593953438053E-3</v>
      </c>
      <c r="BD14" s="19">
        <f>+$BE$13-BD13</f>
        <v>-1.9735889765896797E-2</v>
      </c>
      <c r="BM14" s="9">
        <v>11</v>
      </c>
      <c r="BN14" s="9">
        <v>1.31</v>
      </c>
    </row>
    <row r="15" spans="2:66" x14ac:dyDescent="0.2">
      <c r="B15" s="15">
        <v>42675</v>
      </c>
      <c r="C15" s="9">
        <v>35453.31</v>
      </c>
      <c r="D15" s="16">
        <f t="shared" si="5"/>
        <v>0</v>
      </c>
      <c r="E15" s="17">
        <f t="shared" si="6"/>
        <v>99.56473631147793</v>
      </c>
      <c r="F15" s="17"/>
      <c r="G15" s="15">
        <v>42675</v>
      </c>
      <c r="H15" s="9">
        <v>34930.49</v>
      </c>
      <c r="I15" s="16">
        <f t="shared" si="7"/>
        <v>0</v>
      </c>
      <c r="J15" s="17">
        <f t="shared" si="8"/>
        <v>99.603558873916725</v>
      </c>
      <c r="K15" s="17"/>
      <c r="L15" s="15">
        <v>42675</v>
      </c>
      <c r="M15" s="9">
        <v>38790.06</v>
      </c>
      <c r="N15" s="16">
        <f t="shared" si="9"/>
        <v>0</v>
      </c>
      <c r="O15" s="17">
        <f t="shared" si="10"/>
        <v>99.544262997640359</v>
      </c>
      <c r="P15" s="17"/>
      <c r="Q15" s="15">
        <v>42675</v>
      </c>
      <c r="R15" s="9">
        <v>36586.51</v>
      </c>
      <c r="S15" s="16">
        <f t="shared" si="11"/>
        <v>0</v>
      </c>
      <c r="T15" s="17">
        <f t="shared" si="12"/>
        <v>99.596512618984804</v>
      </c>
      <c r="U15" s="17"/>
      <c r="V15" s="15">
        <v>42675</v>
      </c>
      <c r="W15" s="9">
        <v>1468.51</v>
      </c>
      <c r="X15" s="16">
        <f t="shared" si="26"/>
        <v>8.172215828206042E-5</v>
      </c>
      <c r="Y15" s="9">
        <f t="shared" si="0"/>
        <v>3.5657997587534851E-5</v>
      </c>
      <c r="Z15" s="17">
        <f t="shared" si="13"/>
        <v>99.617406641115181</v>
      </c>
      <c r="AA15" s="17">
        <f t="shared" si="14"/>
        <v>99.65916470177342</v>
      </c>
      <c r="AB15" s="17">
        <f t="shared" si="15"/>
        <v>99.609266356883609</v>
      </c>
      <c r="AC15" s="17">
        <f t="shared" si="4"/>
        <v>99.647468066439771</v>
      </c>
      <c r="AD15" s="17"/>
      <c r="AE15" s="15">
        <v>42675</v>
      </c>
      <c r="AF15" s="9">
        <v>60328.76</v>
      </c>
      <c r="AG15" s="16">
        <f t="shared" si="16"/>
        <v>0</v>
      </c>
      <c r="AH15" s="17">
        <f t="shared" si="17"/>
        <v>99.560213053003338</v>
      </c>
      <c r="AI15" s="17"/>
      <c r="AJ15" s="17"/>
      <c r="AK15" s="15">
        <v>42675</v>
      </c>
      <c r="AL15" s="9">
        <v>38615.58</v>
      </c>
      <c r="AM15" s="16">
        <f t="shared" si="18"/>
        <v>0</v>
      </c>
      <c r="AN15" s="17">
        <f t="shared" si="19"/>
        <v>99.66404057219178</v>
      </c>
      <c r="AO15" s="17"/>
      <c r="AP15" s="17"/>
      <c r="AQ15" s="9">
        <f t="shared" si="1"/>
        <v>99.544262997640359</v>
      </c>
      <c r="AR15" s="9">
        <f t="shared" si="2"/>
        <v>99.66404057219178</v>
      </c>
      <c r="AS15" s="9">
        <f t="shared" si="3"/>
        <v>99.588887404535811</v>
      </c>
      <c r="AT15" s="17"/>
      <c r="AU15" s="17"/>
      <c r="AV15" s="17"/>
      <c r="AW15" s="17"/>
      <c r="AX15" s="15"/>
      <c r="BM15" s="9">
        <v>12</v>
      </c>
      <c r="BN15" s="9">
        <v>1.31</v>
      </c>
    </row>
    <row r="16" spans="2:66" x14ac:dyDescent="0.2">
      <c r="B16" s="15">
        <v>42676</v>
      </c>
      <c r="C16" s="9">
        <v>35381.29</v>
      </c>
      <c r="D16" s="16">
        <f t="shared" si="5"/>
        <v>-2.031404119953728E-3</v>
      </c>
      <c r="E16" s="17">
        <f t="shared" si="6"/>
        <v>99.362480095932682</v>
      </c>
      <c r="F16" s="17"/>
      <c r="G16" s="15">
        <v>42676</v>
      </c>
      <c r="H16" s="9">
        <v>34866.57</v>
      </c>
      <c r="I16" s="16">
        <f t="shared" si="7"/>
        <v>-1.8299199352771467E-3</v>
      </c>
      <c r="J16" s="17">
        <f t="shared" si="8"/>
        <v>99.421292335908788</v>
      </c>
      <c r="K16" s="17"/>
      <c r="L16" s="15">
        <v>42676</v>
      </c>
      <c r="M16" s="9">
        <v>38721.919999999998</v>
      </c>
      <c r="N16" s="16">
        <f t="shared" si="9"/>
        <v>-1.7566355916953658E-3</v>
      </c>
      <c r="O16" s="17">
        <f t="shared" si="10"/>
        <v>99.369400002309618</v>
      </c>
      <c r="P16" s="17"/>
      <c r="Q16" s="15">
        <v>42676</v>
      </c>
      <c r="R16" s="9">
        <v>36521.96</v>
      </c>
      <c r="S16" s="16">
        <f t="shared" si="11"/>
        <v>-1.7643114907653912E-3</v>
      </c>
      <c r="T16" s="17">
        <f t="shared" si="12"/>
        <v>99.420793347330971</v>
      </c>
      <c r="U16" s="17"/>
      <c r="V16" s="15">
        <v>42676</v>
      </c>
      <c r="W16" s="9">
        <v>1465.87</v>
      </c>
      <c r="X16" s="16">
        <f t="shared" si="26"/>
        <v>-1.7977405669693525E-3</v>
      </c>
      <c r="Y16" s="9">
        <f t="shared" si="0"/>
        <v>3.5657997587534851E-5</v>
      </c>
      <c r="Z16" s="17">
        <f t="shared" si="13"/>
        <v>99.438320388020173</v>
      </c>
      <c r="AA16" s="17">
        <f t="shared" si="14"/>
        <v>99.483557024773276</v>
      </c>
      <c r="AB16" s="17">
        <f t="shared" si="15"/>
        <v>99.617406641115181</v>
      </c>
      <c r="AC16" s="17">
        <f t="shared" si="4"/>
        <v>99.65916470177342</v>
      </c>
      <c r="AD16" s="17"/>
      <c r="AE16" s="15">
        <v>42676</v>
      </c>
      <c r="AF16" s="9">
        <v>60247.12</v>
      </c>
      <c r="AG16" s="16">
        <f t="shared" si="16"/>
        <v>-1.3532517492486074E-3</v>
      </c>
      <c r="AH16" s="17">
        <f t="shared" si="17"/>
        <v>99.425483020533804</v>
      </c>
      <c r="AI16" s="17"/>
      <c r="AJ16" s="17"/>
      <c r="AK16" s="15">
        <v>42676</v>
      </c>
      <c r="AL16" s="9">
        <v>38565.360000000001</v>
      </c>
      <c r="AM16" s="16">
        <f t="shared" si="18"/>
        <v>-1.300511348010347E-3</v>
      </c>
      <c r="AN16" s="17">
        <f t="shared" si="19"/>
        <v>99.534426356439084</v>
      </c>
      <c r="AO16" s="17"/>
      <c r="AP16" s="17"/>
      <c r="AQ16" s="9">
        <f t="shared" si="1"/>
        <v>99.362480095932682</v>
      </c>
      <c r="AR16" s="9">
        <f t="shared" si="2"/>
        <v>99.534426356439084</v>
      </c>
      <c r="AS16" s="9">
        <f t="shared" si="3"/>
        <v>99.422312526409158</v>
      </c>
      <c r="AT16" s="17"/>
      <c r="AU16" s="17"/>
      <c r="AV16" s="17"/>
      <c r="AW16" s="17"/>
      <c r="AX16" s="15"/>
      <c r="BH16" s="15">
        <v>43003</v>
      </c>
    </row>
    <row r="17" spans="2:69" ht="15" x14ac:dyDescent="0.25">
      <c r="B17" s="15">
        <v>42677</v>
      </c>
      <c r="C17" s="9">
        <v>35285.81</v>
      </c>
      <c r="D17" s="16">
        <f t="shared" si="5"/>
        <v>-2.6986014359567934E-3</v>
      </c>
      <c r="E17" s="17">
        <f t="shared" si="6"/>
        <v>99.094340364465566</v>
      </c>
      <c r="F17" s="17"/>
      <c r="G17" s="15">
        <v>42677</v>
      </c>
      <c r="H17" s="9">
        <v>34804.25</v>
      </c>
      <c r="I17" s="16">
        <f t="shared" si="7"/>
        <v>-1.7873854525982669E-3</v>
      </c>
      <c r="J17" s="17">
        <f t="shared" si="8"/>
        <v>99.24358816430906</v>
      </c>
      <c r="K17" s="17"/>
      <c r="L17" s="15">
        <v>42677</v>
      </c>
      <c r="M17" s="9">
        <v>38663.61</v>
      </c>
      <c r="N17" s="16">
        <f t="shared" si="9"/>
        <v>-1.5058654116324455E-3</v>
      </c>
      <c r="O17" s="17">
        <f t="shared" si="10"/>
        <v>99.219763059871468</v>
      </c>
      <c r="P17" s="17"/>
      <c r="Q17" s="15">
        <v>42677</v>
      </c>
      <c r="R17" s="9">
        <v>36456.89</v>
      </c>
      <c r="S17" s="16">
        <f t="shared" si="11"/>
        <v>-1.7816677965805106E-3</v>
      </c>
      <c r="T17" s="17">
        <f t="shared" si="12"/>
        <v>99.243658521513552</v>
      </c>
      <c r="U17" s="17"/>
      <c r="V17" s="15">
        <v>42677</v>
      </c>
      <c r="W17" s="9">
        <v>1467.01</v>
      </c>
      <c r="X17" s="16">
        <f t="shared" si="26"/>
        <v>7.7769515714232185E-4</v>
      </c>
      <c r="Y17" s="9">
        <f t="shared" si="0"/>
        <v>3.5657997587534851E-5</v>
      </c>
      <c r="Z17" s="17">
        <f t="shared" si="13"/>
        <v>99.515653088220304</v>
      </c>
      <c r="AA17" s="17">
        <f t="shared" si="14"/>
        <v>99.564472289723128</v>
      </c>
      <c r="AB17" s="17">
        <f t="shared" si="15"/>
        <v>99.438320388020173</v>
      </c>
      <c r="AC17" s="17">
        <f t="shared" si="4"/>
        <v>99.483557024773276</v>
      </c>
      <c r="AD17" s="17"/>
      <c r="AE17" s="15">
        <v>42677</v>
      </c>
      <c r="AF17" s="9">
        <v>60141.98</v>
      </c>
      <c r="AG17" s="16">
        <f t="shared" si="16"/>
        <v>-1.7451456600746651E-3</v>
      </c>
      <c r="AH17" s="17">
        <f t="shared" si="17"/>
        <v>99.251971070339692</v>
      </c>
      <c r="AI17" s="17"/>
      <c r="AJ17" s="17"/>
      <c r="AK17" s="15">
        <v>42677</v>
      </c>
      <c r="AL17" s="9">
        <v>38495.279999999999</v>
      </c>
      <c r="AM17" s="16">
        <f t="shared" si="18"/>
        <v>-1.817174791056031E-3</v>
      </c>
      <c r="AN17" s="17">
        <f t="shared" si="19"/>
        <v>99.353554906021941</v>
      </c>
      <c r="AO17" s="17"/>
      <c r="AP17" s="17"/>
      <c r="AQ17" s="9">
        <f t="shared" si="1"/>
        <v>99.094340364465566</v>
      </c>
      <c r="AR17" s="9">
        <f t="shared" si="2"/>
        <v>99.353554906021941</v>
      </c>
      <c r="AS17" s="9">
        <f t="shared" si="3"/>
        <v>99.234479347753549</v>
      </c>
      <c r="AT17" s="17"/>
      <c r="AU17" s="17"/>
      <c r="AV17" s="17"/>
      <c r="AW17" s="17"/>
      <c r="AX17" s="15"/>
      <c r="BJ17" s="24" t="s">
        <v>24</v>
      </c>
      <c r="BK17" s="25" t="s">
        <v>43</v>
      </c>
      <c r="BL17" s="25" t="s">
        <v>44</v>
      </c>
    </row>
    <row r="18" spans="2:69" x14ac:dyDescent="0.2">
      <c r="B18" s="15">
        <v>42678</v>
      </c>
      <c r="C18" s="9">
        <v>35334.92</v>
      </c>
      <c r="D18" s="16">
        <f t="shared" si="5"/>
        <v>1.3917776012510874E-3</v>
      </c>
      <c r="E18" s="17">
        <f t="shared" si="6"/>
        <v>99.232257647795578</v>
      </c>
      <c r="F18" s="17"/>
      <c r="G18" s="15">
        <v>42678</v>
      </c>
      <c r="H18" s="9">
        <v>34813.78</v>
      </c>
      <c r="I18" s="16">
        <f t="shared" si="7"/>
        <v>2.73817134401666E-4</v>
      </c>
      <c r="J18" s="17">
        <f t="shared" si="8"/>
        <v>99.270762759227949</v>
      </c>
      <c r="K18" s="17"/>
      <c r="L18" s="15">
        <v>42678</v>
      </c>
      <c r="M18" s="9">
        <v>38672.51</v>
      </c>
      <c r="N18" s="16">
        <f t="shared" si="9"/>
        <v>2.3019061075779668E-4</v>
      </c>
      <c r="O18" s="17">
        <f t="shared" si="10"/>
        <v>99.242602517729466</v>
      </c>
      <c r="P18" s="17"/>
      <c r="Q18" s="15">
        <v>42678</v>
      </c>
      <c r="R18" s="9">
        <v>36469.129999999997</v>
      </c>
      <c r="S18" s="16">
        <f t="shared" si="11"/>
        <v>3.3573900571326476E-4</v>
      </c>
      <c r="T18" s="17">
        <f t="shared" si="12"/>
        <v>99.27697848874891</v>
      </c>
      <c r="U18" s="17"/>
      <c r="V18" s="15">
        <v>42678</v>
      </c>
      <c r="W18" s="9">
        <v>1467.81</v>
      </c>
      <c r="X18" s="16">
        <f t="shared" si="26"/>
        <v>5.4532688938713214E-4</v>
      </c>
      <c r="Y18" s="9">
        <f t="shared" si="0"/>
        <v>3.5657997587534851E-5</v>
      </c>
      <c r="Z18" s="17">
        <f t="shared" si="13"/>
        <v>99.569921649764225</v>
      </c>
      <c r="AA18" s="17">
        <f t="shared" si="14"/>
        <v>99.622317743403059</v>
      </c>
      <c r="AB18" s="17">
        <f t="shared" si="15"/>
        <v>99.515653088220304</v>
      </c>
      <c r="AC18" s="17">
        <f t="shared" si="4"/>
        <v>99.564472289723128</v>
      </c>
      <c r="AD18" s="17"/>
      <c r="AE18" s="15">
        <v>42678</v>
      </c>
      <c r="AF18" s="9">
        <v>60178.7</v>
      </c>
      <c r="AG18" s="16">
        <f t="shared" si="16"/>
        <v>6.1055522282438268E-4</v>
      </c>
      <c r="AH18" s="17">
        <f t="shared" si="17"/>
        <v>99.312569879652301</v>
      </c>
      <c r="AI18" s="17"/>
      <c r="AJ18" s="17"/>
      <c r="AK18" s="15">
        <v>42678</v>
      </c>
      <c r="AL18" s="9">
        <v>38514.660000000003</v>
      </c>
      <c r="AM18" s="16">
        <f t="shared" si="18"/>
        <v>5.0343834360999651E-4</v>
      </c>
      <c r="AN18" s="17">
        <f t="shared" si="19"/>
        <v>99.403573295135587</v>
      </c>
      <c r="AO18" s="17"/>
      <c r="AP18" s="17"/>
      <c r="AQ18" s="9">
        <f t="shared" si="1"/>
        <v>99.232257647795578</v>
      </c>
      <c r="AR18" s="9">
        <f t="shared" si="2"/>
        <v>99.403573295135587</v>
      </c>
      <c r="AS18" s="9">
        <f t="shared" si="3"/>
        <v>99.289790764714965</v>
      </c>
      <c r="AT18" s="17"/>
      <c r="AU18" s="17"/>
      <c r="AV18" s="17"/>
      <c r="AW18" s="17"/>
      <c r="AX18" s="15"/>
      <c r="AZ18" s="26">
        <v>0.06</v>
      </c>
      <c r="BH18" s="15">
        <f ca="1">+TODAY()</f>
        <v>43165</v>
      </c>
      <c r="BJ18" s="27" t="s">
        <v>30</v>
      </c>
      <c r="BK18" s="28">
        <f t="shared" ref="BK18:BK25" si="32">+HLOOKUP(BJ18,$AY$4:$BF$13,10,FALSE)</f>
        <v>1.7721169418580152E-2</v>
      </c>
      <c r="BL18" s="28">
        <f>+BK18-0.6%</f>
        <v>1.1721169418580151E-2</v>
      </c>
    </row>
    <row r="19" spans="2:69" x14ac:dyDescent="0.2">
      <c r="B19" s="15">
        <v>42679</v>
      </c>
      <c r="C19" s="9">
        <v>35334.92</v>
      </c>
      <c r="D19" s="16">
        <f t="shared" si="5"/>
        <v>0</v>
      </c>
      <c r="E19" s="17">
        <f t="shared" si="6"/>
        <v>99.232257647795578</v>
      </c>
      <c r="F19" s="17"/>
      <c r="G19" s="15">
        <v>42679</v>
      </c>
      <c r="H19" s="9">
        <v>34813.78</v>
      </c>
      <c r="I19" s="16">
        <f t="shared" si="7"/>
        <v>0</v>
      </c>
      <c r="J19" s="17">
        <f t="shared" si="8"/>
        <v>99.270762759227949</v>
      </c>
      <c r="K19" s="17"/>
      <c r="L19" s="15">
        <v>42679</v>
      </c>
      <c r="M19" s="9">
        <v>38672.51</v>
      </c>
      <c r="N19" s="16">
        <f t="shared" si="9"/>
        <v>0</v>
      </c>
      <c r="O19" s="17">
        <f t="shared" si="10"/>
        <v>99.242602517729466</v>
      </c>
      <c r="P19" s="17"/>
      <c r="Q19" s="15">
        <v>42679</v>
      </c>
      <c r="R19" s="9">
        <v>36469.129999999997</v>
      </c>
      <c r="S19" s="16">
        <f t="shared" si="11"/>
        <v>0</v>
      </c>
      <c r="T19" s="17">
        <f t="shared" si="12"/>
        <v>99.27697848874891</v>
      </c>
      <c r="U19" s="17"/>
      <c r="V19" s="15">
        <v>42679</v>
      </c>
      <c r="W19" s="9">
        <v>1467.95</v>
      </c>
      <c r="X19" s="16">
        <f t="shared" si="26"/>
        <v>9.5380192259186813E-5</v>
      </c>
      <c r="Y19" s="9">
        <f t="shared" si="0"/>
        <v>3.5657997587534851E-5</v>
      </c>
      <c r="Z19" s="17">
        <f t="shared" si="13"/>
        <v>99.579418648034405</v>
      </c>
      <c r="AA19" s="17">
        <f t="shared" si="14"/>
        <v>99.635372071588492</v>
      </c>
      <c r="AB19" s="17">
        <f t="shared" si="15"/>
        <v>99.569921649764225</v>
      </c>
      <c r="AC19" s="17">
        <f t="shared" si="4"/>
        <v>99.622317743403059</v>
      </c>
      <c r="AD19" s="17"/>
      <c r="AE19" s="15">
        <v>42679</v>
      </c>
      <c r="AF19" s="9">
        <v>60178.7</v>
      </c>
      <c r="AG19" s="16">
        <f t="shared" si="16"/>
        <v>0</v>
      </c>
      <c r="AH19" s="17">
        <f t="shared" si="17"/>
        <v>99.312569879652301</v>
      </c>
      <c r="AI19" s="17"/>
      <c r="AJ19" s="17"/>
      <c r="AK19" s="15">
        <v>42679</v>
      </c>
      <c r="AL19" s="9">
        <v>38514.660000000003</v>
      </c>
      <c r="AM19" s="16">
        <f t="shared" si="18"/>
        <v>0</v>
      </c>
      <c r="AN19" s="17">
        <f t="shared" si="19"/>
        <v>99.403573295135587</v>
      </c>
      <c r="AO19" s="17"/>
      <c r="AP19" s="17"/>
      <c r="AQ19" s="9">
        <f t="shared" si="1"/>
        <v>99.232257647795578</v>
      </c>
      <c r="AR19" s="9">
        <f t="shared" si="2"/>
        <v>99.403573295135587</v>
      </c>
      <c r="AS19" s="9">
        <f t="shared" si="3"/>
        <v>99.289790764714965</v>
      </c>
      <c r="AT19" s="17"/>
      <c r="AU19" s="17"/>
      <c r="AV19" s="17"/>
      <c r="AW19" s="17"/>
      <c r="AX19" s="15"/>
      <c r="AZ19" s="29">
        <v>4.4999999999999998E-2</v>
      </c>
      <c r="BH19" s="30">
        <f ca="1">+BH16-BH18</f>
        <v>-162</v>
      </c>
      <c r="BJ19" s="31" t="s">
        <v>12</v>
      </c>
      <c r="BK19" s="32">
        <f t="shared" si="32"/>
        <v>1.1348933284660578E-2</v>
      </c>
      <c r="BL19" s="32">
        <f>+BK19-0.89%</f>
        <v>2.4489332846605785E-3</v>
      </c>
    </row>
    <row r="20" spans="2:69" x14ac:dyDescent="0.2">
      <c r="B20" s="15">
        <v>42680</v>
      </c>
      <c r="C20" s="9">
        <v>35334.92</v>
      </c>
      <c r="D20" s="16">
        <f t="shared" si="5"/>
        <v>0</v>
      </c>
      <c r="E20" s="17">
        <f t="shared" si="6"/>
        <v>99.232257647795578</v>
      </c>
      <c r="F20" s="17"/>
      <c r="G20" s="15">
        <v>42680</v>
      </c>
      <c r="H20" s="9">
        <v>34813.78</v>
      </c>
      <c r="I20" s="16">
        <f t="shared" si="7"/>
        <v>0</v>
      </c>
      <c r="J20" s="17">
        <f t="shared" si="8"/>
        <v>99.270762759227949</v>
      </c>
      <c r="K20" s="17"/>
      <c r="L20" s="15">
        <v>42680</v>
      </c>
      <c r="M20" s="9">
        <v>38672.51</v>
      </c>
      <c r="N20" s="16">
        <f t="shared" si="9"/>
        <v>0</v>
      </c>
      <c r="O20" s="17">
        <f t="shared" si="10"/>
        <v>99.242602517729466</v>
      </c>
      <c r="P20" s="17"/>
      <c r="Q20" s="15">
        <v>42680</v>
      </c>
      <c r="R20" s="9">
        <v>36469.129999999997</v>
      </c>
      <c r="S20" s="16">
        <f t="shared" si="11"/>
        <v>0</v>
      </c>
      <c r="T20" s="17">
        <f t="shared" si="12"/>
        <v>99.27697848874891</v>
      </c>
      <c r="U20" s="17"/>
      <c r="V20" s="15">
        <v>42680</v>
      </c>
      <c r="W20" s="9">
        <v>1468.06</v>
      </c>
      <c r="X20" s="16">
        <f t="shared" si="26"/>
        <v>7.4934432371609461E-5</v>
      </c>
      <c r="Y20" s="9">
        <f t="shared" si="0"/>
        <v>3.5657997587534851E-5</v>
      </c>
      <c r="Z20" s="17">
        <f t="shared" si="13"/>
        <v>99.586880575246695</v>
      </c>
      <c r="AA20" s="17">
        <f t="shared" si="14"/>
        <v>99.646390989495771</v>
      </c>
      <c r="AB20" s="17">
        <f t="shared" si="15"/>
        <v>99.579418648034405</v>
      </c>
      <c r="AC20" s="17">
        <f t="shared" si="4"/>
        <v>99.635372071588492</v>
      </c>
      <c r="AD20" s="17"/>
      <c r="AE20" s="15">
        <v>42680</v>
      </c>
      <c r="AF20" s="9">
        <v>60178.7</v>
      </c>
      <c r="AG20" s="16">
        <f t="shared" si="16"/>
        <v>0</v>
      </c>
      <c r="AH20" s="17">
        <f t="shared" si="17"/>
        <v>99.312569879652301</v>
      </c>
      <c r="AI20" s="17"/>
      <c r="AJ20" s="17"/>
      <c r="AK20" s="15">
        <v>42680</v>
      </c>
      <c r="AL20" s="9">
        <v>38514.660000000003</v>
      </c>
      <c r="AM20" s="16">
        <f t="shared" si="18"/>
        <v>0</v>
      </c>
      <c r="AN20" s="17">
        <f t="shared" si="19"/>
        <v>99.403573295135587</v>
      </c>
      <c r="AO20" s="17"/>
      <c r="AP20" s="17"/>
      <c r="AQ20" s="9">
        <f t="shared" si="1"/>
        <v>99.232257647795578</v>
      </c>
      <c r="AR20" s="9">
        <f t="shared" si="2"/>
        <v>99.403573295135587</v>
      </c>
      <c r="AS20" s="9">
        <f t="shared" si="3"/>
        <v>99.289790764714965</v>
      </c>
      <c r="AT20" s="17"/>
      <c r="AU20" s="17"/>
      <c r="AV20" s="17"/>
      <c r="AW20" s="17"/>
      <c r="AX20" s="15"/>
      <c r="AZ20" s="29">
        <v>4.4999999999999998E-2</v>
      </c>
      <c r="BA20" s="33"/>
      <c r="BB20" s="9" t="s">
        <v>20</v>
      </c>
      <c r="BC20" s="9">
        <f>10500/642</f>
        <v>16.355140186915889</v>
      </c>
      <c r="BJ20" s="27" t="s">
        <v>10</v>
      </c>
      <c r="BK20" s="28">
        <f t="shared" si="32"/>
        <v>1.1756077642352647E-2</v>
      </c>
      <c r="BL20" s="28">
        <f>+BK20-0.95%</f>
        <v>2.2560776423526472E-3</v>
      </c>
    </row>
    <row r="21" spans="2:69" x14ac:dyDescent="0.2">
      <c r="B21" s="15">
        <v>42681</v>
      </c>
      <c r="C21" s="9">
        <v>35359.199999999997</v>
      </c>
      <c r="D21" s="16">
        <f t="shared" si="5"/>
        <v>6.8713895489214138E-4</v>
      </c>
      <c r="E21" s="17">
        <f t="shared" si="6"/>
        <v>99.300443997607275</v>
      </c>
      <c r="F21" s="17"/>
      <c r="G21" s="15">
        <v>42681</v>
      </c>
      <c r="H21" s="9">
        <v>34846.400000000001</v>
      </c>
      <c r="I21" s="16">
        <f t="shared" si="7"/>
        <v>9.3698529720143142E-4</v>
      </c>
      <c r="J21" s="17">
        <f t="shared" si="8"/>
        <v>99.36377800437532</v>
      </c>
      <c r="K21" s="17"/>
      <c r="L21" s="15">
        <v>42681</v>
      </c>
      <c r="M21" s="9">
        <v>38711.129999999997</v>
      </c>
      <c r="N21" s="16">
        <f t="shared" si="9"/>
        <v>9.9864218795198134E-4</v>
      </c>
      <c r="O21" s="17">
        <f t="shared" si="10"/>
        <v>99.341710367445813</v>
      </c>
      <c r="P21" s="17"/>
      <c r="Q21" s="15">
        <v>42681</v>
      </c>
      <c r="R21" s="9">
        <v>36501.43</v>
      </c>
      <c r="S21" s="16">
        <f t="shared" si="11"/>
        <v>8.8568057422810931E-4</v>
      </c>
      <c r="T21" s="17">
        <f t="shared" si="12"/>
        <v>99.364906180064452</v>
      </c>
      <c r="U21" s="17"/>
      <c r="V21" s="15">
        <v>42681</v>
      </c>
      <c r="W21" s="9">
        <v>1470.07</v>
      </c>
      <c r="X21" s="16">
        <f t="shared" si="26"/>
        <v>1.3691538492976996E-3</v>
      </c>
      <c r="Y21" s="9">
        <f t="shared" si="0"/>
        <v>3.5657997587534851E-5</v>
      </c>
      <c r="Z21" s="17">
        <f t="shared" si="13"/>
        <v>99.723230336125852</v>
      </c>
      <c r="AA21" s="17">
        <f t="shared" si="14"/>
        <v>99.786375420057169</v>
      </c>
      <c r="AB21" s="17">
        <f t="shared" si="15"/>
        <v>99.586880575246695</v>
      </c>
      <c r="AC21" s="17">
        <f t="shared" si="4"/>
        <v>99.646390989495771</v>
      </c>
      <c r="AD21" s="17"/>
      <c r="AE21" s="15">
        <v>42681</v>
      </c>
      <c r="AF21" s="9">
        <v>60216.13</v>
      </c>
      <c r="AG21" s="16">
        <f t="shared" si="16"/>
        <v>6.2198086698450616E-4</v>
      </c>
      <c r="AH21" s="17">
        <f t="shared" si="17"/>
        <v>99.37434039796851</v>
      </c>
      <c r="AI21" s="17"/>
      <c r="AJ21" s="17"/>
      <c r="AK21" s="15">
        <v>42681</v>
      </c>
      <c r="AL21" s="9">
        <v>38552.69</v>
      </c>
      <c r="AM21" s="16">
        <f t="shared" si="18"/>
        <v>9.8741622021325526E-4</v>
      </c>
      <c r="AN21" s="17">
        <f t="shared" si="19"/>
        <v>99.501725995754356</v>
      </c>
      <c r="AO21" s="17"/>
      <c r="AP21" s="17"/>
      <c r="AQ21" s="9">
        <f t="shared" si="1"/>
        <v>99.300443997607275</v>
      </c>
      <c r="AR21" s="9">
        <f t="shared" si="2"/>
        <v>99.501725995754356</v>
      </c>
      <c r="AS21" s="9">
        <f t="shared" si="3"/>
        <v>99.374484157202616</v>
      </c>
      <c r="AT21" s="17"/>
      <c r="AU21" s="17"/>
      <c r="AV21" s="17"/>
      <c r="AW21" s="17"/>
      <c r="AX21" s="15"/>
      <c r="BA21" s="16"/>
      <c r="BJ21" s="31" t="s">
        <v>31</v>
      </c>
      <c r="BK21" s="32">
        <f t="shared" si="32"/>
        <v>1.1314759424549292E-2</v>
      </c>
      <c r="BL21" s="32">
        <f>+BK21</f>
        <v>1.1314759424549292E-2</v>
      </c>
    </row>
    <row r="22" spans="2:69" x14ac:dyDescent="0.2">
      <c r="B22" s="15">
        <v>42682</v>
      </c>
      <c r="C22" s="9">
        <v>35460.239999999998</v>
      </c>
      <c r="D22" s="16">
        <f t="shared" si="5"/>
        <v>2.8575307133644756E-3</v>
      </c>
      <c r="E22" s="17">
        <f t="shared" si="6"/>
        <v>99.584198066181173</v>
      </c>
      <c r="F22" s="17"/>
      <c r="G22" s="15">
        <v>42682</v>
      </c>
      <c r="H22" s="9">
        <v>34908.99</v>
      </c>
      <c r="I22" s="16">
        <f t="shared" si="7"/>
        <v>1.7961683272875728E-3</v>
      </c>
      <c r="J22" s="17">
        <f t="shared" si="8"/>
        <v>99.542252075306408</v>
      </c>
      <c r="K22" s="17"/>
      <c r="L22" s="15">
        <v>42682</v>
      </c>
      <c r="M22" s="9">
        <v>38773.64</v>
      </c>
      <c r="N22" s="16">
        <f t="shared" si="9"/>
        <v>1.6147810720070765E-3</v>
      </c>
      <c r="O22" s="17">
        <f t="shared" si="10"/>
        <v>99.50212548100798</v>
      </c>
      <c r="P22" s="17"/>
      <c r="Q22" s="15">
        <v>42682</v>
      </c>
      <c r="R22" s="9">
        <v>36564.76</v>
      </c>
      <c r="S22" s="16">
        <f t="shared" si="11"/>
        <v>1.7350005191578699E-3</v>
      </c>
      <c r="T22" s="17">
        <f t="shared" si="12"/>
        <v>99.537304343872933</v>
      </c>
      <c r="U22" s="17"/>
      <c r="V22" s="15">
        <v>42682</v>
      </c>
      <c r="W22" s="9">
        <v>1471.13</v>
      </c>
      <c r="X22" s="16">
        <f t="shared" si="26"/>
        <v>7.2105409946487953E-4</v>
      </c>
      <c r="Y22" s="9">
        <f t="shared" si="0"/>
        <v>3.5657997587534851E-5</v>
      </c>
      <c r="Z22" s="17">
        <f t="shared" si="13"/>
        <v>99.795136180171596</v>
      </c>
      <c r="AA22" s="17">
        <f t="shared" si="14"/>
        <v>99.861884977458544</v>
      </c>
      <c r="AB22" s="17">
        <f t="shared" si="15"/>
        <v>99.723230336125852</v>
      </c>
      <c r="AC22" s="17">
        <f t="shared" si="4"/>
        <v>99.786375420057169</v>
      </c>
      <c r="AD22" s="17"/>
      <c r="AE22" s="15">
        <v>42682</v>
      </c>
      <c r="AF22" s="9">
        <v>60324.97</v>
      </c>
      <c r="AG22" s="16">
        <f t="shared" si="16"/>
        <v>1.8074891229311607E-3</v>
      </c>
      <c r="AH22" s="17">
        <f t="shared" si="17"/>
        <v>99.553958437336291</v>
      </c>
      <c r="AI22" s="17"/>
      <c r="AJ22" s="17"/>
      <c r="AK22" s="15">
        <v>42682</v>
      </c>
      <c r="AL22" s="9">
        <v>38604.29</v>
      </c>
      <c r="AM22" s="16">
        <f t="shared" si="18"/>
        <v>1.3384280059316467E-3</v>
      </c>
      <c r="AN22" s="17">
        <f t="shared" si="19"/>
        <v>99.634901892465606</v>
      </c>
      <c r="AO22" s="17"/>
      <c r="AP22" s="17"/>
      <c r="AQ22" s="9">
        <f t="shared" si="1"/>
        <v>99.50212548100798</v>
      </c>
      <c r="AR22" s="9">
        <f t="shared" si="2"/>
        <v>99.634901892465606</v>
      </c>
      <c r="AS22" s="9">
        <f t="shared" si="3"/>
        <v>99.559123382695063</v>
      </c>
      <c r="AT22" s="17"/>
      <c r="AU22" s="17"/>
      <c r="AV22" s="17"/>
      <c r="AW22" s="17"/>
      <c r="AX22" s="15"/>
      <c r="AZ22" s="9" t="s">
        <v>22</v>
      </c>
      <c r="BA22" s="34" t="s">
        <v>18</v>
      </c>
      <c r="BB22" s="16"/>
      <c r="BJ22" s="31" t="s">
        <v>29</v>
      </c>
      <c r="BK22" s="32">
        <f t="shared" si="32"/>
        <v>6.24553904802716E-3</v>
      </c>
      <c r="BL22" s="32">
        <f>+BK22-0.6%</f>
        <v>2.4553904802715985E-4</v>
      </c>
    </row>
    <row r="23" spans="2:69" x14ac:dyDescent="0.2">
      <c r="B23" s="15">
        <v>42683</v>
      </c>
      <c r="C23" s="9">
        <v>35475.230000000003</v>
      </c>
      <c r="D23" s="16">
        <f t="shared" si="5"/>
        <v>4.2272697533918269E-4</v>
      </c>
      <c r="E23" s="17">
        <f t="shared" si="6"/>
        <v>99.626294993021261</v>
      </c>
      <c r="F23" s="17"/>
      <c r="G23" s="15">
        <v>42683</v>
      </c>
      <c r="H23" s="9">
        <v>34911.72</v>
      </c>
      <c r="I23" s="16">
        <f t="shared" si="7"/>
        <v>7.8203351056682635E-5</v>
      </c>
      <c r="J23" s="17">
        <f t="shared" si="8"/>
        <v>99.550036612990425</v>
      </c>
      <c r="K23" s="17"/>
      <c r="L23" s="15">
        <v>42683</v>
      </c>
      <c r="M23" s="9">
        <v>38783.760000000002</v>
      </c>
      <c r="N23" s="16">
        <f t="shared" si="9"/>
        <v>2.6100206222579025E-4</v>
      </c>
      <c r="O23" s="17">
        <f t="shared" si="10"/>
        <v>99.52809574095437</v>
      </c>
      <c r="P23" s="17"/>
      <c r="Q23" s="15">
        <v>42683</v>
      </c>
      <c r="R23" s="9">
        <v>36567.440000000002</v>
      </c>
      <c r="S23" s="16">
        <f t="shared" si="11"/>
        <v>7.3294614814978232E-5</v>
      </c>
      <c r="T23" s="17">
        <f t="shared" si="12"/>
        <v>99.544599892254539</v>
      </c>
      <c r="U23" s="17"/>
      <c r="V23" s="15">
        <v>42683</v>
      </c>
      <c r="W23" s="9">
        <v>1468.77</v>
      </c>
      <c r="X23" s="16">
        <f t="shared" si="26"/>
        <v>-1.6042090094010586E-3</v>
      </c>
      <c r="Y23" s="9">
        <f t="shared" si="0"/>
        <v>3.5657997587534851E-5</v>
      </c>
      <c r="Z23" s="17">
        <f t="shared" si="13"/>
        <v>99.635043923616962</v>
      </c>
      <c r="AA23" s="17">
        <f t="shared" si="14"/>
        <v>99.705246516735542</v>
      </c>
      <c r="AB23" s="17">
        <f t="shared" si="15"/>
        <v>99.795136180171596</v>
      </c>
      <c r="AC23" s="17">
        <f t="shared" si="4"/>
        <v>99.861884977458544</v>
      </c>
      <c r="AD23" s="17"/>
      <c r="AE23" s="15">
        <v>42683</v>
      </c>
      <c r="AF23" s="9">
        <v>60328.94</v>
      </c>
      <c r="AG23" s="16">
        <f t="shared" si="16"/>
        <v>6.5810227506180041E-5</v>
      </c>
      <c r="AH23" s="17">
        <f t="shared" si="17"/>
        <v>99.56051010599019</v>
      </c>
      <c r="AI23" s="17"/>
      <c r="AJ23" s="17"/>
      <c r="AK23" s="15">
        <v>42683</v>
      </c>
      <c r="AL23" s="9">
        <v>38596.97</v>
      </c>
      <c r="AM23" s="16">
        <f t="shared" si="18"/>
        <v>-1.8961623177116138E-4</v>
      </c>
      <c r="AN23" s="17">
        <f t="shared" si="19"/>
        <v>99.616009497815867</v>
      </c>
      <c r="AO23" s="17"/>
      <c r="AP23" s="17"/>
      <c r="AQ23" s="9">
        <f t="shared" si="1"/>
        <v>99.52809574095437</v>
      </c>
      <c r="AR23" s="9">
        <f t="shared" si="2"/>
        <v>99.626294993021261</v>
      </c>
      <c r="AS23" s="9">
        <f t="shared" si="3"/>
        <v>99.570924473837792</v>
      </c>
      <c r="AT23" s="17"/>
      <c r="AU23" s="17"/>
      <c r="AV23" s="17">
        <f>20.34/720/221</f>
        <v>1.2782805429864254E-4</v>
      </c>
      <c r="AW23" s="17"/>
      <c r="AX23" s="15"/>
      <c r="AY23" s="9" t="s">
        <v>16</v>
      </c>
      <c r="AZ23" s="26">
        <v>0.06</v>
      </c>
      <c r="BA23" s="26">
        <v>0.05</v>
      </c>
      <c r="BB23" s="16">
        <f>+BA23*3%/AZ23</f>
        <v>2.5000000000000001E-2</v>
      </c>
      <c r="BC23" s="35">
        <f>+BB23*$BC$20</f>
        <v>0.40887850467289727</v>
      </c>
      <c r="BD23" s="35"/>
      <c r="BE23" s="35"/>
      <c r="BJ23" s="27" t="s">
        <v>11</v>
      </c>
      <c r="BK23" s="28">
        <f t="shared" si="32"/>
        <v>6.0075472860170454E-3</v>
      </c>
      <c r="BL23" s="28">
        <f>+BK23-0.95%</f>
        <v>-3.4924527139829544E-3</v>
      </c>
    </row>
    <row r="24" spans="2:69" ht="15" x14ac:dyDescent="0.25">
      <c r="B24" s="15">
        <v>42684</v>
      </c>
      <c r="C24" s="9">
        <v>35324.69</v>
      </c>
      <c r="D24" s="16">
        <f t="shared" si="5"/>
        <v>-4.2435242844092169E-3</v>
      </c>
      <c r="E24" s="17">
        <f t="shared" si="6"/>
        <v>99.203528390852654</v>
      </c>
      <c r="F24" s="17"/>
      <c r="G24" s="15">
        <v>42684</v>
      </c>
      <c r="H24" s="9">
        <v>34855.43</v>
      </c>
      <c r="I24" s="16">
        <f t="shared" si="7"/>
        <v>-1.6123525280336004E-3</v>
      </c>
      <c r="J24" s="17">
        <f t="shared" si="8"/>
        <v>99.38952685979163</v>
      </c>
      <c r="K24" s="17"/>
      <c r="L24" s="15">
        <v>42684</v>
      </c>
      <c r="M24" s="9">
        <v>38710.959999999999</v>
      </c>
      <c r="N24" s="16">
        <f t="shared" si="9"/>
        <v>-1.8770743218295971E-3</v>
      </c>
      <c r="O24" s="17">
        <f t="shared" si="10"/>
        <v>99.341274108138421</v>
      </c>
      <c r="P24" s="17"/>
      <c r="Q24" s="15">
        <v>42684</v>
      </c>
      <c r="R24" s="9">
        <v>36500.239999999998</v>
      </c>
      <c r="S24" s="16">
        <f t="shared" si="11"/>
        <v>-1.8377004242026151E-3</v>
      </c>
      <c r="T24" s="17">
        <f t="shared" si="12"/>
        <v>99.361666738805468</v>
      </c>
      <c r="U24" s="17"/>
      <c r="V24" s="15">
        <v>42684</v>
      </c>
      <c r="W24" s="9">
        <v>1458.79</v>
      </c>
      <c r="X24" s="16">
        <f t="shared" si="26"/>
        <v>-6.7948010920702018E-3</v>
      </c>
      <c r="Y24" s="9">
        <f t="shared" si="0"/>
        <v>3.5657997587534851E-5</v>
      </c>
      <c r="Z24" s="17">
        <f t="shared" si="13"/>
        <v>98.958043618356314</v>
      </c>
      <c r="AA24" s="17">
        <f t="shared" si="14"/>
        <v>99.031324488258264</v>
      </c>
      <c r="AB24" s="17">
        <f t="shared" si="15"/>
        <v>99.635043923616962</v>
      </c>
      <c r="AC24" s="17">
        <f t="shared" si="4"/>
        <v>99.705246516735542</v>
      </c>
      <c r="AD24" s="17"/>
      <c r="AE24" s="15">
        <v>42684</v>
      </c>
      <c r="AF24" s="9">
        <v>60219.41</v>
      </c>
      <c r="AG24" s="16">
        <f t="shared" si="16"/>
        <v>-1.8155465685291139E-3</v>
      </c>
      <c r="AH24" s="17">
        <f t="shared" si="17"/>
        <v>99.379753363506254</v>
      </c>
      <c r="AI24" s="17"/>
      <c r="AJ24" s="17"/>
      <c r="AK24" s="15">
        <v>42684</v>
      </c>
      <c r="AL24" s="9">
        <v>38554.959999999999</v>
      </c>
      <c r="AM24" s="16">
        <f t="shared" si="18"/>
        <v>-1.0884274076436995E-3</v>
      </c>
      <c r="AN24" s="17">
        <f t="shared" si="19"/>
        <v>99.507584702838344</v>
      </c>
      <c r="AO24" s="17"/>
      <c r="AP24" s="17"/>
      <c r="AQ24" s="9">
        <f t="shared" si="1"/>
        <v>99.203528390852654</v>
      </c>
      <c r="AR24" s="9">
        <f t="shared" si="2"/>
        <v>99.507584702838344</v>
      </c>
      <c r="AS24" s="9">
        <f t="shared" si="3"/>
        <v>99.363889027322116</v>
      </c>
      <c r="AT24" s="17"/>
      <c r="AU24" s="17"/>
      <c r="AV24" s="16">
        <f>+AV23*365</f>
        <v>4.6657239819004527E-2</v>
      </c>
      <c r="AW24" s="17"/>
      <c r="AX24" s="15"/>
      <c r="AY24" s="9" t="s">
        <v>17</v>
      </c>
      <c r="AZ24" s="29">
        <v>4.4999999999999998E-2</v>
      </c>
      <c r="BA24" s="26">
        <v>0.05</v>
      </c>
      <c r="BB24" s="16">
        <f>+BA24*3%/AZ24</f>
        <v>3.3333333333333333E-2</v>
      </c>
      <c r="BC24" s="35">
        <f t="shared" ref="BC24:BC25" si="33">+BB24*$BC$20</f>
        <v>0.54517133956386299</v>
      </c>
      <c r="BD24" s="35"/>
      <c r="BE24" s="35"/>
      <c r="BJ24" s="36" t="s">
        <v>36</v>
      </c>
      <c r="BK24" s="37">
        <f t="shared" si="32"/>
        <v>-2.0147203473166453E-3</v>
      </c>
      <c r="BL24" s="37">
        <f>+BK24</f>
        <v>-2.0147203473166453E-3</v>
      </c>
      <c r="BP24" s="24" t="s">
        <v>24</v>
      </c>
      <c r="BQ24" s="25" t="s">
        <v>43</v>
      </c>
    </row>
    <row r="25" spans="2:69" x14ac:dyDescent="0.2">
      <c r="B25" s="15">
        <v>42685</v>
      </c>
      <c r="C25" s="9">
        <v>34952.339999999997</v>
      </c>
      <c r="D25" s="16">
        <f t="shared" si="5"/>
        <v>-1.0540786062100072E-2</v>
      </c>
      <c r="E25" s="17">
        <f t="shared" si="6"/>
        <v>98.157845221479207</v>
      </c>
      <c r="F25" s="17"/>
      <c r="G25" s="15">
        <v>42685</v>
      </c>
      <c r="H25" s="9">
        <v>34602.58</v>
      </c>
      <c r="I25" s="16">
        <f t="shared" si="7"/>
        <v>-7.254249911706645E-3</v>
      </c>
      <c r="J25" s="17">
        <f t="shared" si="8"/>
        <v>98.668530393344426</v>
      </c>
      <c r="K25" s="17"/>
      <c r="L25" s="15">
        <v>42685</v>
      </c>
      <c r="M25" s="9">
        <v>38425.29</v>
      </c>
      <c r="N25" s="16">
        <f t="shared" si="9"/>
        <v>-7.3795638237852401E-3</v>
      </c>
      <c r="O25" s="17">
        <f t="shared" si="10"/>
        <v>98.608178835521272</v>
      </c>
      <c r="P25" s="17"/>
      <c r="Q25" s="15">
        <v>42685</v>
      </c>
      <c r="R25" s="9">
        <v>36237.56</v>
      </c>
      <c r="S25" s="16">
        <f t="shared" si="11"/>
        <v>-7.1966650082301298E-3</v>
      </c>
      <c r="T25" s="17">
        <f t="shared" si="12"/>
        <v>98.646594108626886</v>
      </c>
      <c r="U25" s="17"/>
      <c r="V25" s="15">
        <v>42685</v>
      </c>
      <c r="W25" s="9">
        <v>1452.97</v>
      </c>
      <c r="X25" s="16">
        <f t="shared" si="26"/>
        <v>-3.9896078256637102E-3</v>
      </c>
      <c r="Y25" s="9">
        <f t="shared" si="0"/>
        <v>3.5657997587534851E-5</v>
      </c>
      <c r="Z25" s="17">
        <f t="shared" si="13"/>
        <v>98.563239833124143</v>
      </c>
      <c r="AA25" s="17">
        <f t="shared" si="14"/>
        <v>98.639759599823762</v>
      </c>
      <c r="AB25" s="17">
        <f t="shared" si="15"/>
        <v>98.958043618356314</v>
      </c>
      <c r="AC25" s="17">
        <f t="shared" si="4"/>
        <v>99.031324488258264</v>
      </c>
      <c r="AD25" s="17"/>
      <c r="AE25" s="15">
        <v>42685</v>
      </c>
      <c r="AF25" s="9">
        <v>59776.19</v>
      </c>
      <c r="AG25" s="16">
        <f t="shared" si="16"/>
        <v>-7.3600853943935896E-3</v>
      </c>
      <c r="AH25" s="17">
        <f t="shared" si="17"/>
        <v>98.648309892277069</v>
      </c>
      <c r="AI25" s="17"/>
      <c r="AJ25" s="17"/>
      <c r="AK25" s="15">
        <v>42685</v>
      </c>
      <c r="AL25" s="9">
        <v>38388.92</v>
      </c>
      <c r="AM25" s="16">
        <f t="shared" si="18"/>
        <v>-4.3065794906803623E-3</v>
      </c>
      <c r="AN25" s="17">
        <f t="shared" si="19"/>
        <v>99.079047379389962</v>
      </c>
      <c r="AO25" s="17"/>
      <c r="AP25" s="17"/>
      <c r="AQ25" s="9">
        <f t="shared" si="1"/>
        <v>98.157845221479207</v>
      </c>
      <c r="AR25" s="9">
        <f t="shared" si="2"/>
        <v>99.079047379389962</v>
      </c>
      <c r="AS25" s="9">
        <f t="shared" si="3"/>
        <v>98.63475097177313</v>
      </c>
      <c r="AT25" s="17"/>
      <c r="AU25" s="17"/>
      <c r="AV25" s="17"/>
      <c r="AW25" s="17"/>
      <c r="AX25" s="15"/>
      <c r="AY25" s="9" t="s">
        <v>19</v>
      </c>
      <c r="AZ25" s="29">
        <v>4.4999999999999998E-2</v>
      </c>
      <c r="BA25" s="26">
        <v>0.05</v>
      </c>
      <c r="BB25" s="16">
        <f>+BA25*3%/AZ25</f>
        <v>3.3333333333333333E-2</v>
      </c>
      <c r="BC25" s="35">
        <f t="shared" si="33"/>
        <v>0.54517133956386299</v>
      </c>
      <c r="BD25" s="35"/>
      <c r="BE25" s="35"/>
      <c r="BJ25" s="38" t="s">
        <v>9</v>
      </c>
      <c r="BK25" s="39">
        <f t="shared" si="32"/>
        <v>-2.6749381464427069E-3</v>
      </c>
      <c r="BL25" s="39">
        <f>+BK25-0.6%</f>
        <v>-8.674938146442707E-3</v>
      </c>
      <c r="BP25" s="27" t="s">
        <v>30</v>
      </c>
      <c r="BQ25" s="28">
        <f t="shared" ref="BQ25:BQ31" si="34">+HLOOKUP(BP25,$AY$4:$BF$13,10,FALSE)</f>
        <v>1.7721169418580152E-2</v>
      </c>
    </row>
    <row r="26" spans="2:69" x14ac:dyDescent="0.2">
      <c r="B26" s="15">
        <v>42686</v>
      </c>
      <c r="C26" s="9">
        <v>34952.339999999997</v>
      </c>
      <c r="D26" s="16">
        <f t="shared" si="5"/>
        <v>0</v>
      </c>
      <c r="E26" s="17">
        <f t="shared" si="6"/>
        <v>98.157845221479207</v>
      </c>
      <c r="F26" s="17"/>
      <c r="G26" s="15">
        <v>42686</v>
      </c>
      <c r="H26" s="9">
        <v>34602.58</v>
      </c>
      <c r="I26" s="16">
        <f t="shared" si="7"/>
        <v>0</v>
      </c>
      <c r="J26" s="17">
        <f t="shared" si="8"/>
        <v>98.668530393344426</v>
      </c>
      <c r="K26" s="17"/>
      <c r="L26" s="15">
        <v>42686</v>
      </c>
      <c r="M26" s="9">
        <v>38425.29</v>
      </c>
      <c r="N26" s="16">
        <f t="shared" si="9"/>
        <v>0</v>
      </c>
      <c r="O26" s="17">
        <f t="shared" si="10"/>
        <v>98.608178835521272</v>
      </c>
      <c r="P26" s="17"/>
      <c r="Q26" s="15">
        <v>42686</v>
      </c>
      <c r="R26" s="9">
        <v>36237.56</v>
      </c>
      <c r="S26" s="16">
        <f t="shared" si="11"/>
        <v>0</v>
      </c>
      <c r="T26" s="17">
        <f t="shared" si="12"/>
        <v>98.646594108626886</v>
      </c>
      <c r="U26" s="17"/>
      <c r="V26" s="15">
        <v>42686</v>
      </c>
      <c r="W26" s="9">
        <v>1453.1</v>
      </c>
      <c r="X26" s="16">
        <f t="shared" si="26"/>
        <v>8.9471909261673588E-5</v>
      </c>
      <c r="Y26" s="9">
        <f t="shared" si="0"/>
        <v>3.5657997587534851E-5</v>
      </c>
      <c r="Z26" s="17">
        <f t="shared" si="13"/>
        <v>98.572058474375027</v>
      </c>
      <c r="AA26" s="17">
        <f t="shared" si="14"/>
        <v>98.652102383754112</v>
      </c>
      <c r="AB26" s="17">
        <f t="shared" si="15"/>
        <v>98.563239833124143</v>
      </c>
      <c r="AC26" s="17">
        <f t="shared" si="4"/>
        <v>98.639759599823762</v>
      </c>
      <c r="AD26" s="17"/>
      <c r="AE26" s="15">
        <v>42686</v>
      </c>
      <c r="AF26" s="9">
        <v>59776.19</v>
      </c>
      <c r="AG26" s="16">
        <f t="shared" si="16"/>
        <v>0</v>
      </c>
      <c r="AH26" s="17">
        <f t="shared" si="17"/>
        <v>98.648309892277069</v>
      </c>
      <c r="AI26" s="17"/>
      <c r="AJ26" s="17"/>
      <c r="AK26" s="15">
        <v>42686</v>
      </c>
      <c r="AL26" s="9">
        <v>38388.92</v>
      </c>
      <c r="AM26" s="16">
        <f t="shared" si="18"/>
        <v>0</v>
      </c>
      <c r="AN26" s="17">
        <f t="shared" si="19"/>
        <v>99.079047379389962</v>
      </c>
      <c r="AO26" s="17"/>
      <c r="AP26" s="17"/>
      <c r="AQ26" s="9">
        <f t="shared" si="1"/>
        <v>98.157845221479207</v>
      </c>
      <c r="AR26" s="9">
        <f t="shared" si="2"/>
        <v>99.079047379389962</v>
      </c>
      <c r="AS26" s="9">
        <f t="shared" si="3"/>
        <v>98.63475097177313</v>
      </c>
      <c r="AT26" s="17"/>
      <c r="AU26" s="17"/>
      <c r="AV26" s="17"/>
      <c r="AW26" s="17"/>
      <c r="AX26" s="15"/>
      <c r="BP26" s="31" t="s">
        <v>12</v>
      </c>
      <c r="BQ26" s="32">
        <f t="shared" si="34"/>
        <v>1.1348933284660578E-2</v>
      </c>
    </row>
    <row r="27" spans="2:69" x14ac:dyDescent="0.2">
      <c r="B27" s="15">
        <v>42687</v>
      </c>
      <c r="C27" s="9">
        <v>34952.339999999997</v>
      </c>
      <c r="D27" s="16">
        <f t="shared" si="5"/>
        <v>0</v>
      </c>
      <c r="E27" s="17">
        <f t="shared" si="6"/>
        <v>98.157845221479207</v>
      </c>
      <c r="F27" s="17"/>
      <c r="G27" s="15">
        <v>42687</v>
      </c>
      <c r="H27" s="9">
        <v>34602.58</v>
      </c>
      <c r="I27" s="16">
        <f t="shared" si="7"/>
        <v>0</v>
      </c>
      <c r="J27" s="17">
        <f t="shared" si="8"/>
        <v>98.668530393344426</v>
      </c>
      <c r="K27" s="17"/>
      <c r="L27" s="15">
        <v>42687</v>
      </c>
      <c r="M27" s="9">
        <v>38425.29</v>
      </c>
      <c r="N27" s="16">
        <f t="shared" si="9"/>
        <v>0</v>
      </c>
      <c r="O27" s="17">
        <f t="shared" si="10"/>
        <v>98.608178835521272</v>
      </c>
      <c r="P27" s="17"/>
      <c r="Q27" s="15">
        <v>42687</v>
      </c>
      <c r="R27" s="9">
        <v>36237.56</v>
      </c>
      <c r="S27" s="16">
        <f t="shared" si="11"/>
        <v>0</v>
      </c>
      <c r="T27" s="17">
        <f t="shared" si="12"/>
        <v>98.646594108626886</v>
      </c>
      <c r="U27" s="17"/>
      <c r="V27" s="15">
        <v>42687</v>
      </c>
      <c r="W27" s="9">
        <v>1453.24</v>
      </c>
      <c r="X27" s="16">
        <f t="shared" si="26"/>
        <v>9.6345743582748611E-5</v>
      </c>
      <c r="Y27" s="9">
        <f t="shared" si="0"/>
        <v>3.5657997587534851E-5</v>
      </c>
      <c r="Z27" s="17">
        <f t="shared" si="13"/>
        <v>98.581555472645221</v>
      </c>
      <c r="AA27" s="17">
        <f t="shared" si="14"/>
        <v>98.665124830343075</v>
      </c>
      <c r="AB27" s="17">
        <f t="shared" si="15"/>
        <v>98.572058474375027</v>
      </c>
      <c r="AC27" s="17">
        <f t="shared" si="4"/>
        <v>98.652102383754112</v>
      </c>
      <c r="AD27" s="17"/>
      <c r="AE27" s="15">
        <v>42687</v>
      </c>
      <c r="AF27" s="9">
        <v>59776.19</v>
      </c>
      <c r="AG27" s="16">
        <f t="shared" si="16"/>
        <v>0</v>
      </c>
      <c r="AH27" s="17">
        <f t="shared" si="17"/>
        <v>98.648309892277069</v>
      </c>
      <c r="AI27" s="17"/>
      <c r="AJ27" s="17"/>
      <c r="AK27" s="15">
        <v>42687</v>
      </c>
      <c r="AL27" s="9">
        <v>38388.92</v>
      </c>
      <c r="AM27" s="16">
        <f t="shared" si="18"/>
        <v>0</v>
      </c>
      <c r="AN27" s="17">
        <f t="shared" si="19"/>
        <v>99.079047379389962</v>
      </c>
      <c r="AO27" s="17"/>
      <c r="AP27" s="17"/>
      <c r="AQ27" s="9">
        <f t="shared" si="1"/>
        <v>98.157845221479207</v>
      </c>
      <c r="AR27" s="9">
        <f t="shared" si="2"/>
        <v>99.079047379389962</v>
      </c>
      <c r="AS27" s="9">
        <f t="shared" si="3"/>
        <v>98.63475097177313</v>
      </c>
      <c r="AT27" s="17"/>
      <c r="AU27" s="17"/>
      <c r="AV27" s="17"/>
      <c r="AW27" s="17"/>
      <c r="AX27" s="15"/>
      <c r="BP27" s="27" t="s">
        <v>10</v>
      </c>
      <c r="BQ27" s="28">
        <f t="shared" si="34"/>
        <v>1.1756077642352647E-2</v>
      </c>
    </row>
    <row r="28" spans="2:69" x14ac:dyDescent="0.2">
      <c r="B28" s="15">
        <v>42688</v>
      </c>
      <c r="C28" s="9">
        <v>34724.28</v>
      </c>
      <c r="D28" s="16">
        <f t="shared" si="5"/>
        <v>-6.5248850291568239E-3</v>
      </c>
      <c r="E28" s="17">
        <f t="shared" si="6"/>
        <v>97.517376566699284</v>
      </c>
      <c r="F28" s="17"/>
      <c r="G28" s="15">
        <v>42688</v>
      </c>
      <c r="H28" s="9">
        <v>34432.449999999997</v>
      </c>
      <c r="I28" s="16">
        <f t="shared" si="7"/>
        <v>-4.9166854032273166E-3</v>
      </c>
      <c r="J28" s="17">
        <f t="shared" si="8"/>
        <v>98.183408270201582</v>
      </c>
      <c r="K28" s="17"/>
      <c r="L28" s="15">
        <v>42688</v>
      </c>
      <c r="M28" s="9">
        <v>38246.46</v>
      </c>
      <c r="N28" s="16">
        <f t="shared" si="9"/>
        <v>-4.6539661769632312E-3</v>
      </c>
      <c r="O28" s="17">
        <f t="shared" si="10"/>
        <v>98.149259706448817</v>
      </c>
      <c r="P28" s="17"/>
      <c r="Q28" s="15">
        <v>42688</v>
      </c>
      <c r="R28" s="9">
        <v>36069.550000000003</v>
      </c>
      <c r="S28" s="16">
        <f t="shared" si="11"/>
        <v>-4.636349688003083E-3</v>
      </c>
      <c r="T28" s="17">
        <f t="shared" si="12"/>
        <v>98.189234002808789</v>
      </c>
      <c r="U28" s="17"/>
      <c r="V28" s="15">
        <v>42688</v>
      </c>
      <c r="W28" s="9">
        <v>1438.52</v>
      </c>
      <c r="X28" s="16">
        <f t="shared" si="26"/>
        <v>-1.0129090859046008E-2</v>
      </c>
      <c r="Y28" s="9">
        <f t="shared" si="0"/>
        <v>3.5657997587534851E-5</v>
      </c>
      <c r="Z28" s="17">
        <f t="shared" si="13"/>
        <v>97.583013940236711</v>
      </c>
      <c r="AA28" s="17">
        <f t="shared" si="14"/>
        <v>97.669255017100582</v>
      </c>
      <c r="AB28" s="17">
        <f t="shared" si="15"/>
        <v>98.581555472645221</v>
      </c>
      <c r="AC28" s="17">
        <f t="shared" si="4"/>
        <v>98.665124830343075</v>
      </c>
      <c r="AD28" s="17"/>
      <c r="AE28" s="15">
        <v>42688</v>
      </c>
      <c r="AF28" s="9">
        <v>59492.6</v>
      </c>
      <c r="AG28" s="16">
        <f t="shared" si="16"/>
        <v>-4.7441966441823524E-3</v>
      </c>
      <c r="AH28" s="17">
        <f t="shared" si="17"/>
        <v>98.180302911531868</v>
      </c>
      <c r="AI28" s="17"/>
      <c r="AJ28" s="17"/>
      <c r="AK28" s="15">
        <v>42688</v>
      </c>
      <c r="AL28" s="9">
        <v>38285.360000000001</v>
      </c>
      <c r="AM28" s="16">
        <f t="shared" si="18"/>
        <v>-2.697653385403842E-3</v>
      </c>
      <c r="AN28" s="17">
        <f t="shared" si="19"/>
        <v>98.81176645180436</v>
      </c>
      <c r="AO28" s="17"/>
      <c r="AP28" s="17"/>
      <c r="AQ28" s="9">
        <f t="shared" si="1"/>
        <v>97.517376566699284</v>
      </c>
      <c r="AR28" s="9">
        <f t="shared" si="2"/>
        <v>98.81176645180436</v>
      </c>
      <c r="AS28" s="9">
        <f t="shared" si="3"/>
        <v>98.171891318249109</v>
      </c>
      <c r="AT28" s="17"/>
      <c r="AU28" s="17"/>
      <c r="AV28" s="17"/>
      <c r="AW28" s="17">
        <f>0.27*12</f>
        <v>3.24</v>
      </c>
      <c r="AX28" s="15"/>
      <c r="BA28" s="33"/>
      <c r="BB28" s="9" t="s">
        <v>21</v>
      </c>
      <c r="BC28" s="9">
        <f>3500/642</f>
        <v>5.4517133956386292</v>
      </c>
      <c r="BP28" s="31" t="s">
        <v>31</v>
      </c>
      <c r="BQ28" s="32">
        <f t="shared" si="34"/>
        <v>1.1314759424549292E-2</v>
      </c>
    </row>
    <row r="29" spans="2:69" x14ac:dyDescent="0.2">
      <c r="B29" s="15">
        <v>42689</v>
      </c>
      <c r="C29" s="9">
        <v>34300.5</v>
      </c>
      <c r="D29" s="16">
        <f t="shared" si="5"/>
        <v>-1.2204140733803492E-2</v>
      </c>
      <c r="E29" s="17">
        <f t="shared" si="6"/>
        <v>96.327260779087979</v>
      </c>
      <c r="F29" s="17"/>
      <c r="G29" s="15">
        <v>42689</v>
      </c>
      <c r="H29" s="9">
        <v>34097.370000000003</v>
      </c>
      <c r="I29" s="16">
        <f t="shared" si="7"/>
        <v>-9.7315177978910539E-3</v>
      </c>
      <c r="J29" s="17">
        <f t="shared" si="8"/>
        <v>97.227934685162509</v>
      </c>
      <c r="K29" s="17"/>
      <c r="L29" s="15">
        <v>42689</v>
      </c>
      <c r="M29" s="9">
        <v>37812.1</v>
      </c>
      <c r="N29" s="16">
        <f t="shared" si="9"/>
        <v>-1.1356868060468872E-2</v>
      </c>
      <c r="O29" s="17">
        <f t="shared" si="10"/>
        <v>97.034591513729978</v>
      </c>
      <c r="P29" s="17"/>
      <c r="Q29" s="15">
        <v>42689</v>
      </c>
      <c r="R29" s="9">
        <v>35691.050000000003</v>
      </c>
      <c r="S29" s="16">
        <f t="shared" si="11"/>
        <v>-1.0493615806130063E-2</v>
      </c>
      <c r="T29" s="17">
        <f t="shared" si="12"/>
        <v>97.158873904885112</v>
      </c>
      <c r="U29" s="17"/>
      <c r="V29" s="15">
        <v>42689</v>
      </c>
      <c r="W29" s="9">
        <v>1444.66</v>
      </c>
      <c r="X29" s="16">
        <f t="shared" si="26"/>
        <v>4.2682757278313943E-3</v>
      </c>
      <c r="Y29" s="9">
        <f t="shared" si="0"/>
        <v>3.5657997587534851E-5</v>
      </c>
      <c r="Z29" s="17">
        <f t="shared" si="13"/>
        <v>97.999525150086455</v>
      </c>
      <c r="AA29" s="17">
        <f t="shared" si="14"/>
        <v>98.089617017705223</v>
      </c>
      <c r="AB29" s="17">
        <f t="shared" si="15"/>
        <v>97.583013940236711</v>
      </c>
      <c r="AC29" s="17">
        <f t="shared" si="4"/>
        <v>97.669255017100582</v>
      </c>
      <c r="AD29" s="17"/>
      <c r="AE29" s="15">
        <v>42689</v>
      </c>
      <c r="AF29" s="9">
        <v>58865.67</v>
      </c>
      <c r="AG29" s="16">
        <f t="shared" si="16"/>
        <v>-1.0537949257554691E-2</v>
      </c>
      <c r="AH29" s="17">
        <f t="shared" si="17"/>
        <v>97.145683861358791</v>
      </c>
      <c r="AI29" s="17"/>
      <c r="AJ29" s="17"/>
      <c r="AK29" s="15">
        <v>42689</v>
      </c>
      <c r="AL29" s="9">
        <v>38034.080000000002</v>
      </c>
      <c r="AM29" s="16">
        <f t="shared" si="18"/>
        <v>-6.5633443175145967E-3</v>
      </c>
      <c r="AN29" s="17">
        <f t="shared" si="19"/>
        <v>98.16323080595933</v>
      </c>
      <c r="AO29" s="17"/>
      <c r="AP29" s="17"/>
      <c r="AQ29" s="9">
        <f t="shared" si="1"/>
        <v>96.327260779087979</v>
      </c>
      <c r="AR29" s="9">
        <f t="shared" si="2"/>
        <v>98.16323080595933</v>
      </c>
      <c r="AS29" s="9">
        <f t="shared" si="3"/>
        <v>97.176262591697295</v>
      </c>
      <c r="AT29" s="17"/>
      <c r="AU29" s="17"/>
      <c r="AV29" s="17"/>
      <c r="AW29" s="17"/>
      <c r="AX29" s="15"/>
      <c r="BA29" s="16"/>
      <c r="BP29" s="27" t="s">
        <v>29</v>
      </c>
      <c r="BQ29" s="28">
        <f t="shared" si="34"/>
        <v>6.24553904802716E-3</v>
      </c>
    </row>
    <row r="30" spans="2:69" x14ac:dyDescent="0.2">
      <c r="B30" s="15">
        <v>42690</v>
      </c>
      <c r="C30" s="9">
        <v>34543.32</v>
      </c>
      <c r="D30" s="16">
        <f t="shared" si="5"/>
        <v>7.0791970962522655E-3</v>
      </c>
      <c r="E30" s="17">
        <f t="shared" si="6"/>
        <v>97.009180443885228</v>
      </c>
      <c r="F30" s="17"/>
      <c r="G30" s="15">
        <v>42690</v>
      </c>
      <c r="H30" s="9">
        <v>34258.699999999997</v>
      </c>
      <c r="I30" s="16">
        <f t="shared" si="7"/>
        <v>4.731449962269707E-3</v>
      </c>
      <c r="J30" s="17">
        <f t="shared" si="8"/>
        <v>97.687963793060177</v>
      </c>
      <c r="K30" s="17"/>
      <c r="L30" s="15">
        <v>42690</v>
      </c>
      <c r="M30" s="9">
        <v>38025.769999999997</v>
      </c>
      <c r="N30" s="16">
        <f t="shared" si="9"/>
        <v>5.6508366369494301E-3</v>
      </c>
      <c r="O30" s="17">
        <f t="shared" si="10"/>
        <v>97.582918138507182</v>
      </c>
      <c r="P30" s="17"/>
      <c r="Q30" s="15">
        <v>42690</v>
      </c>
      <c r="R30" s="9">
        <v>35869.919999999998</v>
      </c>
      <c r="S30" s="16">
        <f t="shared" si="11"/>
        <v>5.0116205603363273E-3</v>
      </c>
      <c r="T30" s="17">
        <f t="shared" si="12"/>
        <v>97.645797314965961</v>
      </c>
      <c r="U30" s="17"/>
      <c r="V30" s="15">
        <v>42690</v>
      </c>
      <c r="W30" s="9">
        <v>1446.64</v>
      </c>
      <c r="X30" s="16">
        <f t="shared" si="26"/>
        <v>1.3705647003448007E-3</v>
      </c>
      <c r="Y30" s="9">
        <f t="shared" si="0"/>
        <v>3.5657997587534851E-5</v>
      </c>
      <c r="Z30" s="17">
        <f t="shared" si="13"/>
        <v>98.133839839907722</v>
      </c>
      <c r="AA30" s="17">
        <f t="shared" si="14"/>
        <v>98.227552863587007</v>
      </c>
      <c r="AB30" s="17">
        <f t="shared" si="15"/>
        <v>97.999525150086455</v>
      </c>
      <c r="AC30" s="17">
        <f t="shared" si="4"/>
        <v>98.089617017705223</v>
      </c>
      <c r="AD30" s="17"/>
      <c r="AE30" s="15">
        <v>42690</v>
      </c>
      <c r="AF30" s="9">
        <v>59169.94</v>
      </c>
      <c r="AG30" s="16">
        <f t="shared" si="16"/>
        <v>5.1688870609984949E-3</v>
      </c>
      <c r="AH30" s="17">
        <f t="shared" si="17"/>
        <v>97.647818929701614</v>
      </c>
      <c r="AI30" s="17"/>
      <c r="AJ30" s="17"/>
      <c r="AK30" s="15">
        <v>42690</v>
      </c>
      <c r="AL30" s="9">
        <v>38170.65</v>
      </c>
      <c r="AM30" s="16">
        <f t="shared" si="18"/>
        <v>3.5907270532111735E-3</v>
      </c>
      <c r="AN30" s="17">
        <f t="shared" si="19"/>
        <v>98.515708174444896</v>
      </c>
      <c r="AO30" s="17"/>
      <c r="AP30" s="17"/>
      <c r="AQ30" s="9">
        <f t="shared" si="1"/>
        <v>97.009180443885228</v>
      </c>
      <c r="AR30" s="9">
        <f t="shared" si="2"/>
        <v>98.515708174444896</v>
      </c>
      <c r="AS30" s="9">
        <f t="shared" si="3"/>
        <v>97.681564465760857</v>
      </c>
      <c r="AT30" s="17"/>
      <c r="AU30" s="17"/>
      <c r="AV30" s="17"/>
      <c r="AW30" s="17"/>
      <c r="AX30" s="15"/>
      <c r="AZ30" s="9" t="s">
        <v>22</v>
      </c>
      <c r="BA30" s="34" t="s">
        <v>18</v>
      </c>
      <c r="BB30" s="16"/>
      <c r="BP30" s="31" t="s">
        <v>11</v>
      </c>
      <c r="BQ30" s="32">
        <f t="shared" si="34"/>
        <v>6.0075472860170454E-3</v>
      </c>
    </row>
    <row r="31" spans="2:69" x14ac:dyDescent="0.2">
      <c r="B31" s="15">
        <v>42691</v>
      </c>
      <c r="C31" s="9">
        <v>34629.51</v>
      </c>
      <c r="D31" s="16">
        <f t="shared" si="5"/>
        <v>2.4951278568476898E-3</v>
      </c>
      <c r="E31" s="17">
        <f t="shared" si="6"/>
        <v>97.251230752380735</v>
      </c>
      <c r="F31" s="17"/>
      <c r="G31" s="15">
        <v>42691</v>
      </c>
      <c r="H31" s="9">
        <v>34326.89</v>
      </c>
      <c r="I31" s="16">
        <f t="shared" si="7"/>
        <v>1.9904433034529934E-3</v>
      </c>
      <c r="J31" s="17">
        <f t="shared" si="8"/>
        <v>97.882406146420038</v>
      </c>
      <c r="K31" s="17"/>
      <c r="L31" s="15">
        <v>42691</v>
      </c>
      <c r="M31" s="9">
        <v>38120.01</v>
      </c>
      <c r="N31" s="16">
        <f t="shared" si="9"/>
        <v>2.4783193081956423E-3</v>
      </c>
      <c r="O31" s="17">
        <f t="shared" si="10"/>
        <v>97.824759768679925</v>
      </c>
      <c r="P31" s="17"/>
      <c r="Q31" s="15">
        <v>42691</v>
      </c>
      <c r="R31" s="9">
        <v>35953.49</v>
      </c>
      <c r="S31" s="16">
        <f t="shared" si="11"/>
        <v>2.329807259118466E-3</v>
      </c>
      <c r="T31" s="17">
        <f t="shared" si="12"/>
        <v>97.873293202372778</v>
      </c>
      <c r="U31" s="17"/>
      <c r="V31" s="15">
        <v>42691</v>
      </c>
      <c r="W31" s="9">
        <v>1447.59</v>
      </c>
      <c r="X31" s="16">
        <f t="shared" si="26"/>
        <v>6.5669413261071341E-4</v>
      </c>
      <c r="Y31" s="9">
        <f t="shared" si="0"/>
        <v>3.5657997587534851E-5</v>
      </c>
      <c r="Z31" s="17">
        <f t="shared" si="13"/>
        <v>98.198283756741148</v>
      </c>
      <c r="AA31" s="17">
        <f t="shared" si="14"/>
        <v>98.295560919056271</v>
      </c>
      <c r="AB31" s="17">
        <f t="shared" si="15"/>
        <v>98.133839839907722</v>
      </c>
      <c r="AC31" s="17">
        <f t="shared" si="4"/>
        <v>98.227552863587007</v>
      </c>
      <c r="AD31" s="17"/>
      <c r="AE31" s="15">
        <v>42691</v>
      </c>
      <c r="AF31" s="9">
        <v>59264.01</v>
      </c>
      <c r="AG31" s="16">
        <f t="shared" si="16"/>
        <v>1.5898275374286452E-3</v>
      </c>
      <c r="AH31" s="17">
        <f t="shared" si="17"/>
        <v>97.803062121205897</v>
      </c>
      <c r="AI31" s="17"/>
      <c r="AJ31" s="17"/>
      <c r="AK31" s="15">
        <v>42691</v>
      </c>
      <c r="AL31" s="9">
        <v>38227.800000000003</v>
      </c>
      <c r="AM31" s="16">
        <f t="shared" si="18"/>
        <v>1.4972236522039495E-3</v>
      </c>
      <c r="AN31" s="17">
        <f t="shared" si="19"/>
        <v>98.663208222837298</v>
      </c>
      <c r="AO31" s="17"/>
      <c r="AP31" s="17"/>
      <c r="AQ31" s="9">
        <f t="shared" si="1"/>
        <v>97.251230752380735</v>
      </c>
      <c r="AR31" s="9">
        <f t="shared" si="2"/>
        <v>98.663208222837298</v>
      </c>
      <c r="AS31" s="9">
        <f t="shared" si="3"/>
        <v>97.882993368982781</v>
      </c>
      <c r="AT31" s="17"/>
      <c r="AU31" s="17"/>
      <c r="AV31" s="17"/>
      <c r="AW31" s="17"/>
      <c r="AX31" s="15"/>
      <c r="AY31" s="9" t="s">
        <v>16</v>
      </c>
      <c r="AZ31" s="26">
        <v>0.06</v>
      </c>
      <c r="BA31" s="26">
        <v>0.05</v>
      </c>
      <c r="BB31" s="16">
        <f>+BA31*1.5%/AZ31</f>
        <v>1.2500000000000001E-2</v>
      </c>
      <c r="BC31" s="35">
        <f>+BB31*$BC$20</f>
        <v>0.20443925233644863</v>
      </c>
      <c r="BD31" s="35"/>
      <c r="BE31" s="35"/>
      <c r="BI31" s="9">
        <v>662</v>
      </c>
      <c r="BP31" s="27" t="s">
        <v>9</v>
      </c>
      <c r="BQ31" s="28">
        <f t="shared" si="34"/>
        <v>-2.6749381464427069E-3</v>
      </c>
    </row>
    <row r="32" spans="2:69" x14ac:dyDescent="0.2">
      <c r="B32" s="15">
        <v>42692</v>
      </c>
      <c r="C32" s="9">
        <v>34709.18</v>
      </c>
      <c r="D32" s="16">
        <f t="shared" si="5"/>
        <v>2.3006389637045821E-3</v>
      </c>
      <c r="E32" s="17">
        <f t="shared" si="6"/>
        <v>97.474970723117892</v>
      </c>
      <c r="F32" s="17"/>
      <c r="G32" s="15">
        <v>42692</v>
      </c>
      <c r="H32" s="9">
        <v>34382.910000000003</v>
      </c>
      <c r="I32" s="16">
        <f t="shared" si="7"/>
        <v>1.6319567546028146E-3</v>
      </c>
      <c r="J32" s="17">
        <f t="shared" si="8"/>
        <v>98.04214600028746</v>
      </c>
      <c r="K32" s="17"/>
      <c r="L32" s="15">
        <v>42692</v>
      </c>
      <c r="M32" s="9">
        <v>38178.9</v>
      </c>
      <c r="N32" s="16">
        <f t="shared" si="9"/>
        <v>1.5448579368158022E-3</v>
      </c>
      <c r="O32" s="17">
        <f t="shared" si="10"/>
        <v>97.975885125225673</v>
      </c>
      <c r="P32" s="17"/>
      <c r="Q32" s="15">
        <v>42692</v>
      </c>
      <c r="R32" s="9">
        <v>36019.699999999997</v>
      </c>
      <c r="S32" s="16">
        <f t="shared" si="11"/>
        <v>1.8415458415859121E-3</v>
      </c>
      <c r="T32" s="17">
        <f t="shared" si="12"/>
        <v>98.053531358471929</v>
      </c>
      <c r="U32" s="17"/>
      <c r="V32" s="15">
        <v>42692</v>
      </c>
      <c r="W32" s="9">
        <v>1447</v>
      </c>
      <c r="X32" s="16">
        <f t="shared" si="26"/>
        <v>-4.0757396776702759E-4</v>
      </c>
      <c r="Y32" s="9">
        <f t="shared" si="0"/>
        <v>3.5657997587534851E-5</v>
      </c>
      <c r="Z32" s="17">
        <f t="shared" si="13"/>
        <v>98.158260692602497</v>
      </c>
      <c r="AA32" s="17">
        <f t="shared" si="14"/>
        <v>98.259003230152729</v>
      </c>
      <c r="AB32" s="17">
        <f t="shared" si="15"/>
        <v>98.198283756741148</v>
      </c>
      <c r="AC32" s="17">
        <f t="shared" si="4"/>
        <v>98.295560919056271</v>
      </c>
      <c r="AD32" s="17"/>
      <c r="AE32" s="15">
        <v>42692</v>
      </c>
      <c r="AF32" s="9">
        <v>59372.66</v>
      </c>
      <c r="AG32" s="16">
        <f t="shared" si="16"/>
        <v>1.8333217748849329E-3</v>
      </c>
      <c r="AH32" s="17">
        <f t="shared" si="17"/>
        <v>97.982366604643133</v>
      </c>
      <c r="AI32" s="17"/>
      <c r="AJ32" s="17"/>
      <c r="AK32" s="15">
        <v>42692</v>
      </c>
      <c r="AL32" s="9">
        <v>38266.730000000003</v>
      </c>
      <c r="AM32" s="16">
        <f t="shared" si="18"/>
        <v>1.0183688310601013E-3</v>
      </c>
      <c r="AN32" s="17">
        <f t="shared" si="19"/>
        <v>98.763683758863834</v>
      </c>
      <c r="AO32" s="17"/>
      <c r="AP32" s="17"/>
      <c r="AQ32" s="9">
        <f t="shared" si="1"/>
        <v>97.474970723117892</v>
      </c>
      <c r="AR32" s="9">
        <f t="shared" si="2"/>
        <v>98.763683758863834</v>
      </c>
      <c r="AS32" s="9">
        <f t="shared" si="3"/>
        <v>98.048763928434994</v>
      </c>
      <c r="AT32" s="17"/>
      <c r="AU32" s="17"/>
      <c r="AV32" s="17"/>
      <c r="AW32" s="17"/>
      <c r="AX32" s="15"/>
      <c r="AY32" s="9" t="s">
        <v>17</v>
      </c>
      <c r="AZ32" s="29">
        <v>4.4999999999999998E-2</v>
      </c>
      <c r="BA32" s="26">
        <v>0.05</v>
      </c>
      <c r="BB32" s="16">
        <f t="shared" ref="BB32:BB33" si="35">+BA32*1.5%/AZ32</f>
        <v>1.6666666666666666E-2</v>
      </c>
      <c r="BC32" s="35">
        <f t="shared" ref="BC32:BC33" si="36">+BB32*$BC$20</f>
        <v>0.27258566978193149</v>
      </c>
      <c r="BD32" s="35"/>
      <c r="BE32" s="35"/>
      <c r="BI32" s="9">
        <v>656</v>
      </c>
      <c r="BJ32" s="16">
        <f>+BI32/BI31-1</f>
        <v>-9.0634441087613649E-3</v>
      </c>
      <c r="BK32" s="33">
        <v>0.03</v>
      </c>
      <c r="BL32" s="9">
        <f>+BK32*BJ32</f>
        <v>-2.7190332326284091E-4</v>
      </c>
    </row>
    <row r="33" spans="2:64" x14ac:dyDescent="0.2">
      <c r="B33" s="15">
        <v>42693</v>
      </c>
      <c r="C33" s="9">
        <v>34709.18</v>
      </c>
      <c r="D33" s="16">
        <f t="shared" si="5"/>
        <v>0</v>
      </c>
      <c r="E33" s="17">
        <f t="shared" si="6"/>
        <v>97.474970723117892</v>
      </c>
      <c r="F33" s="17"/>
      <c r="G33" s="15">
        <v>42693</v>
      </c>
      <c r="H33" s="9">
        <v>34382.910000000003</v>
      </c>
      <c r="I33" s="16">
        <f t="shared" si="7"/>
        <v>0</v>
      </c>
      <c r="J33" s="17">
        <f t="shared" si="8"/>
        <v>98.04214600028746</v>
      </c>
      <c r="K33" s="17"/>
      <c r="L33" s="15">
        <v>42693</v>
      </c>
      <c r="M33" s="9">
        <v>38178.9</v>
      </c>
      <c r="N33" s="16">
        <f t="shared" si="9"/>
        <v>0</v>
      </c>
      <c r="O33" s="17">
        <f t="shared" si="10"/>
        <v>97.975885125225673</v>
      </c>
      <c r="P33" s="17"/>
      <c r="Q33" s="15">
        <v>42693</v>
      </c>
      <c r="R33" s="9">
        <v>36019.699999999997</v>
      </c>
      <c r="S33" s="16">
        <f t="shared" si="11"/>
        <v>0</v>
      </c>
      <c r="T33" s="17">
        <f t="shared" si="12"/>
        <v>98.053531358471929</v>
      </c>
      <c r="U33" s="17"/>
      <c r="V33" s="15">
        <v>42693</v>
      </c>
      <c r="W33" s="9">
        <v>1447.13</v>
      </c>
      <c r="X33" s="16">
        <f t="shared" si="26"/>
        <v>8.9841050449290805E-5</v>
      </c>
      <c r="Y33" s="9">
        <f t="shared" si="0"/>
        <v>3.5657997587534851E-5</v>
      </c>
      <c r="Z33" s="17">
        <f t="shared" si="13"/>
        <v>98.167079333853394</v>
      </c>
      <c r="AA33" s="17">
        <f t="shared" si="14"/>
        <v>98.271334641519161</v>
      </c>
      <c r="AB33" s="17">
        <f t="shared" si="15"/>
        <v>98.158260692602497</v>
      </c>
      <c r="AC33" s="17">
        <f t="shared" si="4"/>
        <v>98.259003230152729</v>
      </c>
      <c r="AD33" s="17"/>
      <c r="AE33" s="15">
        <v>42693</v>
      </c>
      <c r="AF33" s="9">
        <v>59372.66</v>
      </c>
      <c r="AG33" s="16">
        <f t="shared" si="16"/>
        <v>0</v>
      </c>
      <c r="AH33" s="17">
        <f t="shared" si="17"/>
        <v>97.982366604643133</v>
      </c>
      <c r="AI33" s="17"/>
      <c r="AJ33" s="17"/>
      <c r="AK33" s="15">
        <v>42693</v>
      </c>
      <c r="AL33" s="9">
        <v>38266.730000000003</v>
      </c>
      <c r="AM33" s="16">
        <f t="shared" si="18"/>
        <v>0</v>
      </c>
      <c r="AN33" s="17">
        <f t="shared" si="19"/>
        <v>98.763683758863834</v>
      </c>
      <c r="AO33" s="17"/>
      <c r="AP33" s="17"/>
      <c r="AQ33" s="9">
        <f t="shared" si="1"/>
        <v>97.474970723117892</v>
      </c>
      <c r="AR33" s="9">
        <f t="shared" si="2"/>
        <v>98.763683758863834</v>
      </c>
      <c r="AS33" s="9">
        <f t="shared" si="3"/>
        <v>98.048763928434994</v>
      </c>
      <c r="AT33" s="17"/>
      <c r="AU33" s="17"/>
      <c r="AV33" s="17"/>
      <c r="AW33" s="17"/>
      <c r="AX33" s="15"/>
      <c r="AY33" s="9" t="s">
        <v>19</v>
      </c>
      <c r="AZ33" s="29">
        <v>4.4999999999999998E-2</v>
      </c>
      <c r="BA33" s="26">
        <v>0.05</v>
      </c>
      <c r="BB33" s="16">
        <f t="shared" si="35"/>
        <v>1.6666666666666666E-2</v>
      </c>
      <c r="BC33" s="35">
        <f t="shared" si="36"/>
        <v>0.27258566978193149</v>
      </c>
      <c r="BD33" s="35"/>
      <c r="BE33" s="35"/>
      <c r="BI33" s="9">
        <v>651.6</v>
      </c>
      <c r="BJ33" s="16">
        <f>+BI33/BI32-1</f>
        <v>-6.7073170731707377E-3</v>
      </c>
      <c r="BK33" s="33">
        <v>-0.01</v>
      </c>
      <c r="BL33" s="9">
        <f>+BK33*BJ33</f>
        <v>6.7073170731707377E-5</v>
      </c>
    </row>
    <row r="34" spans="2:64" x14ac:dyDescent="0.2">
      <c r="B34" s="15">
        <v>42694</v>
      </c>
      <c r="C34" s="9">
        <v>34709.18</v>
      </c>
      <c r="D34" s="16">
        <f t="shared" si="5"/>
        <v>0</v>
      </c>
      <c r="E34" s="17">
        <f t="shared" si="6"/>
        <v>97.474970723117892</v>
      </c>
      <c r="F34" s="17"/>
      <c r="G34" s="15">
        <v>42694</v>
      </c>
      <c r="H34" s="9">
        <v>34382.910000000003</v>
      </c>
      <c r="I34" s="16">
        <f t="shared" si="7"/>
        <v>0</v>
      </c>
      <c r="J34" s="17">
        <f t="shared" si="8"/>
        <v>98.04214600028746</v>
      </c>
      <c r="K34" s="17"/>
      <c r="L34" s="15">
        <v>42694</v>
      </c>
      <c r="M34" s="9">
        <v>38178.9</v>
      </c>
      <c r="N34" s="16">
        <f t="shared" si="9"/>
        <v>0</v>
      </c>
      <c r="O34" s="17">
        <f t="shared" si="10"/>
        <v>97.975885125225673</v>
      </c>
      <c r="P34" s="17"/>
      <c r="Q34" s="15">
        <v>42694</v>
      </c>
      <c r="R34" s="9">
        <v>36019.699999999997</v>
      </c>
      <c r="S34" s="16">
        <f t="shared" si="11"/>
        <v>0</v>
      </c>
      <c r="T34" s="17">
        <f t="shared" si="12"/>
        <v>98.053531358471929</v>
      </c>
      <c r="U34" s="17"/>
      <c r="V34" s="15">
        <v>42694</v>
      </c>
      <c r="W34" s="9">
        <v>1447.28</v>
      </c>
      <c r="X34" s="16">
        <f t="shared" si="26"/>
        <v>1.0365343818441453E-4</v>
      </c>
      <c r="Y34" s="9">
        <f t="shared" si="0"/>
        <v>3.5657997587534851E-5</v>
      </c>
      <c r="Z34" s="17">
        <f t="shared" si="13"/>
        <v>98.17725468914287</v>
      </c>
      <c r="AA34" s="17">
        <f t="shared" si="14"/>
        <v>98.285024962243298</v>
      </c>
      <c r="AB34" s="17">
        <f t="shared" si="15"/>
        <v>98.167079333853394</v>
      </c>
      <c r="AC34" s="17">
        <f t="shared" si="4"/>
        <v>98.271334641519161</v>
      </c>
      <c r="AD34" s="17"/>
      <c r="AE34" s="15">
        <v>42694</v>
      </c>
      <c r="AF34" s="9">
        <v>59372.66</v>
      </c>
      <c r="AG34" s="16">
        <f t="shared" si="16"/>
        <v>0</v>
      </c>
      <c r="AH34" s="17">
        <f t="shared" si="17"/>
        <v>97.982366604643133</v>
      </c>
      <c r="AI34" s="17"/>
      <c r="AJ34" s="17"/>
      <c r="AK34" s="15">
        <v>42694</v>
      </c>
      <c r="AL34" s="9">
        <v>38266.730000000003</v>
      </c>
      <c r="AM34" s="16">
        <f t="shared" si="18"/>
        <v>0</v>
      </c>
      <c r="AN34" s="17">
        <f t="shared" si="19"/>
        <v>98.763683758863834</v>
      </c>
      <c r="AO34" s="17"/>
      <c r="AP34" s="17"/>
      <c r="AQ34" s="9">
        <f t="shared" si="1"/>
        <v>97.474970723117892</v>
      </c>
      <c r="AR34" s="9">
        <f t="shared" si="2"/>
        <v>98.763683758863834</v>
      </c>
      <c r="AS34" s="9">
        <f t="shared" si="3"/>
        <v>98.048763928434994</v>
      </c>
      <c r="AT34" s="17"/>
      <c r="AU34" s="17"/>
      <c r="AV34" s="17"/>
      <c r="AW34" s="17"/>
      <c r="AX34" s="15"/>
      <c r="BL34" s="14">
        <f>+BL33+BL32</f>
        <v>-2.0483015253113353E-4</v>
      </c>
    </row>
    <row r="35" spans="2:64" x14ac:dyDescent="0.2">
      <c r="B35" s="15">
        <v>42695</v>
      </c>
      <c r="C35" s="9">
        <v>34657.839999999997</v>
      </c>
      <c r="D35" s="16">
        <f t="shared" si="5"/>
        <v>-1.479147591501806E-3</v>
      </c>
      <c r="E35" s="17">
        <f t="shared" si="6"/>
        <v>97.330790854941085</v>
      </c>
      <c r="F35" s="17"/>
      <c r="G35" s="15">
        <v>42695</v>
      </c>
      <c r="H35" s="9">
        <v>34359.71</v>
      </c>
      <c r="I35" s="16">
        <f t="shared" si="7"/>
        <v>-6.7475382392023775E-4</v>
      </c>
      <c r="J35" s="17">
        <f t="shared" si="8"/>
        <v>97.97599168736842</v>
      </c>
      <c r="K35" s="17"/>
      <c r="L35" s="15">
        <v>42695</v>
      </c>
      <c r="M35" s="9">
        <v>38144.25</v>
      </c>
      <c r="N35" s="16">
        <f t="shared" si="9"/>
        <v>-9.0756936422997647E-4</v>
      </c>
      <c r="O35" s="17">
        <f t="shared" si="10"/>
        <v>97.886965213452697</v>
      </c>
      <c r="P35" s="17"/>
      <c r="Q35" s="15">
        <v>42695</v>
      </c>
      <c r="R35" s="9">
        <v>35994.370000000003</v>
      </c>
      <c r="S35" s="16">
        <f t="shared" si="11"/>
        <v>-7.0322629005781234E-4</v>
      </c>
      <c r="T35" s="17">
        <f t="shared" si="12"/>
        <v>97.984577537387636</v>
      </c>
      <c r="U35" s="17"/>
      <c r="V35" s="15">
        <v>42695</v>
      </c>
      <c r="W35" s="9">
        <v>1445.39</v>
      </c>
      <c r="X35" s="16">
        <f t="shared" si="26"/>
        <v>-1.3058979603116638E-3</v>
      </c>
      <c r="Y35" s="9">
        <f t="shared" si="0"/>
        <v>3.5657997587534851E-5</v>
      </c>
      <c r="Z35" s="17">
        <f t="shared" si="13"/>
        <v>98.049045212495315</v>
      </c>
      <c r="AA35" s="17">
        <f t="shared" si="14"/>
        <v>98.16017939579892</v>
      </c>
      <c r="AB35" s="17">
        <f t="shared" si="15"/>
        <v>98.17725468914287</v>
      </c>
      <c r="AC35" s="17">
        <f t="shared" si="4"/>
        <v>98.285024962243298</v>
      </c>
      <c r="AD35" s="17"/>
      <c r="AE35" s="15">
        <v>42695</v>
      </c>
      <c r="AF35" s="9">
        <v>59320.98</v>
      </c>
      <c r="AG35" s="16">
        <f t="shared" si="16"/>
        <v>-8.7043430427402591E-4</v>
      </c>
      <c r="AH35" s="17">
        <f t="shared" si="17"/>
        <v>97.897079391536494</v>
      </c>
      <c r="AI35" s="17"/>
      <c r="AJ35" s="17"/>
      <c r="AK35" s="15">
        <v>42695</v>
      </c>
      <c r="AL35" s="9">
        <v>38265.15</v>
      </c>
      <c r="AM35" s="16">
        <f t="shared" si="18"/>
        <v>-4.1289130270683039E-5</v>
      </c>
      <c r="AN35" s="17">
        <f t="shared" si="19"/>
        <v>98.759605892259103</v>
      </c>
      <c r="AO35" s="17"/>
      <c r="AP35" s="17"/>
      <c r="AQ35" s="9">
        <f t="shared" si="1"/>
        <v>97.330790854941085</v>
      </c>
      <c r="AR35" s="9">
        <f t="shared" si="2"/>
        <v>98.759605892259103</v>
      </c>
      <c r="AS35" s="9">
        <f t="shared" si="3"/>
        <v>97.972501762824251</v>
      </c>
      <c r="AT35" s="17"/>
      <c r="AU35" s="17"/>
      <c r="AV35" s="17"/>
      <c r="AW35" s="17"/>
      <c r="AX35" s="15"/>
    </row>
    <row r="36" spans="2:64" x14ac:dyDescent="0.2">
      <c r="B36" s="15">
        <v>42696</v>
      </c>
      <c r="C36" s="9">
        <v>34605.71</v>
      </c>
      <c r="D36" s="16">
        <f t="shared" si="5"/>
        <v>-1.5041329753959776E-3</v>
      </c>
      <c r="E36" s="17">
        <f t="shared" si="6"/>
        <v>97.184392402894801</v>
      </c>
      <c r="F36" s="17"/>
      <c r="G36" s="15">
        <v>42696</v>
      </c>
      <c r="H36" s="9">
        <v>34320.370000000003</v>
      </c>
      <c r="I36" s="16">
        <f t="shared" si="7"/>
        <v>-1.1449456354548637E-3</v>
      </c>
      <c r="J36" s="17">
        <f t="shared" si="8"/>
        <v>97.8638145033066</v>
      </c>
      <c r="K36" s="17"/>
      <c r="L36" s="15">
        <v>42696</v>
      </c>
      <c r="M36" s="9">
        <v>38122.379999999997</v>
      </c>
      <c r="N36" s="16">
        <f t="shared" si="9"/>
        <v>-5.7334984958423707E-4</v>
      </c>
      <c r="O36" s="17">
        <f t="shared" si="10"/>
        <v>97.830841736671303</v>
      </c>
      <c r="P36" s="17"/>
      <c r="Q36" s="15">
        <v>42696</v>
      </c>
      <c r="R36" s="9">
        <v>35955.800000000003</v>
      </c>
      <c r="S36" s="16">
        <f t="shared" si="11"/>
        <v>-1.0715564684143919E-3</v>
      </c>
      <c r="T36" s="17">
        <f t="shared" si="12"/>
        <v>97.879581529522596</v>
      </c>
      <c r="U36" s="17"/>
      <c r="V36" s="15">
        <v>42696</v>
      </c>
      <c r="W36" s="9">
        <v>1445.4</v>
      </c>
      <c r="X36" s="16">
        <f t="shared" si="26"/>
        <v>6.9185479352196211E-6</v>
      </c>
      <c r="Y36" s="9">
        <f t="shared" si="0"/>
        <v>3.5657997587534851E-5</v>
      </c>
      <c r="Z36" s="17">
        <f t="shared" si="13"/>
        <v>98.049723569514626</v>
      </c>
      <c r="AA36" s="17">
        <f t="shared" si="14"/>
        <v>98.16435871714549</v>
      </c>
      <c r="AB36" s="17">
        <f t="shared" si="15"/>
        <v>98.049045212495315</v>
      </c>
      <c r="AC36" s="17">
        <f t="shared" si="4"/>
        <v>98.16017939579892</v>
      </c>
      <c r="AD36" s="17"/>
      <c r="AE36" s="15">
        <v>42696</v>
      </c>
      <c r="AF36" s="9">
        <v>59242.83</v>
      </c>
      <c r="AG36" s="16">
        <f t="shared" si="16"/>
        <v>-1.3174091189996906E-3</v>
      </c>
      <c r="AH36" s="17">
        <f t="shared" si="17"/>
        <v>97.768108886422652</v>
      </c>
      <c r="AI36" s="17"/>
      <c r="AJ36" s="17"/>
      <c r="AK36" s="15">
        <v>42696</v>
      </c>
      <c r="AL36" s="9">
        <v>38240.94</v>
      </c>
      <c r="AM36" s="16">
        <f t="shared" si="18"/>
        <v>-6.3269058137760403E-4</v>
      </c>
      <c r="AN36" s="17">
        <f t="shared" si="19"/>
        <v>98.697121619790508</v>
      </c>
      <c r="AO36" s="17"/>
      <c r="AP36" s="17"/>
      <c r="AQ36" s="9">
        <f t="shared" si="1"/>
        <v>97.184392402894801</v>
      </c>
      <c r="AR36" s="9">
        <f t="shared" si="2"/>
        <v>98.697121619790508</v>
      </c>
      <c r="AS36" s="9">
        <f t="shared" si="3"/>
        <v>97.870643446434755</v>
      </c>
      <c r="AT36" s="17"/>
      <c r="AU36" s="17"/>
      <c r="AV36" s="17"/>
      <c r="AW36" s="17"/>
      <c r="AX36" s="15"/>
    </row>
    <row r="37" spans="2:64" x14ac:dyDescent="0.2">
      <c r="B37" s="15">
        <v>42697</v>
      </c>
      <c r="C37" s="9">
        <v>34618.33</v>
      </c>
      <c r="D37" s="16">
        <f t="shared" si="5"/>
        <v>3.646797017025083E-4</v>
      </c>
      <c r="E37" s="17">
        <f t="shared" si="6"/>
        <v>97.219833578126426</v>
      </c>
      <c r="F37" s="17"/>
      <c r="G37" s="15">
        <v>42697</v>
      </c>
      <c r="H37" s="9">
        <v>34330.400000000001</v>
      </c>
      <c r="I37" s="16">
        <f t="shared" si="7"/>
        <v>2.9224626657575747E-4</v>
      </c>
      <c r="J37" s="17">
        <f t="shared" si="8"/>
        <v>97.892414837728055</v>
      </c>
      <c r="K37" s="17"/>
      <c r="L37" s="15">
        <v>42697</v>
      </c>
      <c r="M37" s="9">
        <v>38136.129999999997</v>
      </c>
      <c r="N37" s="16">
        <f t="shared" si="9"/>
        <v>3.6068052414361951E-4</v>
      </c>
      <c r="O37" s="17">
        <f t="shared" si="10"/>
        <v>97.866127415946295</v>
      </c>
      <c r="P37" s="17"/>
      <c r="Q37" s="15">
        <v>42697</v>
      </c>
      <c r="R37" s="9">
        <v>35965.68</v>
      </c>
      <c r="S37" s="16">
        <f t="shared" si="11"/>
        <v>2.7478181545115277E-4</v>
      </c>
      <c r="T37" s="17">
        <f t="shared" si="12"/>
        <v>97.906477058630884</v>
      </c>
      <c r="U37" s="17"/>
      <c r="V37" s="15">
        <v>42697</v>
      </c>
      <c r="W37" s="9">
        <v>1443.2</v>
      </c>
      <c r="X37" s="16">
        <f t="shared" si="26"/>
        <v>-1.5220700152207556E-3</v>
      </c>
      <c r="Y37" s="9">
        <f t="shared" si="0"/>
        <v>3.5657997587534851E-5</v>
      </c>
      <c r="Z37" s="17">
        <f t="shared" si="13"/>
        <v>97.900485025268779</v>
      </c>
      <c r="AA37" s="17">
        <f t="shared" si="14"/>
        <v>98.018446034645066</v>
      </c>
      <c r="AB37" s="17">
        <f t="shared" si="15"/>
        <v>98.049723569514626</v>
      </c>
      <c r="AC37" s="17">
        <f t="shared" si="4"/>
        <v>98.16435871714549</v>
      </c>
      <c r="AD37" s="17"/>
      <c r="AE37" s="15">
        <v>42697</v>
      </c>
      <c r="AF37" s="9">
        <v>59274.79</v>
      </c>
      <c r="AG37" s="16">
        <f t="shared" si="16"/>
        <v>5.3947456595171417E-4</v>
      </c>
      <c r="AH37" s="17">
        <f t="shared" si="17"/>
        <v>97.820852294528081</v>
      </c>
      <c r="AI37" s="17"/>
      <c r="AJ37" s="17"/>
      <c r="AK37" s="15">
        <v>42697</v>
      </c>
      <c r="AL37" s="9">
        <v>38254.93</v>
      </c>
      <c r="AM37" s="16">
        <f t="shared" si="18"/>
        <v>3.6583828744785052E-4</v>
      </c>
      <c r="AN37" s="17">
        <f t="shared" si="19"/>
        <v>98.733228805739927</v>
      </c>
      <c r="AO37" s="17"/>
      <c r="AP37" s="17"/>
      <c r="AQ37" s="9">
        <f t="shared" si="1"/>
        <v>97.219833578126426</v>
      </c>
      <c r="AR37" s="9">
        <f t="shared" si="2"/>
        <v>98.733228805739927</v>
      </c>
      <c r="AS37" s="9">
        <f t="shared" si="3"/>
        <v>97.906488998449944</v>
      </c>
      <c r="AT37" s="17"/>
      <c r="AU37" s="17"/>
      <c r="AV37" s="17"/>
      <c r="AW37" s="17"/>
      <c r="AX37" s="15"/>
    </row>
    <row r="38" spans="2:64" x14ac:dyDescent="0.2">
      <c r="B38" s="15">
        <v>42698</v>
      </c>
      <c r="C38" s="9">
        <v>34552.92</v>
      </c>
      <c r="D38" s="16">
        <f t="shared" si="5"/>
        <v>-1.8894614500469809E-3</v>
      </c>
      <c r="E38" s="17">
        <f t="shared" si="6"/>
        <v>97.036140450400566</v>
      </c>
      <c r="F38" s="17"/>
      <c r="G38" s="15">
        <v>42698</v>
      </c>
      <c r="H38" s="9">
        <v>34308.230000000003</v>
      </c>
      <c r="I38" s="16">
        <f t="shared" si="7"/>
        <v>-6.4578332906106706E-4</v>
      </c>
      <c r="J38" s="17">
        <f t="shared" si="8"/>
        <v>97.829197548184325</v>
      </c>
      <c r="K38" s="17"/>
      <c r="L38" s="15">
        <v>42698</v>
      </c>
      <c r="M38" s="9">
        <v>38093.69</v>
      </c>
      <c r="N38" s="16">
        <f t="shared" si="9"/>
        <v>-1.1128554470523078E-3</v>
      </c>
      <c r="O38" s="17">
        <f t="shared" si="10"/>
        <v>97.757216562969546</v>
      </c>
      <c r="P38" s="17"/>
      <c r="Q38" s="15">
        <v>42698</v>
      </c>
      <c r="R38" s="9">
        <v>35934.160000000003</v>
      </c>
      <c r="S38" s="16">
        <f t="shared" si="11"/>
        <v>-8.7639104835490755E-4</v>
      </c>
      <c r="T38" s="17">
        <f t="shared" si="12"/>
        <v>97.820672698560742</v>
      </c>
      <c r="U38" s="17"/>
      <c r="V38" s="15">
        <v>42698</v>
      </c>
      <c r="W38" s="9">
        <v>1442.55</v>
      </c>
      <c r="X38" s="16">
        <f t="shared" si="26"/>
        <v>-4.5038802660757327E-4</v>
      </c>
      <c r="Y38" s="9">
        <f t="shared" si="0"/>
        <v>3.5657997587534851E-5</v>
      </c>
      <c r="Z38" s="17">
        <f t="shared" si="13"/>
        <v>97.85639181901432</v>
      </c>
      <c r="AA38" s="17">
        <f t="shared" si="14"/>
        <v>97.977794841676612</v>
      </c>
      <c r="AB38" s="17">
        <f t="shared" si="15"/>
        <v>97.900485025268779</v>
      </c>
      <c r="AC38" s="17">
        <f t="shared" si="4"/>
        <v>98.018446034645066</v>
      </c>
      <c r="AD38" s="17"/>
      <c r="AE38" s="15">
        <v>42698</v>
      </c>
      <c r="AF38" s="9">
        <v>59198.37</v>
      </c>
      <c r="AG38" s="16">
        <f t="shared" si="16"/>
        <v>-1.2892496118501739E-3</v>
      </c>
      <c r="AH38" s="17">
        <f t="shared" si="17"/>
        <v>97.694736798676502</v>
      </c>
      <c r="AI38" s="17"/>
      <c r="AJ38" s="17"/>
      <c r="AK38" s="15">
        <v>42698</v>
      </c>
      <c r="AL38" s="9">
        <v>38239.910000000003</v>
      </c>
      <c r="AM38" s="16">
        <f t="shared" si="18"/>
        <v>-3.9262913302928748E-4</v>
      </c>
      <c r="AN38" s="17">
        <f t="shared" si="19"/>
        <v>98.694463263712748</v>
      </c>
      <c r="AO38" s="17"/>
      <c r="AP38" s="17"/>
      <c r="AQ38" s="9">
        <f t="shared" si="1"/>
        <v>97.036140450400566</v>
      </c>
      <c r="AR38" s="9">
        <f t="shared" si="2"/>
        <v>98.694463263712748</v>
      </c>
      <c r="AS38" s="9">
        <f t="shared" si="3"/>
        <v>97.805404553750748</v>
      </c>
      <c r="AT38" s="17"/>
      <c r="AU38" s="17"/>
      <c r="AV38" s="17"/>
      <c r="AW38" s="17"/>
      <c r="AX38" s="15"/>
    </row>
    <row r="39" spans="2:64" x14ac:dyDescent="0.2">
      <c r="B39" s="15">
        <v>42699</v>
      </c>
      <c r="C39" s="9">
        <v>34527.75</v>
      </c>
      <c r="D39" s="16">
        <f t="shared" si="5"/>
        <v>-7.2844784174530552E-4</v>
      </c>
      <c r="E39" s="17">
        <f t="shared" si="6"/>
        <v>96.965454683318171</v>
      </c>
      <c r="F39" s="17"/>
      <c r="G39" s="15">
        <v>42699</v>
      </c>
      <c r="H39" s="9">
        <v>34283.300000000003</v>
      </c>
      <c r="I39" s="16">
        <f t="shared" si="7"/>
        <v>-7.2664780433151499E-4</v>
      </c>
      <c r="J39" s="17">
        <f t="shared" si="8"/>
        <v>97.758110176586428</v>
      </c>
      <c r="K39" s="17"/>
      <c r="L39" s="15">
        <v>42699</v>
      </c>
      <c r="M39" s="9">
        <v>38057.879999999997</v>
      </c>
      <c r="N39" s="16">
        <f t="shared" si="9"/>
        <v>-9.4005070131053525E-4</v>
      </c>
      <c r="O39" s="17">
        <f t="shared" si="10"/>
        <v>97.66531982298136</v>
      </c>
      <c r="P39" s="17"/>
      <c r="Q39" s="15">
        <v>42699</v>
      </c>
      <c r="R39" s="9">
        <v>35906.58</v>
      </c>
      <c r="S39" s="16">
        <f t="shared" si="11"/>
        <v>-7.6751481042003356E-4</v>
      </c>
      <c r="T39" s="17">
        <f t="shared" si="12"/>
        <v>97.745593883499339</v>
      </c>
      <c r="U39" s="17"/>
      <c r="V39" s="15">
        <v>42699</v>
      </c>
      <c r="W39" s="9">
        <v>1441.21</v>
      </c>
      <c r="X39" s="16">
        <f t="shared" si="26"/>
        <v>-9.2891060968414152E-4</v>
      </c>
      <c r="Y39" s="9">
        <f t="shared" si="0"/>
        <v>3.5657997587534851E-5</v>
      </c>
      <c r="Z39" s="17">
        <f t="shared" si="13"/>
        <v>97.76549197842823</v>
      </c>
      <c r="AA39" s="17">
        <f t="shared" si="14"/>
        <v>97.890275920506824</v>
      </c>
      <c r="AB39" s="17">
        <f t="shared" si="15"/>
        <v>97.85639181901432</v>
      </c>
      <c r="AC39" s="17">
        <f t="shared" si="4"/>
        <v>97.977794841676612</v>
      </c>
      <c r="AD39" s="17"/>
      <c r="AE39" s="15">
        <v>42699</v>
      </c>
      <c r="AF39" s="9">
        <v>59154.84</v>
      </c>
      <c r="AG39" s="16">
        <f t="shared" si="16"/>
        <v>-7.3532430031442164E-4</v>
      </c>
      <c r="AH39" s="17">
        <f t="shared" si="17"/>
        <v>97.622899484695608</v>
      </c>
      <c r="AI39" s="17"/>
      <c r="AJ39" s="17"/>
      <c r="AK39" s="15">
        <v>42699</v>
      </c>
      <c r="AL39" s="9">
        <v>38223.129999999997</v>
      </c>
      <c r="AM39" s="16">
        <f t="shared" si="18"/>
        <v>-4.3880856414169056E-4</v>
      </c>
      <c r="AN39" s="17">
        <f t="shared" si="19"/>
        <v>98.651155287999259</v>
      </c>
      <c r="AO39" s="17"/>
      <c r="AP39" s="17"/>
      <c r="AQ39" s="9">
        <f t="shared" si="1"/>
        <v>96.965454683318171</v>
      </c>
      <c r="AR39" s="9">
        <f t="shared" si="2"/>
        <v>98.651155287999259</v>
      </c>
      <c r="AS39" s="9">
        <f t="shared" si="3"/>
        <v>97.734755556513349</v>
      </c>
      <c r="AT39" s="17"/>
      <c r="AU39" s="17"/>
      <c r="AV39" s="17"/>
      <c r="AW39" s="17"/>
      <c r="AX39" s="15"/>
    </row>
    <row r="40" spans="2:64" x14ac:dyDescent="0.2">
      <c r="B40" s="15">
        <v>42700</v>
      </c>
      <c r="C40" s="9">
        <v>34527.75</v>
      </c>
      <c r="D40" s="16">
        <f t="shared" si="5"/>
        <v>0</v>
      </c>
      <c r="E40" s="17">
        <f t="shared" si="6"/>
        <v>96.965454683318171</v>
      </c>
      <c r="F40" s="17"/>
      <c r="G40" s="15">
        <v>42700</v>
      </c>
      <c r="H40" s="9">
        <v>34283.300000000003</v>
      </c>
      <c r="I40" s="16">
        <f t="shared" si="7"/>
        <v>0</v>
      </c>
      <c r="J40" s="17">
        <f t="shared" si="8"/>
        <v>97.758110176586428</v>
      </c>
      <c r="K40" s="17"/>
      <c r="L40" s="15">
        <v>42700</v>
      </c>
      <c r="M40" s="9">
        <v>38057.879999999997</v>
      </c>
      <c r="N40" s="16">
        <f t="shared" si="9"/>
        <v>0</v>
      </c>
      <c r="O40" s="17">
        <f t="shared" si="10"/>
        <v>97.66531982298136</v>
      </c>
      <c r="P40" s="17"/>
      <c r="Q40" s="15">
        <v>42700</v>
      </c>
      <c r="R40" s="9">
        <v>35906.58</v>
      </c>
      <c r="S40" s="16">
        <f t="shared" si="11"/>
        <v>0</v>
      </c>
      <c r="T40" s="17">
        <f t="shared" si="12"/>
        <v>97.745593883499339</v>
      </c>
      <c r="U40" s="17"/>
      <c r="V40" s="15">
        <v>42700</v>
      </c>
      <c r="W40" s="9">
        <v>1441.36</v>
      </c>
      <c r="X40" s="16">
        <f t="shared" si="26"/>
        <v>1.0407921121835528E-4</v>
      </c>
      <c r="Y40" s="9">
        <f t="shared" si="0"/>
        <v>3.5657997587534851E-5</v>
      </c>
      <c r="Z40" s="17">
        <f t="shared" si="13"/>
        <v>97.77566733371772</v>
      </c>
      <c r="AA40" s="17">
        <f t="shared" si="14"/>
        <v>97.903954834433193</v>
      </c>
      <c r="AB40" s="17">
        <f t="shared" si="15"/>
        <v>97.76549197842823</v>
      </c>
      <c r="AC40" s="17">
        <f t="shared" si="4"/>
        <v>97.890275920506824</v>
      </c>
      <c r="AD40" s="17"/>
      <c r="AE40" s="15">
        <v>42700</v>
      </c>
      <c r="AF40" s="9">
        <v>59154.84</v>
      </c>
      <c r="AG40" s="16">
        <f t="shared" si="16"/>
        <v>0</v>
      </c>
      <c r="AH40" s="17">
        <f t="shared" si="17"/>
        <v>97.622899484695608</v>
      </c>
      <c r="AI40" s="17"/>
      <c r="AJ40" s="17"/>
      <c r="AK40" s="15">
        <v>42700</v>
      </c>
      <c r="AL40" s="9">
        <v>38223.129999999997</v>
      </c>
      <c r="AM40" s="16">
        <f t="shared" si="18"/>
        <v>0</v>
      </c>
      <c r="AN40" s="17">
        <f t="shared" si="19"/>
        <v>98.651155287999259</v>
      </c>
      <c r="AO40" s="17"/>
      <c r="AP40" s="17"/>
      <c r="AQ40" s="9">
        <f t="shared" si="1"/>
        <v>96.965454683318171</v>
      </c>
      <c r="AR40" s="9">
        <f t="shared" si="2"/>
        <v>98.651155287999259</v>
      </c>
      <c r="AS40" s="9">
        <f t="shared" si="3"/>
        <v>97.734755556513349</v>
      </c>
      <c r="AT40" s="17"/>
      <c r="AU40" s="17"/>
      <c r="AV40" s="17"/>
      <c r="AW40" s="17"/>
      <c r="AX40" s="15"/>
      <c r="BI40" s="40"/>
    </row>
    <row r="41" spans="2:64" x14ac:dyDescent="0.2">
      <c r="B41" s="15">
        <v>42701</v>
      </c>
      <c r="C41" s="9">
        <v>34527.75</v>
      </c>
      <c r="D41" s="16">
        <f t="shared" si="5"/>
        <v>0</v>
      </c>
      <c r="E41" s="17">
        <f t="shared" si="6"/>
        <v>96.965454683318171</v>
      </c>
      <c r="F41" s="17"/>
      <c r="G41" s="15">
        <v>42701</v>
      </c>
      <c r="H41" s="9">
        <v>34283.300000000003</v>
      </c>
      <c r="I41" s="16">
        <f t="shared" si="7"/>
        <v>0</v>
      </c>
      <c r="J41" s="17">
        <f t="shared" si="8"/>
        <v>97.758110176586428</v>
      </c>
      <c r="K41" s="17"/>
      <c r="L41" s="15">
        <v>42701</v>
      </c>
      <c r="M41" s="9">
        <v>38057.879999999997</v>
      </c>
      <c r="N41" s="16">
        <f t="shared" si="9"/>
        <v>0</v>
      </c>
      <c r="O41" s="17">
        <f t="shared" si="10"/>
        <v>97.66531982298136</v>
      </c>
      <c r="P41" s="17"/>
      <c r="Q41" s="15">
        <v>42701</v>
      </c>
      <c r="R41" s="9">
        <v>35906.58</v>
      </c>
      <c r="S41" s="16">
        <f t="shared" si="11"/>
        <v>0</v>
      </c>
      <c r="T41" s="17">
        <f t="shared" si="12"/>
        <v>97.745593883499339</v>
      </c>
      <c r="U41" s="17"/>
      <c r="V41" s="15">
        <v>42701</v>
      </c>
      <c r="W41" s="9">
        <v>1441.49</v>
      </c>
      <c r="X41" s="16">
        <f t="shared" si="26"/>
        <v>9.0192595881832816E-5</v>
      </c>
      <c r="Y41" s="9">
        <f t="shared" si="0"/>
        <v>3.5657997587534851E-5</v>
      </c>
      <c r="Z41" s="17">
        <f t="shared" si="13"/>
        <v>97.784485974968632</v>
      </c>
      <c r="AA41" s="17">
        <f t="shared" si="14"/>
        <v>97.916276105252109</v>
      </c>
      <c r="AB41" s="17">
        <f t="shared" si="15"/>
        <v>97.77566733371772</v>
      </c>
      <c r="AC41" s="17">
        <f t="shared" si="4"/>
        <v>97.903954834433193</v>
      </c>
      <c r="AD41" s="17"/>
      <c r="AE41" s="15">
        <v>42701</v>
      </c>
      <c r="AF41" s="9">
        <v>59154.84</v>
      </c>
      <c r="AG41" s="16">
        <f t="shared" si="16"/>
        <v>0</v>
      </c>
      <c r="AH41" s="17">
        <f t="shared" si="17"/>
        <v>97.622899484695608</v>
      </c>
      <c r="AI41" s="17"/>
      <c r="AJ41" s="17"/>
      <c r="AK41" s="15">
        <v>42701</v>
      </c>
      <c r="AL41" s="9">
        <v>38223.129999999997</v>
      </c>
      <c r="AM41" s="16">
        <f t="shared" si="18"/>
        <v>0</v>
      </c>
      <c r="AN41" s="17">
        <f t="shared" si="19"/>
        <v>98.651155287999259</v>
      </c>
      <c r="AO41" s="17"/>
      <c r="AP41" s="17"/>
      <c r="AQ41" s="9">
        <f t="shared" si="1"/>
        <v>96.965454683318171</v>
      </c>
      <c r="AR41" s="9">
        <f t="shared" si="2"/>
        <v>98.651155287999259</v>
      </c>
      <c r="AS41" s="9">
        <f t="shared" si="3"/>
        <v>97.734755556513349</v>
      </c>
      <c r="AT41" s="17"/>
      <c r="AU41" s="17"/>
      <c r="AV41" s="17"/>
      <c r="AW41" s="17"/>
      <c r="AX41" s="15"/>
    </row>
    <row r="42" spans="2:64" x14ac:dyDescent="0.2">
      <c r="B42" s="15">
        <v>42702</v>
      </c>
      <c r="C42" s="9">
        <v>34494.980000000003</v>
      </c>
      <c r="D42" s="16">
        <f t="shared" si="5"/>
        <v>-9.4909167264001226E-4</v>
      </c>
      <c r="E42" s="17">
        <f t="shared" si="6"/>
        <v>96.873425577744484</v>
      </c>
      <c r="F42" s="17"/>
      <c r="G42" s="15">
        <v>42702</v>
      </c>
      <c r="H42" s="9">
        <v>34273.61</v>
      </c>
      <c r="I42" s="16">
        <f t="shared" si="7"/>
        <v>-2.8264490291196598E-4</v>
      </c>
      <c r="J42" s="17">
        <f t="shared" si="8"/>
        <v>97.730479345026708</v>
      </c>
      <c r="K42" s="17"/>
      <c r="L42" s="15">
        <v>42702</v>
      </c>
      <c r="M42" s="9">
        <v>38040.559999999998</v>
      </c>
      <c r="N42" s="16">
        <f t="shared" si="9"/>
        <v>-4.5509629017692621E-4</v>
      </c>
      <c r="O42" s="17">
        <f t="shared" si="10"/>
        <v>97.620872698250977</v>
      </c>
      <c r="P42" s="17"/>
      <c r="Q42" s="15">
        <v>42702</v>
      </c>
      <c r="R42" s="9">
        <v>35892.06</v>
      </c>
      <c r="S42" s="16">
        <f t="shared" si="11"/>
        <v>-4.0438270645670737E-4</v>
      </c>
      <c r="T42" s="17">
        <f t="shared" si="12"/>
        <v>97.706067255700518</v>
      </c>
      <c r="U42" s="17"/>
      <c r="V42" s="15">
        <v>42702</v>
      </c>
      <c r="W42" s="9">
        <v>1441.54</v>
      </c>
      <c r="X42" s="16">
        <f t="shared" si="26"/>
        <v>3.4686331504163448E-5</v>
      </c>
      <c r="Y42" s="9">
        <f t="shared" si="0"/>
        <v>3.5657997587534851E-5</v>
      </c>
      <c r="Z42" s="17">
        <f t="shared" si="13"/>
        <v>97.787877760065129</v>
      </c>
      <c r="AA42" s="17">
        <f t="shared" si="14"/>
        <v>97.923163960001887</v>
      </c>
      <c r="AB42" s="17">
        <f t="shared" si="15"/>
        <v>97.784485974968632</v>
      </c>
      <c r="AC42" s="17">
        <f t="shared" si="4"/>
        <v>97.916276105252109</v>
      </c>
      <c r="AD42" s="17"/>
      <c r="AE42" s="15">
        <v>42702</v>
      </c>
      <c r="AF42" s="9">
        <v>59135.12</v>
      </c>
      <c r="AG42" s="16">
        <f t="shared" si="16"/>
        <v>-3.3336240956771679E-4</v>
      </c>
      <c r="AH42" s="17">
        <f t="shared" si="17"/>
        <v>97.590355679694397</v>
      </c>
      <c r="AI42" s="17"/>
      <c r="AJ42" s="17"/>
      <c r="AK42" s="15">
        <v>42702</v>
      </c>
      <c r="AL42" s="9">
        <v>38218.61</v>
      </c>
      <c r="AM42" s="16">
        <f t="shared" si="18"/>
        <v>-1.1825300544454631E-4</v>
      </c>
      <c r="AN42" s="17">
        <f t="shared" si="19"/>
        <v>98.639489492395882</v>
      </c>
      <c r="AO42" s="17"/>
      <c r="AP42" s="17"/>
      <c r="AQ42" s="9">
        <f t="shared" si="1"/>
        <v>96.873425577744484</v>
      </c>
      <c r="AR42" s="9">
        <f t="shared" si="2"/>
        <v>98.639489492395882</v>
      </c>
      <c r="AS42" s="9">
        <f t="shared" si="3"/>
        <v>97.693448341468823</v>
      </c>
      <c r="AT42" s="17"/>
      <c r="AU42" s="17"/>
      <c r="AV42" s="17"/>
      <c r="AW42" s="17"/>
      <c r="AX42" s="15"/>
    </row>
    <row r="43" spans="2:64" x14ac:dyDescent="0.2">
      <c r="B43" s="15">
        <v>42703</v>
      </c>
      <c r="C43" s="9">
        <v>34522.339999999997</v>
      </c>
      <c r="D43" s="16">
        <f t="shared" si="5"/>
        <v>7.9315888862652173E-4</v>
      </c>
      <c r="E43" s="17">
        <f t="shared" si="6"/>
        <v>96.950261596313169</v>
      </c>
      <c r="F43" s="17"/>
      <c r="G43" s="15">
        <v>42703</v>
      </c>
      <c r="H43" s="9">
        <v>34274.6</v>
      </c>
      <c r="I43" s="16">
        <f t="shared" si="7"/>
        <v>2.8885197678185648E-5</v>
      </c>
      <c r="J43" s="17">
        <f t="shared" si="8"/>
        <v>97.733302309241779</v>
      </c>
      <c r="K43" s="17"/>
      <c r="L43" s="15">
        <v>42703</v>
      </c>
      <c r="M43" s="9">
        <v>38048.339999999997</v>
      </c>
      <c r="N43" s="16">
        <f t="shared" si="9"/>
        <v>2.0451854546821302E-4</v>
      </c>
      <c r="O43" s="17">
        <f t="shared" si="10"/>
        <v>97.640837977142567</v>
      </c>
      <c r="P43" s="17"/>
      <c r="Q43" s="15">
        <v>42703</v>
      </c>
      <c r="R43" s="9">
        <v>35894.58</v>
      </c>
      <c r="S43" s="16">
        <f t="shared" si="11"/>
        <v>7.0210514526269918E-5</v>
      </c>
      <c r="T43" s="17">
        <f t="shared" si="12"/>
        <v>97.712927248954884</v>
      </c>
      <c r="U43" s="17"/>
      <c r="V43" s="15">
        <v>42703</v>
      </c>
      <c r="W43" s="9">
        <v>1444.66</v>
      </c>
      <c r="X43" s="16">
        <f t="shared" si="26"/>
        <v>2.1643520124312587E-3</v>
      </c>
      <c r="Y43" s="9">
        <f t="shared" si="0"/>
        <v>3.5657997587534851E-5</v>
      </c>
      <c r="Z43" s="17">
        <f t="shared" si="13"/>
        <v>97.999525150086512</v>
      </c>
      <c r="AA43" s="17">
        <f t="shared" si="14"/>
        <v>98.138595900926603</v>
      </c>
      <c r="AB43" s="17">
        <f t="shared" si="15"/>
        <v>97.787877760065129</v>
      </c>
      <c r="AC43" s="17">
        <f t="shared" si="4"/>
        <v>97.923163960001887</v>
      </c>
      <c r="AD43" s="17"/>
      <c r="AE43" s="15">
        <v>42703</v>
      </c>
      <c r="AF43" s="9">
        <v>59159.06</v>
      </c>
      <c r="AG43" s="16">
        <f t="shared" si="16"/>
        <v>4.048355697932049E-4</v>
      </c>
      <c r="AH43" s="17">
        <f t="shared" si="17"/>
        <v>97.629863726942304</v>
      </c>
      <c r="AI43" s="17"/>
      <c r="AJ43" s="17"/>
      <c r="AK43" s="15">
        <v>42703</v>
      </c>
      <c r="AL43" s="9">
        <v>38214.660000000003</v>
      </c>
      <c r="AM43" s="16">
        <f t="shared" si="18"/>
        <v>-1.0335279069539904E-4</v>
      </c>
      <c r="AN43" s="17">
        <f t="shared" si="19"/>
        <v>98.629294825884074</v>
      </c>
      <c r="AO43" s="17"/>
      <c r="AP43" s="17"/>
      <c r="AQ43" s="9">
        <f t="shared" si="1"/>
        <v>96.950261596313169</v>
      </c>
      <c r="AR43" s="9">
        <f t="shared" si="2"/>
        <v>98.629294825884074</v>
      </c>
      <c r="AS43" s="9">
        <f t="shared" si="3"/>
        <v>97.716081280746451</v>
      </c>
      <c r="AT43" s="17"/>
      <c r="AU43" s="17"/>
      <c r="AV43" s="17"/>
      <c r="AW43" s="17"/>
      <c r="AX43" s="15"/>
    </row>
    <row r="44" spans="2:64" x14ac:dyDescent="0.2">
      <c r="B44" s="15">
        <v>42704</v>
      </c>
      <c r="C44" s="9">
        <v>34619.879999999997</v>
      </c>
      <c r="D44" s="16">
        <f t="shared" si="5"/>
        <v>2.8254168170525062E-3</v>
      </c>
      <c r="E44" s="17">
        <f t="shared" si="6"/>
        <v>97.224186495845032</v>
      </c>
      <c r="F44" s="17"/>
      <c r="G44" s="15">
        <v>42704</v>
      </c>
      <c r="H44" s="9">
        <v>34274.6</v>
      </c>
      <c r="I44" s="16">
        <f t="shared" si="7"/>
        <v>0</v>
      </c>
      <c r="J44" s="17">
        <f t="shared" si="8"/>
        <v>97.733302309241779</v>
      </c>
      <c r="K44" s="17"/>
      <c r="L44" s="15">
        <v>42704</v>
      </c>
      <c r="M44" s="9">
        <v>38152.57</v>
      </c>
      <c r="N44" s="16">
        <f t="shared" si="9"/>
        <v>2.7394099190662935E-3</v>
      </c>
      <c r="O44" s="17">
        <f t="shared" si="10"/>
        <v>97.908316257203097</v>
      </c>
      <c r="P44" s="17"/>
      <c r="Q44" s="15">
        <v>42704</v>
      </c>
      <c r="R44" s="9">
        <v>35988.730000000003</v>
      </c>
      <c r="S44" s="16">
        <f t="shared" si="11"/>
        <v>2.6229586750980971E-3</v>
      </c>
      <c r="T44" s="17">
        <f t="shared" si="12"/>
        <v>97.969224219151755</v>
      </c>
      <c r="U44" s="17"/>
      <c r="V44" s="15">
        <v>42704</v>
      </c>
      <c r="W44" s="9">
        <v>1445.32</v>
      </c>
      <c r="X44" s="16">
        <f t="shared" si="26"/>
        <v>4.5685490011471153E-4</v>
      </c>
      <c r="Y44" s="9">
        <f t="shared" si="0"/>
        <v>3.5657997587534851E-5</v>
      </c>
      <c r="Z44" s="17">
        <f t="shared" si="13"/>
        <v>98.044296713360239</v>
      </c>
      <c r="AA44" s="17">
        <f t="shared" si="14"/>
        <v>98.186930425170203</v>
      </c>
      <c r="AB44" s="17">
        <f t="shared" si="15"/>
        <v>97.999525150086512</v>
      </c>
      <c r="AC44" s="17">
        <f t="shared" si="4"/>
        <v>98.138595900926603</v>
      </c>
      <c r="AD44" s="17"/>
      <c r="AE44" s="15">
        <v>42704</v>
      </c>
      <c r="AF44" s="9">
        <v>59297.8</v>
      </c>
      <c r="AG44" s="16">
        <f t="shared" si="16"/>
        <v>2.345202915664979E-3</v>
      </c>
      <c r="AH44" s="17">
        <f t="shared" si="17"/>
        <v>97.858825568010701</v>
      </c>
      <c r="AI44" s="17"/>
      <c r="AJ44" s="17"/>
      <c r="AK44" s="15">
        <v>42704</v>
      </c>
      <c r="AL44" s="9">
        <v>38289.050000000003</v>
      </c>
      <c r="AM44" s="16">
        <f t="shared" si="18"/>
        <v>1.9466351394987758E-3</v>
      </c>
      <c r="AN44" s="17">
        <f t="shared" si="19"/>
        <v>98.821290076976126</v>
      </c>
      <c r="AO44" s="17"/>
      <c r="AP44" s="17"/>
      <c r="AQ44" s="9">
        <f t="shared" si="1"/>
        <v>97.224186495845032</v>
      </c>
      <c r="AR44" s="9">
        <f t="shared" si="2"/>
        <v>98.821290076976126</v>
      </c>
      <c r="AS44" s="9">
        <f t="shared" si="3"/>
        <v>97.91919082107141</v>
      </c>
      <c r="AT44" s="17"/>
      <c r="AU44" s="17"/>
      <c r="AV44" s="17"/>
      <c r="AW44" s="17"/>
      <c r="AX44" s="15"/>
    </row>
    <row r="45" spans="2:64" x14ac:dyDescent="0.2">
      <c r="B45" s="15">
        <v>42705</v>
      </c>
      <c r="C45" s="9">
        <v>34660.120000000003</v>
      </c>
      <c r="D45" s="16">
        <f t="shared" si="5"/>
        <v>1.162337939935254E-3</v>
      </c>
      <c r="E45" s="17">
        <f t="shared" si="6"/>
        <v>97.337193856488497</v>
      </c>
      <c r="F45" s="17"/>
      <c r="G45" s="15">
        <v>42705</v>
      </c>
      <c r="H45" s="9">
        <v>34368.89</v>
      </c>
      <c r="I45" s="16">
        <f t="shared" si="7"/>
        <v>2.7510167879420955E-3</v>
      </c>
      <c r="J45" s="17">
        <f t="shared" si="8"/>
        <v>98.002168264635529</v>
      </c>
      <c r="K45" s="17"/>
      <c r="L45" s="15">
        <v>42705</v>
      </c>
      <c r="M45" s="9">
        <v>38177.67</v>
      </c>
      <c r="N45" s="16">
        <f t="shared" si="9"/>
        <v>6.5788490788420972E-4</v>
      </c>
      <c r="O45" s="17">
        <f t="shared" si="10"/>
        <v>97.972728660825069</v>
      </c>
      <c r="P45" s="17"/>
      <c r="Q45" s="15">
        <v>42705</v>
      </c>
      <c r="R45" s="9">
        <v>36015.089999999997</v>
      </c>
      <c r="S45" s="16">
        <f t="shared" si="11"/>
        <v>7.3245152023959648E-4</v>
      </c>
      <c r="T45" s="17">
        <f t="shared" si="12"/>
        <v>98.040981926367763</v>
      </c>
      <c r="U45" s="17"/>
      <c r="V45" s="15">
        <v>42705</v>
      </c>
      <c r="W45" s="9">
        <v>1445.77</v>
      </c>
      <c r="X45" s="16">
        <f t="shared" si="26"/>
        <v>3.1134973569879598E-4</v>
      </c>
      <c r="Y45" s="9">
        <f t="shared" si="0"/>
        <v>3.5657997587534851E-5</v>
      </c>
      <c r="Z45" s="17">
        <f t="shared" si="13"/>
        <v>98.074822779228725</v>
      </c>
      <c r="AA45" s="17">
        <f t="shared" si="14"/>
        <v>98.221002049335382</v>
      </c>
      <c r="AB45" s="17">
        <f t="shared" si="15"/>
        <v>98.044296713360239</v>
      </c>
      <c r="AC45" s="17">
        <f t="shared" si="4"/>
        <v>98.186930425170203</v>
      </c>
      <c r="AD45" s="17"/>
      <c r="AE45" s="15">
        <v>42705</v>
      </c>
      <c r="AF45" s="9">
        <v>59335.46</v>
      </c>
      <c r="AG45" s="16">
        <f t="shared" si="16"/>
        <v>6.3509944719686295E-4</v>
      </c>
      <c r="AH45" s="17">
        <f t="shared" si="17"/>
        <v>97.920975654032276</v>
      </c>
      <c r="AI45" s="17"/>
      <c r="AJ45" s="17"/>
      <c r="AK45" s="15">
        <v>42705</v>
      </c>
      <c r="AL45" s="9">
        <v>38300.089999999997</v>
      </c>
      <c r="AM45" s="16">
        <f t="shared" si="18"/>
        <v>2.8833308739684149E-4</v>
      </c>
      <c r="AN45" s="17">
        <f t="shared" si="19"/>
        <v>98.849783524644565</v>
      </c>
      <c r="AO45" s="17"/>
      <c r="AP45" s="17"/>
      <c r="AQ45" s="9">
        <f t="shared" si="1"/>
        <v>97.337193856488497</v>
      </c>
      <c r="AR45" s="9">
        <f t="shared" si="2"/>
        <v>98.849783524644565</v>
      </c>
      <c r="AS45" s="9">
        <f t="shared" si="3"/>
        <v>98.020638647832286</v>
      </c>
      <c r="AT45" s="17"/>
      <c r="AU45" s="17"/>
      <c r="AV45" s="17"/>
      <c r="AW45" s="17"/>
      <c r="AX45" s="15"/>
    </row>
    <row r="46" spans="2:64" x14ac:dyDescent="0.2">
      <c r="B46" s="15">
        <v>42706</v>
      </c>
      <c r="C46" s="9">
        <v>34632</v>
      </c>
      <c r="D46" s="16">
        <f t="shared" si="5"/>
        <v>-8.1130705837151318E-4</v>
      </c>
      <c r="E46" s="17">
        <f t="shared" si="6"/>
        <v>97.258223504070656</v>
      </c>
      <c r="F46" s="17"/>
      <c r="G46" s="15">
        <v>42706</v>
      </c>
      <c r="H46" s="9">
        <v>34360.720000000001</v>
      </c>
      <c r="I46" s="16">
        <f t="shared" si="7"/>
        <v>-2.3771498002989055E-4</v>
      </c>
      <c r="J46" s="17">
        <f t="shared" si="8"/>
        <v>97.978871681163611</v>
      </c>
      <c r="K46" s="17"/>
      <c r="L46" s="15">
        <v>42706</v>
      </c>
      <c r="M46" s="9">
        <v>38167.440000000002</v>
      </c>
      <c r="N46" s="16">
        <f t="shared" si="9"/>
        <v>-2.679576831167152E-4</v>
      </c>
      <c r="O46" s="17">
        <f t="shared" si="10"/>
        <v>97.946476115444497</v>
      </c>
      <c r="P46" s="17"/>
      <c r="Q46" s="15">
        <v>42706</v>
      </c>
      <c r="R46" s="9">
        <v>35996.43</v>
      </c>
      <c r="S46" s="16">
        <f t="shared" si="11"/>
        <v>-5.1811615631103258E-4</v>
      </c>
      <c r="T46" s="17">
        <f t="shared" si="12"/>
        <v>97.99018530965111</v>
      </c>
      <c r="U46" s="17"/>
      <c r="V46" s="15">
        <v>42706</v>
      </c>
      <c r="W46" s="9">
        <v>1448.07</v>
      </c>
      <c r="X46" s="16">
        <f t="shared" si="26"/>
        <v>1.5908477835340218E-3</v>
      </c>
      <c r="Y46" s="9">
        <f t="shared" si="0"/>
        <v>3.5657997587534851E-5</v>
      </c>
      <c r="Z46" s="17">
        <f t="shared" si="13"/>
        <v>98.230844893667552</v>
      </c>
      <c r="AA46" s="17">
        <f t="shared" si="14"/>
        <v>98.380759076996185</v>
      </c>
      <c r="AB46" s="17">
        <f t="shared" si="15"/>
        <v>98.074822779228725</v>
      </c>
      <c r="AC46" s="17">
        <f t="shared" si="4"/>
        <v>98.221002049335382</v>
      </c>
      <c r="AD46" s="17"/>
      <c r="AE46" s="15">
        <v>42706</v>
      </c>
      <c r="AF46" s="9">
        <v>59302.53</v>
      </c>
      <c r="AG46" s="16">
        <f t="shared" si="16"/>
        <v>-5.5498010801635633E-4</v>
      </c>
      <c r="AH46" s="17">
        <f t="shared" si="17"/>
        <v>97.866631460386728</v>
      </c>
      <c r="AI46" s="17"/>
      <c r="AJ46" s="17"/>
      <c r="AK46" s="15">
        <v>42706</v>
      </c>
      <c r="AL46" s="9">
        <v>38295.65</v>
      </c>
      <c r="AM46" s="16">
        <f t="shared" si="18"/>
        <v>-1.1592662053783176E-4</v>
      </c>
      <c r="AN46" s="17">
        <f t="shared" si="19"/>
        <v>98.838324203299663</v>
      </c>
      <c r="AO46" s="17"/>
      <c r="AP46" s="17"/>
      <c r="AQ46" s="9">
        <f t="shared" si="1"/>
        <v>97.258223504070656</v>
      </c>
      <c r="AR46" s="9">
        <f t="shared" si="2"/>
        <v>98.838324203299663</v>
      </c>
      <c r="AS46" s="9">
        <f t="shared" si="3"/>
        <v>97.979785379002706</v>
      </c>
      <c r="AT46" s="17"/>
      <c r="AU46" s="17"/>
      <c r="AV46" s="17"/>
      <c r="AW46" s="17"/>
      <c r="AX46" s="15"/>
    </row>
    <row r="47" spans="2:64" x14ac:dyDescent="0.2">
      <c r="B47" s="15">
        <v>42707</v>
      </c>
      <c r="C47" s="9">
        <v>34632</v>
      </c>
      <c r="D47" s="16">
        <f t="shared" si="5"/>
        <v>0</v>
      </c>
      <c r="E47" s="17">
        <f t="shared" si="6"/>
        <v>97.258223504070656</v>
      </c>
      <c r="F47" s="17"/>
      <c r="G47" s="15">
        <v>42707</v>
      </c>
      <c r="H47" s="9">
        <v>34360.720000000001</v>
      </c>
      <c r="I47" s="16">
        <f t="shared" si="7"/>
        <v>0</v>
      </c>
      <c r="J47" s="17">
        <f t="shared" si="8"/>
        <v>97.978871681163611</v>
      </c>
      <c r="K47" s="17"/>
      <c r="L47" s="15">
        <v>42707</v>
      </c>
      <c r="M47" s="9">
        <v>38167.440000000002</v>
      </c>
      <c r="N47" s="16">
        <f t="shared" si="9"/>
        <v>0</v>
      </c>
      <c r="O47" s="17">
        <f t="shared" si="10"/>
        <v>97.946476115444497</v>
      </c>
      <c r="P47" s="17"/>
      <c r="Q47" s="15">
        <v>42707</v>
      </c>
      <c r="R47" s="9">
        <v>35996.43</v>
      </c>
      <c r="S47" s="16">
        <f t="shared" si="11"/>
        <v>0</v>
      </c>
      <c r="T47" s="17">
        <f t="shared" si="12"/>
        <v>97.99018530965111</v>
      </c>
      <c r="U47" s="17"/>
      <c r="V47" s="15">
        <v>42707</v>
      </c>
      <c r="W47" s="9">
        <v>1448.21</v>
      </c>
      <c r="X47" s="16">
        <f t="shared" si="26"/>
        <v>9.6680409096272513E-5</v>
      </c>
      <c r="Y47" s="9">
        <f t="shared" si="0"/>
        <v>3.5657997587534851E-5</v>
      </c>
      <c r="Z47" s="17">
        <f t="shared" si="13"/>
        <v>98.240341891937746</v>
      </c>
      <c r="AA47" s="17">
        <f t="shared" si="14"/>
        <v>98.39377862990078</v>
      </c>
      <c r="AB47" s="17">
        <f t="shared" si="15"/>
        <v>98.230844893667552</v>
      </c>
      <c r="AC47" s="17">
        <f t="shared" si="4"/>
        <v>98.380759076996185</v>
      </c>
      <c r="AD47" s="17"/>
      <c r="AE47" s="15">
        <v>42707</v>
      </c>
      <c r="AF47" s="9">
        <v>59302.53</v>
      </c>
      <c r="AG47" s="16">
        <f t="shared" si="16"/>
        <v>0</v>
      </c>
      <c r="AH47" s="17">
        <f t="shared" si="17"/>
        <v>97.866631460386728</v>
      </c>
      <c r="AI47" s="17"/>
      <c r="AJ47" s="17"/>
      <c r="AK47" s="15">
        <v>42707</v>
      </c>
      <c r="AL47" s="9">
        <v>38295.65</v>
      </c>
      <c r="AM47" s="16">
        <f t="shared" si="18"/>
        <v>0</v>
      </c>
      <c r="AN47" s="17">
        <f t="shared" si="19"/>
        <v>98.838324203299663</v>
      </c>
      <c r="AO47" s="17"/>
      <c r="AP47" s="17"/>
      <c r="AQ47" s="9">
        <f t="shared" si="1"/>
        <v>97.258223504070656</v>
      </c>
      <c r="AR47" s="9">
        <f t="shared" si="2"/>
        <v>98.838324203299663</v>
      </c>
      <c r="AS47" s="9">
        <f t="shared" si="3"/>
        <v>97.979785379002706</v>
      </c>
      <c r="AT47" s="17"/>
      <c r="AU47" s="17"/>
      <c r="AV47" s="17"/>
      <c r="AW47" s="17"/>
      <c r="AX47" s="15"/>
    </row>
    <row r="48" spans="2:64" x14ac:dyDescent="0.2">
      <c r="B48" s="15">
        <v>42708</v>
      </c>
      <c r="C48" s="9">
        <v>34632</v>
      </c>
      <c r="D48" s="16">
        <f t="shared" si="5"/>
        <v>0</v>
      </c>
      <c r="E48" s="17">
        <f t="shared" si="6"/>
        <v>97.258223504070656</v>
      </c>
      <c r="F48" s="17"/>
      <c r="G48" s="15">
        <v>42708</v>
      </c>
      <c r="H48" s="9">
        <v>34360.720000000001</v>
      </c>
      <c r="I48" s="16">
        <f t="shared" si="7"/>
        <v>0</v>
      </c>
      <c r="J48" s="17">
        <f t="shared" si="8"/>
        <v>97.978871681163611</v>
      </c>
      <c r="K48" s="17"/>
      <c r="L48" s="15">
        <v>42708</v>
      </c>
      <c r="M48" s="9">
        <v>38167.440000000002</v>
      </c>
      <c r="N48" s="16">
        <f t="shared" si="9"/>
        <v>0</v>
      </c>
      <c r="O48" s="17">
        <f t="shared" si="10"/>
        <v>97.946476115444497</v>
      </c>
      <c r="P48" s="17"/>
      <c r="Q48" s="15">
        <v>42708</v>
      </c>
      <c r="R48" s="9">
        <v>35996.43</v>
      </c>
      <c r="S48" s="16">
        <f t="shared" si="11"/>
        <v>0</v>
      </c>
      <c r="T48" s="17">
        <f t="shared" si="12"/>
        <v>97.99018530965111</v>
      </c>
      <c r="U48" s="17"/>
      <c r="V48" s="15">
        <v>42708</v>
      </c>
      <c r="W48" s="9">
        <v>1448.36</v>
      </c>
      <c r="X48" s="16">
        <f t="shared" si="26"/>
        <v>1.0357613881950556E-4</v>
      </c>
      <c r="Y48" s="9">
        <f t="shared" si="0"/>
        <v>3.5657997587534851E-5</v>
      </c>
      <c r="Z48" s="17">
        <f t="shared" si="13"/>
        <v>98.250517247227222</v>
      </c>
      <c r="AA48" s="17">
        <f t="shared" si="14"/>
        <v>98.407478402696142</v>
      </c>
      <c r="AB48" s="17">
        <f t="shared" si="15"/>
        <v>98.240341891937746</v>
      </c>
      <c r="AC48" s="17">
        <f t="shared" si="4"/>
        <v>98.39377862990078</v>
      </c>
      <c r="AD48" s="17"/>
      <c r="AE48" s="15">
        <v>42708</v>
      </c>
      <c r="AF48" s="9">
        <v>59302.53</v>
      </c>
      <c r="AG48" s="16">
        <f t="shared" si="16"/>
        <v>0</v>
      </c>
      <c r="AH48" s="17">
        <f t="shared" si="17"/>
        <v>97.866631460386728</v>
      </c>
      <c r="AI48" s="17"/>
      <c r="AJ48" s="17"/>
      <c r="AK48" s="15">
        <v>42708</v>
      </c>
      <c r="AL48" s="9">
        <v>38295.65</v>
      </c>
      <c r="AM48" s="16">
        <f t="shared" si="18"/>
        <v>0</v>
      </c>
      <c r="AN48" s="17">
        <f t="shared" si="19"/>
        <v>98.838324203299663</v>
      </c>
      <c r="AO48" s="17"/>
      <c r="AP48" s="17"/>
      <c r="AQ48" s="9">
        <f t="shared" si="1"/>
        <v>97.258223504070656</v>
      </c>
      <c r="AR48" s="9">
        <f t="shared" si="2"/>
        <v>98.838324203299663</v>
      </c>
      <c r="AS48" s="9">
        <f t="shared" si="3"/>
        <v>97.979785379002706</v>
      </c>
      <c r="AT48" s="17"/>
      <c r="AU48" s="17"/>
      <c r="AV48" s="17"/>
      <c r="AW48" s="17"/>
      <c r="AX48" s="15"/>
    </row>
    <row r="49" spans="2:50" x14ac:dyDescent="0.2">
      <c r="B49" s="15">
        <v>42709</v>
      </c>
      <c r="C49" s="9">
        <v>34686.699999999997</v>
      </c>
      <c r="D49" s="16">
        <f t="shared" si="5"/>
        <v>1.5794640794639658E-3</v>
      </c>
      <c r="E49" s="17">
        <f t="shared" si="6"/>
        <v>97.411839374527815</v>
      </c>
      <c r="F49" s="17"/>
      <c r="G49" s="15">
        <v>42709</v>
      </c>
      <c r="H49" s="9">
        <v>34417.660000000003</v>
      </c>
      <c r="I49" s="16">
        <f t="shared" si="7"/>
        <v>1.6571247633927477E-3</v>
      </c>
      <c r="J49" s="17">
        <f t="shared" si="8"/>
        <v>98.141234895715741</v>
      </c>
      <c r="K49" s="17"/>
      <c r="L49" s="15">
        <v>42709</v>
      </c>
      <c r="M49" s="9">
        <v>38235.9</v>
      </c>
      <c r="N49" s="16">
        <f t="shared" si="9"/>
        <v>1.7936754469254357E-3</v>
      </c>
      <c r="O49" s="17">
        <f t="shared" si="10"/>
        <v>98.122160304765643</v>
      </c>
      <c r="P49" s="17"/>
      <c r="Q49" s="15">
        <v>42709</v>
      </c>
      <c r="R49" s="9">
        <v>36053.1</v>
      </c>
      <c r="S49" s="16">
        <f t="shared" si="11"/>
        <v>1.574322787009752E-3</v>
      </c>
      <c r="T49" s="17">
        <f t="shared" si="12"/>
        <v>98.144453491287408</v>
      </c>
      <c r="U49" s="17"/>
      <c r="V49" s="15">
        <v>42709</v>
      </c>
      <c r="W49" s="9">
        <v>1450.36</v>
      </c>
      <c r="X49" s="16">
        <f t="shared" si="26"/>
        <v>1.3808721588555173E-3</v>
      </c>
      <c r="Y49" s="9">
        <f t="shared" si="0"/>
        <v>3.5657997587534851E-5</v>
      </c>
      <c r="Z49" s="17">
        <f t="shared" si="13"/>
        <v>98.386188651087068</v>
      </c>
      <c r="AA49" s="17">
        <f t="shared" si="14"/>
        <v>98.54687556347308</v>
      </c>
      <c r="AB49" s="17">
        <f t="shared" si="15"/>
        <v>98.250517247227222</v>
      </c>
      <c r="AC49" s="17">
        <f t="shared" si="4"/>
        <v>98.407478402696142</v>
      </c>
      <c r="AD49" s="17"/>
      <c r="AE49" s="15">
        <v>42709</v>
      </c>
      <c r="AF49" s="9">
        <v>59377.17</v>
      </c>
      <c r="AG49" s="16">
        <f t="shared" si="16"/>
        <v>1.2586309555426833E-3</v>
      </c>
      <c r="AH49" s="17">
        <f t="shared" si="17"/>
        <v>97.989809432257459</v>
      </c>
      <c r="AI49" s="17"/>
      <c r="AJ49" s="17"/>
      <c r="AK49" s="15">
        <v>42709</v>
      </c>
      <c r="AL49" s="9">
        <v>38349.360000000001</v>
      </c>
      <c r="AM49" s="16">
        <f t="shared" si="18"/>
        <v>1.4025091622678065E-3</v>
      </c>
      <c r="AN49" s="17">
        <f t="shared" si="19"/>
        <v>98.976945858577992</v>
      </c>
      <c r="AO49" s="17"/>
      <c r="AP49" s="17"/>
      <c r="AQ49" s="9">
        <f t="shared" si="1"/>
        <v>97.411839374527815</v>
      </c>
      <c r="AR49" s="9">
        <f t="shared" si="2"/>
        <v>98.976945858577992</v>
      </c>
      <c r="AS49" s="9">
        <f t="shared" si="3"/>
        <v>98.131073892855341</v>
      </c>
      <c r="AT49" s="17"/>
      <c r="AU49" s="17"/>
      <c r="AV49" s="17"/>
      <c r="AW49" s="17"/>
      <c r="AX49" s="15"/>
    </row>
    <row r="50" spans="2:50" x14ac:dyDescent="0.2">
      <c r="B50" s="15">
        <v>42710</v>
      </c>
      <c r="C50" s="9">
        <v>34723.47</v>
      </c>
      <c r="D50" s="16">
        <f t="shared" si="5"/>
        <v>1.0600604842778694E-3</v>
      </c>
      <c r="E50" s="17">
        <f t="shared" si="6"/>
        <v>97.515101816149581</v>
      </c>
      <c r="F50" s="17"/>
      <c r="G50" s="15">
        <v>42710</v>
      </c>
      <c r="H50" s="9">
        <v>34455.300000000003</v>
      </c>
      <c r="I50" s="16">
        <f t="shared" si="7"/>
        <v>1.0936246101564961E-3</v>
      </c>
      <c r="J50" s="17">
        <f t="shared" si="8"/>
        <v>98.24856456546884</v>
      </c>
      <c r="K50" s="17"/>
      <c r="L50" s="15">
        <v>42710</v>
      </c>
      <c r="M50" s="9">
        <v>38287.230000000003</v>
      </c>
      <c r="N50" s="16">
        <f t="shared" si="9"/>
        <v>1.3424556503180973E-3</v>
      </c>
      <c r="O50" s="17">
        <f t="shared" si="10"/>
        <v>98.253884953288193</v>
      </c>
      <c r="P50" s="17"/>
      <c r="Q50" s="15">
        <v>42710</v>
      </c>
      <c r="R50" s="9">
        <v>36098.9</v>
      </c>
      <c r="S50" s="16">
        <f t="shared" si="11"/>
        <v>1.270348458246362E-3</v>
      </c>
      <c r="T50" s="17">
        <f t="shared" si="12"/>
        <v>98.269131146465497</v>
      </c>
      <c r="U50" s="17"/>
      <c r="V50" s="15">
        <v>42710</v>
      </c>
      <c r="W50" s="9">
        <v>1451.14</v>
      </c>
      <c r="X50" s="16">
        <f t="shared" si="26"/>
        <v>5.3779751234195317E-4</v>
      </c>
      <c r="Y50" s="9">
        <f t="shared" si="0"/>
        <v>3.5657997587534851E-5</v>
      </c>
      <c r="Z50" s="17">
        <f t="shared" si="13"/>
        <v>98.439100498592424</v>
      </c>
      <c r="AA50" s="17">
        <f t="shared" si="14"/>
        <v>98.603387812251285</v>
      </c>
      <c r="AB50" s="17">
        <f t="shared" si="15"/>
        <v>98.386188651087068</v>
      </c>
      <c r="AC50" s="17">
        <f t="shared" si="4"/>
        <v>98.54687556347308</v>
      </c>
      <c r="AD50" s="17"/>
      <c r="AE50" s="15">
        <v>42710</v>
      </c>
      <c r="AF50" s="9">
        <v>59439.9</v>
      </c>
      <c r="AG50" s="16">
        <f t="shared" si="16"/>
        <v>1.0564666520820332E-3</v>
      </c>
      <c r="AH50" s="17">
        <f t="shared" si="17"/>
        <v>98.09333239816651</v>
      </c>
      <c r="AI50" s="17"/>
      <c r="AJ50" s="17"/>
      <c r="AK50" s="15">
        <v>42710</v>
      </c>
      <c r="AL50" s="9">
        <v>38394.89</v>
      </c>
      <c r="AM50" s="16">
        <f t="shared" si="18"/>
        <v>1.1872427597225954E-3</v>
      </c>
      <c r="AN50" s="17">
        <f t="shared" si="19"/>
        <v>99.094455520928037</v>
      </c>
      <c r="AO50" s="17"/>
      <c r="AP50" s="17"/>
      <c r="AQ50" s="9">
        <f t="shared" si="1"/>
        <v>97.515101816149581</v>
      </c>
      <c r="AR50" s="9">
        <f t="shared" si="2"/>
        <v>99.094455520928037</v>
      </c>
      <c r="AS50" s="9">
        <f t="shared" si="3"/>
        <v>98.245745066744448</v>
      </c>
      <c r="AT50" s="17"/>
      <c r="AU50" s="17"/>
      <c r="AV50" s="17"/>
      <c r="AW50" s="17"/>
      <c r="AX50" s="15"/>
    </row>
    <row r="51" spans="2:50" x14ac:dyDescent="0.2">
      <c r="B51" s="15">
        <v>42711</v>
      </c>
      <c r="C51" s="9">
        <v>34735.160000000003</v>
      </c>
      <c r="D51" s="16">
        <f t="shared" si="5"/>
        <v>3.366599017897709E-4</v>
      </c>
      <c r="E51" s="17">
        <f t="shared" si="6"/>
        <v>97.547931240750032</v>
      </c>
      <c r="F51" s="17"/>
      <c r="G51" s="15">
        <v>42711</v>
      </c>
      <c r="H51" s="9">
        <v>34458.379999999997</v>
      </c>
      <c r="I51" s="16">
        <f t="shared" si="7"/>
        <v>8.9391182198195196E-5</v>
      </c>
      <c r="J51" s="17">
        <f t="shared" si="8"/>
        <v>98.257347120804624</v>
      </c>
      <c r="K51" s="17"/>
      <c r="L51" s="15">
        <v>42711</v>
      </c>
      <c r="M51" s="9">
        <v>38302.68</v>
      </c>
      <c r="N51" s="16">
        <f t="shared" si="9"/>
        <v>4.0352880059479901E-4</v>
      </c>
      <c r="O51" s="17">
        <f t="shared" si="10"/>
        <v>98.293533225637177</v>
      </c>
      <c r="P51" s="17"/>
      <c r="Q51" s="15">
        <v>42711</v>
      </c>
      <c r="R51" s="9">
        <v>36113</v>
      </c>
      <c r="S51" s="16">
        <f t="shared" si="11"/>
        <v>3.9059361919613345E-4</v>
      </c>
      <c r="T51" s="17">
        <f t="shared" si="12"/>
        <v>98.30751444205525</v>
      </c>
      <c r="U51" s="17"/>
      <c r="V51" s="15">
        <v>42711</v>
      </c>
      <c r="W51" s="9">
        <v>1452.21</v>
      </c>
      <c r="X51" s="16">
        <f t="shared" si="26"/>
        <v>7.3735132378671686E-4</v>
      </c>
      <c r="Y51" s="9">
        <f t="shared" si="0"/>
        <v>3.5657997587534851E-5</v>
      </c>
      <c r="Z51" s="17">
        <f t="shared" si="13"/>
        <v>98.511684699657437</v>
      </c>
      <c r="AA51" s="17">
        <f t="shared" si="14"/>
        <v>98.679609150149233</v>
      </c>
      <c r="AB51" s="17">
        <f t="shared" si="15"/>
        <v>98.439100498592424</v>
      </c>
      <c r="AC51" s="17">
        <f t="shared" si="4"/>
        <v>98.603387812251285</v>
      </c>
      <c r="AD51" s="17"/>
      <c r="AE51" s="15">
        <v>42711</v>
      </c>
      <c r="AF51" s="9">
        <v>59451.05</v>
      </c>
      <c r="AG51" s="16">
        <f t="shared" si="16"/>
        <v>1.8758443402489E-4</v>
      </c>
      <c r="AH51" s="17">
        <f t="shared" si="17"/>
        <v>98.111733180406034</v>
      </c>
      <c r="AI51" s="17"/>
      <c r="AJ51" s="17"/>
      <c r="AK51" s="15">
        <v>42711</v>
      </c>
      <c r="AL51" s="9">
        <v>38393.300000000003</v>
      </c>
      <c r="AM51" s="16">
        <f t="shared" si="18"/>
        <v>-4.1411760783649498E-5</v>
      </c>
      <c r="AN51" s="17">
        <f t="shared" si="19"/>
        <v>99.090351845041013</v>
      </c>
      <c r="AO51" s="17"/>
      <c r="AP51" s="17"/>
      <c r="AQ51" s="9">
        <f t="shared" si="1"/>
        <v>97.547931240750032</v>
      </c>
      <c r="AR51" s="9">
        <f t="shared" si="2"/>
        <v>99.090351845041013</v>
      </c>
      <c r="AS51" s="9">
        <f t="shared" si="3"/>
        <v>98.268068509115707</v>
      </c>
      <c r="AT51" s="17"/>
      <c r="AU51" s="17"/>
      <c r="AV51" s="17"/>
      <c r="AW51" s="17"/>
      <c r="AX51" s="15"/>
    </row>
    <row r="52" spans="2:50" x14ac:dyDescent="0.2">
      <c r="B52" s="15">
        <v>42712</v>
      </c>
      <c r="C52" s="9">
        <v>34735.160000000003</v>
      </c>
      <c r="D52" s="16">
        <f t="shared" si="5"/>
        <v>0</v>
      </c>
      <c r="E52" s="17">
        <f t="shared" si="6"/>
        <v>97.547931240750032</v>
      </c>
      <c r="F52" s="17"/>
      <c r="G52" s="15">
        <v>42712</v>
      </c>
      <c r="H52" s="9">
        <v>34458.379999999997</v>
      </c>
      <c r="I52" s="16">
        <f t="shared" si="7"/>
        <v>0</v>
      </c>
      <c r="J52" s="17">
        <f t="shared" si="8"/>
        <v>98.257347120804624</v>
      </c>
      <c r="K52" s="17"/>
      <c r="L52" s="15">
        <v>42712</v>
      </c>
      <c r="M52" s="9">
        <v>38302.68</v>
      </c>
      <c r="N52" s="16">
        <f t="shared" si="9"/>
        <v>0</v>
      </c>
      <c r="O52" s="17">
        <f t="shared" si="10"/>
        <v>98.293533225637177</v>
      </c>
      <c r="P52" s="17"/>
      <c r="Q52" s="15">
        <v>42712</v>
      </c>
      <c r="R52" s="9">
        <v>36113</v>
      </c>
      <c r="S52" s="16">
        <f t="shared" si="11"/>
        <v>0</v>
      </c>
      <c r="T52" s="17">
        <f t="shared" si="12"/>
        <v>98.30751444205525</v>
      </c>
      <c r="U52" s="17"/>
      <c r="V52" s="15">
        <v>42712</v>
      </c>
      <c r="W52" s="9">
        <v>1452.36</v>
      </c>
      <c r="X52" s="16">
        <f t="shared" si="26"/>
        <v>1.0329084636517827E-4</v>
      </c>
      <c r="Y52" s="9">
        <f t="shared" si="0"/>
        <v>3.5657997587534851E-5</v>
      </c>
      <c r="Z52" s="17">
        <f t="shared" si="13"/>
        <v>98.521860054946927</v>
      </c>
      <c r="AA52" s="17">
        <f t="shared" si="14"/>
        <v>98.693320567762356</v>
      </c>
      <c r="AB52" s="17">
        <f t="shared" si="15"/>
        <v>98.511684699657437</v>
      </c>
      <c r="AC52" s="17">
        <f t="shared" si="4"/>
        <v>98.679609150149233</v>
      </c>
      <c r="AD52" s="17"/>
      <c r="AE52" s="15">
        <v>42712</v>
      </c>
      <c r="AF52" s="9">
        <v>59451.05</v>
      </c>
      <c r="AG52" s="16">
        <f t="shared" si="16"/>
        <v>0</v>
      </c>
      <c r="AH52" s="17">
        <f t="shared" si="17"/>
        <v>98.111733180406034</v>
      </c>
      <c r="AI52" s="17"/>
      <c r="AJ52" s="17"/>
      <c r="AK52" s="15">
        <v>42712</v>
      </c>
      <c r="AL52" s="9">
        <v>38393.300000000003</v>
      </c>
      <c r="AM52" s="16">
        <f t="shared" si="18"/>
        <v>0</v>
      </c>
      <c r="AN52" s="17">
        <f t="shared" si="19"/>
        <v>99.090351845041013</v>
      </c>
      <c r="AO52" s="17"/>
      <c r="AP52" s="17"/>
      <c r="AQ52" s="9">
        <f t="shared" si="1"/>
        <v>97.547931240750032</v>
      </c>
      <c r="AR52" s="9">
        <f t="shared" si="2"/>
        <v>99.090351845041013</v>
      </c>
      <c r="AS52" s="9">
        <f t="shared" si="3"/>
        <v>98.268068509115707</v>
      </c>
      <c r="AT52" s="17"/>
      <c r="AU52" s="17"/>
      <c r="AV52" s="17"/>
      <c r="AW52" s="17"/>
      <c r="AX52" s="15"/>
    </row>
    <row r="53" spans="2:50" x14ac:dyDescent="0.2">
      <c r="B53" s="15">
        <v>42713</v>
      </c>
      <c r="C53" s="9">
        <v>34782.720000000001</v>
      </c>
      <c r="D53" s="16">
        <f t="shared" si="5"/>
        <v>1.3692178184869785E-3</v>
      </c>
      <c r="E53" s="17">
        <f t="shared" si="6"/>
        <v>97.681495606361409</v>
      </c>
      <c r="F53" s="17"/>
      <c r="G53" s="15">
        <v>42713</v>
      </c>
      <c r="H53" s="9">
        <v>34502.230000000003</v>
      </c>
      <c r="I53" s="16">
        <f t="shared" si="7"/>
        <v>1.2725496671639469E-3</v>
      </c>
      <c r="J53" s="17">
        <f t="shared" si="8"/>
        <v>98.38238447517962</v>
      </c>
      <c r="K53" s="17"/>
      <c r="L53" s="15">
        <v>42713</v>
      </c>
      <c r="M53" s="9">
        <v>38372.559999999998</v>
      </c>
      <c r="N53" s="16">
        <f t="shared" si="9"/>
        <v>1.8244154194952955E-3</v>
      </c>
      <c r="O53" s="17">
        <f t="shared" si="10"/>
        <v>98.472861463290698</v>
      </c>
      <c r="P53" s="17"/>
      <c r="Q53" s="15">
        <v>42713</v>
      </c>
      <c r="R53" s="9">
        <v>36169.300000000003</v>
      </c>
      <c r="S53" s="16">
        <f t="shared" si="11"/>
        <v>1.5589953756265373E-3</v>
      </c>
      <c r="T53" s="17">
        <f t="shared" si="12"/>
        <v>98.46077540245976</v>
      </c>
      <c r="U53" s="17"/>
      <c r="V53" s="15">
        <v>42713</v>
      </c>
      <c r="W53" s="9">
        <v>1452.57</v>
      </c>
      <c r="X53" s="16">
        <f t="shared" si="26"/>
        <v>1.445922498555241E-4</v>
      </c>
      <c r="Y53" s="9">
        <f t="shared" si="0"/>
        <v>3.5657997587534851E-5</v>
      </c>
      <c r="Z53" s="17">
        <f t="shared" si="13"/>
        <v>98.536105552352225</v>
      </c>
      <c r="AA53" s="17">
        <f t="shared" si="14"/>
        <v>98.711110063215671</v>
      </c>
      <c r="AB53" s="17">
        <f t="shared" si="15"/>
        <v>98.521860054946927</v>
      </c>
      <c r="AC53" s="17">
        <f t="shared" si="4"/>
        <v>98.693320567762356</v>
      </c>
      <c r="AD53" s="17"/>
      <c r="AE53" s="15">
        <v>42713</v>
      </c>
      <c r="AF53" s="9">
        <v>59526.879999999997</v>
      </c>
      <c r="AG53" s="16">
        <f t="shared" si="16"/>
        <v>1.2755031239986003E-3</v>
      </c>
      <c r="AH53" s="17">
        <f t="shared" si="17"/>
        <v>98.236875002578557</v>
      </c>
      <c r="AI53" s="17"/>
      <c r="AJ53" s="17"/>
      <c r="AK53" s="15">
        <v>42713</v>
      </c>
      <c r="AL53" s="9">
        <v>38444.379999999997</v>
      </c>
      <c r="AM53" s="16">
        <f t="shared" si="18"/>
        <v>1.3304404674772119E-3</v>
      </c>
      <c r="AN53" s="17">
        <f t="shared" si="19"/>
        <v>99.22218565907221</v>
      </c>
      <c r="AO53" s="17"/>
      <c r="AP53" s="17"/>
      <c r="AQ53" s="9">
        <f t="shared" si="1"/>
        <v>97.681495606361409</v>
      </c>
      <c r="AR53" s="9">
        <f t="shared" si="2"/>
        <v>99.22218565907221</v>
      </c>
      <c r="AS53" s="9">
        <f t="shared" si="3"/>
        <v>98.409429601490388</v>
      </c>
      <c r="AT53" s="17"/>
      <c r="AU53" s="17"/>
      <c r="AV53" s="17"/>
      <c r="AW53" s="17"/>
      <c r="AX53" s="15"/>
    </row>
    <row r="54" spans="2:50" x14ac:dyDescent="0.2">
      <c r="B54" s="15">
        <v>42714</v>
      </c>
      <c r="C54" s="9">
        <v>34782.720000000001</v>
      </c>
      <c r="D54" s="16">
        <f t="shared" si="5"/>
        <v>0</v>
      </c>
      <c r="E54" s="17">
        <f t="shared" si="6"/>
        <v>97.681495606361409</v>
      </c>
      <c r="F54" s="17"/>
      <c r="G54" s="15">
        <v>42714</v>
      </c>
      <c r="H54" s="9">
        <v>34502.230000000003</v>
      </c>
      <c r="I54" s="16">
        <f t="shared" si="7"/>
        <v>0</v>
      </c>
      <c r="J54" s="17">
        <f t="shared" si="8"/>
        <v>98.38238447517962</v>
      </c>
      <c r="K54" s="17"/>
      <c r="L54" s="15">
        <v>42714</v>
      </c>
      <c r="M54" s="9">
        <v>38372.559999999998</v>
      </c>
      <c r="N54" s="16">
        <f t="shared" si="9"/>
        <v>0</v>
      </c>
      <c r="O54" s="17">
        <f t="shared" si="10"/>
        <v>98.472861463290698</v>
      </c>
      <c r="P54" s="17"/>
      <c r="Q54" s="15">
        <v>42714</v>
      </c>
      <c r="R54" s="9">
        <v>36169.300000000003</v>
      </c>
      <c r="S54" s="16">
        <f t="shared" si="11"/>
        <v>0</v>
      </c>
      <c r="T54" s="17">
        <f t="shared" si="12"/>
        <v>98.46077540245976</v>
      </c>
      <c r="U54" s="17"/>
      <c r="V54" s="15">
        <v>42714</v>
      </c>
      <c r="W54" s="9">
        <v>1452.67</v>
      </c>
      <c r="X54" s="16">
        <f t="shared" si="26"/>
        <v>6.8843498076009979E-5</v>
      </c>
      <c r="Y54" s="9">
        <f t="shared" si="0"/>
        <v>3.5657997587534851E-5</v>
      </c>
      <c r="Z54" s="17">
        <f t="shared" si="13"/>
        <v>98.542889122545233</v>
      </c>
      <c r="AA54" s="17">
        <f t="shared" si="14"/>
        <v>98.721425521855892</v>
      </c>
      <c r="AB54" s="17">
        <f t="shared" si="15"/>
        <v>98.536105552352225</v>
      </c>
      <c r="AC54" s="17">
        <f t="shared" si="4"/>
        <v>98.711110063215671</v>
      </c>
      <c r="AD54" s="17"/>
      <c r="AE54" s="15">
        <v>42714</v>
      </c>
      <c r="AF54" s="9">
        <v>59526.879999999997</v>
      </c>
      <c r="AG54" s="16">
        <f t="shared" si="16"/>
        <v>0</v>
      </c>
      <c r="AH54" s="17">
        <f t="shared" si="17"/>
        <v>98.236875002578557</v>
      </c>
      <c r="AI54" s="17"/>
      <c r="AJ54" s="17"/>
      <c r="AK54" s="15">
        <v>42714</v>
      </c>
      <c r="AL54" s="9">
        <v>38444.379999999997</v>
      </c>
      <c r="AM54" s="16">
        <f t="shared" si="18"/>
        <v>0</v>
      </c>
      <c r="AN54" s="17">
        <f t="shared" si="19"/>
        <v>99.22218565907221</v>
      </c>
      <c r="AO54" s="17"/>
      <c r="AP54" s="17"/>
      <c r="AQ54" s="9">
        <f t="shared" si="1"/>
        <v>97.681495606361409</v>
      </c>
      <c r="AR54" s="9">
        <f t="shared" si="2"/>
        <v>99.22218565907221</v>
      </c>
      <c r="AS54" s="9">
        <f t="shared" si="3"/>
        <v>98.409429601490388</v>
      </c>
      <c r="AT54" s="17"/>
      <c r="AU54" s="17"/>
      <c r="AV54" s="17"/>
      <c r="AW54" s="17"/>
      <c r="AX54" s="15"/>
    </row>
    <row r="55" spans="2:50" x14ac:dyDescent="0.2">
      <c r="B55" s="15">
        <v>42715</v>
      </c>
      <c r="C55" s="9">
        <v>34782.720000000001</v>
      </c>
      <c r="D55" s="16">
        <f t="shared" si="5"/>
        <v>0</v>
      </c>
      <c r="E55" s="17">
        <f t="shared" si="6"/>
        <v>97.681495606361409</v>
      </c>
      <c r="F55" s="17"/>
      <c r="G55" s="15">
        <v>42715</v>
      </c>
      <c r="H55" s="9">
        <v>34502.230000000003</v>
      </c>
      <c r="I55" s="16">
        <f t="shared" si="7"/>
        <v>0</v>
      </c>
      <c r="J55" s="17">
        <f t="shared" si="8"/>
        <v>98.38238447517962</v>
      </c>
      <c r="K55" s="17"/>
      <c r="L55" s="15">
        <v>42715</v>
      </c>
      <c r="M55" s="9">
        <v>38372.559999999998</v>
      </c>
      <c r="N55" s="16">
        <f t="shared" si="9"/>
        <v>0</v>
      </c>
      <c r="O55" s="17">
        <f t="shared" si="10"/>
        <v>98.472861463290698</v>
      </c>
      <c r="P55" s="17"/>
      <c r="Q55" s="15">
        <v>42715</v>
      </c>
      <c r="R55" s="9">
        <v>36169.300000000003</v>
      </c>
      <c r="S55" s="16">
        <f t="shared" si="11"/>
        <v>0</v>
      </c>
      <c r="T55" s="17">
        <f t="shared" si="12"/>
        <v>98.46077540245976</v>
      </c>
      <c r="U55" s="17"/>
      <c r="V55" s="15">
        <v>42715</v>
      </c>
      <c r="W55" s="9">
        <v>1452.78</v>
      </c>
      <c r="X55" s="16">
        <f t="shared" si="26"/>
        <v>7.5722634872210648E-5</v>
      </c>
      <c r="Y55" s="9">
        <f t="shared" si="0"/>
        <v>3.5657997587534851E-5</v>
      </c>
      <c r="Z55" s="17">
        <f t="shared" si="13"/>
        <v>98.550351049757509</v>
      </c>
      <c r="AA55" s="17">
        <f t="shared" si="14"/>
        <v>98.732421176667842</v>
      </c>
      <c r="AB55" s="17">
        <f t="shared" si="15"/>
        <v>98.542889122545233</v>
      </c>
      <c r="AC55" s="17">
        <f t="shared" si="4"/>
        <v>98.721425521855892</v>
      </c>
      <c r="AD55" s="17"/>
      <c r="AE55" s="15">
        <v>42715</v>
      </c>
      <c r="AF55" s="9">
        <v>59526.879999999997</v>
      </c>
      <c r="AG55" s="16">
        <f t="shared" si="16"/>
        <v>0</v>
      </c>
      <c r="AH55" s="17">
        <f t="shared" si="17"/>
        <v>98.236875002578557</v>
      </c>
      <c r="AI55" s="17"/>
      <c r="AJ55" s="17"/>
      <c r="AK55" s="15">
        <v>42715</v>
      </c>
      <c r="AL55" s="9">
        <v>38444.379999999997</v>
      </c>
      <c r="AM55" s="16">
        <f t="shared" si="18"/>
        <v>0</v>
      </c>
      <c r="AN55" s="17">
        <f t="shared" si="19"/>
        <v>99.22218565907221</v>
      </c>
      <c r="AO55" s="17"/>
      <c r="AP55" s="17"/>
      <c r="AQ55" s="9">
        <f t="shared" si="1"/>
        <v>97.681495606361409</v>
      </c>
      <c r="AR55" s="9">
        <f t="shared" si="2"/>
        <v>99.22218565907221</v>
      </c>
      <c r="AS55" s="9">
        <f t="shared" si="3"/>
        <v>98.409429601490388</v>
      </c>
      <c r="AT55" s="17"/>
      <c r="AU55" s="17"/>
      <c r="AV55" s="17"/>
      <c r="AW55" s="17"/>
      <c r="AX55" s="15"/>
    </row>
    <row r="56" spans="2:50" x14ac:dyDescent="0.2">
      <c r="B56" s="15">
        <v>42716</v>
      </c>
      <c r="C56" s="9">
        <v>34767.61</v>
      </c>
      <c r="D56" s="16">
        <f t="shared" si="5"/>
        <v>-4.3441110988451381E-4</v>
      </c>
      <c r="E56" s="17">
        <f t="shared" si="6"/>
        <v>97.639061679439877</v>
      </c>
      <c r="F56" s="17"/>
      <c r="G56" s="15">
        <v>42716</v>
      </c>
      <c r="H56" s="9">
        <v>34515.699999999997</v>
      </c>
      <c r="I56" s="16">
        <f t="shared" si="7"/>
        <v>3.9040954744073986E-4</v>
      </c>
      <c r="J56" s="17">
        <f t="shared" si="8"/>
        <v>98.420793897378715</v>
      </c>
      <c r="K56" s="17"/>
      <c r="L56" s="15">
        <v>42716</v>
      </c>
      <c r="M56" s="9">
        <v>38370.22</v>
      </c>
      <c r="N56" s="16">
        <f t="shared" si="9"/>
        <v>-6.0981076060562245E-5</v>
      </c>
      <c r="O56" s="17">
        <f t="shared" si="10"/>
        <v>98.466856482235897</v>
      </c>
      <c r="P56" s="17"/>
      <c r="Q56" s="15">
        <v>42716</v>
      </c>
      <c r="R56" s="9">
        <v>36175.86</v>
      </c>
      <c r="S56" s="16">
        <f t="shared" si="11"/>
        <v>1.8136928278944531E-4</v>
      </c>
      <c r="T56" s="17">
        <f t="shared" si="12"/>
        <v>98.478633162677397</v>
      </c>
      <c r="U56" s="17"/>
      <c r="V56" s="15">
        <v>42716</v>
      </c>
      <c r="W56" s="9">
        <v>1451.64</v>
      </c>
      <c r="X56" s="16">
        <f t="shared" si="26"/>
        <v>-7.8470243257744432E-4</v>
      </c>
      <c r="Y56" s="9">
        <f t="shared" si="0"/>
        <v>3.5657997587534851E-5</v>
      </c>
      <c r="Z56" s="17">
        <f t="shared" si="13"/>
        <v>98.473018349557407</v>
      </c>
      <c r="AA56" s="17">
        <f t="shared" si="14"/>
        <v>98.658466206032372</v>
      </c>
      <c r="AB56" s="17">
        <f t="shared" si="15"/>
        <v>98.550351049757509</v>
      </c>
      <c r="AC56" s="17">
        <f t="shared" si="4"/>
        <v>98.732421176667842</v>
      </c>
      <c r="AD56" s="17"/>
      <c r="AE56" s="15">
        <v>42716</v>
      </c>
      <c r="AF56" s="9">
        <v>59513.21</v>
      </c>
      <c r="AG56" s="16">
        <f t="shared" si="16"/>
        <v>-2.2964415403592398E-4</v>
      </c>
      <c r="AH56" s="17">
        <f t="shared" si="17"/>
        <v>98.21431547852346</v>
      </c>
      <c r="AI56" s="17"/>
      <c r="AJ56" s="17"/>
      <c r="AK56" s="15">
        <v>42716</v>
      </c>
      <c r="AL56" s="9">
        <v>38447.5</v>
      </c>
      <c r="AM56" s="16">
        <f t="shared" si="18"/>
        <v>8.115620540638524E-5</v>
      </c>
      <c r="AN56" s="17">
        <f t="shared" si="19"/>
        <v>99.230238155152435</v>
      </c>
      <c r="AO56" s="17"/>
      <c r="AP56" s="17"/>
      <c r="AQ56" s="9">
        <f t="shared" si="1"/>
        <v>97.639061679439877</v>
      </c>
      <c r="AR56" s="9">
        <f t="shared" si="2"/>
        <v>99.230238155152435</v>
      </c>
      <c r="AS56" s="9">
        <f t="shared" si="3"/>
        <v>98.408316475901302</v>
      </c>
      <c r="AT56" s="17"/>
      <c r="AU56" s="17"/>
      <c r="AV56" s="17"/>
      <c r="AW56" s="17"/>
      <c r="AX56" s="15"/>
    </row>
    <row r="57" spans="2:50" x14ac:dyDescent="0.2">
      <c r="B57" s="15">
        <v>42717</v>
      </c>
      <c r="C57" s="9">
        <v>34711.83</v>
      </c>
      <c r="D57" s="16">
        <f t="shared" si="5"/>
        <v>-1.604366823028669E-3</v>
      </c>
      <c r="E57" s="17">
        <f t="shared" si="6"/>
        <v>97.482412808249734</v>
      </c>
      <c r="F57" s="17"/>
      <c r="G57" s="15">
        <v>42717</v>
      </c>
      <c r="H57" s="9">
        <v>34484.68</v>
      </c>
      <c r="I57" s="16">
        <f t="shared" si="7"/>
        <v>-8.9872145139735515E-4</v>
      </c>
      <c r="J57" s="17">
        <f t="shared" si="8"/>
        <v>98.332341018639582</v>
      </c>
      <c r="K57" s="17"/>
      <c r="L57" s="15">
        <v>42717</v>
      </c>
      <c r="M57" s="9">
        <v>38330.99</v>
      </c>
      <c r="N57" s="16">
        <f t="shared" si="9"/>
        <v>-1.0224074816356232E-3</v>
      </c>
      <c r="O57" s="17">
        <f t="shared" si="10"/>
        <v>98.366183231475318</v>
      </c>
      <c r="P57" s="17"/>
      <c r="Q57" s="15">
        <v>42717</v>
      </c>
      <c r="R57" s="9">
        <v>36133.300000000003</v>
      </c>
      <c r="S57" s="16">
        <f t="shared" si="11"/>
        <v>-1.1764751411575958E-3</v>
      </c>
      <c r="T57" s="17">
        <f t="shared" si="12"/>
        <v>98.362775498826323</v>
      </c>
      <c r="U57" s="17"/>
      <c r="V57" s="15">
        <v>42717</v>
      </c>
      <c r="W57" s="9">
        <v>1453.11</v>
      </c>
      <c r="X57" s="16">
        <f t="shared" si="26"/>
        <v>1.0126477639083031E-3</v>
      </c>
      <c r="Y57" s="9">
        <f t="shared" si="0"/>
        <v>3.5657997587534851E-5</v>
      </c>
      <c r="Z57" s="17">
        <f t="shared" si="13"/>
        <v>98.572736831394394</v>
      </c>
      <c r="AA57" s="17">
        <f t="shared" si="14"/>
        <v>98.761890444576494</v>
      </c>
      <c r="AB57" s="17">
        <f t="shared" si="15"/>
        <v>98.473018349557407</v>
      </c>
      <c r="AC57" s="17">
        <f t="shared" si="4"/>
        <v>98.658466206032372</v>
      </c>
      <c r="AD57" s="17"/>
      <c r="AE57" s="15">
        <v>42717</v>
      </c>
      <c r="AF57" s="9">
        <v>59437.16</v>
      </c>
      <c r="AG57" s="16">
        <f t="shared" si="16"/>
        <v>-1.2778675524307559E-3</v>
      </c>
      <c r="AH57" s="17">
        <f t="shared" si="17"/>
        <v>98.088810591589251</v>
      </c>
      <c r="AI57" s="17"/>
      <c r="AJ57" s="17"/>
      <c r="AK57" s="15">
        <v>42717</v>
      </c>
      <c r="AL57" s="9">
        <v>38409.61</v>
      </c>
      <c r="AM57" s="16">
        <f t="shared" si="18"/>
        <v>-9.8549970739314485E-4</v>
      </c>
      <c r="AN57" s="17">
        <f t="shared" si="19"/>
        <v>99.132446784485978</v>
      </c>
      <c r="AO57" s="17"/>
      <c r="AP57" s="17"/>
      <c r="AQ57" s="9">
        <f t="shared" si="1"/>
        <v>97.482412808249734</v>
      </c>
      <c r="AR57" s="9">
        <f t="shared" si="2"/>
        <v>99.132446784485978</v>
      </c>
      <c r="AS57" s="9">
        <f t="shared" si="3"/>
        <v>98.294161655544372</v>
      </c>
      <c r="AT57" s="17"/>
      <c r="AU57" s="17"/>
      <c r="AV57" s="17"/>
      <c r="AW57" s="17"/>
      <c r="AX57" s="15"/>
    </row>
    <row r="58" spans="2:50" x14ac:dyDescent="0.2">
      <c r="B58" s="15">
        <v>42718</v>
      </c>
      <c r="C58" s="9">
        <v>34771.949999999997</v>
      </c>
      <c r="D58" s="16">
        <f t="shared" si="5"/>
        <v>1.7319743730017656E-3</v>
      </c>
      <c r="E58" s="17">
        <f t="shared" si="6"/>
        <v>97.651249849052007</v>
      </c>
      <c r="F58" s="17"/>
      <c r="G58" s="15">
        <v>42718</v>
      </c>
      <c r="H58" s="9">
        <v>34546.410000000003</v>
      </c>
      <c r="I58" s="16">
        <f t="shared" si="7"/>
        <v>1.7900702572852811E-3</v>
      </c>
      <c r="J58" s="17">
        <f t="shared" si="8"/>
        <v>98.508362817626278</v>
      </c>
      <c r="K58" s="17"/>
      <c r="L58" s="15">
        <v>42718</v>
      </c>
      <c r="M58" s="9">
        <v>38399.78</v>
      </c>
      <c r="N58" s="16">
        <f t="shared" si="9"/>
        <v>1.7946314457311097E-3</v>
      </c>
      <c r="O58" s="17">
        <f t="shared" si="10"/>
        <v>98.542714277099066</v>
      </c>
      <c r="P58" s="17"/>
      <c r="Q58" s="15">
        <v>42718</v>
      </c>
      <c r="R58" s="9">
        <v>36194.239999999998</v>
      </c>
      <c r="S58" s="16">
        <f t="shared" si="11"/>
        <v>1.6865329211557256E-3</v>
      </c>
      <c r="T58" s="17">
        <f t="shared" si="12"/>
        <v>98.528667557921338</v>
      </c>
      <c r="U58" s="17"/>
      <c r="V58" s="15">
        <v>42718</v>
      </c>
      <c r="W58" s="9">
        <v>1458.61</v>
      </c>
      <c r="X58" s="16">
        <f t="shared" si="26"/>
        <v>3.7849853073752548E-3</v>
      </c>
      <c r="Y58" s="9">
        <f t="shared" si="0"/>
        <v>3.5657997587534851E-5</v>
      </c>
      <c r="Z58" s="17">
        <f t="shared" si="13"/>
        <v>98.94583319200899</v>
      </c>
      <c r="AA58" s="17">
        <f t="shared" si="14"/>
        <v>99.139224400089034</v>
      </c>
      <c r="AB58" s="17">
        <f t="shared" si="15"/>
        <v>98.572736831394394</v>
      </c>
      <c r="AC58" s="17">
        <f t="shared" si="4"/>
        <v>98.761890444576494</v>
      </c>
      <c r="AD58" s="17"/>
      <c r="AE58" s="15">
        <v>42718</v>
      </c>
      <c r="AF58" s="9">
        <v>59540.83</v>
      </c>
      <c r="AG58" s="16">
        <f t="shared" si="16"/>
        <v>1.7441950456582589E-3</v>
      </c>
      <c r="AH58" s="17">
        <f t="shared" si="17"/>
        <v>98.259896609057606</v>
      </c>
      <c r="AI58" s="17"/>
      <c r="AJ58" s="17"/>
      <c r="AK58" s="15">
        <v>42718</v>
      </c>
      <c r="AL58" s="9">
        <v>38467.06</v>
      </c>
      <c r="AM58" s="16">
        <f t="shared" si="18"/>
        <v>1.495719430631981E-3</v>
      </c>
      <c r="AN58" s="17">
        <f t="shared" si="19"/>
        <v>99.280721111347631</v>
      </c>
      <c r="AO58" s="17"/>
      <c r="AP58" s="17"/>
      <c r="AQ58" s="9">
        <f t="shared" si="1"/>
        <v>97.651249849052007</v>
      </c>
      <c r="AR58" s="9">
        <f t="shared" si="2"/>
        <v>99.280721111347631</v>
      </c>
      <c r="AS58" s="9">
        <f t="shared" si="3"/>
        <v>98.461935370350659</v>
      </c>
      <c r="AT58" s="17"/>
      <c r="AU58" s="17"/>
      <c r="AV58" s="17"/>
      <c r="AW58" s="17"/>
      <c r="AX58" s="15"/>
    </row>
    <row r="59" spans="2:50" x14ac:dyDescent="0.2">
      <c r="B59" s="15">
        <v>42719</v>
      </c>
      <c r="C59" s="9">
        <v>34880.92</v>
      </c>
      <c r="D59" s="16">
        <f t="shared" si="5"/>
        <v>3.1338478284939075E-3</v>
      </c>
      <c r="E59" s="17">
        <f t="shared" si="6"/>
        <v>97.95727400634118</v>
      </c>
      <c r="F59" s="17"/>
      <c r="G59" s="15">
        <v>42719</v>
      </c>
      <c r="H59" s="9">
        <v>34673.68</v>
      </c>
      <c r="I59" s="16">
        <f t="shared" si="7"/>
        <v>3.6840296864419919E-3</v>
      </c>
      <c r="J59" s="17">
        <f t="shared" si="8"/>
        <v>98.871270550609211</v>
      </c>
      <c r="K59" s="17"/>
      <c r="L59" s="15">
        <v>42719</v>
      </c>
      <c r="M59" s="9">
        <v>38548.620000000003</v>
      </c>
      <c r="N59" s="16">
        <f t="shared" si="9"/>
        <v>3.8760638732826536E-3</v>
      </c>
      <c r="O59" s="17">
        <f t="shared" si="10"/>
        <v>98.924672131883739</v>
      </c>
      <c r="P59" s="17"/>
      <c r="Q59" s="15">
        <v>42719</v>
      </c>
      <c r="R59" s="9">
        <v>36324.660000000003</v>
      </c>
      <c r="S59" s="16">
        <f t="shared" si="11"/>
        <v>3.6033357793949783E-3</v>
      </c>
      <c r="T59" s="17">
        <f t="shared" si="12"/>
        <v>98.883699431028916</v>
      </c>
      <c r="U59" s="17"/>
      <c r="V59" s="15">
        <v>42719</v>
      </c>
      <c r="W59" s="9">
        <v>1457.98</v>
      </c>
      <c r="X59" s="16">
        <f t="shared" si="26"/>
        <v>-4.3191805897391244E-4</v>
      </c>
      <c r="Y59" s="9">
        <f t="shared" si="0"/>
        <v>3.5657997587534851E-5</v>
      </c>
      <c r="Z59" s="17">
        <f t="shared" si="13"/>
        <v>98.903096699793139</v>
      </c>
      <c r="AA59" s="17">
        <f t="shared" si="14"/>
        <v>99.099939484942453</v>
      </c>
      <c r="AB59" s="17">
        <f t="shared" si="15"/>
        <v>98.94583319200899</v>
      </c>
      <c r="AC59" s="17">
        <f t="shared" si="4"/>
        <v>99.139224400089034</v>
      </c>
      <c r="AD59" s="17"/>
      <c r="AE59" s="15">
        <v>42719</v>
      </c>
      <c r="AF59" s="9">
        <v>59733.7</v>
      </c>
      <c r="AG59" s="16">
        <f t="shared" si="16"/>
        <v>3.2392897445332469E-3</v>
      </c>
      <c r="AH59" s="17">
        <f t="shared" si="17"/>
        <v>98.578188884442227</v>
      </c>
      <c r="AI59" s="17"/>
      <c r="AJ59" s="17"/>
      <c r="AK59" s="15">
        <v>42719</v>
      </c>
      <c r="AL59" s="9">
        <v>38589.129999999997</v>
      </c>
      <c r="AM59" s="16">
        <f t="shared" si="18"/>
        <v>3.1733644318021614E-3</v>
      </c>
      <c r="AN59" s="17">
        <f t="shared" si="19"/>
        <v>99.595775020486059</v>
      </c>
      <c r="AO59" s="17"/>
      <c r="AP59" s="17"/>
      <c r="AQ59" s="9">
        <f t="shared" si="1"/>
        <v>97.95727400634118</v>
      </c>
      <c r="AR59" s="9">
        <f t="shared" si="2"/>
        <v>99.595775020486059</v>
      </c>
      <c r="AS59" s="9">
        <f t="shared" si="3"/>
        <v>98.801813337465219</v>
      </c>
      <c r="AT59" s="17"/>
      <c r="AU59" s="17"/>
      <c r="AV59" s="17"/>
      <c r="AW59" s="17"/>
      <c r="AX59" s="15"/>
    </row>
    <row r="60" spans="2:50" x14ac:dyDescent="0.2">
      <c r="B60" s="15">
        <v>42720</v>
      </c>
      <c r="C60" s="9">
        <v>34838.46</v>
      </c>
      <c r="D60" s="16">
        <f t="shared" si="5"/>
        <v>-1.2172844064892718E-3</v>
      </c>
      <c r="E60" s="17">
        <f t="shared" si="6"/>
        <v>97.838032144191061</v>
      </c>
      <c r="F60" s="17"/>
      <c r="G60" s="15">
        <v>42720</v>
      </c>
      <c r="H60" s="9">
        <v>34664.93</v>
      </c>
      <c r="I60" s="16">
        <f t="shared" si="7"/>
        <v>-2.5235279324264948E-4</v>
      </c>
      <c r="J60" s="17">
        <f t="shared" si="8"/>
        <v>98.84632010931432</v>
      </c>
      <c r="K60" s="17"/>
      <c r="L60" s="15">
        <v>42720</v>
      </c>
      <c r="M60" s="9">
        <v>38494.97</v>
      </c>
      <c r="N60" s="16">
        <f t="shared" si="9"/>
        <v>-1.3917489134500638E-3</v>
      </c>
      <c r="O60" s="17">
        <f t="shared" si="10"/>
        <v>98.786993826930782</v>
      </c>
      <c r="P60" s="17"/>
      <c r="Q60" s="15">
        <v>42720</v>
      </c>
      <c r="R60" s="9">
        <v>36295.54</v>
      </c>
      <c r="S60" s="16">
        <f t="shared" si="11"/>
        <v>-8.0165925847630604E-4</v>
      </c>
      <c r="T60" s="17">
        <f t="shared" si="12"/>
        <v>98.804428397867639</v>
      </c>
      <c r="U60" s="17"/>
      <c r="V60" s="15">
        <v>42720</v>
      </c>
      <c r="W60" s="9">
        <v>1459.52</v>
      </c>
      <c r="X60" s="16">
        <f t="shared" si="26"/>
        <v>1.0562559157190066E-3</v>
      </c>
      <c r="Y60" s="9">
        <f t="shared" si="0"/>
        <v>3.5657997587534851E-5</v>
      </c>
      <c r="Z60" s="17">
        <f t="shared" si="13"/>
        <v>99.00756368076523</v>
      </c>
      <c r="AA60" s="17">
        <f t="shared" si="14"/>
        <v>99.208148087673905</v>
      </c>
      <c r="AB60" s="17">
        <f t="shared" si="15"/>
        <v>98.903096699793139</v>
      </c>
      <c r="AC60" s="17">
        <f t="shared" si="4"/>
        <v>99.099939484942453</v>
      </c>
      <c r="AD60" s="17"/>
      <c r="AE60" s="15">
        <v>42720</v>
      </c>
      <c r="AF60" s="9">
        <v>59687.31</v>
      </c>
      <c r="AG60" s="16">
        <f t="shared" si="16"/>
        <v>-7.7661353641245157E-4</v>
      </c>
      <c r="AH60" s="17">
        <f t="shared" si="17"/>
        <v>98.501631728559545</v>
      </c>
      <c r="AI60" s="17"/>
      <c r="AJ60" s="17"/>
      <c r="AK60" s="15">
        <v>42720</v>
      </c>
      <c r="AL60" s="9">
        <v>38589.33</v>
      </c>
      <c r="AM60" s="16">
        <f t="shared" si="18"/>
        <v>5.1828066609527212E-6</v>
      </c>
      <c r="AN60" s="17">
        <f t="shared" si="19"/>
        <v>99.596291206132236</v>
      </c>
      <c r="AO60" s="17"/>
      <c r="AP60" s="17"/>
      <c r="AQ60" s="9">
        <f t="shared" si="1"/>
        <v>97.838032144191061</v>
      </c>
      <c r="AR60" s="9">
        <f t="shared" si="2"/>
        <v>99.596291206132236</v>
      </c>
      <c r="AS60" s="9">
        <f t="shared" si="3"/>
        <v>98.728949568832604</v>
      </c>
      <c r="AT60" s="17"/>
      <c r="AU60" s="17"/>
      <c r="AV60" s="17"/>
      <c r="AW60" s="17"/>
      <c r="AX60" s="15"/>
    </row>
    <row r="61" spans="2:50" x14ac:dyDescent="0.2">
      <c r="B61" s="15">
        <v>42721</v>
      </c>
      <c r="C61" s="9">
        <v>34838.46</v>
      </c>
      <c r="D61" s="16">
        <f t="shared" si="5"/>
        <v>0</v>
      </c>
      <c r="E61" s="17">
        <f t="shared" si="6"/>
        <v>97.838032144191061</v>
      </c>
      <c r="F61" s="17"/>
      <c r="G61" s="15">
        <v>42721</v>
      </c>
      <c r="H61" s="9">
        <v>34664.93</v>
      </c>
      <c r="I61" s="16">
        <f t="shared" si="7"/>
        <v>0</v>
      </c>
      <c r="J61" s="17">
        <f t="shared" si="8"/>
        <v>98.84632010931432</v>
      </c>
      <c r="K61" s="17"/>
      <c r="L61" s="15">
        <v>42721</v>
      </c>
      <c r="M61" s="9">
        <v>38494.97</v>
      </c>
      <c r="N61" s="16">
        <f t="shared" si="9"/>
        <v>0</v>
      </c>
      <c r="O61" s="17">
        <f t="shared" si="10"/>
        <v>98.786993826930782</v>
      </c>
      <c r="P61" s="17"/>
      <c r="Q61" s="15">
        <v>42721</v>
      </c>
      <c r="R61" s="9">
        <v>36295.54</v>
      </c>
      <c r="S61" s="16">
        <f t="shared" si="11"/>
        <v>0</v>
      </c>
      <c r="T61" s="17">
        <f t="shared" si="12"/>
        <v>98.804428397867639</v>
      </c>
      <c r="U61" s="17"/>
      <c r="V61" s="15">
        <v>42721</v>
      </c>
      <c r="W61" s="9">
        <v>1459.62</v>
      </c>
      <c r="X61" s="16">
        <f t="shared" si="26"/>
        <v>6.8515676386660118E-5</v>
      </c>
      <c r="Y61" s="9">
        <f t="shared" si="0"/>
        <v>3.5657997587534851E-5</v>
      </c>
      <c r="Z61" s="17">
        <f t="shared" si="13"/>
        <v>99.01434725095821</v>
      </c>
      <c r="AA61" s="17">
        <f t="shared" si="14"/>
        <v>99.218482964948379</v>
      </c>
      <c r="AB61" s="17">
        <f t="shared" si="15"/>
        <v>99.00756368076523</v>
      </c>
      <c r="AC61" s="17">
        <f t="shared" si="4"/>
        <v>99.208148087673905</v>
      </c>
      <c r="AD61" s="17"/>
      <c r="AE61" s="15">
        <v>42721</v>
      </c>
      <c r="AF61" s="9">
        <v>59687.31</v>
      </c>
      <c r="AG61" s="16">
        <f t="shared" si="16"/>
        <v>0</v>
      </c>
      <c r="AH61" s="17">
        <f t="shared" si="17"/>
        <v>98.501631728559545</v>
      </c>
      <c r="AI61" s="17"/>
      <c r="AJ61" s="17"/>
      <c r="AK61" s="15">
        <v>42721</v>
      </c>
      <c r="AL61" s="9">
        <v>38589.33</v>
      </c>
      <c r="AM61" s="16">
        <f t="shared" si="18"/>
        <v>0</v>
      </c>
      <c r="AN61" s="17">
        <f t="shared" si="19"/>
        <v>99.596291206132236</v>
      </c>
      <c r="AO61" s="17"/>
      <c r="AP61" s="17"/>
      <c r="AQ61" s="9">
        <f t="shared" si="1"/>
        <v>97.838032144191061</v>
      </c>
      <c r="AR61" s="9">
        <f t="shared" si="2"/>
        <v>99.596291206132236</v>
      </c>
      <c r="AS61" s="9">
        <f t="shared" si="3"/>
        <v>98.728949568832604</v>
      </c>
      <c r="AT61" s="17"/>
      <c r="AU61" s="17"/>
      <c r="AV61" s="17"/>
      <c r="AW61" s="17"/>
      <c r="AX61" s="15"/>
    </row>
    <row r="62" spans="2:50" x14ac:dyDescent="0.2">
      <c r="B62" s="15">
        <v>42722</v>
      </c>
      <c r="C62" s="9">
        <v>34838.46</v>
      </c>
      <c r="D62" s="16">
        <f t="shared" si="5"/>
        <v>0</v>
      </c>
      <c r="E62" s="17">
        <f t="shared" si="6"/>
        <v>97.838032144191061</v>
      </c>
      <c r="F62" s="17"/>
      <c r="G62" s="15">
        <v>42722</v>
      </c>
      <c r="H62" s="9">
        <v>34664.93</v>
      </c>
      <c r="I62" s="16">
        <f t="shared" si="7"/>
        <v>0</v>
      </c>
      <c r="J62" s="17">
        <f t="shared" si="8"/>
        <v>98.84632010931432</v>
      </c>
      <c r="K62" s="17"/>
      <c r="L62" s="15">
        <v>42722</v>
      </c>
      <c r="M62" s="9">
        <v>38494.97</v>
      </c>
      <c r="N62" s="16">
        <f t="shared" si="9"/>
        <v>0</v>
      </c>
      <c r="O62" s="17">
        <f t="shared" si="10"/>
        <v>98.786993826930782</v>
      </c>
      <c r="P62" s="17"/>
      <c r="Q62" s="15">
        <v>42722</v>
      </c>
      <c r="R62" s="9">
        <v>36295.54</v>
      </c>
      <c r="S62" s="16">
        <f t="shared" si="11"/>
        <v>0</v>
      </c>
      <c r="T62" s="17">
        <f t="shared" si="12"/>
        <v>98.804428397867639</v>
      </c>
      <c r="U62" s="17"/>
      <c r="V62" s="15">
        <v>42722</v>
      </c>
      <c r="W62" s="9">
        <v>1459.74</v>
      </c>
      <c r="X62" s="16">
        <f t="shared" si="26"/>
        <v>8.2213178772549966E-5</v>
      </c>
      <c r="Y62" s="9">
        <f t="shared" si="0"/>
        <v>3.5657997587534851E-5</v>
      </c>
      <c r="Z62" s="17">
        <f t="shared" si="13"/>
        <v>99.022487535189796</v>
      </c>
      <c r="AA62" s="17">
        <f t="shared" si="14"/>
        <v>99.230177964252121</v>
      </c>
      <c r="AB62" s="17">
        <f t="shared" si="15"/>
        <v>99.01434725095821</v>
      </c>
      <c r="AC62" s="17">
        <f t="shared" si="4"/>
        <v>99.218482964948379</v>
      </c>
      <c r="AD62" s="17"/>
      <c r="AE62" s="15">
        <v>42722</v>
      </c>
      <c r="AF62" s="9">
        <v>59687.31</v>
      </c>
      <c r="AG62" s="16">
        <f t="shared" si="16"/>
        <v>0</v>
      </c>
      <c r="AH62" s="17">
        <f t="shared" si="17"/>
        <v>98.501631728559545</v>
      </c>
      <c r="AI62" s="17"/>
      <c r="AJ62" s="17"/>
      <c r="AK62" s="15">
        <v>42722</v>
      </c>
      <c r="AL62" s="9">
        <v>38589.33</v>
      </c>
      <c r="AM62" s="16">
        <f t="shared" si="18"/>
        <v>0</v>
      </c>
      <c r="AN62" s="17">
        <f t="shared" si="19"/>
        <v>99.596291206132236</v>
      </c>
      <c r="AO62" s="17"/>
      <c r="AP62" s="17"/>
      <c r="AQ62" s="9">
        <f t="shared" si="1"/>
        <v>97.838032144191061</v>
      </c>
      <c r="AR62" s="9">
        <f t="shared" si="2"/>
        <v>99.596291206132236</v>
      </c>
      <c r="AS62" s="9">
        <f t="shared" si="3"/>
        <v>98.728949568832604</v>
      </c>
      <c r="AT62" s="17"/>
      <c r="AU62" s="17"/>
      <c r="AV62" s="17"/>
      <c r="AW62" s="17"/>
      <c r="AX62" s="15"/>
    </row>
    <row r="63" spans="2:50" x14ac:dyDescent="0.2">
      <c r="B63" s="15">
        <v>42723</v>
      </c>
      <c r="C63" s="9">
        <v>34895.629999999997</v>
      </c>
      <c r="D63" s="16">
        <f t="shared" si="5"/>
        <v>1.6410025012585372E-3</v>
      </c>
      <c r="E63" s="17">
        <f t="shared" si="6"/>
        <v>97.998584599657889</v>
      </c>
      <c r="F63" s="17"/>
      <c r="G63" s="15">
        <v>42723</v>
      </c>
      <c r="H63" s="9">
        <v>34718.660000000003</v>
      </c>
      <c r="I63" s="16">
        <f t="shared" si="7"/>
        <v>1.54998149426544E-3</v>
      </c>
      <c r="J63" s="17">
        <f t="shared" si="8"/>
        <v>98.999530076260001</v>
      </c>
      <c r="K63" s="17"/>
      <c r="L63" s="15">
        <v>42723</v>
      </c>
      <c r="M63" s="9">
        <v>38567.42</v>
      </c>
      <c r="N63" s="16">
        <f t="shared" si="9"/>
        <v>1.8820640722669868E-3</v>
      </c>
      <c r="O63" s="17">
        <f t="shared" si="10"/>
        <v>98.972917278819708</v>
      </c>
      <c r="P63" s="17"/>
      <c r="Q63" s="15">
        <v>42723</v>
      </c>
      <c r="R63" s="9">
        <v>36353.47</v>
      </c>
      <c r="S63" s="16">
        <f t="shared" si="11"/>
        <v>1.5960638690042384E-3</v>
      </c>
      <c r="T63" s="17">
        <f t="shared" si="12"/>
        <v>98.962126576131098</v>
      </c>
      <c r="U63" s="17"/>
      <c r="V63" s="15">
        <v>42723</v>
      </c>
      <c r="W63" s="9">
        <v>1461.33</v>
      </c>
      <c r="X63" s="16">
        <f t="shared" si="26"/>
        <v>1.0892350692588426E-3</v>
      </c>
      <c r="Y63" s="9">
        <f t="shared" si="0"/>
        <v>3.5657997587534851E-5</v>
      </c>
      <c r="Z63" s="17">
        <f t="shared" si="13"/>
        <v>99.130346301258371</v>
      </c>
      <c r="AA63" s="17">
        <f t="shared" si="14"/>
        <v>99.341801303466042</v>
      </c>
      <c r="AB63" s="17">
        <f t="shared" si="15"/>
        <v>99.022487535189796</v>
      </c>
      <c r="AC63" s="17">
        <f t="shared" si="4"/>
        <v>99.230177964252121</v>
      </c>
      <c r="AD63" s="17"/>
      <c r="AE63" s="15">
        <v>42723</v>
      </c>
      <c r="AF63" s="9">
        <v>59784.7</v>
      </c>
      <c r="AG63" s="16">
        <f t="shared" si="16"/>
        <v>1.6316701154734936E-3</v>
      </c>
      <c r="AH63" s="17">
        <f t="shared" si="17"/>
        <v>98.662353897376406</v>
      </c>
      <c r="AI63" s="17"/>
      <c r="AJ63" s="17"/>
      <c r="AK63" s="15">
        <v>42723</v>
      </c>
      <c r="AL63" s="9">
        <v>38658.559999999998</v>
      </c>
      <c r="AM63" s="16">
        <f t="shared" si="18"/>
        <v>1.7940192275947009E-3</v>
      </c>
      <c r="AN63" s="17">
        <f t="shared" si="19"/>
        <v>99.774968867553156</v>
      </c>
      <c r="AO63" s="17"/>
      <c r="AP63" s="17"/>
      <c r="AQ63" s="9">
        <f t="shared" si="1"/>
        <v>97.998584599657889</v>
      </c>
      <c r="AR63" s="9">
        <f t="shared" si="2"/>
        <v>99.774968867553156</v>
      </c>
      <c r="AS63" s="9">
        <f t="shared" si="3"/>
        <v>98.89508021596636</v>
      </c>
      <c r="AT63" s="17"/>
      <c r="AU63" s="17"/>
      <c r="AV63" s="17"/>
      <c r="AW63" s="17"/>
      <c r="AX63" s="15"/>
    </row>
    <row r="64" spans="2:50" x14ac:dyDescent="0.2">
      <c r="B64" s="15">
        <v>42724</v>
      </c>
      <c r="C64" s="9">
        <v>34942.67</v>
      </c>
      <c r="D64" s="16">
        <f t="shared" si="5"/>
        <v>1.3480197950288542E-3</v>
      </c>
      <c r="E64" s="17">
        <f t="shared" si="6"/>
        <v>98.130688631583041</v>
      </c>
      <c r="F64" s="17"/>
      <c r="G64" s="15">
        <v>42724</v>
      </c>
      <c r="H64" s="9">
        <v>34767.06</v>
      </c>
      <c r="I64" s="16">
        <f t="shared" si="7"/>
        <v>1.394063019713121E-3</v>
      </c>
      <c r="J64" s="17">
        <f t="shared" si="8"/>
        <v>99.137541660108297</v>
      </c>
      <c r="K64" s="17"/>
      <c r="L64" s="15">
        <v>42724</v>
      </c>
      <c r="M64" s="9">
        <v>38627.79</v>
      </c>
      <c r="N64" s="16">
        <f t="shared" si="9"/>
        <v>1.5653108245250458E-3</v>
      </c>
      <c r="O64" s="17">
        <f t="shared" si="10"/>
        <v>99.12784065757107</v>
      </c>
      <c r="P64" s="17"/>
      <c r="Q64" s="15">
        <v>42724</v>
      </c>
      <c r="R64" s="9">
        <v>36404.71</v>
      </c>
      <c r="S64" s="16">
        <f t="shared" si="11"/>
        <v>1.4094940593014638E-3</v>
      </c>
      <c r="T64" s="17">
        <f t="shared" si="12"/>
        <v>99.101613105635991</v>
      </c>
      <c r="U64" s="17"/>
      <c r="V64" s="15">
        <v>42724</v>
      </c>
      <c r="W64" s="9">
        <v>1462.06</v>
      </c>
      <c r="X64" s="16">
        <f t="shared" si="26"/>
        <v>4.99544935093299E-4</v>
      </c>
      <c r="Y64" s="9">
        <f t="shared" si="0"/>
        <v>3.5657997587534851E-5</v>
      </c>
      <c r="Z64" s="17">
        <f t="shared" si="13"/>
        <v>99.179866363667216</v>
      </c>
      <c r="AA64" s="17">
        <f t="shared" si="14"/>
        <v>99.394969326861457</v>
      </c>
      <c r="AB64" s="17">
        <f t="shared" si="15"/>
        <v>99.130346301258371</v>
      </c>
      <c r="AC64" s="17">
        <f t="shared" si="4"/>
        <v>99.341801303466042</v>
      </c>
      <c r="AD64" s="17"/>
      <c r="AE64" s="15">
        <v>42724</v>
      </c>
      <c r="AF64" s="9">
        <v>59872.77</v>
      </c>
      <c r="AG64" s="16">
        <f t="shared" si="16"/>
        <v>1.4731193766968076E-3</v>
      </c>
      <c r="AH64" s="17">
        <f t="shared" si="17"/>
        <v>98.807695322653146</v>
      </c>
      <c r="AI64" s="17"/>
      <c r="AJ64" s="17"/>
      <c r="AK64" s="15">
        <v>42724</v>
      </c>
      <c r="AL64" s="9">
        <v>38706.76</v>
      </c>
      <c r="AM64" s="16">
        <f t="shared" si="18"/>
        <v>1.2468131249587788E-3</v>
      </c>
      <c r="AN64" s="17">
        <f t="shared" si="19"/>
        <v>99.899369608279571</v>
      </c>
      <c r="AO64" s="17"/>
      <c r="AP64" s="17"/>
      <c r="AQ64" s="9">
        <f t="shared" si="1"/>
        <v>98.130688631583041</v>
      </c>
      <c r="AR64" s="9">
        <f t="shared" si="2"/>
        <v>99.899369608279571</v>
      </c>
      <c r="AS64" s="9">
        <f t="shared" si="3"/>
        <v>99.034124830971862</v>
      </c>
      <c r="AT64" s="17"/>
      <c r="AU64" s="17"/>
      <c r="AV64" s="17"/>
      <c r="AW64" s="17"/>
      <c r="AX64" s="15"/>
    </row>
    <row r="65" spans="2:50" x14ac:dyDescent="0.2">
      <c r="B65" s="15">
        <v>42725</v>
      </c>
      <c r="C65" s="9">
        <v>34977.97</v>
      </c>
      <c r="D65" s="16">
        <f t="shared" si="5"/>
        <v>1.0102261790527756E-3</v>
      </c>
      <c r="E65" s="17">
        <f t="shared" si="6"/>
        <v>98.22982282220714</v>
      </c>
      <c r="F65" s="17"/>
      <c r="G65" s="15">
        <v>42725</v>
      </c>
      <c r="H65" s="9">
        <v>34795.49</v>
      </c>
      <c r="I65" s="16">
        <f t="shared" si="7"/>
        <v>8.1772804487934003E-4</v>
      </c>
      <c r="J65" s="17">
        <f t="shared" si="8"/>
        <v>99.218609208224166</v>
      </c>
      <c r="K65" s="17"/>
      <c r="L65" s="15">
        <v>42725</v>
      </c>
      <c r="M65" s="9">
        <v>38660.33</v>
      </c>
      <c r="N65" s="16">
        <f t="shared" si="9"/>
        <v>8.4239869793223399E-4</v>
      </c>
      <c r="O65" s="17">
        <f t="shared" si="10"/>
        <v>99.211345821469848</v>
      </c>
      <c r="P65" s="17"/>
      <c r="Q65" s="15">
        <v>42725</v>
      </c>
      <c r="R65" s="9">
        <v>36441.800000000003</v>
      </c>
      <c r="S65" s="16">
        <f t="shared" si="11"/>
        <v>1.0188242125814817E-3</v>
      </c>
      <c r="T65" s="17">
        <f t="shared" si="12"/>
        <v>99.202580228573893</v>
      </c>
      <c r="U65" s="17"/>
      <c r="V65" s="15">
        <v>42725</v>
      </c>
      <c r="W65" s="9">
        <v>1463.73</v>
      </c>
      <c r="X65" s="16">
        <f t="shared" si="26"/>
        <v>1.1422239853358107E-3</v>
      </c>
      <c r="Y65" s="9">
        <f t="shared" si="0"/>
        <v>3.5657997587534851E-5</v>
      </c>
      <c r="Z65" s="17">
        <f t="shared" si="13"/>
        <v>99.293151985890191</v>
      </c>
      <c r="AA65" s="17">
        <f t="shared" si="14"/>
        <v>99.512044870424788</v>
      </c>
      <c r="AB65" s="17">
        <f t="shared" si="15"/>
        <v>99.179866363667216</v>
      </c>
      <c r="AC65" s="17">
        <f t="shared" si="4"/>
        <v>99.394969326861457</v>
      </c>
      <c r="AD65" s="17"/>
      <c r="AE65" s="15">
        <v>42725</v>
      </c>
      <c r="AF65" s="9">
        <v>59948.41</v>
      </c>
      <c r="AG65" s="16">
        <f t="shared" si="16"/>
        <v>1.263345590992504E-3</v>
      </c>
      <c r="AH65" s="17">
        <f t="shared" si="17"/>
        <v>98.932523588895151</v>
      </c>
      <c r="AI65" s="17"/>
      <c r="AJ65" s="17"/>
      <c r="AK65" s="15">
        <v>42725</v>
      </c>
      <c r="AL65" s="9">
        <v>38735.879999999997</v>
      </c>
      <c r="AM65" s="16">
        <f t="shared" si="18"/>
        <v>7.5232336677100164E-4</v>
      </c>
      <c r="AN65" s="17">
        <f t="shared" si="19"/>
        <v>99.974526238361577</v>
      </c>
      <c r="AO65" s="17"/>
      <c r="AP65" s="17"/>
      <c r="AQ65" s="9">
        <f t="shared" si="1"/>
        <v>98.22982282220714</v>
      </c>
      <c r="AR65" s="9">
        <f t="shared" si="2"/>
        <v>99.974526238361577</v>
      </c>
      <c r="AS65" s="9">
        <f t="shared" si="3"/>
        <v>99.128234651288622</v>
      </c>
      <c r="AT65" s="17"/>
      <c r="AU65" s="17"/>
      <c r="AV65" s="17"/>
      <c r="AW65" s="17"/>
      <c r="AX65" s="15"/>
    </row>
    <row r="66" spans="2:50" x14ac:dyDescent="0.2">
      <c r="B66" s="15">
        <v>42726</v>
      </c>
      <c r="C66" s="9">
        <v>34984.42</v>
      </c>
      <c r="D66" s="16">
        <f t="shared" si="5"/>
        <v>1.8440178203582569E-4</v>
      </c>
      <c r="E66" s="17">
        <f t="shared" si="6"/>
        <v>98.247936576584621</v>
      </c>
      <c r="F66" s="17"/>
      <c r="G66" s="15">
        <v>42726</v>
      </c>
      <c r="H66" s="9">
        <v>34812.14</v>
      </c>
      <c r="I66" s="16">
        <f t="shared" si="7"/>
        <v>4.785102896955884E-4</v>
      </c>
      <c r="J66" s="17">
        <f t="shared" si="8"/>
        <v>99.266086333659587</v>
      </c>
      <c r="K66" s="17"/>
      <c r="L66" s="15">
        <v>42726</v>
      </c>
      <c r="M66" s="9">
        <v>38672.959999999999</v>
      </c>
      <c r="N66" s="16">
        <f t="shared" si="9"/>
        <v>3.2669146900698998E-4</v>
      </c>
      <c r="O66" s="17">
        <f t="shared" si="10"/>
        <v>99.243757321778418</v>
      </c>
      <c r="P66" s="17"/>
      <c r="Q66" s="15">
        <v>42726</v>
      </c>
      <c r="R66" s="9">
        <v>36456.1</v>
      </c>
      <c r="S66" s="16">
        <f t="shared" si="11"/>
        <v>3.9240652218053285E-4</v>
      </c>
      <c r="T66" s="17">
        <f t="shared" si="12"/>
        <v>99.241507968072725</v>
      </c>
      <c r="U66" s="17"/>
      <c r="V66" s="15">
        <v>42726</v>
      </c>
      <c r="W66" s="9">
        <v>1464.91</v>
      </c>
      <c r="X66" s="16">
        <f t="shared" si="26"/>
        <v>8.0615960593832803E-4</v>
      </c>
      <c r="Y66" s="9">
        <f t="shared" si="0"/>
        <v>3.5657997587534851E-5</v>
      </c>
      <c r="Z66" s="17">
        <f t="shared" si="13"/>
        <v>99.373198114167508</v>
      </c>
      <c r="AA66" s="17">
        <f t="shared" si="14"/>
        <v>99.595815861559572</v>
      </c>
      <c r="AB66" s="17">
        <f t="shared" si="15"/>
        <v>99.293151985890191</v>
      </c>
      <c r="AC66" s="17">
        <f t="shared" si="4"/>
        <v>99.512044870424788</v>
      </c>
      <c r="AD66" s="17"/>
      <c r="AE66" s="15">
        <v>42726</v>
      </c>
      <c r="AF66" s="9">
        <v>59971.01</v>
      </c>
      <c r="AG66" s="16">
        <f t="shared" si="16"/>
        <v>3.7699081593656203E-4</v>
      </c>
      <c r="AH66" s="17">
        <f t="shared" si="17"/>
        <v>98.969820241685596</v>
      </c>
      <c r="AI66" s="17"/>
      <c r="AJ66" s="17"/>
      <c r="AK66" s="15">
        <v>42726</v>
      </c>
      <c r="AL66" s="9">
        <v>38735.160000000003</v>
      </c>
      <c r="AM66" s="16">
        <f t="shared" si="18"/>
        <v>-1.8587418176507775E-5</v>
      </c>
      <c r="AN66" s="17">
        <f t="shared" si="19"/>
        <v>99.972667970035388</v>
      </c>
      <c r="AO66" s="17"/>
      <c r="AP66" s="17"/>
      <c r="AQ66" s="9">
        <f t="shared" si="1"/>
        <v>98.247936576584621</v>
      </c>
      <c r="AR66" s="9">
        <f t="shared" si="2"/>
        <v>99.972667970035388</v>
      </c>
      <c r="AS66" s="9">
        <f t="shared" si="3"/>
        <v>99.156962735302727</v>
      </c>
      <c r="AT66" s="17"/>
      <c r="AU66" s="17"/>
      <c r="AV66" s="17"/>
      <c r="AW66" s="17"/>
      <c r="AX66" s="15"/>
    </row>
    <row r="67" spans="2:50" x14ac:dyDescent="0.2">
      <c r="B67" s="15">
        <v>42727</v>
      </c>
      <c r="C67" s="9">
        <v>35018.019999999997</v>
      </c>
      <c r="D67" s="16">
        <f t="shared" si="5"/>
        <v>9.6042752745351123E-4</v>
      </c>
      <c r="E67" s="17">
        <f t="shared" si="6"/>
        <v>98.342296599388277</v>
      </c>
      <c r="F67" s="17"/>
      <c r="G67" s="15">
        <v>42727</v>
      </c>
      <c r="H67" s="9">
        <v>34857.699999999997</v>
      </c>
      <c r="I67" s="16">
        <f t="shared" si="7"/>
        <v>1.3087388479995354E-3</v>
      </c>
      <c r="J67" s="17">
        <f t="shared" si="8"/>
        <v>99.395999717133321</v>
      </c>
      <c r="K67" s="17"/>
      <c r="L67" s="15">
        <v>42727</v>
      </c>
      <c r="M67" s="9">
        <v>38716.21</v>
      </c>
      <c r="N67" s="16">
        <f t="shared" si="9"/>
        <v>1.1183524612545792E-3</v>
      </c>
      <c r="O67" s="17">
        <f t="shared" si="10"/>
        <v>99.354746822043381</v>
      </c>
      <c r="P67" s="17"/>
      <c r="Q67" s="15">
        <v>42727</v>
      </c>
      <c r="R67" s="9">
        <v>36495.19</v>
      </c>
      <c r="S67" s="16">
        <f t="shared" si="11"/>
        <v>1.0722485400249671E-3</v>
      </c>
      <c r="T67" s="17">
        <f t="shared" si="12"/>
        <v>99.347919530101365</v>
      </c>
      <c r="U67" s="17"/>
      <c r="V67" s="15">
        <v>42727</v>
      </c>
      <c r="W67" s="9">
        <v>1464.63</v>
      </c>
      <c r="X67" s="16">
        <f t="shared" si="26"/>
        <v>-1.9113802213099884E-4</v>
      </c>
      <c r="Y67" s="9">
        <f t="shared" ref="Y67:Y130" si="37">+(1+VLOOKUP(MONTH(V67),$BM$4:$BN$15,2,0)/100)^(1/365)-1</f>
        <v>3.5657997587534851E-5</v>
      </c>
      <c r="Z67" s="17">
        <f t="shared" si="13"/>
        <v>99.354204117627134</v>
      </c>
      <c r="AA67" s="17">
        <f t="shared" si="14"/>
        <v>99.580330701664991</v>
      </c>
      <c r="AB67" s="17">
        <f t="shared" si="15"/>
        <v>99.373198114167508</v>
      </c>
      <c r="AC67" s="17">
        <f t="shared" si="4"/>
        <v>99.595815861559572</v>
      </c>
      <c r="AD67" s="17"/>
      <c r="AE67" s="15">
        <v>42727</v>
      </c>
      <c r="AF67" s="9">
        <v>60061.760000000002</v>
      </c>
      <c r="AG67" s="16">
        <f t="shared" si="16"/>
        <v>1.5132311428471823E-3</v>
      </c>
      <c r="AH67" s="17">
        <f t="shared" si="17"/>
        <v>99.119584455877302</v>
      </c>
      <c r="AI67" s="17"/>
      <c r="AJ67" s="17"/>
      <c r="AK67" s="15">
        <v>42727</v>
      </c>
      <c r="AL67" s="9">
        <v>38776.5</v>
      </c>
      <c r="AM67" s="16">
        <f t="shared" si="18"/>
        <v>1.0672474310160496E-3</v>
      </c>
      <c r="AN67" s="17">
        <f t="shared" si="19"/>
        <v>100.07936354309822</v>
      </c>
      <c r="AO67" s="17"/>
      <c r="AP67" s="17"/>
      <c r="AQ67" s="9">
        <f t="shared" ref="AQ67:AQ130" si="38">+MIN(AN67,AH67,T67,O67,J67,E67)</f>
        <v>98.342296599388277</v>
      </c>
      <c r="AR67" s="9">
        <f t="shared" ref="AR67:AR130" si="39">+MAX(AN67,AH67,T67,O67,J67,E67)</f>
        <v>100.07936354309822</v>
      </c>
      <c r="AS67" s="9">
        <f t="shared" ref="AS67:AS130" si="40">+AVERAGE(AN67,AH67,T67,O67,J67,E67)</f>
        <v>99.273318444607</v>
      </c>
      <c r="AT67" s="17"/>
      <c r="AU67" s="17"/>
      <c r="AV67" s="17"/>
      <c r="AW67" s="17"/>
      <c r="AX67" s="15"/>
    </row>
    <row r="68" spans="2:50" x14ac:dyDescent="0.2">
      <c r="B68" s="15">
        <v>42728</v>
      </c>
      <c r="C68" s="9">
        <v>35018.019999999997</v>
      </c>
      <c r="D68" s="16">
        <f t="shared" si="5"/>
        <v>0</v>
      </c>
      <c r="E68" s="17">
        <f t="shared" si="6"/>
        <v>98.342296599388277</v>
      </c>
      <c r="F68" s="17"/>
      <c r="G68" s="15">
        <v>42728</v>
      </c>
      <c r="H68" s="9">
        <v>34857.699999999997</v>
      </c>
      <c r="I68" s="16">
        <f t="shared" si="7"/>
        <v>0</v>
      </c>
      <c r="J68" s="17">
        <f t="shared" si="8"/>
        <v>99.395999717133321</v>
      </c>
      <c r="K68" s="17"/>
      <c r="L68" s="15">
        <v>42728</v>
      </c>
      <c r="M68" s="9">
        <v>38716.21</v>
      </c>
      <c r="N68" s="16">
        <f t="shared" si="9"/>
        <v>0</v>
      </c>
      <c r="O68" s="17">
        <f t="shared" si="10"/>
        <v>99.354746822043381</v>
      </c>
      <c r="P68" s="17"/>
      <c r="Q68" s="15">
        <v>42728</v>
      </c>
      <c r="R68" s="9">
        <v>36495.19</v>
      </c>
      <c r="S68" s="16">
        <f t="shared" si="11"/>
        <v>0</v>
      </c>
      <c r="T68" s="17">
        <f t="shared" si="12"/>
        <v>99.347919530101365</v>
      </c>
      <c r="U68" s="17"/>
      <c r="V68" s="15">
        <v>42728</v>
      </c>
      <c r="W68" s="9">
        <v>1464.74</v>
      </c>
      <c r="X68" s="16">
        <f t="shared" si="26"/>
        <v>7.510429255153106E-5</v>
      </c>
      <c r="Y68" s="9">
        <f t="shared" si="37"/>
        <v>3.5657997587534851E-5</v>
      </c>
      <c r="Z68" s="17">
        <f t="shared" si="13"/>
        <v>99.36166604483941</v>
      </c>
      <c r="AA68" s="17">
        <f t="shared" si="14"/>
        <v>99.591360447146315</v>
      </c>
      <c r="AB68" s="17">
        <f t="shared" si="15"/>
        <v>99.354204117627134</v>
      </c>
      <c r="AC68" s="17">
        <f t="shared" si="15"/>
        <v>99.580330701664991</v>
      </c>
      <c r="AD68" s="17"/>
      <c r="AE68" s="15">
        <v>42728</v>
      </c>
      <c r="AF68" s="9">
        <v>60061.760000000002</v>
      </c>
      <c r="AG68" s="16">
        <f t="shared" si="16"/>
        <v>0</v>
      </c>
      <c r="AH68" s="17">
        <f t="shared" si="17"/>
        <v>99.119584455877302</v>
      </c>
      <c r="AI68" s="17"/>
      <c r="AJ68" s="17"/>
      <c r="AK68" s="15">
        <v>42728</v>
      </c>
      <c r="AL68" s="9">
        <v>38776.5</v>
      </c>
      <c r="AM68" s="16">
        <f t="shared" si="18"/>
        <v>0</v>
      </c>
      <c r="AN68" s="17">
        <f t="shared" si="19"/>
        <v>100.07936354309822</v>
      </c>
      <c r="AO68" s="17"/>
      <c r="AP68" s="17"/>
      <c r="AQ68" s="9">
        <f t="shared" si="38"/>
        <v>98.342296599388277</v>
      </c>
      <c r="AR68" s="9">
        <f t="shared" si="39"/>
        <v>100.07936354309822</v>
      </c>
      <c r="AS68" s="9">
        <f t="shared" si="40"/>
        <v>99.273318444607</v>
      </c>
      <c r="AT68" s="17"/>
      <c r="AU68" s="17"/>
      <c r="AV68" s="17"/>
      <c r="AW68" s="17"/>
      <c r="AX68" s="15"/>
    </row>
    <row r="69" spans="2:50" x14ac:dyDescent="0.2">
      <c r="B69" s="15">
        <v>42729</v>
      </c>
      <c r="C69" s="9">
        <v>35018.019999999997</v>
      </c>
      <c r="D69" s="16">
        <f t="shared" ref="D69:D132" si="41">+C69/C68-1</f>
        <v>0</v>
      </c>
      <c r="E69" s="17">
        <f t="shared" ref="E69:E132" si="42">+(1+D69)*E68</f>
        <v>98.342296599388277</v>
      </c>
      <c r="F69" s="17"/>
      <c r="G69" s="15">
        <v>42729</v>
      </c>
      <c r="H69" s="9">
        <v>34857.699999999997</v>
      </c>
      <c r="I69" s="16">
        <f t="shared" ref="I69:I132" si="43">+H69/H68-1</f>
        <v>0</v>
      </c>
      <c r="J69" s="17">
        <f t="shared" ref="J69:J132" si="44">+(1+I69)*J68</f>
        <v>99.395999717133321</v>
      </c>
      <c r="K69" s="17"/>
      <c r="L69" s="15">
        <v>42729</v>
      </c>
      <c r="M69" s="9">
        <v>38716.21</v>
      </c>
      <c r="N69" s="16">
        <f t="shared" ref="N69:N132" si="45">+M69/M68-1</f>
        <v>0</v>
      </c>
      <c r="O69" s="17">
        <f t="shared" ref="O69:O132" si="46">+(1+N69)*O68</f>
        <v>99.354746822043381</v>
      </c>
      <c r="P69" s="17"/>
      <c r="Q69" s="15">
        <v>42729</v>
      </c>
      <c r="R69" s="9">
        <v>36495.19</v>
      </c>
      <c r="S69" s="16">
        <f t="shared" ref="S69:S132" si="47">+R69/R68-1</f>
        <v>0</v>
      </c>
      <c r="T69" s="17">
        <f t="shared" ref="T69:T132" si="48">+(1+S69)*T68</f>
        <v>99.347919530101365</v>
      </c>
      <c r="U69" s="17"/>
      <c r="V69" s="15">
        <v>42729</v>
      </c>
      <c r="W69" s="9">
        <v>1464.83</v>
      </c>
      <c r="X69" s="16">
        <f t="shared" si="26"/>
        <v>6.1444351898476413E-5</v>
      </c>
      <c r="Y69" s="9">
        <f t="shared" si="37"/>
        <v>3.5657997587534851E-5</v>
      </c>
      <c r="Z69" s="17">
        <f t="shared" ref="Z69:Z132" si="49">+(1+X69)*Z68</f>
        <v>99.367771258013093</v>
      </c>
      <c r="AA69" s="17">
        <f t="shared" ref="AA69:AA132" si="50">+(1+X69+Y69)*AA68</f>
        <v>99.601031002234237</v>
      </c>
      <c r="AB69" s="17">
        <f t="shared" ref="AB69:AC132" si="51">+Z68</f>
        <v>99.36166604483941</v>
      </c>
      <c r="AC69" s="17">
        <f t="shared" si="51"/>
        <v>99.591360447146315</v>
      </c>
      <c r="AD69" s="17"/>
      <c r="AE69" s="15">
        <v>42729</v>
      </c>
      <c r="AF69" s="9">
        <v>60061.760000000002</v>
      </c>
      <c r="AG69" s="16">
        <f t="shared" ref="AG69:AG132" si="52">+AF69/AF68-1</f>
        <v>0</v>
      </c>
      <c r="AH69" s="17">
        <f t="shared" ref="AH69:AH132" si="53">+(1+AG69)*AH68</f>
        <v>99.119584455877302</v>
      </c>
      <c r="AI69" s="17"/>
      <c r="AJ69" s="17"/>
      <c r="AK69" s="15">
        <v>42729</v>
      </c>
      <c r="AL69" s="9">
        <v>38776.5</v>
      </c>
      <c r="AM69" s="16">
        <f t="shared" ref="AM69:AM132" si="54">+AL69/AL68-1</f>
        <v>0</v>
      </c>
      <c r="AN69" s="17">
        <f t="shared" ref="AN69:AN132" si="55">+(1+AM69)*AN68</f>
        <v>100.07936354309822</v>
      </c>
      <c r="AO69" s="17"/>
      <c r="AP69" s="17"/>
      <c r="AQ69" s="9">
        <f t="shared" si="38"/>
        <v>98.342296599388277</v>
      </c>
      <c r="AR69" s="9">
        <f t="shared" si="39"/>
        <v>100.07936354309822</v>
      </c>
      <c r="AS69" s="9">
        <f t="shared" si="40"/>
        <v>99.273318444607</v>
      </c>
      <c r="AT69" s="17"/>
      <c r="AU69" s="17"/>
      <c r="AV69" s="17"/>
      <c r="AW69" s="17"/>
      <c r="AX69" s="15"/>
    </row>
    <row r="70" spans="2:50" x14ac:dyDescent="0.2">
      <c r="B70" s="15">
        <v>42730</v>
      </c>
      <c r="C70" s="9">
        <v>35000.629999999997</v>
      </c>
      <c r="D70" s="16">
        <f t="shared" si="41"/>
        <v>-4.9660146404617578E-4</v>
      </c>
      <c r="E70" s="17">
        <f t="shared" si="42"/>
        <v>98.293459670919361</v>
      </c>
      <c r="F70" s="17"/>
      <c r="G70" s="15">
        <v>42730</v>
      </c>
      <c r="H70" s="9">
        <v>34847.78</v>
      </c>
      <c r="I70" s="16">
        <f t="shared" si="43"/>
        <v>-2.845856152298154E-4</v>
      </c>
      <c r="J70" s="17">
        <f t="shared" si="44"/>
        <v>99.367713045402439</v>
      </c>
      <c r="K70" s="17"/>
      <c r="L70" s="15">
        <v>42730</v>
      </c>
      <c r="M70" s="9">
        <v>38697.31</v>
      </c>
      <c r="N70" s="16">
        <f t="shared" si="45"/>
        <v>-4.8816761764647332E-4</v>
      </c>
      <c r="O70" s="17">
        <f t="shared" si="46"/>
        <v>99.3062450519854</v>
      </c>
      <c r="P70" s="17"/>
      <c r="Q70" s="15">
        <v>42730</v>
      </c>
      <c r="R70" s="9">
        <v>36471.33</v>
      </c>
      <c r="S70" s="16">
        <f t="shared" si="47"/>
        <v>-6.5378478643352E-4</v>
      </c>
      <c r="T70" s="17">
        <f t="shared" si="48"/>
        <v>99.282967371748768</v>
      </c>
      <c r="U70" s="17"/>
      <c r="V70" s="15">
        <v>42730</v>
      </c>
      <c r="W70" s="9">
        <v>1466.05</v>
      </c>
      <c r="X70" s="16">
        <f t="shared" si="26"/>
        <v>8.3286115112346515E-4</v>
      </c>
      <c r="Y70" s="9">
        <f t="shared" si="37"/>
        <v>3.5657997587534851E-5</v>
      </c>
      <c r="Z70" s="17">
        <f t="shared" si="49"/>
        <v>99.45053081436761</v>
      </c>
      <c r="AA70" s="17">
        <f t="shared" si="50"/>
        <v>99.687536404891034</v>
      </c>
      <c r="AB70" s="17">
        <f t="shared" si="51"/>
        <v>99.367771258013093</v>
      </c>
      <c r="AC70" s="17">
        <f t="shared" si="51"/>
        <v>99.601031002234237</v>
      </c>
      <c r="AD70" s="17"/>
      <c r="AE70" s="15">
        <v>42730</v>
      </c>
      <c r="AF70" s="9">
        <v>60034.23</v>
      </c>
      <c r="AG70" s="16">
        <f t="shared" si="52"/>
        <v>-4.5836152653533357E-4</v>
      </c>
      <c r="AH70" s="17">
        <f t="shared" si="53"/>
        <v>99.074151851836561</v>
      </c>
      <c r="AI70" s="17"/>
      <c r="AJ70" s="17"/>
      <c r="AK70" s="15">
        <v>42730</v>
      </c>
      <c r="AL70" s="9">
        <v>38763.230000000003</v>
      </c>
      <c r="AM70" s="16">
        <f t="shared" si="54"/>
        <v>-3.4221758023533777E-4</v>
      </c>
      <c r="AN70" s="17">
        <f t="shared" si="55"/>
        <v>100.04511462547501</v>
      </c>
      <c r="AO70" s="17"/>
      <c r="AP70" s="17"/>
      <c r="AQ70" s="9">
        <f t="shared" si="38"/>
        <v>98.293459670919361</v>
      </c>
      <c r="AR70" s="9">
        <f t="shared" si="39"/>
        <v>100.04511462547501</v>
      </c>
      <c r="AS70" s="9">
        <f t="shared" si="40"/>
        <v>99.228275269561252</v>
      </c>
      <c r="AT70" s="17"/>
      <c r="AU70" s="17"/>
      <c r="AV70" s="17"/>
      <c r="AW70" s="17"/>
      <c r="AX70" s="15"/>
    </row>
    <row r="71" spans="2:50" x14ac:dyDescent="0.2">
      <c r="B71" s="15">
        <v>42731</v>
      </c>
      <c r="C71" s="9">
        <v>35055.89</v>
      </c>
      <c r="D71" s="16">
        <f t="shared" si="41"/>
        <v>1.5788287239402177E-3</v>
      </c>
      <c r="E71" s="17">
        <f t="shared" si="42"/>
        <v>98.448648208423265</v>
      </c>
      <c r="F71" s="17"/>
      <c r="G71" s="15">
        <v>42731</v>
      </c>
      <c r="H71" s="9">
        <v>34897.9</v>
      </c>
      <c r="I71" s="16">
        <f t="shared" si="43"/>
        <v>1.4382551772309515E-3</v>
      </c>
      <c r="J71" s="17">
        <f t="shared" si="44"/>
        <v>99.510629173139591</v>
      </c>
      <c r="K71" s="17"/>
      <c r="L71" s="15">
        <v>42731</v>
      </c>
      <c r="M71" s="9">
        <v>38757.449999999997</v>
      </c>
      <c r="N71" s="16">
        <f t="shared" si="45"/>
        <v>1.5541131928809016E-3</v>
      </c>
      <c r="O71" s="17">
        <f t="shared" si="46"/>
        <v>99.46057819755616</v>
      </c>
      <c r="P71" s="17"/>
      <c r="Q71" s="15">
        <v>42731</v>
      </c>
      <c r="R71" s="9">
        <v>36525.879999999997</v>
      </c>
      <c r="S71" s="16">
        <f t="shared" si="47"/>
        <v>1.4956953859373012E-3</v>
      </c>
      <c r="T71" s="17">
        <f t="shared" si="48"/>
        <v>99.431464447948855</v>
      </c>
      <c r="U71" s="17"/>
      <c r="V71" s="15">
        <v>42731</v>
      </c>
      <c r="W71" s="9">
        <v>1467.06</v>
      </c>
      <c r="X71" s="16">
        <f t="shared" ref="X71:X134" si="56">+W71/W70-1</f>
        <v>6.8892602571524186E-4</v>
      </c>
      <c r="Y71" s="9">
        <f t="shared" si="37"/>
        <v>3.5657997587534851E-5</v>
      </c>
      <c r="Z71" s="17">
        <f t="shared" si="49"/>
        <v>99.51904487331683</v>
      </c>
      <c r="AA71" s="17">
        <f t="shared" si="50"/>
        <v>99.75976840109243</v>
      </c>
      <c r="AB71" s="17">
        <f t="shared" si="51"/>
        <v>99.45053081436761</v>
      </c>
      <c r="AC71" s="17">
        <f t="shared" si="51"/>
        <v>99.687536404891034</v>
      </c>
      <c r="AD71" s="17"/>
      <c r="AE71" s="15">
        <v>42731</v>
      </c>
      <c r="AF71" s="9">
        <v>60126.87</v>
      </c>
      <c r="AG71" s="16">
        <f t="shared" si="52"/>
        <v>1.5431196502395661E-3</v>
      </c>
      <c r="AH71" s="17">
        <f t="shared" si="53"/>
        <v>99.22703512238995</v>
      </c>
      <c r="AI71" s="17"/>
      <c r="AJ71" s="17"/>
      <c r="AK71" s="15">
        <v>42731</v>
      </c>
      <c r="AL71" s="9">
        <v>38808.29</v>
      </c>
      <c r="AM71" s="16">
        <f t="shared" si="54"/>
        <v>1.1624418295379524E-3</v>
      </c>
      <c r="AN71" s="17">
        <f t="shared" si="55"/>
        <v>100.16141125155659</v>
      </c>
      <c r="AO71" s="17"/>
      <c r="AP71" s="17"/>
      <c r="AQ71" s="9">
        <f t="shared" si="38"/>
        <v>98.448648208423265</v>
      </c>
      <c r="AR71" s="9">
        <f t="shared" si="39"/>
        <v>100.16141125155659</v>
      </c>
      <c r="AS71" s="9">
        <f t="shared" si="40"/>
        <v>99.373294400169073</v>
      </c>
      <c r="AT71" s="17"/>
      <c r="AU71" s="17"/>
      <c r="AV71" s="17"/>
      <c r="AW71" s="17"/>
      <c r="AX71" s="15"/>
    </row>
    <row r="72" spans="2:50" x14ac:dyDescent="0.2">
      <c r="B72" s="15">
        <v>42732</v>
      </c>
      <c r="C72" s="9">
        <v>35082.49</v>
      </c>
      <c r="D72" s="16">
        <f t="shared" si="41"/>
        <v>7.5878832344566938E-4</v>
      </c>
      <c r="E72" s="17">
        <f t="shared" si="42"/>
        <v>98.523349893142822</v>
      </c>
      <c r="F72" s="17"/>
      <c r="G72" s="15">
        <v>42732</v>
      </c>
      <c r="H72" s="9">
        <v>34930.58</v>
      </c>
      <c r="I72" s="16">
        <f t="shared" si="43"/>
        <v>9.3644603256937131E-4</v>
      </c>
      <c r="J72" s="17">
        <f t="shared" si="44"/>
        <v>99.603815507027264</v>
      </c>
      <c r="K72" s="17"/>
      <c r="L72" s="15">
        <v>42732</v>
      </c>
      <c r="M72" s="9">
        <v>38808.629999999997</v>
      </c>
      <c r="N72" s="16">
        <f t="shared" si="45"/>
        <v>1.3205203128687781E-3</v>
      </c>
      <c r="O72" s="17">
        <f t="shared" si="46"/>
        <v>99.591917911395711</v>
      </c>
      <c r="P72" s="17"/>
      <c r="Q72" s="15">
        <v>42732</v>
      </c>
      <c r="R72" s="9">
        <v>36565.08</v>
      </c>
      <c r="S72" s="16">
        <f t="shared" si="47"/>
        <v>1.0732116515743684E-3</v>
      </c>
      <c r="T72" s="17">
        <f t="shared" si="48"/>
        <v>99.538175454127497</v>
      </c>
      <c r="U72" s="17"/>
      <c r="V72" s="15">
        <v>42732</v>
      </c>
      <c r="W72" s="9">
        <v>1469.31</v>
      </c>
      <c r="X72" s="16">
        <f t="shared" si="56"/>
        <v>1.5336796041061085E-3</v>
      </c>
      <c r="Y72" s="9">
        <f t="shared" si="37"/>
        <v>3.5657997587534851E-5</v>
      </c>
      <c r="Z72" s="17">
        <f t="shared" si="49"/>
        <v>99.671675202659159</v>
      </c>
      <c r="AA72" s="17">
        <f t="shared" si="50"/>
        <v>99.916325156780516</v>
      </c>
      <c r="AB72" s="17">
        <f t="shared" si="51"/>
        <v>99.51904487331683</v>
      </c>
      <c r="AC72" s="17">
        <f t="shared" si="51"/>
        <v>99.75976840109243</v>
      </c>
      <c r="AD72" s="17"/>
      <c r="AE72" s="15">
        <v>42732</v>
      </c>
      <c r="AF72" s="9">
        <v>60200.160000000003</v>
      </c>
      <c r="AG72" s="16">
        <f t="shared" si="52"/>
        <v>1.2189225881873433E-3</v>
      </c>
      <c r="AH72" s="17">
        <f t="shared" si="53"/>
        <v>99.347985196859483</v>
      </c>
      <c r="AI72" s="17"/>
      <c r="AJ72" s="17"/>
      <c r="AK72" s="15">
        <v>42732</v>
      </c>
      <c r="AL72" s="9">
        <v>38862.54</v>
      </c>
      <c r="AM72" s="16">
        <f t="shared" si="54"/>
        <v>1.3978972018606761E-3</v>
      </c>
      <c r="AN72" s="17">
        <f t="shared" si="55"/>
        <v>100.30142660807955</v>
      </c>
      <c r="AO72" s="17"/>
      <c r="AP72" s="17"/>
      <c r="AQ72" s="9">
        <f t="shared" si="38"/>
        <v>98.523349893142822</v>
      </c>
      <c r="AR72" s="9">
        <f t="shared" si="39"/>
        <v>100.30142660807955</v>
      </c>
      <c r="AS72" s="9">
        <f t="shared" si="40"/>
        <v>99.484445095105386</v>
      </c>
      <c r="AT72" s="17"/>
      <c r="AU72" s="17"/>
      <c r="AV72" s="17"/>
      <c r="AW72" s="17"/>
      <c r="AX72" s="15"/>
    </row>
    <row r="73" spans="2:50" x14ac:dyDescent="0.2">
      <c r="B73" s="15">
        <v>42733</v>
      </c>
      <c r="C73" s="9">
        <v>35132.019999999997</v>
      </c>
      <c r="D73" s="16">
        <f t="shared" si="41"/>
        <v>1.4118154099096447E-3</v>
      </c>
      <c r="E73" s="17">
        <f t="shared" si="42"/>
        <v>98.662446676757881</v>
      </c>
      <c r="F73" s="17"/>
      <c r="G73" s="15">
        <v>42733</v>
      </c>
      <c r="H73" s="9">
        <v>34970.379999999997</v>
      </c>
      <c r="I73" s="16">
        <f t="shared" si="43"/>
        <v>1.1394027811733043E-3</v>
      </c>
      <c r="J73" s="17">
        <f t="shared" si="44"/>
        <v>99.717304371431439</v>
      </c>
      <c r="K73" s="17"/>
      <c r="L73" s="15">
        <v>42733</v>
      </c>
      <c r="M73" s="9">
        <v>38856.33</v>
      </c>
      <c r="N73" s="16">
        <f t="shared" si="45"/>
        <v>1.2291080617894412E-3</v>
      </c>
      <c r="O73" s="17">
        <f t="shared" si="46"/>
        <v>99.714327140589674</v>
      </c>
      <c r="P73" s="17"/>
      <c r="Q73" s="15">
        <v>42733</v>
      </c>
      <c r="R73" s="9">
        <v>36611.99</v>
      </c>
      <c r="S73" s="16">
        <f t="shared" si="47"/>
        <v>1.2829180190496725E-3</v>
      </c>
      <c r="T73" s="17">
        <f t="shared" si="48"/>
        <v>99.665874773000922</v>
      </c>
      <c r="U73" s="17"/>
      <c r="V73" s="15">
        <v>42733</v>
      </c>
      <c r="W73" s="9">
        <v>1471.05</v>
      </c>
      <c r="X73" s="16">
        <f t="shared" si="56"/>
        <v>1.1842293321355779E-3</v>
      </c>
      <c r="Y73" s="9">
        <f t="shared" si="37"/>
        <v>3.5657997587534851E-5</v>
      </c>
      <c r="Z73" s="17">
        <f t="shared" si="49"/>
        <v>99.789709324017238</v>
      </c>
      <c r="AA73" s="17">
        <f t="shared" si="50"/>
        <v>100.03821181587176</v>
      </c>
      <c r="AB73" s="17">
        <f t="shared" si="51"/>
        <v>99.671675202659159</v>
      </c>
      <c r="AC73" s="17">
        <f t="shared" si="51"/>
        <v>99.916325156780516</v>
      </c>
      <c r="AD73" s="17"/>
      <c r="AE73" s="15">
        <v>42733</v>
      </c>
      <c r="AF73" s="9">
        <v>60271.44</v>
      </c>
      <c r="AG73" s="16">
        <f t="shared" si="52"/>
        <v>1.184050009169324E-3</v>
      </c>
      <c r="AH73" s="17">
        <f t="shared" si="53"/>
        <v>99.465618179642775</v>
      </c>
      <c r="AI73" s="17"/>
      <c r="AJ73" s="17"/>
      <c r="AK73" s="15">
        <v>42733</v>
      </c>
      <c r="AL73" s="9">
        <v>38907</v>
      </c>
      <c r="AM73" s="16">
        <f t="shared" si="54"/>
        <v>1.1440322737525932E-3</v>
      </c>
      <c r="AN73" s="17">
        <f t="shared" si="55"/>
        <v>100.41617467722263</v>
      </c>
      <c r="AO73" s="17"/>
      <c r="AP73" s="17"/>
      <c r="AQ73" s="9">
        <f t="shared" si="38"/>
        <v>98.662446676757881</v>
      </c>
      <c r="AR73" s="9">
        <f t="shared" si="39"/>
        <v>100.41617467722263</v>
      </c>
      <c r="AS73" s="9">
        <f t="shared" si="40"/>
        <v>99.606957636440882</v>
      </c>
      <c r="AT73" s="17"/>
      <c r="AU73" s="17"/>
      <c r="AV73" s="17"/>
      <c r="AW73" s="17"/>
      <c r="AX73" s="15"/>
    </row>
    <row r="74" spans="2:50" x14ac:dyDescent="0.2">
      <c r="B74" s="15">
        <v>42734</v>
      </c>
      <c r="C74" s="9">
        <v>35208.870000000003</v>
      </c>
      <c r="D74" s="16">
        <f t="shared" si="41"/>
        <v>2.1874631746197082E-3</v>
      </c>
      <c r="E74" s="17">
        <f t="shared" si="42"/>
        <v>98.878267145581162</v>
      </c>
      <c r="F74" s="17"/>
      <c r="G74" s="15">
        <v>42734</v>
      </c>
      <c r="H74" s="9">
        <v>35015.839999999997</v>
      </c>
      <c r="I74" s="16">
        <f t="shared" si="43"/>
        <v>1.2999572781307034E-3</v>
      </c>
      <c r="J74" s="17">
        <f t="shared" si="44"/>
        <v>99.846932607004661</v>
      </c>
      <c r="K74" s="17"/>
      <c r="L74" s="15">
        <v>42734</v>
      </c>
      <c r="M74" s="9">
        <v>38919.550000000003</v>
      </c>
      <c r="N74" s="16">
        <f t="shared" si="45"/>
        <v>1.6270193299263713E-3</v>
      </c>
      <c r="O74" s="17">
        <f t="shared" si="46"/>
        <v>99.876564278318014</v>
      </c>
      <c r="P74" s="17"/>
      <c r="Q74" s="15">
        <v>42734</v>
      </c>
      <c r="R74" s="9">
        <v>36667.879999999997</v>
      </c>
      <c r="S74" s="16">
        <f t="shared" si="47"/>
        <v>1.5265490895195466E-3</v>
      </c>
      <c r="T74" s="17">
        <f t="shared" si="48"/>
        <v>99.81801962339182</v>
      </c>
      <c r="U74" s="17"/>
      <c r="V74" s="15">
        <v>42734</v>
      </c>
      <c r="W74" s="9">
        <v>1471.9</v>
      </c>
      <c r="X74" s="16">
        <f t="shared" si="56"/>
        <v>5.7781856497074457E-4</v>
      </c>
      <c r="Y74" s="9">
        <f t="shared" si="37"/>
        <v>3.5657997587534851E-5</v>
      </c>
      <c r="Z74" s="17">
        <f t="shared" si="49"/>
        <v>99.847369670657685</v>
      </c>
      <c r="AA74" s="17">
        <f t="shared" si="50"/>
        <v>100.09958291418104</v>
      </c>
      <c r="AB74" s="17">
        <f t="shared" si="51"/>
        <v>99.789709324017238</v>
      </c>
      <c r="AC74" s="17">
        <f t="shared" si="51"/>
        <v>100.03821181587176</v>
      </c>
      <c r="AD74" s="17"/>
      <c r="AE74" s="15">
        <v>42734</v>
      </c>
      <c r="AF74" s="9">
        <v>60417.43</v>
      </c>
      <c r="AG74" s="16">
        <f t="shared" si="52"/>
        <v>2.4222085949829886E-3</v>
      </c>
      <c r="AH74" s="17">
        <f t="shared" si="53"/>
        <v>99.7065446549028</v>
      </c>
      <c r="AI74" s="17"/>
      <c r="AJ74" s="17"/>
      <c r="AK74" s="15">
        <v>42734</v>
      </c>
      <c r="AL74" s="9">
        <v>38956.370000000003</v>
      </c>
      <c r="AM74" s="16">
        <f t="shared" si="54"/>
        <v>1.2689233299920666E-3</v>
      </c>
      <c r="AN74" s="17">
        <f t="shared" si="55"/>
        <v>100.54359510397911</v>
      </c>
      <c r="AO74" s="17"/>
      <c r="AP74" s="17"/>
      <c r="AQ74" s="9">
        <f t="shared" si="38"/>
        <v>98.878267145581162</v>
      </c>
      <c r="AR74" s="9">
        <f t="shared" si="39"/>
        <v>100.54359510397911</v>
      </c>
      <c r="AS74" s="9">
        <f t="shared" si="40"/>
        <v>99.778320568862924</v>
      </c>
      <c r="AT74" s="17"/>
      <c r="AU74" s="17"/>
      <c r="AV74" s="17"/>
      <c r="AW74" s="17"/>
      <c r="AX74" s="15"/>
    </row>
    <row r="75" spans="2:50" x14ac:dyDescent="0.2">
      <c r="B75" s="15">
        <v>42735</v>
      </c>
      <c r="C75" s="9">
        <v>35208.870000000003</v>
      </c>
      <c r="D75" s="16">
        <f t="shared" si="41"/>
        <v>0</v>
      </c>
      <c r="E75" s="17">
        <f t="shared" si="42"/>
        <v>98.878267145581162</v>
      </c>
      <c r="F75" s="17"/>
      <c r="G75" s="15">
        <v>42735</v>
      </c>
      <c r="H75" s="9">
        <v>35015.839999999997</v>
      </c>
      <c r="I75" s="16">
        <f t="shared" si="43"/>
        <v>0</v>
      </c>
      <c r="J75" s="17">
        <f t="shared" si="44"/>
        <v>99.846932607004661</v>
      </c>
      <c r="K75" s="17"/>
      <c r="L75" s="15">
        <v>42735</v>
      </c>
      <c r="M75" s="9">
        <v>38919.550000000003</v>
      </c>
      <c r="N75" s="16">
        <f t="shared" si="45"/>
        <v>0</v>
      </c>
      <c r="O75" s="17">
        <f t="shared" si="46"/>
        <v>99.876564278318014</v>
      </c>
      <c r="P75" s="17"/>
      <c r="Q75" s="15">
        <v>42735</v>
      </c>
      <c r="R75" s="9">
        <v>36667.879999999997</v>
      </c>
      <c r="S75" s="16">
        <f t="shared" si="47"/>
        <v>0</v>
      </c>
      <c r="T75" s="17">
        <f t="shared" si="48"/>
        <v>99.81801962339182</v>
      </c>
      <c r="U75" s="17"/>
      <c r="V75" s="15">
        <v>42735</v>
      </c>
      <c r="W75" s="9">
        <v>1472.01</v>
      </c>
      <c r="X75" s="16">
        <f t="shared" si="56"/>
        <v>7.4733337862564753E-5</v>
      </c>
      <c r="Y75" s="9">
        <f t="shared" si="37"/>
        <v>3.5657997587534851E-5</v>
      </c>
      <c r="Z75" s="17">
        <f t="shared" si="49"/>
        <v>99.854831597869975</v>
      </c>
      <c r="AA75" s="17">
        <f t="shared" si="50"/>
        <v>100.11063304081694</v>
      </c>
      <c r="AB75" s="17">
        <f t="shared" si="51"/>
        <v>99.847369670657685</v>
      </c>
      <c r="AC75" s="17">
        <f t="shared" si="51"/>
        <v>100.09958291418104</v>
      </c>
      <c r="AD75" s="17"/>
      <c r="AE75" s="15">
        <v>42735</v>
      </c>
      <c r="AF75" s="9">
        <v>60417.43</v>
      </c>
      <c r="AG75" s="16">
        <f t="shared" si="52"/>
        <v>0</v>
      </c>
      <c r="AH75" s="17">
        <f t="shared" si="53"/>
        <v>99.7065446549028</v>
      </c>
      <c r="AI75" s="17"/>
      <c r="AJ75" s="17"/>
      <c r="AK75" s="15">
        <v>42735</v>
      </c>
      <c r="AL75" s="9">
        <v>38956.370000000003</v>
      </c>
      <c r="AM75" s="16">
        <f t="shared" si="54"/>
        <v>0</v>
      </c>
      <c r="AN75" s="17">
        <f t="shared" si="55"/>
        <v>100.54359510397911</v>
      </c>
      <c r="AO75" s="17"/>
      <c r="AP75" s="17"/>
      <c r="AQ75" s="9">
        <f t="shared" si="38"/>
        <v>98.878267145581162</v>
      </c>
      <c r="AR75" s="9">
        <f t="shared" si="39"/>
        <v>100.54359510397911</v>
      </c>
      <c r="AS75" s="9">
        <f t="shared" si="40"/>
        <v>99.778320568862924</v>
      </c>
      <c r="AT75" s="17"/>
      <c r="AU75" s="17"/>
      <c r="AV75" s="17"/>
      <c r="AW75" s="17"/>
      <c r="AX75" s="15"/>
    </row>
    <row r="76" spans="2:50" x14ac:dyDescent="0.2">
      <c r="B76" s="15">
        <v>42736</v>
      </c>
      <c r="C76" s="9">
        <v>35208.870000000003</v>
      </c>
      <c r="D76" s="16">
        <f t="shared" si="41"/>
        <v>0</v>
      </c>
      <c r="E76" s="17">
        <f t="shared" si="42"/>
        <v>98.878267145581162</v>
      </c>
      <c r="F76" s="17"/>
      <c r="G76" s="15">
        <v>42736</v>
      </c>
      <c r="H76" s="9">
        <v>35015.839999999997</v>
      </c>
      <c r="I76" s="16">
        <f t="shared" si="43"/>
        <v>0</v>
      </c>
      <c r="J76" s="17">
        <f t="shared" si="44"/>
        <v>99.846932607004661</v>
      </c>
      <c r="K76" s="17"/>
      <c r="L76" s="15">
        <v>42736</v>
      </c>
      <c r="M76" s="9">
        <v>38919.550000000003</v>
      </c>
      <c r="N76" s="16">
        <f t="shared" si="45"/>
        <v>0</v>
      </c>
      <c r="O76" s="17">
        <f t="shared" si="46"/>
        <v>99.876564278318014</v>
      </c>
      <c r="P76" s="17"/>
      <c r="Q76" s="15">
        <v>42736</v>
      </c>
      <c r="R76" s="9">
        <v>36667.879999999997</v>
      </c>
      <c r="S76" s="16">
        <f t="shared" si="47"/>
        <v>0</v>
      </c>
      <c r="T76" s="17">
        <f t="shared" si="48"/>
        <v>99.81801962339182</v>
      </c>
      <c r="U76" s="17"/>
      <c r="V76" s="15">
        <v>42736</v>
      </c>
      <c r="W76" s="9">
        <v>1472.1</v>
      </c>
      <c r="X76" s="16">
        <f t="shared" si="56"/>
        <v>6.1140888988564512E-5</v>
      </c>
      <c r="Y76" s="9">
        <f t="shared" si="37"/>
        <v>3.8361063536163087E-5</v>
      </c>
      <c r="Z76" s="17">
        <f t="shared" si="49"/>
        <v>99.860936811043672</v>
      </c>
      <c r="AA76" s="17">
        <f t="shared" si="50"/>
        <v>100.12059424427298</v>
      </c>
      <c r="AB76" s="17">
        <f t="shared" si="51"/>
        <v>99.854831597869975</v>
      </c>
      <c r="AC76" s="17">
        <f t="shared" si="51"/>
        <v>100.11063304081694</v>
      </c>
      <c r="AD76" s="17"/>
      <c r="AE76" s="15">
        <v>42736</v>
      </c>
      <c r="AF76" s="9">
        <v>60417.43</v>
      </c>
      <c r="AG76" s="16">
        <f t="shared" si="52"/>
        <v>0</v>
      </c>
      <c r="AH76" s="17">
        <f t="shared" si="53"/>
        <v>99.7065446549028</v>
      </c>
      <c r="AI76" s="17"/>
      <c r="AJ76" s="17"/>
      <c r="AK76" s="15">
        <v>42736</v>
      </c>
      <c r="AL76" s="9">
        <v>38956.370000000003</v>
      </c>
      <c r="AM76" s="16">
        <f t="shared" si="54"/>
        <v>0</v>
      </c>
      <c r="AN76" s="17">
        <f t="shared" si="55"/>
        <v>100.54359510397911</v>
      </c>
      <c r="AO76" s="17"/>
      <c r="AP76" s="17"/>
      <c r="AQ76" s="9">
        <f t="shared" si="38"/>
        <v>98.878267145581162</v>
      </c>
      <c r="AR76" s="9">
        <f t="shared" si="39"/>
        <v>100.54359510397911</v>
      </c>
      <c r="AS76" s="9">
        <f t="shared" si="40"/>
        <v>99.778320568862924</v>
      </c>
      <c r="AT76" s="17"/>
      <c r="AU76" s="17"/>
      <c r="AV76" s="17"/>
      <c r="AW76" s="17"/>
      <c r="AX76" s="15"/>
    </row>
    <row r="77" spans="2:50" x14ac:dyDescent="0.2">
      <c r="B77" s="15">
        <v>42737</v>
      </c>
      <c r="C77" s="9">
        <v>35208.870000000003</v>
      </c>
      <c r="D77" s="16">
        <f t="shared" si="41"/>
        <v>0</v>
      </c>
      <c r="E77" s="17">
        <f t="shared" si="42"/>
        <v>98.878267145581162</v>
      </c>
      <c r="F77" s="17"/>
      <c r="G77" s="15">
        <v>42737</v>
      </c>
      <c r="H77" s="9">
        <v>35015.839999999997</v>
      </c>
      <c r="I77" s="16">
        <f t="shared" si="43"/>
        <v>0</v>
      </c>
      <c r="J77" s="17">
        <f t="shared" si="44"/>
        <v>99.846932607004661</v>
      </c>
      <c r="K77" s="17"/>
      <c r="L77" s="15">
        <v>42737</v>
      </c>
      <c r="M77" s="9">
        <v>38919.550000000003</v>
      </c>
      <c r="N77" s="16">
        <f t="shared" si="45"/>
        <v>0</v>
      </c>
      <c r="O77" s="17">
        <f t="shared" si="46"/>
        <v>99.876564278318014</v>
      </c>
      <c r="P77" s="17"/>
      <c r="Q77" s="15">
        <v>42737</v>
      </c>
      <c r="R77" s="9">
        <v>36667.879999999997</v>
      </c>
      <c r="S77" s="16">
        <f t="shared" si="47"/>
        <v>0</v>
      </c>
      <c r="T77" s="17">
        <f t="shared" si="48"/>
        <v>99.81801962339182</v>
      </c>
      <c r="U77" s="17"/>
      <c r="V77" s="15">
        <v>42737</v>
      </c>
      <c r="W77" s="9">
        <v>1472.2</v>
      </c>
      <c r="X77" s="16">
        <f t="shared" si="56"/>
        <v>6.793016778749994E-5</v>
      </c>
      <c r="Y77" s="9">
        <f t="shared" si="37"/>
        <v>3.8361063536163087E-5</v>
      </c>
      <c r="Z77" s="17">
        <f t="shared" si="49"/>
        <v>99.867720381236666</v>
      </c>
      <c r="AA77" s="17">
        <f t="shared" si="50"/>
        <v>100.13123618551606</v>
      </c>
      <c r="AB77" s="17">
        <f t="shared" si="51"/>
        <v>99.860936811043672</v>
      </c>
      <c r="AC77" s="17">
        <f t="shared" si="51"/>
        <v>100.12059424427298</v>
      </c>
      <c r="AD77" s="17"/>
      <c r="AE77" s="15">
        <v>42737</v>
      </c>
      <c r="AF77" s="9">
        <v>60417.43</v>
      </c>
      <c r="AG77" s="16">
        <f t="shared" si="52"/>
        <v>0</v>
      </c>
      <c r="AH77" s="17">
        <f t="shared" si="53"/>
        <v>99.7065446549028</v>
      </c>
      <c r="AI77" s="17"/>
      <c r="AJ77" s="17"/>
      <c r="AK77" s="15">
        <v>42737</v>
      </c>
      <c r="AL77" s="9">
        <v>38956.370000000003</v>
      </c>
      <c r="AM77" s="16">
        <f t="shared" si="54"/>
        <v>0</v>
      </c>
      <c r="AN77" s="17">
        <f t="shared" si="55"/>
        <v>100.54359510397911</v>
      </c>
      <c r="AO77" s="17"/>
      <c r="AP77" s="17"/>
      <c r="AQ77" s="9">
        <f t="shared" si="38"/>
        <v>98.878267145581162</v>
      </c>
      <c r="AR77" s="9">
        <f t="shared" si="39"/>
        <v>100.54359510397911</v>
      </c>
      <c r="AS77" s="9">
        <f t="shared" si="40"/>
        <v>99.778320568862924</v>
      </c>
      <c r="AT77" s="17"/>
      <c r="AU77" s="17"/>
      <c r="AV77" s="17"/>
      <c r="AW77" s="17"/>
      <c r="AX77" s="15"/>
    </row>
    <row r="78" spans="2:50" x14ac:dyDescent="0.2">
      <c r="B78" s="15">
        <v>42738</v>
      </c>
      <c r="C78" s="9">
        <v>35262.230000000003</v>
      </c>
      <c r="D78" s="16">
        <f t="shared" si="41"/>
        <v>1.5155271952778104E-3</v>
      </c>
      <c r="E78" s="17">
        <f t="shared" si="42"/>
        <v>99.028119848462239</v>
      </c>
      <c r="F78" s="17"/>
      <c r="G78" s="15">
        <v>42738</v>
      </c>
      <c r="H78" s="9">
        <v>35070.15</v>
      </c>
      <c r="I78" s="16">
        <f t="shared" si="43"/>
        <v>1.5510123418431832E-3</v>
      </c>
      <c r="J78" s="17">
        <f t="shared" si="44"/>
        <v>100.00179643177331</v>
      </c>
      <c r="K78" s="17"/>
      <c r="L78" s="15">
        <v>42738</v>
      </c>
      <c r="M78" s="9">
        <v>38986.300000000003</v>
      </c>
      <c r="N78" s="16">
        <f t="shared" si="45"/>
        <v>1.7150763562270299E-3</v>
      </c>
      <c r="O78" s="17">
        <f t="shared" si="46"/>
        <v>100.04786021225294</v>
      </c>
      <c r="P78" s="17"/>
      <c r="Q78" s="15">
        <v>42738</v>
      </c>
      <c r="R78" s="9">
        <v>36729.919999999998</v>
      </c>
      <c r="S78" s="16">
        <f t="shared" si="47"/>
        <v>1.6919440120344298E-3</v>
      </c>
      <c r="T78" s="17">
        <f t="shared" si="48"/>
        <v>99.986906123986756</v>
      </c>
      <c r="U78" s="17"/>
      <c r="V78" s="15">
        <v>42738</v>
      </c>
      <c r="W78" s="9">
        <v>1475.71</v>
      </c>
      <c r="X78" s="16">
        <f t="shared" si="56"/>
        <v>2.384186931123411E-3</v>
      </c>
      <c r="Y78" s="9">
        <f t="shared" si="37"/>
        <v>3.8361063536163087E-5</v>
      </c>
      <c r="Z78" s="17">
        <f t="shared" si="49"/>
        <v>100.1058236950107</v>
      </c>
      <c r="AA78" s="17">
        <f t="shared" si="50"/>
        <v>100.37380891094007</v>
      </c>
      <c r="AB78" s="17">
        <f t="shared" si="51"/>
        <v>99.867720381236666</v>
      </c>
      <c r="AC78" s="17">
        <f t="shared" si="51"/>
        <v>100.13123618551606</v>
      </c>
      <c r="AD78" s="17"/>
      <c r="AE78" s="15">
        <v>42738</v>
      </c>
      <c r="AF78" s="9">
        <v>60495.09</v>
      </c>
      <c r="AG78" s="16">
        <f t="shared" si="52"/>
        <v>1.2853906563055073E-3</v>
      </c>
      <c r="AH78" s="17">
        <f t="shared" si="53"/>
        <v>99.834706515774712</v>
      </c>
      <c r="AI78" s="17"/>
      <c r="AJ78" s="17"/>
      <c r="AK78" s="15">
        <v>42738</v>
      </c>
      <c r="AL78" s="9">
        <v>38997.4</v>
      </c>
      <c r="AM78" s="16">
        <f t="shared" si="54"/>
        <v>1.0532295488516752E-3</v>
      </c>
      <c r="AN78" s="17">
        <f t="shared" si="55"/>
        <v>100.64949058929041</v>
      </c>
      <c r="AO78" s="17"/>
      <c r="AP78" s="17"/>
      <c r="AQ78" s="9">
        <f t="shared" si="38"/>
        <v>99.028119848462239</v>
      </c>
      <c r="AR78" s="9">
        <f t="shared" si="39"/>
        <v>100.64949058929041</v>
      </c>
      <c r="AS78" s="9">
        <f t="shared" si="40"/>
        <v>99.924813286923396</v>
      </c>
      <c r="AT78" s="17"/>
      <c r="AU78" s="17"/>
      <c r="AV78" s="17"/>
      <c r="AW78" s="17"/>
      <c r="AX78" s="15"/>
    </row>
    <row r="79" spans="2:50" x14ac:dyDescent="0.2">
      <c r="B79" s="15">
        <v>42739</v>
      </c>
      <c r="C79" s="9">
        <v>35376.76</v>
      </c>
      <c r="D79" s="16">
        <f t="shared" si="41"/>
        <v>3.2479511363858737E-3</v>
      </c>
      <c r="E79" s="17">
        <f t="shared" si="42"/>
        <v>99.349758342858209</v>
      </c>
      <c r="F79" s="17"/>
      <c r="G79" s="15">
        <v>42739</v>
      </c>
      <c r="H79" s="9">
        <v>35176.17</v>
      </c>
      <c r="I79" s="16">
        <f t="shared" si="43"/>
        <v>3.023083733602494E-3</v>
      </c>
      <c r="J79" s="17">
        <f t="shared" si="44"/>
        <v>100.30411023589724</v>
      </c>
      <c r="K79" s="17"/>
      <c r="L79" s="15">
        <v>42739</v>
      </c>
      <c r="M79" s="9">
        <v>39085.230000000003</v>
      </c>
      <c r="N79" s="16">
        <f t="shared" si="45"/>
        <v>2.5375580652691188E-3</v>
      </c>
      <c r="O79" s="17">
        <f t="shared" si="46"/>
        <v>100.30173746684746</v>
      </c>
      <c r="P79" s="17"/>
      <c r="Q79" s="15">
        <v>42739</v>
      </c>
      <c r="R79" s="9">
        <v>36828.06</v>
      </c>
      <c r="S79" s="16">
        <f t="shared" si="47"/>
        <v>2.6719361218319193E-3</v>
      </c>
      <c r="T79" s="17">
        <f t="shared" si="48"/>
        <v>100.25406475016965</v>
      </c>
      <c r="U79" s="17"/>
      <c r="V79" s="15">
        <v>42739</v>
      </c>
      <c r="W79" s="9">
        <v>1478.55</v>
      </c>
      <c r="X79" s="16">
        <f t="shared" si="56"/>
        <v>1.9244973605925253E-3</v>
      </c>
      <c r="Y79" s="9">
        <f t="shared" si="37"/>
        <v>3.8361063536163087E-5</v>
      </c>
      <c r="Z79" s="17">
        <f t="shared" si="49"/>
        <v>100.29847708849169</v>
      </c>
      <c r="AA79" s="17">
        <f t="shared" si="50"/>
        <v>100.57082848732279</v>
      </c>
      <c r="AB79" s="17">
        <f t="shared" si="51"/>
        <v>100.1058236950107</v>
      </c>
      <c r="AC79" s="17">
        <f t="shared" si="51"/>
        <v>100.37380891094007</v>
      </c>
      <c r="AD79" s="17"/>
      <c r="AE79" s="15">
        <v>42739</v>
      </c>
      <c r="AF79" s="9">
        <v>60679.21</v>
      </c>
      <c r="AG79" s="16">
        <f t="shared" si="52"/>
        <v>3.0435527908132531E-3</v>
      </c>
      <c r="AH79" s="17">
        <f t="shared" si="53"/>
        <v>100.13855871541082</v>
      </c>
      <c r="AI79" s="17"/>
      <c r="AJ79" s="17"/>
      <c r="AK79" s="15">
        <v>42739</v>
      </c>
      <c r="AL79" s="9">
        <v>39073.89</v>
      </c>
      <c r="AM79" s="16">
        <f t="shared" si="54"/>
        <v>1.9614128121361318E-3</v>
      </c>
      <c r="AN79" s="17">
        <f t="shared" si="55"/>
        <v>100.84690578966722</v>
      </c>
      <c r="AO79" s="17"/>
      <c r="AP79" s="17"/>
      <c r="AQ79" s="9">
        <f t="shared" si="38"/>
        <v>99.349758342858209</v>
      </c>
      <c r="AR79" s="9">
        <f t="shared" si="39"/>
        <v>100.84690578966722</v>
      </c>
      <c r="AS79" s="9">
        <f t="shared" si="40"/>
        <v>100.19918921680842</v>
      </c>
      <c r="AT79" s="17"/>
      <c r="AU79" s="17"/>
      <c r="AV79" s="17"/>
      <c r="AW79" s="17"/>
      <c r="AX79" s="15"/>
    </row>
    <row r="80" spans="2:50" x14ac:dyDescent="0.2">
      <c r="B80" s="15">
        <v>42740</v>
      </c>
      <c r="C80" s="9">
        <v>35459.21</v>
      </c>
      <c r="D80" s="16">
        <f t="shared" si="41"/>
        <v>2.3306260946451829E-3</v>
      </c>
      <c r="E80" s="17">
        <f t="shared" si="42"/>
        <v>99.581305482148764</v>
      </c>
      <c r="F80" s="17"/>
      <c r="G80" s="15">
        <v>42740</v>
      </c>
      <c r="H80" s="9">
        <v>35278.6</v>
      </c>
      <c r="I80" s="16">
        <f t="shared" si="43"/>
        <v>2.9119145148548409E-3</v>
      </c>
      <c r="J80" s="17">
        <f t="shared" si="44"/>
        <v>100.59618723039274</v>
      </c>
      <c r="K80" s="17"/>
      <c r="L80" s="15">
        <v>42740</v>
      </c>
      <c r="M80" s="9">
        <v>39208.65</v>
      </c>
      <c r="N80" s="16">
        <f t="shared" si="45"/>
        <v>3.1577145637877724E-3</v>
      </c>
      <c r="O80" s="17">
        <f t="shared" si="46"/>
        <v>100.61846172401974</v>
      </c>
      <c r="P80" s="17"/>
      <c r="Q80" s="15">
        <v>42740</v>
      </c>
      <c r="R80" s="9">
        <v>36947.760000000002</v>
      </c>
      <c r="S80" s="16">
        <f t="shared" si="47"/>
        <v>3.2502390840030149E-3</v>
      </c>
      <c r="T80" s="17">
        <f t="shared" si="48"/>
        <v>100.57991442975081</v>
      </c>
      <c r="U80" s="17"/>
      <c r="V80" s="15">
        <v>42740</v>
      </c>
      <c r="W80" s="9">
        <v>1478.96</v>
      </c>
      <c r="X80" s="16">
        <f t="shared" si="56"/>
        <v>2.7729870481230101E-4</v>
      </c>
      <c r="Y80" s="9">
        <f t="shared" si="37"/>
        <v>3.8361063536163087E-5</v>
      </c>
      <c r="Z80" s="17">
        <f t="shared" si="49"/>
        <v>100.32628972628298</v>
      </c>
      <c r="AA80" s="17">
        <f t="shared" si="50"/>
        <v>100.60257465174571</v>
      </c>
      <c r="AB80" s="17">
        <f t="shared" si="51"/>
        <v>100.29847708849169</v>
      </c>
      <c r="AC80" s="17">
        <f t="shared" si="51"/>
        <v>100.57082848732279</v>
      </c>
      <c r="AD80" s="17"/>
      <c r="AE80" s="15">
        <v>42740</v>
      </c>
      <c r="AF80" s="9">
        <v>60845.23</v>
      </c>
      <c r="AG80" s="16">
        <f t="shared" si="52"/>
        <v>2.7360277103147812E-3</v>
      </c>
      <c r="AH80" s="17">
        <f t="shared" si="53"/>
        <v>100.41254058692716</v>
      </c>
      <c r="AI80" s="17"/>
      <c r="AJ80" s="17"/>
      <c r="AK80" s="15">
        <v>42740</v>
      </c>
      <c r="AL80" s="9">
        <v>39170.959999999999</v>
      </c>
      <c r="AM80" s="16">
        <f t="shared" si="54"/>
        <v>2.4842676273082454E-3</v>
      </c>
      <c r="AN80" s="17">
        <f t="shared" si="55"/>
        <v>101.09743649303469</v>
      </c>
      <c r="AO80" s="17"/>
      <c r="AP80" s="17"/>
      <c r="AQ80" s="9">
        <f t="shared" si="38"/>
        <v>99.581305482148764</v>
      </c>
      <c r="AR80" s="9">
        <f t="shared" si="39"/>
        <v>101.09743649303469</v>
      </c>
      <c r="AS80" s="9">
        <f t="shared" si="40"/>
        <v>100.48097432437898</v>
      </c>
      <c r="AT80" s="17"/>
      <c r="AU80" s="17"/>
      <c r="AV80" s="17"/>
      <c r="AW80" s="17"/>
      <c r="AX80" s="15"/>
    </row>
    <row r="81" spans="2:50" x14ac:dyDescent="0.2">
      <c r="B81" s="15">
        <v>42741</v>
      </c>
      <c r="C81" s="9">
        <v>35482.97</v>
      </c>
      <c r="D81" s="16">
        <f t="shared" si="41"/>
        <v>6.7006568956284873E-4</v>
      </c>
      <c r="E81" s="17">
        <f t="shared" si="42"/>
        <v>99.648031498274236</v>
      </c>
      <c r="F81" s="17"/>
      <c r="G81" s="15">
        <v>42741</v>
      </c>
      <c r="H81" s="9">
        <v>35305.360000000001</v>
      </c>
      <c r="I81" s="16">
        <f t="shared" si="43"/>
        <v>7.585335018964745E-4</v>
      </c>
      <c r="J81" s="17">
        <f t="shared" si="44"/>
        <v>100.67249280857004</v>
      </c>
      <c r="K81" s="17"/>
      <c r="L81" s="15">
        <v>42741</v>
      </c>
      <c r="M81" s="9">
        <v>39242.339999999997</v>
      </c>
      <c r="N81" s="16">
        <f t="shared" si="45"/>
        <v>8.592491707823946E-4</v>
      </c>
      <c r="O81" s="17">
        <f t="shared" si="46"/>
        <v>100.7049180538215</v>
      </c>
      <c r="P81" s="17"/>
      <c r="Q81" s="15">
        <v>42741</v>
      </c>
      <c r="R81" s="9">
        <v>36981.53</v>
      </c>
      <c r="S81" s="16">
        <f t="shared" si="47"/>
        <v>9.1399316223772509E-4</v>
      </c>
      <c r="T81" s="17">
        <f t="shared" si="48"/>
        <v>100.67184378379807</v>
      </c>
      <c r="U81" s="17"/>
      <c r="V81" s="15">
        <v>42741</v>
      </c>
      <c r="W81" s="9">
        <v>1478.15</v>
      </c>
      <c r="X81" s="16">
        <f t="shared" si="56"/>
        <v>-5.4768215502787321E-4</v>
      </c>
      <c r="Y81" s="9">
        <f t="shared" si="37"/>
        <v>3.8361063536163087E-5</v>
      </c>
      <c r="Z81" s="17">
        <f t="shared" si="49"/>
        <v>100.27134280771973</v>
      </c>
      <c r="AA81" s="17">
        <f t="shared" si="50"/>
        <v>100.5513356386172</v>
      </c>
      <c r="AB81" s="17">
        <f t="shared" si="51"/>
        <v>100.32628972628298</v>
      </c>
      <c r="AC81" s="17">
        <f t="shared" si="51"/>
        <v>100.60257465174571</v>
      </c>
      <c r="AD81" s="17"/>
      <c r="AE81" s="15">
        <v>42741</v>
      </c>
      <c r="AF81" s="9">
        <v>60921.14</v>
      </c>
      <c r="AG81" s="16">
        <f t="shared" si="52"/>
        <v>1.2475916353671401E-3</v>
      </c>
      <c r="AH81" s="17">
        <f t="shared" si="53"/>
        <v>100.53781443264938</v>
      </c>
      <c r="AI81" s="17"/>
      <c r="AJ81" s="17"/>
      <c r="AK81" s="15">
        <v>42741</v>
      </c>
      <c r="AL81" s="9">
        <v>39189.67</v>
      </c>
      <c r="AM81" s="16">
        <f t="shared" si="54"/>
        <v>4.7764976911457424E-4</v>
      </c>
      <c r="AN81" s="17">
        <f t="shared" si="55"/>
        <v>101.14572566023367</v>
      </c>
      <c r="AO81" s="17"/>
      <c r="AP81" s="17"/>
      <c r="AQ81" s="9">
        <f t="shared" si="38"/>
        <v>99.648031498274236</v>
      </c>
      <c r="AR81" s="9">
        <f t="shared" si="39"/>
        <v>101.14572566023367</v>
      </c>
      <c r="AS81" s="9">
        <f t="shared" si="40"/>
        <v>100.56347103955783</v>
      </c>
      <c r="AT81" s="17"/>
      <c r="AU81" s="17"/>
      <c r="AV81" s="17"/>
      <c r="AW81" s="17"/>
      <c r="AX81" s="15"/>
    </row>
    <row r="82" spans="2:50" x14ac:dyDescent="0.2">
      <c r="B82" s="15">
        <v>42742</v>
      </c>
      <c r="C82" s="9">
        <v>35482.97</v>
      </c>
      <c r="D82" s="16">
        <f t="shared" si="41"/>
        <v>0</v>
      </c>
      <c r="E82" s="17">
        <f t="shared" si="42"/>
        <v>99.648031498274236</v>
      </c>
      <c r="F82" s="17"/>
      <c r="G82" s="15">
        <v>42742</v>
      </c>
      <c r="H82" s="9">
        <v>35305.360000000001</v>
      </c>
      <c r="I82" s="16">
        <f t="shared" si="43"/>
        <v>0</v>
      </c>
      <c r="J82" s="17">
        <f t="shared" si="44"/>
        <v>100.67249280857004</v>
      </c>
      <c r="K82" s="17"/>
      <c r="L82" s="15">
        <v>42742</v>
      </c>
      <c r="M82" s="9">
        <v>39242.339999999997</v>
      </c>
      <c r="N82" s="16">
        <f t="shared" si="45"/>
        <v>0</v>
      </c>
      <c r="O82" s="17">
        <f t="shared" si="46"/>
        <v>100.7049180538215</v>
      </c>
      <c r="P82" s="17"/>
      <c r="Q82" s="15">
        <v>42742</v>
      </c>
      <c r="R82" s="9">
        <v>36981.53</v>
      </c>
      <c r="S82" s="16">
        <f t="shared" si="47"/>
        <v>0</v>
      </c>
      <c r="T82" s="17">
        <f t="shared" si="48"/>
        <v>100.67184378379807</v>
      </c>
      <c r="U82" s="17"/>
      <c r="V82" s="15">
        <v>42742</v>
      </c>
      <c r="W82" s="9">
        <v>1478.25</v>
      </c>
      <c r="X82" s="16">
        <f t="shared" si="56"/>
        <v>6.7652132733408976E-5</v>
      </c>
      <c r="Y82" s="9">
        <f t="shared" si="37"/>
        <v>3.8361063536163087E-5</v>
      </c>
      <c r="Z82" s="17">
        <f t="shared" si="49"/>
        <v>100.27812637791271</v>
      </c>
      <c r="AA82" s="17">
        <f t="shared" si="50"/>
        <v>100.56199540709743</v>
      </c>
      <c r="AB82" s="17">
        <f t="shared" si="51"/>
        <v>100.27134280771973</v>
      </c>
      <c r="AC82" s="17">
        <f t="shared" si="51"/>
        <v>100.5513356386172</v>
      </c>
      <c r="AD82" s="17"/>
      <c r="AE82" s="15">
        <v>42742</v>
      </c>
      <c r="AF82" s="9">
        <v>60921.14</v>
      </c>
      <c r="AG82" s="16">
        <f t="shared" si="52"/>
        <v>0</v>
      </c>
      <c r="AH82" s="17">
        <f t="shared" si="53"/>
        <v>100.53781443264938</v>
      </c>
      <c r="AI82" s="17"/>
      <c r="AJ82" s="17"/>
      <c r="AK82" s="15">
        <v>42742</v>
      </c>
      <c r="AL82" s="9">
        <v>39189.67</v>
      </c>
      <c r="AM82" s="16">
        <f t="shared" si="54"/>
        <v>0</v>
      </c>
      <c r="AN82" s="17">
        <f t="shared" si="55"/>
        <v>101.14572566023367</v>
      </c>
      <c r="AO82" s="17"/>
      <c r="AP82" s="17"/>
      <c r="AQ82" s="9">
        <f t="shared" si="38"/>
        <v>99.648031498274236</v>
      </c>
      <c r="AR82" s="9">
        <f t="shared" si="39"/>
        <v>101.14572566023367</v>
      </c>
      <c r="AS82" s="9">
        <f t="shared" si="40"/>
        <v>100.56347103955783</v>
      </c>
      <c r="AT82" s="17"/>
      <c r="AU82" s="17"/>
      <c r="AV82" s="17"/>
      <c r="AW82" s="17"/>
      <c r="AX82" s="15"/>
    </row>
    <row r="83" spans="2:50" x14ac:dyDescent="0.2">
      <c r="B83" s="15">
        <v>42743</v>
      </c>
      <c r="C83" s="9">
        <v>35482.97</v>
      </c>
      <c r="D83" s="16">
        <f t="shared" si="41"/>
        <v>0</v>
      </c>
      <c r="E83" s="17">
        <f t="shared" si="42"/>
        <v>99.648031498274236</v>
      </c>
      <c r="F83" s="17"/>
      <c r="G83" s="15">
        <v>42743</v>
      </c>
      <c r="H83" s="9">
        <v>35305.360000000001</v>
      </c>
      <c r="I83" s="16">
        <f t="shared" si="43"/>
        <v>0</v>
      </c>
      <c r="J83" s="17">
        <f t="shared" si="44"/>
        <v>100.67249280857004</v>
      </c>
      <c r="K83" s="17"/>
      <c r="L83" s="15">
        <v>42743</v>
      </c>
      <c r="M83" s="9">
        <v>39242.339999999997</v>
      </c>
      <c r="N83" s="16">
        <f t="shared" si="45"/>
        <v>0</v>
      </c>
      <c r="O83" s="17">
        <f t="shared" si="46"/>
        <v>100.7049180538215</v>
      </c>
      <c r="P83" s="17"/>
      <c r="Q83" s="15">
        <v>42743</v>
      </c>
      <c r="R83" s="9">
        <v>36981.53</v>
      </c>
      <c r="S83" s="16">
        <f t="shared" si="47"/>
        <v>0</v>
      </c>
      <c r="T83" s="17">
        <f t="shared" si="48"/>
        <v>100.67184378379807</v>
      </c>
      <c r="U83" s="17"/>
      <c r="V83" s="15">
        <v>42743</v>
      </c>
      <c r="W83" s="9">
        <v>1478.33</v>
      </c>
      <c r="X83" s="16">
        <f t="shared" si="56"/>
        <v>5.4118044985562719E-5</v>
      </c>
      <c r="Y83" s="9">
        <f t="shared" si="37"/>
        <v>3.8361063536163087E-5</v>
      </c>
      <c r="Z83" s="17">
        <f t="shared" si="49"/>
        <v>100.2835532340671</v>
      </c>
      <c r="AA83" s="17">
        <f t="shared" si="50"/>
        <v>100.57129529078384</v>
      </c>
      <c r="AB83" s="17">
        <f t="shared" si="51"/>
        <v>100.27812637791271</v>
      </c>
      <c r="AC83" s="17">
        <f t="shared" si="51"/>
        <v>100.56199540709743</v>
      </c>
      <c r="AD83" s="17"/>
      <c r="AE83" s="15">
        <v>42743</v>
      </c>
      <c r="AF83" s="9">
        <v>60921.14</v>
      </c>
      <c r="AG83" s="16">
        <f t="shared" si="52"/>
        <v>0</v>
      </c>
      <c r="AH83" s="17">
        <f t="shared" si="53"/>
        <v>100.53781443264938</v>
      </c>
      <c r="AI83" s="17"/>
      <c r="AJ83" s="17"/>
      <c r="AK83" s="15">
        <v>42743</v>
      </c>
      <c r="AL83" s="9">
        <v>39189.67</v>
      </c>
      <c r="AM83" s="16">
        <f t="shared" si="54"/>
        <v>0</v>
      </c>
      <c r="AN83" s="17">
        <f t="shared" si="55"/>
        <v>101.14572566023367</v>
      </c>
      <c r="AO83" s="17"/>
      <c r="AP83" s="17"/>
      <c r="AQ83" s="9">
        <f t="shared" si="38"/>
        <v>99.648031498274236</v>
      </c>
      <c r="AR83" s="9">
        <f t="shared" si="39"/>
        <v>101.14572566023367</v>
      </c>
      <c r="AS83" s="9">
        <f t="shared" si="40"/>
        <v>100.56347103955783</v>
      </c>
      <c r="AT83" s="17"/>
      <c r="AU83" s="17"/>
      <c r="AV83" s="17"/>
      <c r="AW83" s="17"/>
      <c r="AX83" s="15"/>
    </row>
    <row r="84" spans="2:50" x14ac:dyDescent="0.2">
      <c r="B84" s="15">
        <v>42744</v>
      </c>
      <c r="C84" s="9">
        <v>35443.61</v>
      </c>
      <c r="D84" s="16">
        <f t="shared" si="41"/>
        <v>-1.1092645288711678E-3</v>
      </c>
      <c r="E84" s="17">
        <f t="shared" si="42"/>
        <v>99.537495471561357</v>
      </c>
      <c r="F84" s="17"/>
      <c r="G84" s="15">
        <v>42744</v>
      </c>
      <c r="H84" s="9">
        <v>35285.11</v>
      </c>
      <c r="I84" s="16">
        <f t="shared" si="43"/>
        <v>-5.7356729969615383E-4</v>
      </c>
      <c r="J84" s="17">
        <f t="shared" si="44"/>
        <v>100.61475035871615</v>
      </c>
      <c r="K84" s="17"/>
      <c r="L84" s="15">
        <v>42744</v>
      </c>
      <c r="M84" s="9">
        <v>39177.870000000003</v>
      </c>
      <c r="N84" s="16">
        <f t="shared" si="45"/>
        <v>-1.6428683916400733E-3</v>
      </c>
      <c r="O84" s="17">
        <f t="shared" si="46"/>
        <v>100.53947312706818</v>
      </c>
      <c r="P84" s="17"/>
      <c r="Q84" s="15">
        <v>42744</v>
      </c>
      <c r="R84" s="9">
        <v>36946.519999999997</v>
      </c>
      <c r="S84" s="16">
        <f t="shared" si="47"/>
        <v>-9.4668879302728381E-4</v>
      </c>
      <c r="T84" s="17">
        <f t="shared" si="48"/>
        <v>100.57653887751455</v>
      </c>
      <c r="U84" s="17"/>
      <c r="V84" s="15">
        <v>42744</v>
      </c>
      <c r="W84" s="9">
        <v>1478.86</v>
      </c>
      <c r="X84" s="16">
        <f t="shared" si="56"/>
        <v>3.5851264602615451E-4</v>
      </c>
      <c r="Y84" s="9">
        <f t="shared" si="37"/>
        <v>3.8361063536163087E-5</v>
      </c>
      <c r="Z84" s="17">
        <f t="shared" si="49"/>
        <v>100.31950615608994</v>
      </c>
      <c r="AA84" s="17">
        <f t="shared" si="50"/>
        <v>100.61120939382138</v>
      </c>
      <c r="AB84" s="17">
        <f t="shared" si="51"/>
        <v>100.2835532340671</v>
      </c>
      <c r="AC84" s="17">
        <f t="shared" si="51"/>
        <v>100.57129529078384</v>
      </c>
      <c r="AD84" s="17"/>
      <c r="AE84" s="15">
        <v>42744</v>
      </c>
      <c r="AF84" s="9">
        <v>60854.63</v>
      </c>
      <c r="AG84" s="16">
        <f t="shared" si="52"/>
        <v>-1.0917392550434668E-3</v>
      </c>
      <c r="AH84" s="17">
        <f t="shared" si="53"/>
        <v>100.42805335401698</v>
      </c>
      <c r="AI84" s="17"/>
      <c r="AJ84" s="17"/>
      <c r="AK84" s="15">
        <v>42744</v>
      </c>
      <c r="AL84" s="9">
        <v>39149.449999999997</v>
      </c>
      <c r="AM84" s="16">
        <f t="shared" si="54"/>
        <v>-1.0262908567487683E-3</v>
      </c>
      <c r="AN84" s="17">
        <f t="shared" si="55"/>
        <v>101.04192072678934</v>
      </c>
      <c r="AO84" s="17"/>
      <c r="AP84" s="17"/>
      <c r="AQ84" s="9">
        <f t="shared" si="38"/>
        <v>99.537495471561357</v>
      </c>
      <c r="AR84" s="9">
        <f t="shared" si="39"/>
        <v>101.04192072678934</v>
      </c>
      <c r="AS84" s="9">
        <f t="shared" si="40"/>
        <v>100.45637198594443</v>
      </c>
      <c r="AT84" s="17"/>
      <c r="AU84" s="17"/>
      <c r="AV84" s="17"/>
      <c r="AW84" s="17"/>
      <c r="AX84" s="15"/>
    </row>
    <row r="85" spans="2:50" x14ac:dyDescent="0.2">
      <c r="B85" s="15">
        <v>42745</v>
      </c>
      <c r="C85" s="9">
        <v>35456.26</v>
      </c>
      <c r="D85" s="16">
        <f t="shared" si="41"/>
        <v>3.5690495409479439E-4</v>
      </c>
      <c r="E85" s="17">
        <f t="shared" si="42"/>
        <v>99.573020896813347</v>
      </c>
      <c r="F85" s="17"/>
      <c r="G85" s="15">
        <v>42745</v>
      </c>
      <c r="H85" s="9">
        <v>35294.980000000003</v>
      </c>
      <c r="I85" s="16">
        <f t="shared" si="43"/>
        <v>2.7972138956067205E-4</v>
      </c>
      <c r="J85" s="17">
        <f t="shared" si="44"/>
        <v>100.64289445649679</v>
      </c>
      <c r="K85" s="17"/>
      <c r="L85" s="15">
        <v>42745</v>
      </c>
      <c r="M85" s="9">
        <v>39196.879999999997</v>
      </c>
      <c r="N85" s="16">
        <f t="shared" si="45"/>
        <v>4.8522290772812227E-4</v>
      </c>
      <c r="O85" s="17">
        <f t="shared" si="46"/>
        <v>100.58825718256034</v>
      </c>
      <c r="P85" s="17"/>
      <c r="Q85" s="15">
        <v>42745</v>
      </c>
      <c r="R85" s="9">
        <v>36961.75</v>
      </c>
      <c r="S85" s="16">
        <f t="shared" si="47"/>
        <v>4.1221744294195339E-4</v>
      </c>
      <c r="T85" s="17">
        <f t="shared" si="48"/>
        <v>100.61799828119059</v>
      </c>
      <c r="U85" s="17"/>
      <c r="V85" s="15">
        <v>42745</v>
      </c>
      <c r="W85" s="9">
        <v>1478.14</v>
      </c>
      <c r="X85" s="16">
        <f t="shared" si="56"/>
        <v>-4.8686150142662754E-4</v>
      </c>
      <c r="Y85" s="9">
        <f t="shared" si="37"/>
        <v>3.8361063536163087E-5</v>
      </c>
      <c r="Z85" s="17">
        <f t="shared" si="49"/>
        <v>100.27066445070041</v>
      </c>
      <c r="AA85" s="17">
        <f t="shared" si="50"/>
        <v>100.56608522235156</v>
      </c>
      <c r="AB85" s="17">
        <f t="shared" si="51"/>
        <v>100.31950615608994</v>
      </c>
      <c r="AC85" s="17">
        <f t="shared" si="51"/>
        <v>100.61120939382138</v>
      </c>
      <c r="AD85" s="17"/>
      <c r="AE85" s="15">
        <v>42745</v>
      </c>
      <c r="AF85" s="9">
        <v>60862.61</v>
      </c>
      <c r="AG85" s="16">
        <f t="shared" si="52"/>
        <v>1.3113217515248188E-4</v>
      </c>
      <c r="AH85" s="17">
        <f t="shared" si="53"/>
        <v>100.44122270309963</v>
      </c>
      <c r="AI85" s="17"/>
      <c r="AJ85" s="17"/>
      <c r="AK85" s="15">
        <v>42745</v>
      </c>
      <c r="AL85" s="9">
        <v>39157.74</v>
      </c>
      <c r="AM85" s="16">
        <f t="shared" si="54"/>
        <v>2.1175265552897393E-4</v>
      </c>
      <c r="AN85" s="17">
        <f t="shared" si="55"/>
        <v>101.06331662182299</v>
      </c>
      <c r="AO85" s="17"/>
      <c r="AP85" s="17"/>
      <c r="AQ85" s="9">
        <f t="shared" si="38"/>
        <v>99.573020896813347</v>
      </c>
      <c r="AR85" s="9">
        <f t="shared" si="39"/>
        <v>101.06331662182299</v>
      </c>
      <c r="AS85" s="9">
        <f t="shared" si="40"/>
        <v>100.48778502366395</v>
      </c>
      <c r="AT85" s="17"/>
      <c r="AU85" s="17"/>
      <c r="AV85" s="17"/>
      <c r="AW85" s="17"/>
      <c r="AX85" s="15"/>
    </row>
    <row r="86" spans="2:50" x14ac:dyDescent="0.2">
      <c r="B86" s="15">
        <v>42746</v>
      </c>
      <c r="C86" s="9">
        <v>35427.599999999999</v>
      </c>
      <c r="D86" s="16">
        <f t="shared" si="41"/>
        <v>-8.0831988483853756E-4</v>
      </c>
      <c r="E86" s="17">
        <f t="shared" si="42"/>
        <v>99.492534044029014</v>
      </c>
      <c r="F86" s="17"/>
      <c r="G86" s="15">
        <v>42746</v>
      </c>
      <c r="H86" s="9">
        <v>35264.639999999999</v>
      </c>
      <c r="I86" s="16">
        <f t="shared" si="43"/>
        <v>-8.5961233013887028E-4</v>
      </c>
      <c r="J86" s="17">
        <f t="shared" si="44"/>
        <v>100.55638058348111</v>
      </c>
      <c r="K86" s="17"/>
      <c r="L86" s="15">
        <v>42746</v>
      </c>
      <c r="M86" s="9">
        <v>39165.03</v>
      </c>
      <c r="N86" s="16">
        <f t="shared" si="45"/>
        <v>-8.1256467351475958E-4</v>
      </c>
      <c r="O86" s="17">
        <f t="shared" si="46"/>
        <v>100.50652271820337</v>
      </c>
      <c r="P86" s="17"/>
      <c r="Q86" s="15">
        <v>42746</v>
      </c>
      <c r="R86" s="9">
        <v>36928.6</v>
      </c>
      <c r="S86" s="16">
        <f t="shared" si="47"/>
        <v>-8.968731188323531E-4</v>
      </c>
      <c r="T86" s="17">
        <f t="shared" si="48"/>
        <v>100.52775670326147</v>
      </c>
      <c r="U86" s="17"/>
      <c r="V86" s="15">
        <v>42746</v>
      </c>
      <c r="W86" s="9">
        <v>1477.9</v>
      </c>
      <c r="X86" s="16">
        <f t="shared" si="56"/>
        <v>-1.6236621700249643E-4</v>
      </c>
      <c r="Y86" s="9">
        <f t="shared" si="37"/>
        <v>3.8361063536163087E-5</v>
      </c>
      <c r="Z86" s="17">
        <f t="shared" si="49"/>
        <v>100.25438388223722</v>
      </c>
      <c r="AA86" s="17">
        <f t="shared" si="50"/>
        <v>100.55361450952006</v>
      </c>
      <c r="AB86" s="17">
        <f t="shared" si="51"/>
        <v>100.27066445070041</v>
      </c>
      <c r="AC86" s="17">
        <f t="shared" si="51"/>
        <v>100.56608522235156</v>
      </c>
      <c r="AD86" s="17"/>
      <c r="AE86" s="15">
        <v>42746</v>
      </c>
      <c r="AF86" s="9">
        <v>60838.89</v>
      </c>
      <c r="AG86" s="16">
        <f t="shared" si="52"/>
        <v>-3.8973024653399246E-4</v>
      </c>
      <c r="AH86" s="17">
        <f t="shared" si="53"/>
        <v>100.40207772061338</v>
      </c>
      <c r="AI86" s="17"/>
      <c r="AJ86" s="17"/>
      <c r="AK86" s="15">
        <v>42746</v>
      </c>
      <c r="AL86" s="9">
        <v>39125.269999999997</v>
      </c>
      <c r="AM86" s="16">
        <f t="shared" si="54"/>
        <v>-8.2921026596527447E-4</v>
      </c>
      <c r="AN86" s="17">
        <f t="shared" si="55"/>
        <v>100.97951388216768</v>
      </c>
      <c r="AO86" s="17"/>
      <c r="AP86" s="17"/>
      <c r="AQ86" s="9">
        <f t="shared" si="38"/>
        <v>99.492534044029014</v>
      </c>
      <c r="AR86" s="9">
        <f t="shared" si="39"/>
        <v>100.97951388216768</v>
      </c>
      <c r="AS86" s="9">
        <f t="shared" si="40"/>
        <v>100.41079760862601</v>
      </c>
      <c r="AT86" s="17"/>
      <c r="AU86" s="17"/>
      <c r="AV86" s="17"/>
      <c r="AW86" s="17"/>
      <c r="AX86" s="15"/>
    </row>
    <row r="87" spans="2:50" x14ac:dyDescent="0.2">
      <c r="B87" s="15">
        <v>42747</v>
      </c>
      <c r="C87" s="9">
        <v>35442.86</v>
      </c>
      <c r="D87" s="16">
        <f t="shared" si="41"/>
        <v>4.3073761699918833E-4</v>
      </c>
      <c r="E87" s="17">
        <f t="shared" si="42"/>
        <v>99.535389221052355</v>
      </c>
      <c r="F87" s="17"/>
      <c r="G87" s="15">
        <v>42747</v>
      </c>
      <c r="H87" s="9">
        <v>35288.26</v>
      </c>
      <c r="I87" s="16">
        <f t="shared" si="43"/>
        <v>6.6979274423339952E-4</v>
      </c>
      <c r="J87" s="17">
        <f t="shared" si="44"/>
        <v>100.6237325175823</v>
      </c>
      <c r="K87" s="17"/>
      <c r="L87" s="15">
        <v>42747</v>
      </c>
      <c r="M87" s="9">
        <v>39201.040000000001</v>
      </c>
      <c r="N87" s="16">
        <f t="shared" si="45"/>
        <v>9.1944267628552012E-4</v>
      </c>
      <c r="O87" s="17">
        <f t="shared" si="46"/>
        <v>100.59893270443554</v>
      </c>
      <c r="P87" s="17"/>
      <c r="Q87" s="15">
        <v>42747</v>
      </c>
      <c r="R87" s="9">
        <v>36949.07</v>
      </c>
      <c r="S87" s="16">
        <f t="shared" si="47"/>
        <v>5.5431291735952293E-4</v>
      </c>
      <c r="T87" s="17">
        <f t="shared" si="48"/>
        <v>100.58348053735527</v>
      </c>
      <c r="U87" s="17"/>
      <c r="V87" s="15">
        <v>42747</v>
      </c>
      <c r="W87" s="9">
        <v>1478.48</v>
      </c>
      <c r="X87" s="16">
        <f t="shared" si="56"/>
        <v>3.924487448405678E-4</v>
      </c>
      <c r="Y87" s="9">
        <f t="shared" si="37"/>
        <v>3.8361063536163087E-5</v>
      </c>
      <c r="Z87" s="17">
        <f t="shared" si="49"/>
        <v>100.29372858935658</v>
      </c>
      <c r="AA87" s="17">
        <f t="shared" si="50"/>
        <v>100.59693399291849</v>
      </c>
      <c r="AB87" s="17">
        <f t="shared" si="51"/>
        <v>100.25438388223722</v>
      </c>
      <c r="AC87" s="17">
        <f t="shared" si="51"/>
        <v>100.55361450952006</v>
      </c>
      <c r="AD87" s="17"/>
      <c r="AE87" s="15">
        <v>42747</v>
      </c>
      <c r="AF87" s="9">
        <v>60868.95</v>
      </c>
      <c r="AG87" s="16">
        <f t="shared" si="52"/>
        <v>4.9409185473292538E-4</v>
      </c>
      <c r="AH87" s="17">
        <f t="shared" si="53"/>
        <v>100.4516855694134</v>
      </c>
      <c r="AI87" s="17"/>
      <c r="AJ87" s="17"/>
      <c r="AK87" s="15">
        <v>42747</v>
      </c>
      <c r="AL87" s="9">
        <v>39139.99</v>
      </c>
      <c r="AM87" s="16">
        <f t="shared" si="54"/>
        <v>3.7622743561893657E-4</v>
      </c>
      <c r="AN87" s="17">
        <f t="shared" si="55"/>
        <v>101.01750514572562</v>
      </c>
      <c r="AO87" s="17"/>
      <c r="AP87" s="17"/>
      <c r="AQ87" s="9">
        <f t="shared" si="38"/>
        <v>99.535389221052355</v>
      </c>
      <c r="AR87" s="9">
        <f t="shared" si="39"/>
        <v>101.01750514572562</v>
      </c>
      <c r="AS87" s="9">
        <f t="shared" si="40"/>
        <v>100.4684542825941</v>
      </c>
      <c r="AT87" s="17"/>
      <c r="AU87" s="17"/>
      <c r="AV87" s="17"/>
      <c r="AW87" s="17"/>
      <c r="AX87" s="15"/>
    </row>
    <row r="88" spans="2:50" x14ac:dyDescent="0.2">
      <c r="B88" s="15">
        <v>42748</v>
      </c>
      <c r="C88" s="9">
        <v>35472.879999999997</v>
      </c>
      <c r="D88" s="16">
        <f t="shared" si="41"/>
        <v>8.4699711027824698E-4</v>
      </c>
      <c r="E88" s="17">
        <f t="shared" si="42"/>
        <v>99.619695408093008</v>
      </c>
      <c r="F88" s="17"/>
      <c r="G88" s="15">
        <v>42748</v>
      </c>
      <c r="H88" s="9">
        <v>35306.050000000003</v>
      </c>
      <c r="I88" s="16">
        <f t="shared" si="43"/>
        <v>5.0413366938473203E-4</v>
      </c>
      <c r="J88" s="17">
        <f t="shared" si="44"/>
        <v>100.67446032908357</v>
      </c>
      <c r="K88" s="17"/>
      <c r="L88" s="15">
        <v>42748</v>
      </c>
      <c r="M88" s="9">
        <v>39222.32</v>
      </c>
      <c r="N88" s="16">
        <f t="shared" si="45"/>
        <v>5.4284274090687923E-4</v>
      </c>
      <c r="O88" s="17">
        <f t="shared" si="46"/>
        <v>100.65354210479713</v>
      </c>
      <c r="P88" s="17"/>
      <c r="Q88" s="15">
        <v>42748</v>
      </c>
      <c r="R88" s="9">
        <v>36967.94</v>
      </c>
      <c r="S88" s="16">
        <f t="shared" si="47"/>
        <v>5.1070297574473678E-4</v>
      </c>
      <c r="T88" s="17">
        <f t="shared" si="48"/>
        <v>100.63484882017646</v>
      </c>
      <c r="U88" s="17"/>
      <c r="V88" s="15">
        <v>42748</v>
      </c>
      <c r="W88" s="9">
        <v>1477.36</v>
      </c>
      <c r="X88" s="16">
        <f t="shared" si="56"/>
        <v>-7.5753476543483078E-4</v>
      </c>
      <c r="Y88" s="9">
        <f t="shared" si="37"/>
        <v>3.8361063536163087E-5</v>
      </c>
      <c r="Z88" s="17">
        <f t="shared" si="49"/>
        <v>100.21775260319505</v>
      </c>
      <c r="AA88" s="17">
        <f t="shared" si="50"/>
        <v>100.52458732349915</v>
      </c>
      <c r="AB88" s="17">
        <f t="shared" si="51"/>
        <v>100.29372858935658</v>
      </c>
      <c r="AC88" s="17">
        <f t="shared" si="51"/>
        <v>100.59693399291849</v>
      </c>
      <c r="AD88" s="17"/>
      <c r="AE88" s="15">
        <v>42748</v>
      </c>
      <c r="AF88" s="9">
        <v>60911.14</v>
      </c>
      <c r="AG88" s="16">
        <f t="shared" si="52"/>
        <v>6.9312843411961644E-4</v>
      </c>
      <c r="AH88" s="17">
        <f t="shared" si="53"/>
        <v>100.5213114889368</v>
      </c>
      <c r="AI88" s="17"/>
      <c r="AJ88" s="17"/>
      <c r="AK88" s="15">
        <v>42748</v>
      </c>
      <c r="AL88" s="9">
        <v>39161.21</v>
      </c>
      <c r="AM88" s="16">
        <f t="shared" si="54"/>
        <v>5.4215650029543205E-4</v>
      </c>
      <c r="AN88" s="17">
        <f t="shared" si="55"/>
        <v>101.072272442784</v>
      </c>
      <c r="AO88" s="17"/>
      <c r="AP88" s="17"/>
      <c r="AQ88" s="9">
        <f t="shared" si="38"/>
        <v>99.619695408093008</v>
      </c>
      <c r="AR88" s="9">
        <f t="shared" si="39"/>
        <v>101.072272442784</v>
      </c>
      <c r="AS88" s="9">
        <f t="shared" si="40"/>
        <v>100.52935509897848</v>
      </c>
      <c r="AT88" s="17"/>
      <c r="AU88" s="17"/>
      <c r="AV88" s="17"/>
      <c r="AW88" s="17"/>
      <c r="AX88" s="15"/>
    </row>
    <row r="89" spans="2:50" x14ac:dyDescent="0.2">
      <c r="B89" s="15">
        <v>42749</v>
      </c>
      <c r="C89" s="9">
        <v>35472.879999999997</v>
      </c>
      <c r="D89" s="16">
        <f t="shared" si="41"/>
        <v>0</v>
      </c>
      <c r="E89" s="17">
        <f t="shared" si="42"/>
        <v>99.619695408093008</v>
      </c>
      <c r="F89" s="17"/>
      <c r="G89" s="15">
        <v>42749</v>
      </c>
      <c r="H89" s="9">
        <v>35306.050000000003</v>
      </c>
      <c r="I89" s="16">
        <f t="shared" si="43"/>
        <v>0</v>
      </c>
      <c r="J89" s="17">
        <f t="shared" si="44"/>
        <v>100.67446032908357</v>
      </c>
      <c r="K89" s="17"/>
      <c r="L89" s="15">
        <v>42749</v>
      </c>
      <c r="M89" s="9">
        <v>39222.32</v>
      </c>
      <c r="N89" s="16">
        <f t="shared" si="45"/>
        <v>0</v>
      </c>
      <c r="O89" s="17">
        <f t="shared" si="46"/>
        <v>100.65354210479713</v>
      </c>
      <c r="P89" s="17"/>
      <c r="Q89" s="15">
        <v>42749</v>
      </c>
      <c r="R89" s="9">
        <v>36967.94</v>
      </c>
      <c r="S89" s="16">
        <f t="shared" si="47"/>
        <v>0</v>
      </c>
      <c r="T89" s="17">
        <f t="shared" si="48"/>
        <v>100.63484882017646</v>
      </c>
      <c r="U89" s="17"/>
      <c r="V89" s="15">
        <v>42749</v>
      </c>
      <c r="W89" s="9">
        <v>1477.34</v>
      </c>
      <c r="X89" s="16">
        <f t="shared" si="56"/>
        <v>-1.3537661775031573E-5</v>
      </c>
      <c r="Y89" s="9">
        <f t="shared" si="37"/>
        <v>3.8361063536163087E-5</v>
      </c>
      <c r="Z89" s="17">
        <f t="shared" si="49"/>
        <v>100.21639588915646</v>
      </c>
      <c r="AA89" s="17">
        <f t="shared" si="50"/>
        <v>100.52708268571716</v>
      </c>
      <c r="AB89" s="17">
        <f t="shared" si="51"/>
        <v>100.21775260319505</v>
      </c>
      <c r="AC89" s="17">
        <f t="shared" si="51"/>
        <v>100.52458732349915</v>
      </c>
      <c r="AD89" s="17"/>
      <c r="AE89" s="15">
        <v>42749</v>
      </c>
      <c r="AF89" s="9">
        <v>60911.14</v>
      </c>
      <c r="AG89" s="16">
        <f t="shared" si="52"/>
        <v>0</v>
      </c>
      <c r="AH89" s="17">
        <f t="shared" si="53"/>
        <v>100.5213114889368</v>
      </c>
      <c r="AI89" s="17"/>
      <c r="AJ89" s="17"/>
      <c r="AK89" s="15">
        <v>42749</v>
      </c>
      <c r="AL89" s="9">
        <v>39161.21</v>
      </c>
      <c r="AM89" s="16">
        <f t="shared" si="54"/>
        <v>0</v>
      </c>
      <c r="AN89" s="17">
        <f t="shared" si="55"/>
        <v>101.072272442784</v>
      </c>
      <c r="AO89" s="17"/>
      <c r="AP89" s="17"/>
      <c r="AQ89" s="9">
        <f t="shared" si="38"/>
        <v>99.619695408093008</v>
      </c>
      <c r="AR89" s="9">
        <f t="shared" si="39"/>
        <v>101.072272442784</v>
      </c>
      <c r="AS89" s="9">
        <f t="shared" si="40"/>
        <v>100.52935509897848</v>
      </c>
      <c r="AT89" s="17"/>
      <c r="AU89" s="17"/>
      <c r="AV89" s="17"/>
      <c r="AW89" s="17"/>
      <c r="AX89" s="15"/>
    </row>
    <row r="90" spans="2:50" x14ac:dyDescent="0.2">
      <c r="B90" s="15">
        <v>42750</v>
      </c>
      <c r="C90" s="9">
        <v>35472.879999999997</v>
      </c>
      <c r="D90" s="16">
        <f t="shared" si="41"/>
        <v>0</v>
      </c>
      <c r="E90" s="17">
        <f t="shared" si="42"/>
        <v>99.619695408093008</v>
      </c>
      <c r="F90" s="17"/>
      <c r="G90" s="15">
        <v>42750</v>
      </c>
      <c r="H90" s="9">
        <v>35306.050000000003</v>
      </c>
      <c r="I90" s="16">
        <f t="shared" si="43"/>
        <v>0</v>
      </c>
      <c r="J90" s="17">
        <f t="shared" si="44"/>
        <v>100.67446032908357</v>
      </c>
      <c r="K90" s="17"/>
      <c r="L90" s="15">
        <v>42750</v>
      </c>
      <c r="M90" s="9">
        <v>39222.32</v>
      </c>
      <c r="N90" s="16">
        <f t="shared" si="45"/>
        <v>0</v>
      </c>
      <c r="O90" s="17">
        <f t="shared" si="46"/>
        <v>100.65354210479713</v>
      </c>
      <c r="P90" s="17"/>
      <c r="Q90" s="15">
        <v>42750</v>
      </c>
      <c r="R90" s="9">
        <v>36967.94</v>
      </c>
      <c r="S90" s="16">
        <f t="shared" si="47"/>
        <v>0</v>
      </c>
      <c r="T90" s="17">
        <f t="shared" si="48"/>
        <v>100.63484882017646</v>
      </c>
      <c r="U90" s="17"/>
      <c r="V90" s="15">
        <v>42750</v>
      </c>
      <c r="W90" s="9">
        <v>1477.36</v>
      </c>
      <c r="X90" s="16">
        <f t="shared" si="56"/>
        <v>1.3537845045874519E-5</v>
      </c>
      <c r="Y90" s="9">
        <f t="shared" si="37"/>
        <v>3.8361063536163087E-5</v>
      </c>
      <c r="Z90" s="17">
        <f t="shared" si="49"/>
        <v>100.21775260319507</v>
      </c>
      <c r="AA90" s="17">
        <f t="shared" si="50"/>
        <v>100.53229993159148</v>
      </c>
      <c r="AB90" s="17">
        <f t="shared" si="51"/>
        <v>100.21639588915646</v>
      </c>
      <c r="AC90" s="17">
        <f t="shared" si="51"/>
        <v>100.52708268571716</v>
      </c>
      <c r="AD90" s="17"/>
      <c r="AE90" s="15">
        <v>42750</v>
      </c>
      <c r="AF90" s="9">
        <v>60911.14</v>
      </c>
      <c r="AG90" s="16">
        <f t="shared" si="52"/>
        <v>0</v>
      </c>
      <c r="AH90" s="17">
        <f t="shared" si="53"/>
        <v>100.5213114889368</v>
      </c>
      <c r="AI90" s="17"/>
      <c r="AJ90" s="17"/>
      <c r="AK90" s="15">
        <v>42750</v>
      </c>
      <c r="AL90" s="9">
        <v>39161.21</v>
      </c>
      <c r="AM90" s="16">
        <f t="shared" si="54"/>
        <v>0</v>
      </c>
      <c r="AN90" s="17">
        <f t="shared" si="55"/>
        <v>101.072272442784</v>
      </c>
      <c r="AO90" s="17"/>
      <c r="AP90" s="17"/>
      <c r="AQ90" s="9">
        <f t="shared" si="38"/>
        <v>99.619695408093008</v>
      </c>
      <c r="AR90" s="9">
        <f t="shared" si="39"/>
        <v>101.072272442784</v>
      </c>
      <c r="AS90" s="9">
        <f t="shared" si="40"/>
        <v>100.52935509897848</v>
      </c>
      <c r="AT90" s="17"/>
      <c r="AU90" s="17"/>
      <c r="AV90" s="17"/>
      <c r="AW90" s="17"/>
      <c r="AX90" s="15"/>
    </row>
    <row r="91" spans="2:50" x14ac:dyDescent="0.2">
      <c r="B91" s="15">
        <v>42751</v>
      </c>
      <c r="C91" s="9">
        <v>35461.94</v>
      </c>
      <c r="D91" s="16">
        <f t="shared" si="41"/>
        <v>-3.0840461783743223E-4</v>
      </c>
      <c r="E91" s="17">
        <f t="shared" si="42"/>
        <v>99.588972234001588</v>
      </c>
      <c r="F91" s="17"/>
      <c r="G91" s="15">
        <v>42751</v>
      </c>
      <c r="H91" s="9">
        <v>35282.879999999997</v>
      </c>
      <c r="I91" s="16">
        <f t="shared" si="43"/>
        <v>-6.5626146227082405E-4</v>
      </c>
      <c r="J91" s="17">
        <f t="shared" si="44"/>
        <v>100.60839156053468</v>
      </c>
      <c r="K91" s="17"/>
      <c r="L91" s="15">
        <v>42751</v>
      </c>
      <c r="M91" s="9">
        <v>39191.230000000003</v>
      </c>
      <c r="N91" s="16">
        <f t="shared" si="45"/>
        <v>-7.9266091347973688E-4</v>
      </c>
      <c r="O91" s="17">
        <f t="shared" si="46"/>
        <v>100.57375797616737</v>
      </c>
      <c r="P91" s="17"/>
      <c r="Q91" s="15">
        <v>42751</v>
      </c>
      <c r="R91" s="9">
        <v>36942.85</v>
      </c>
      <c r="S91" s="16">
        <f t="shared" si="47"/>
        <v>-6.7869618918459107E-4</v>
      </c>
      <c r="T91" s="17">
        <f t="shared" si="48"/>
        <v>100.56654833178304</v>
      </c>
      <c r="U91" s="17"/>
      <c r="V91" s="15">
        <v>42751</v>
      </c>
      <c r="W91" s="9">
        <v>1477.13</v>
      </c>
      <c r="X91" s="16">
        <f t="shared" si="56"/>
        <v>-1.5568311041302962E-4</v>
      </c>
      <c r="Y91" s="9">
        <f t="shared" si="37"/>
        <v>3.8361063536163087E-5</v>
      </c>
      <c r="Z91" s="17">
        <f t="shared" si="49"/>
        <v>100.2021503917512</v>
      </c>
      <c r="AA91" s="17">
        <f t="shared" si="50"/>
        <v>100.52050527638627</v>
      </c>
      <c r="AB91" s="17">
        <f t="shared" si="51"/>
        <v>100.21775260319507</v>
      </c>
      <c r="AC91" s="17">
        <f t="shared" si="51"/>
        <v>100.53229993159148</v>
      </c>
      <c r="AD91" s="17"/>
      <c r="AE91" s="15">
        <v>42751</v>
      </c>
      <c r="AF91" s="9">
        <v>60874.8</v>
      </c>
      <c r="AG91" s="16">
        <f t="shared" si="52"/>
        <v>-5.9660679475048717E-4</v>
      </c>
      <c r="AH91" s="17">
        <f t="shared" si="53"/>
        <v>100.46133979148527</v>
      </c>
      <c r="AI91" s="17"/>
      <c r="AJ91" s="17"/>
      <c r="AK91" s="15">
        <v>42751</v>
      </c>
      <c r="AL91" s="9">
        <v>39128.1</v>
      </c>
      <c r="AM91" s="16">
        <f t="shared" si="54"/>
        <v>-8.4547949361113428E-4</v>
      </c>
      <c r="AN91" s="17">
        <f t="shared" si="55"/>
        <v>100.98681790906095</v>
      </c>
      <c r="AO91" s="17"/>
      <c r="AP91" s="17"/>
      <c r="AQ91" s="9">
        <f t="shared" si="38"/>
        <v>99.588972234001588</v>
      </c>
      <c r="AR91" s="9">
        <f t="shared" si="39"/>
        <v>100.98681790906095</v>
      </c>
      <c r="AS91" s="9">
        <f t="shared" si="40"/>
        <v>100.46430463383882</v>
      </c>
      <c r="AT91" s="17"/>
      <c r="AU91" s="17"/>
      <c r="AV91" s="17"/>
      <c r="AW91" s="17"/>
      <c r="AX91" s="15"/>
    </row>
    <row r="92" spans="2:50" x14ac:dyDescent="0.2">
      <c r="B92" s="15">
        <v>42752</v>
      </c>
      <c r="C92" s="9">
        <v>35454.14</v>
      </c>
      <c r="D92" s="16">
        <f t="shared" si="41"/>
        <v>-2.1995412546527149E-4</v>
      </c>
      <c r="E92" s="17">
        <f t="shared" si="42"/>
        <v>99.56706722870787</v>
      </c>
      <c r="F92" s="17"/>
      <c r="G92" s="15">
        <v>42752</v>
      </c>
      <c r="H92" s="9">
        <v>35272.97</v>
      </c>
      <c r="I92" s="16">
        <f t="shared" si="43"/>
        <v>-2.8087276322108501E-4</v>
      </c>
      <c r="J92" s="17">
        <f t="shared" si="44"/>
        <v>100.58013340359385</v>
      </c>
      <c r="K92" s="17"/>
      <c r="L92" s="15">
        <v>42752</v>
      </c>
      <c r="M92" s="9">
        <v>39182.81</v>
      </c>
      <c r="N92" s="16">
        <f t="shared" si="45"/>
        <v>-2.1484398422821904E-4</v>
      </c>
      <c r="O92" s="17">
        <f t="shared" si="46"/>
        <v>100.55215030929497</v>
      </c>
      <c r="P92" s="17"/>
      <c r="Q92" s="15">
        <v>42752</v>
      </c>
      <c r="R92" s="9">
        <v>36933.58</v>
      </c>
      <c r="S92" s="16">
        <f t="shared" si="47"/>
        <v>-2.5092812276250598E-4</v>
      </c>
      <c r="T92" s="17">
        <f t="shared" si="48"/>
        <v>100.54131335659744</v>
      </c>
      <c r="U92" s="17"/>
      <c r="V92" s="15">
        <v>42752</v>
      </c>
      <c r="W92" s="9">
        <v>1476.57</v>
      </c>
      <c r="X92" s="16">
        <f t="shared" si="56"/>
        <v>-3.7911355127862034E-4</v>
      </c>
      <c r="Y92" s="9">
        <f t="shared" si="37"/>
        <v>3.8361063536163087E-5</v>
      </c>
      <c r="Z92" s="17">
        <f t="shared" si="49"/>
        <v>100.16416239867043</v>
      </c>
      <c r="AA92" s="17">
        <f t="shared" si="50"/>
        <v>100.48625266414422</v>
      </c>
      <c r="AB92" s="17">
        <f t="shared" si="51"/>
        <v>100.2021503917512</v>
      </c>
      <c r="AC92" s="17">
        <f t="shared" si="51"/>
        <v>100.52050527638627</v>
      </c>
      <c r="AD92" s="17"/>
      <c r="AE92" s="15">
        <v>42752</v>
      </c>
      <c r="AF92" s="9">
        <v>60865.9</v>
      </c>
      <c r="AG92" s="16">
        <f t="shared" si="52"/>
        <v>-1.4620171236701118E-4</v>
      </c>
      <c r="AH92" s="17">
        <f t="shared" si="53"/>
        <v>100.44665217158108</v>
      </c>
      <c r="AI92" s="17"/>
      <c r="AJ92" s="17"/>
      <c r="AK92" s="15">
        <v>42752</v>
      </c>
      <c r="AL92" s="9">
        <v>39119.86</v>
      </c>
      <c r="AM92" s="16">
        <f t="shared" si="54"/>
        <v>-2.1059034300152657E-4</v>
      </c>
      <c r="AN92" s="17">
        <f t="shared" si="55"/>
        <v>100.96555106043884</v>
      </c>
      <c r="AO92" s="17"/>
      <c r="AP92" s="17"/>
      <c r="AQ92" s="9">
        <f t="shared" si="38"/>
        <v>99.56706722870787</v>
      </c>
      <c r="AR92" s="9">
        <f t="shared" si="39"/>
        <v>100.96555106043884</v>
      </c>
      <c r="AS92" s="9">
        <f t="shared" si="40"/>
        <v>100.442144588369</v>
      </c>
      <c r="AT92" s="17"/>
      <c r="AU92" s="17"/>
      <c r="AV92" s="17"/>
      <c r="AW92" s="17"/>
      <c r="AX92" s="15"/>
    </row>
    <row r="93" spans="2:50" x14ac:dyDescent="0.2">
      <c r="B93" s="15">
        <v>42753</v>
      </c>
      <c r="C93" s="9">
        <v>35444.089999999997</v>
      </c>
      <c r="D93" s="16">
        <f t="shared" si="41"/>
        <v>-2.8346478013574483E-4</v>
      </c>
      <c r="E93" s="17">
        <f t="shared" si="42"/>
        <v>99.53884347188712</v>
      </c>
      <c r="F93" s="17"/>
      <c r="G93" s="15">
        <v>42753</v>
      </c>
      <c r="H93" s="9">
        <v>35258.660000000003</v>
      </c>
      <c r="I93" s="16">
        <f t="shared" si="43"/>
        <v>-4.0569308453464181E-4</v>
      </c>
      <c r="J93" s="17">
        <f t="shared" si="44"/>
        <v>100.53932873903044</v>
      </c>
      <c r="K93" s="17"/>
      <c r="L93" s="15">
        <v>42753</v>
      </c>
      <c r="M93" s="9">
        <v>39163.35</v>
      </c>
      <c r="N93" s="16">
        <f t="shared" si="45"/>
        <v>-4.9664636099344683E-4</v>
      </c>
      <c r="O93" s="17">
        <f t="shared" si="46"/>
        <v>100.5022114497538</v>
      </c>
      <c r="P93" s="17"/>
      <c r="Q93" s="15">
        <v>42753</v>
      </c>
      <c r="R93" s="9">
        <v>36914.44</v>
      </c>
      <c r="S93" s="16">
        <f t="shared" si="47"/>
        <v>-5.182275858446328E-4</v>
      </c>
      <c r="T93" s="17">
        <f t="shared" si="48"/>
        <v>100.489210074499</v>
      </c>
      <c r="U93" s="17"/>
      <c r="V93" s="15">
        <v>42753</v>
      </c>
      <c r="W93" s="9">
        <v>1475.31</v>
      </c>
      <c r="X93" s="16">
        <f t="shared" si="56"/>
        <v>-8.5332899896384262E-4</v>
      </c>
      <c r="Y93" s="9">
        <f t="shared" si="37"/>
        <v>3.8361063536163087E-5</v>
      </c>
      <c r="Z93" s="17">
        <f t="shared" si="49"/>
        <v>100.07868941423872</v>
      </c>
      <c r="AA93" s="17">
        <f t="shared" si="50"/>
        <v>100.40435959027165</v>
      </c>
      <c r="AB93" s="17">
        <f t="shared" si="51"/>
        <v>100.16416239867043</v>
      </c>
      <c r="AC93" s="17">
        <f t="shared" si="51"/>
        <v>100.48625266414422</v>
      </c>
      <c r="AD93" s="17"/>
      <c r="AE93" s="15">
        <v>42753</v>
      </c>
      <c r="AF93" s="9">
        <v>60836.75</v>
      </c>
      <c r="AG93" s="16">
        <f t="shared" si="52"/>
        <v>-4.7892169507068871E-4</v>
      </c>
      <c r="AH93" s="17">
        <f t="shared" si="53"/>
        <v>100.39854609065888</v>
      </c>
      <c r="AI93" s="17"/>
      <c r="AJ93" s="17"/>
      <c r="AK93" s="15">
        <v>42753</v>
      </c>
      <c r="AL93" s="9">
        <v>39099.53</v>
      </c>
      <c r="AM93" s="16">
        <f t="shared" si="54"/>
        <v>-5.1968488639786425E-4</v>
      </c>
      <c r="AN93" s="17">
        <f t="shared" si="55"/>
        <v>100.9130807895059</v>
      </c>
      <c r="AO93" s="17"/>
      <c r="AP93" s="17"/>
      <c r="AQ93" s="9">
        <f t="shared" si="38"/>
        <v>99.53884347188712</v>
      </c>
      <c r="AR93" s="9">
        <f t="shared" si="39"/>
        <v>100.9130807895059</v>
      </c>
      <c r="AS93" s="9">
        <f t="shared" si="40"/>
        <v>100.39687010255587</v>
      </c>
      <c r="AT93" s="17"/>
      <c r="AU93" s="17"/>
      <c r="AV93" s="17"/>
      <c r="AW93" s="17"/>
      <c r="AX93" s="15"/>
    </row>
    <row r="94" spans="2:50" x14ac:dyDescent="0.2">
      <c r="B94" s="15">
        <v>42754</v>
      </c>
      <c r="C94" s="9">
        <v>35412.519999999997</v>
      </c>
      <c r="D94" s="16">
        <f t="shared" si="41"/>
        <v>-8.9069856215806542E-4</v>
      </c>
      <c r="E94" s="17">
        <f t="shared" si="42"/>
        <v>99.450184367127832</v>
      </c>
      <c r="F94" s="17"/>
      <c r="G94" s="15">
        <v>42754</v>
      </c>
      <c r="H94" s="9">
        <v>35239.21</v>
      </c>
      <c r="I94" s="16">
        <f t="shared" si="43"/>
        <v>-5.5163752678077937E-4</v>
      </c>
      <c r="J94" s="17">
        <f t="shared" si="44"/>
        <v>100.48386747238064</v>
      </c>
      <c r="K94" s="17"/>
      <c r="L94" s="15">
        <v>42754</v>
      </c>
      <c r="M94" s="9">
        <v>39137.699999999997</v>
      </c>
      <c r="N94" s="16">
        <f t="shared" si="45"/>
        <v>-6.5494907866670005E-4</v>
      </c>
      <c r="O94" s="17">
        <f t="shared" si="46"/>
        <v>100.43638761896082</v>
      </c>
      <c r="P94" s="17"/>
      <c r="Q94" s="15">
        <v>42754</v>
      </c>
      <c r="R94" s="9">
        <v>36889.72</v>
      </c>
      <c r="S94" s="16">
        <f t="shared" si="47"/>
        <v>-6.696566438499918E-4</v>
      </c>
      <c r="T94" s="17">
        <f t="shared" si="48"/>
        <v>100.42191680733737</v>
      </c>
      <c r="U94" s="17"/>
      <c r="V94" s="15">
        <v>42754</v>
      </c>
      <c r="W94" s="9">
        <v>1475.31</v>
      </c>
      <c r="X94" s="16">
        <f t="shared" si="56"/>
        <v>0</v>
      </c>
      <c r="Y94" s="9">
        <f t="shared" si="37"/>
        <v>3.8361063536163087E-5</v>
      </c>
      <c r="Z94" s="17">
        <f t="shared" si="49"/>
        <v>100.07868941423872</v>
      </c>
      <c r="AA94" s="17">
        <f t="shared" si="50"/>
        <v>100.4082112082892</v>
      </c>
      <c r="AB94" s="17">
        <f t="shared" si="51"/>
        <v>100.07868941423872</v>
      </c>
      <c r="AC94" s="17">
        <f t="shared" si="51"/>
        <v>100.40435959027165</v>
      </c>
      <c r="AD94" s="17"/>
      <c r="AE94" s="15">
        <v>42754</v>
      </c>
      <c r="AF94" s="9">
        <v>60792.01</v>
      </c>
      <c r="AG94" s="16">
        <f t="shared" si="52"/>
        <v>-7.3541075090299834E-4</v>
      </c>
      <c r="AH94" s="17">
        <f t="shared" si="53"/>
        <v>100.32471192048878</v>
      </c>
      <c r="AI94" s="17"/>
      <c r="AJ94" s="17"/>
      <c r="AK94" s="15">
        <v>42754</v>
      </c>
      <c r="AL94" s="9">
        <v>39072.31</v>
      </c>
      <c r="AM94" s="16">
        <f t="shared" si="54"/>
        <v>-6.9617205117300518E-4</v>
      </c>
      <c r="AN94" s="17">
        <f t="shared" si="55"/>
        <v>100.84282792306249</v>
      </c>
      <c r="AO94" s="17"/>
      <c r="AP94" s="17"/>
      <c r="AQ94" s="9">
        <f t="shared" si="38"/>
        <v>99.450184367127832</v>
      </c>
      <c r="AR94" s="9">
        <f t="shared" si="39"/>
        <v>100.84282792306249</v>
      </c>
      <c r="AS94" s="9">
        <f t="shared" si="40"/>
        <v>100.32664935155965</v>
      </c>
      <c r="AT94" s="17"/>
      <c r="AU94" s="17"/>
      <c r="AV94" s="17"/>
      <c r="AW94" s="17"/>
      <c r="AX94" s="15"/>
    </row>
    <row r="95" spans="2:50" x14ac:dyDescent="0.2">
      <c r="B95" s="15">
        <v>42755</v>
      </c>
      <c r="C95" s="9">
        <v>35404.910000000003</v>
      </c>
      <c r="D95" s="16">
        <f t="shared" si="41"/>
        <v>-2.1489574873501116E-4</v>
      </c>
      <c r="E95" s="17">
        <f t="shared" si="42"/>
        <v>99.428812945296428</v>
      </c>
      <c r="F95" s="17"/>
      <c r="G95" s="15">
        <v>42755</v>
      </c>
      <c r="H95" s="9">
        <v>35231.050000000003</v>
      </c>
      <c r="I95" s="16">
        <f t="shared" si="43"/>
        <v>-2.3156024212789283E-4</v>
      </c>
      <c r="J95" s="17">
        <f t="shared" si="44"/>
        <v>100.46059940369878</v>
      </c>
      <c r="K95" s="17"/>
      <c r="L95" s="15">
        <v>42755</v>
      </c>
      <c r="M95" s="9">
        <v>39117.550000000003</v>
      </c>
      <c r="N95" s="16">
        <f t="shared" si="45"/>
        <v>-5.1484885417374393E-4</v>
      </c>
      <c r="O95" s="17">
        <f t="shared" si="46"/>
        <v>100.38467805987786</v>
      </c>
      <c r="P95" s="17"/>
      <c r="Q95" s="15">
        <v>42755</v>
      </c>
      <c r="R95" s="9">
        <v>36880.19</v>
      </c>
      <c r="S95" s="16">
        <f t="shared" si="47"/>
        <v>-2.5833755311777118E-4</v>
      </c>
      <c r="T95" s="17">
        <f t="shared" si="48"/>
        <v>100.39597405506997</v>
      </c>
      <c r="U95" s="17"/>
      <c r="V95" s="15">
        <v>42755</v>
      </c>
      <c r="W95" s="9">
        <v>1475.94</v>
      </c>
      <c r="X95" s="16">
        <f t="shared" si="56"/>
        <v>4.2702889562207247E-4</v>
      </c>
      <c r="Y95" s="9">
        <f t="shared" si="37"/>
        <v>3.8361063536163087E-5</v>
      </c>
      <c r="Z95" s="17">
        <f t="shared" si="49"/>
        <v>100.12142590645459</v>
      </c>
      <c r="AA95" s="17">
        <f t="shared" si="50"/>
        <v>100.45494018160258</v>
      </c>
      <c r="AB95" s="17">
        <f t="shared" si="51"/>
        <v>100.07868941423872</v>
      </c>
      <c r="AC95" s="17">
        <f t="shared" si="51"/>
        <v>100.4082112082892</v>
      </c>
      <c r="AD95" s="17"/>
      <c r="AE95" s="15">
        <v>42755</v>
      </c>
      <c r="AF95" s="9">
        <v>60771.64</v>
      </c>
      <c r="AG95" s="16">
        <f t="shared" si="52"/>
        <v>-3.3507692869516603E-4</v>
      </c>
      <c r="AH95" s="17">
        <f t="shared" si="53"/>
        <v>100.29109542414623</v>
      </c>
      <c r="AI95" s="17"/>
      <c r="AJ95" s="17"/>
      <c r="AK95" s="15">
        <v>42755</v>
      </c>
      <c r="AL95" s="9">
        <v>39069.300000000003</v>
      </c>
      <c r="AM95" s="16">
        <f t="shared" si="54"/>
        <v>-7.7036653322926085E-5</v>
      </c>
      <c r="AN95" s="17">
        <f t="shared" si="55"/>
        <v>100.83505932908767</v>
      </c>
      <c r="AO95" s="17"/>
      <c r="AP95" s="17"/>
      <c r="AQ95" s="9">
        <f t="shared" si="38"/>
        <v>99.428812945296428</v>
      </c>
      <c r="AR95" s="9">
        <f t="shared" si="39"/>
        <v>100.83505932908767</v>
      </c>
      <c r="AS95" s="9">
        <f t="shared" si="40"/>
        <v>100.29936986952949</v>
      </c>
      <c r="AT95" s="17"/>
      <c r="AU95" s="17"/>
      <c r="AV95" s="17"/>
      <c r="AW95" s="17"/>
      <c r="AX95" s="15"/>
    </row>
    <row r="96" spans="2:50" x14ac:dyDescent="0.2">
      <c r="B96" s="15">
        <v>42756</v>
      </c>
      <c r="C96" s="9">
        <v>35404.910000000003</v>
      </c>
      <c r="D96" s="16">
        <f t="shared" si="41"/>
        <v>0</v>
      </c>
      <c r="E96" s="17">
        <f t="shared" si="42"/>
        <v>99.428812945296428</v>
      </c>
      <c r="F96" s="17"/>
      <c r="G96" s="15">
        <v>42756</v>
      </c>
      <c r="H96" s="9">
        <v>35231.050000000003</v>
      </c>
      <c r="I96" s="16">
        <f t="shared" si="43"/>
        <v>0</v>
      </c>
      <c r="J96" s="17">
        <f t="shared" si="44"/>
        <v>100.46059940369878</v>
      </c>
      <c r="K96" s="17"/>
      <c r="L96" s="15">
        <v>42756</v>
      </c>
      <c r="M96" s="9">
        <v>39117.550000000003</v>
      </c>
      <c r="N96" s="16">
        <f t="shared" si="45"/>
        <v>0</v>
      </c>
      <c r="O96" s="17">
        <f t="shared" si="46"/>
        <v>100.38467805987786</v>
      </c>
      <c r="P96" s="17"/>
      <c r="Q96" s="15">
        <v>42756</v>
      </c>
      <c r="R96" s="9">
        <v>36880.19</v>
      </c>
      <c r="S96" s="16">
        <f t="shared" si="47"/>
        <v>0</v>
      </c>
      <c r="T96" s="17">
        <f t="shared" si="48"/>
        <v>100.39597405506997</v>
      </c>
      <c r="U96" s="17"/>
      <c r="V96" s="15">
        <v>42756</v>
      </c>
      <c r="W96" s="9">
        <v>1475.96</v>
      </c>
      <c r="X96" s="16">
        <f t="shared" si="56"/>
        <v>1.3550686342345131E-5</v>
      </c>
      <c r="Y96" s="9">
        <f t="shared" si="37"/>
        <v>3.8361063536163087E-5</v>
      </c>
      <c r="Z96" s="17">
        <f t="shared" si="49"/>
        <v>100.1227826204932</v>
      </c>
      <c r="AA96" s="17">
        <f t="shared" si="50"/>
        <v>100.46015497333134</v>
      </c>
      <c r="AB96" s="17">
        <f t="shared" si="51"/>
        <v>100.12142590645459</v>
      </c>
      <c r="AC96" s="17">
        <f t="shared" si="51"/>
        <v>100.45494018160258</v>
      </c>
      <c r="AD96" s="17"/>
      <c r="AE96" s="15">
        <v>42756</v>
      </c>
      <c r="AF96" s="9">
        <v>60771.64</v>
      </c>
      <c r="AG96" s="16">
        <f t="shared" si="52"/>
        <v>0</v>
      </c>
      <c r="AH96" s="17">
        <f t="shared" si="53"/>
        <v>100.29109542414623</v>
      </c>
      <c r="AI96" s="17"/>
      <c r="AJ96" s="17"/>
      <c r="AK96" s="15">
        <v>42756</v>
      </c>
      <c r="AL96" s="9">
        <v>39069.300000000003</v>
      </c>
      <c r="AM96" s="16">
        <f t="shared" si="54"/>
        <v>0</v>
      </c>
      <c r="AN96" s="17">
        <f t="shared" si="55"/>
        <v>100.83505932908767</v>
      </c>
      <c r="AO96" s="17"/>
      <c r="AP96" s="17"/>
      <c r="AQ96" s="9">
        <f t="shared" si="38"/>
        <v>99.428812945296428</v>
      </c>
      <c r="AR96" s="9">
        <f t="shared" si="39"/>
        <v>100.83505932908767</v>
      </c>
      <c r="AS96" s="9">
        <f t="shared" si="40"/>
        <v>100.29936986952949</v>
      </c>
      <c r="AT96" s="17"/>
      <c r="AU96" s="17"/>
      <c r="AV96" s="17"/>
      <c r="AW96" s="17"/>
      <c r="AX96" s="15"/>
    </row>
    <row r="97" spans="2:50" x14ac:dyDescent="0.2">
      <c r="B97" s="15">
        <v>42757</v>
      </c>
      <c r="C97" s="9">
        <v>35404.910000000003</v>
      </c>
      <c r="D97" s="16">
        <f t="shared" si="41"/>
        <v>0</v>
      </c>
      <c r="E97" s="17">
        <f t="shared" si="42"/>
        <v>99.428812945296428</v>
      </c>
      <c r="F97" s="17"/>
      <c r="G97" s="15">
        <v>42757</v>
      </c>
      <c r="H97" s="9">
        <v>35231.050000000003</v>
      </c>
      <c r="I97" s="16">
        <f t="shared" si="43"/>
        <v>0</v>
      </c>
      <c r="J97" s="17">
        <f t="shared" si="44"/>
        <v>100.46059940369878</v>
      </c>
      <c r="K97" s="17"/>
      <c r="L97" s="15">
        <v>42757</v>
      </c>
      <c r="M97" s="9">
        <v>39117.550000000003</v>
      </c>
      <c r="N97" s="16">
        <f t="shared" si="45"/>
        <v>0</v>
      </c>
      <c r="O97" s="17">
        <f t="shared" si="46"/>
        <v>100.38467805987786</v>
      </c>
      <c r="P97" s="17"/>
      <c r="Q97" s="15">
        <v>42757</v>
      </c>
      <c r="R97" s="9">
        <v>36880.19</v>
      </c>
      <c r="S97" s="16">
        <f t="shared" si="47"/>
        <v>0</v>
      </c>
      <c r="T97" s="17">
        <f t="shared" si="48"/>
        <v>100.39597405506997</v>
      </c>
      <c r="U97" s="17"/>
      <c r="V97" s="15">
        <v>42757</v>
      </c>
      <c r="W97" s="9">
        <v>1475.94</v>
      </c>
      <c r="X97" s="16">
        <f t="shared" si="56"/>
        <v>-1.3550502723669311E-5</v>
      </c>
      <c r="Y97" s="9">
        <f t="shared" si="37"/>
        <v>3.8361063536163087E-5</v>
      </c>
      <c r="Z97" s="17">
        <f t="shared" si="49"/>
        <v>100.12142590645459</v>
      </c>
      <c r="AA97" s="17">
        <f t="shared" si="50"/>
        <v>100.46264744611554</v>
      </c>
      <c r="AB97" s="17">
        <f t="shared" si="51"/>
        <v>100.1227826204932</v>
      </c>
      <c r="AC97" s="17">
        <f t="shared" si="51"/>
        <v>100.46015497333134</v>
      </c>
      <c r="AD97" s="17"/>
      <c r="AE97" s="15">
        <v>42757</v>
      </c>
      <c r="AF97" s="9">
        <v>60771.64</v>
      </c>
      <c r="AG97" s="16">
        <f t="shared" si="52"/>
        <v>0</v>
      </c>
      <c r="AH97" s="17">
        <f t="shared" si="53"/>
        <v>100.29109542414623</v>
      </c>
      <c r="AI97" s="17"/>
      <c r="AJ97" s="17"/>
      <c r="AK97" s="15">
        <v>42757</v>
      </c>
      <c r="AL97" s="9">
        <v>39069.300000000003</v>
      </c>
      <c r="AM97" s="16">
        <f t="shared" si="54"/>
        <v>0</v>
      </c>
      <c r="AN97" s="17">
        <f t="shared" si="55"/>
        <v>100.83505932908767</v>
      </c>
      <c r="AO97" s="17"/>
      <c r="AP97" s="17"/>
      <c r="AQ97" s="9">
        <f t="shared" si="38"/>
        <v>99.428812945296428</v>
      </c>
      <c r="AR97" s="9">
        <f t="shared" si="39"/>
        <v>100.83505932908767</v>
      </c>
      <c r="AS97" s="9">
        <f t="shared" si="40"/>
        <v>100.29936986952949</v>
      </c>
      <c r="AT97" s="17"/>
      <c r="AU97" s="17"/>
      <c r="AV97" s="17"/>
      <c r="AW97" s="17"/>
      <c r="AX97" s="15"/>
    </row>
    <row r="98" spans="2:50" x14ac:dyDescent="0.2">
      <c r="B98" s="15">
        <v>42758</v>
      </c>
      <c r="C98" s="9">
        <v>35443.370000000003</v>
      </c>
      <c r="D98" s="16">
        <f t="shared" si="41"/>
        <v>1.0862900089281258E-3</v>
      </c>
      <c r="E98" s="17">
        <f t="shared" si="42"/>
        <v>99.536821471398483</v>
      </c>
      <c r="F98" s="17"/>
      <c r="G98" s="15">
        <v>42758</v>
      </c>
      <c r="H98" s="9">
        <v>35255.620000000003</v>
      </c>
      <c r="I98" s="16">
        <f t="shared" si="43"/>
        <v>6.9739618887321164E-4</v>
      </c>
      <c r="J98" s="17">
        <f t="shared" si="44"/>
        <v>100.53066024285484</v>
      </c>
      <c r="K98" s="17"/>
      <c r="L98" s="15">
        <v>42758</v>
      </c>
      <c r="M98" s="9">
        <v>39153.769999999997</v>
      </c>
      <c r="N98" s="16">
        <f t="shared" si="45"/>
        <v>9.2592710944305878E-4</v>
      </c>
      <c r="O98" s="17">
        <f t="shared" si="46"/>
        <v>100.47762695466621</v>
      </c>
      <c r="P98" s="17"/>
      <c r="Q98" s="15">
        <v>42758</v>
      </c>
      <c r="R98" s="9">
        <v>36911.050000000003</v>
      </c>
      <c r="S98" s="16">
        <f t="shared" si="47"/>
        <v>8.3676358500328618E-4</v>
      </c>
      <c r="T98" s="17">
        <f t="shared" si="48"/>
        <v>100.47998175024019</v>
      </c>
      <c r="U98" s="17"/>
      <c r="V98" s="15">
        <v>42758</v>
      </c>
      <c r="W98" s="9">
        <v>1475.54</v>
      </c>
      <c r="X98" s="16">
        <f t="shared" si="56"/>
        <v>-2.710137268453483E-4</v>
      </c>
      <c r="Y98" s="9">
        <f t="shared" si="37"/>
        <v>3.8361063536163087E-5</v>
      </c>
      <c r="Z98" s="17">
        <f t="shared" si="49"/>
        <v>100.09429162568262</v>
      </c>
      <c r="AA98" s="17">
        <f t="shared" si="50"/>
        <v>100.43927454362411</v>
      </c>
      <c r="AB98" s="17">
        <f t="shared" si="51"/>
        <v>100.12142590645459</v>
      </c>
      <c r="AC98" s="17">
        <f t="shared" si="51"/>
        <v>100.46264744611554</v>
      </c>
      <c r="AD98" s="17"/>
      <c r="AE98" s="15">
        <v>42758</v>
      </c>
      <c r="AF98" s="9">
        <v>60813.74</v>
      </c>
      <c r="AG98" s="16">
        <f t="shared" si="52"/>
        <v>6.9275734536700107E-4</v>
      </c>
      <c r="AH98" s="17">
        <f t="shared" si="53"/>
        <v>100.36057281717622</v>
      </c>
      <c r="AI98" s="17"/>
      <c r="AJ98" s="17"/>
      <c r="AK98" s="15">
        <v>42758</v>
      </c>
      <c r="AL98" s="9">
        <v>39099.33</v>
      </c>
      <c r="AM98" s="16">
        <f t="shared" si="54"/>
        <v>7.6863419615902373E-4</v>
      </c>
      <c r="AN98" s="17">
        <f t="shared" si="55"/>
        <v>100.91256460385974</v>
      </c>
      <c r="AO98" s="17"/>
      <c r="AP98" s="17"/>
      <c r="AQ98" s="9">
        <f t="shared" si="38"/>
        <v>99.536821471398483</v>
      </c>
      <c r="AR98" s="9">
        <f t="shared" si="39"/>
        <v>100.91256460385974</v>
      </c>
      <c r="AS98" s="9">
        <f t="shared" si="40"/>
        <v>100.38303797336594</v>
      </c>
      <c r="AT98" s="17"/>
      <c r="AU98" s="17"/>
      <c r="AV98" s="17"/>
      <c r="AW98" s="17"/>
      <c r="AX98" s="15"/>
    </row>
    <row r="99" spans="2:50" x14ac:dyDescent="0.2">
      <c r="B99" s="15">
        <v>42759</v>
      </c>
      <c r="C99" s="9">
        <v>35420.03</v>
      </c>
      <c r="D99" s="16">
        <f t="shared" si="41"/>
        <v>-6.5851525969462532E-4</v>
      </c>
      <c r="E99" s="17">
        <f t="shared" si="42"/>
        <v>99.471274955558073</v>
      </c>
      <c r="F99" s="17"/>
      <c r="G99" s="15">
        <v>42759</v>
      </c>
      <c r="H99" s="9">
        <v>35224.65</v>
      </c>
      <c r="I99" s="16">
        <f t="shared" si="43"/>
        <v>-8.7844150804894383E-4</v>
      </c>
      <c r="J99" s="17">
        <f t="shared" si="44"/>
        <v>100.44234993806595</v>
      </c>
      <c r="K99" s="17"/>
      <c r="L99" s="15">
        <v>42759</v>
      </c>
      <c r="M99" s="9">
        <v>39130.720000000001</v>
      </c>
      <c r="N99" s="16">
        <f t="shared" si="45"/>
        <v>-5.8870448490644378E-4</v>
      </c>
      <c r="O99" s="17">
        <f t="shared" si="46"/>
        <v>100.41847532504524</v>
      </c>
      <c r="P99" s="17"/>
      <c r="Q99" s="15">
        <v>42759</v>
      </c>
      <c r="R99" s="9">
        <v>36885.379999999997</v>
      </c>
      <c r="S99" s="16">
        <f t="shared" si="47"/>
        <v>-6.9545569687146092E-4</v>
      </c>
      <c r="T99" s="17">
        <f t="shared" si="48"/>
        <v>100.41010237451044</v>
      </c>
      <c r="U99" s="17"/>
      <c r="V99" s="15">
        <v>42759</v>
      </c>
      <c r="W99" s="9">
        <v>1476.38</v>
      </c>
      <c r="X99" s="16">
        <f t="shared" si="56"/>
        <v>5.6928310991244402E-4</v>
      </c>
      <c r="Y99" s="9">
        <f t="shared" si="37"/>
        <v>3.8361063536163087E-5</v>
      </c>
      <c r="Z99" s="17">
        <f t="shared" si="49"/>
        <v>100.15127361530377</v>
      </c>
      <c r="AA99" s="17">
        <f t="shared" si="50"/>
        <v>100.50030588358595</v>
      </c>
      <c r="AB99" s="17">
        <f t="shared" si="51"/>
        <v>100.09429162568262</v>
      </c>
      <c r="AC99" s="17">
        <f t="shared" si="51"/>
        <v>100.43927454362411</v>
      </c>
      <c r="AD99" s="17"/>
      <c r="AE99" s="15">
        <v>42759</v>
      </c>
      <c r="AF99" s="9">
        <v>60768.54</v>
      </c>
      <c r="AG99" s="16">
        <f t="shared" si="52"/>
        <v>-7.4325308721345795E-4</v>
      </c>
      <c r="AH99" s="17">
        <f t="shared" si="53"/>
        <v>100.28597951159534</v>
      </c>
      <c r="AI99" s="17"/>
      <c r="AJ99" s="17"/>
      <c r="AK99" s="15">
        <v>42759</v>
      </c>
      <c r="AL99" s="9">
        <v>39062.33</v>
      </c>
      <c r="AM99" s="16">
        <f t="shared" si="54"/>
        <v>-9.463077756063365E-4</v>
      </c>
      <c r="AN99" s="17">
        <f t="shared" si="55"/>
        <v>100.81707025931873</v>
      </c>
      <c r="AO99" s="17"/>
      <c r="AP99" s="17"/>
      <c r="AQ99" s="9">
        <f t="shared" si="38"/>
        <v>99.471274955558073</v>
      </c>
      <c r="AR99" s="9">
        <f t="shared" si="39"/>
        <v>100.81707025931873</v>
      </c>
      <c r="AS99" s="9">
        <f t="shared" si="40"/>
        <v>100.30754206068229</v>
      </c>
      <c r="AT99" s="17"/>
      <c r="AU99" s="17"/>
      <c r="AV99" s="17"/>
      <c r="AW99" s="17"/>
      <c r="AX99" s="15"/>
    </row>
    <row r="100" spans="2:50" x14ac:dyDescent="0.2">
      <c r="B100" s="15">
        <v>42760</v>
      </c>
      <c r="C100" s="9">
        <v>35434.81</v>
      </c>
      <c r="D100" s="16">
        <f t="shared" si="41"/>
        <v>4.1727802037438977E-4</v>
      </c>
      <c r="E100" s="17">
        <f t="shared" si="42"/>
        <v>99.512782132255651</v>
      </c>
      <c r="F100" s="17"/>
      <c r="G100" s="15">
        <v>42760</v>
      </c>
      <c r="H100" s="9">
        <v>35251.39</v>
      </c>
      <c r="I100" s="16">
        <f t="shared" si="43"/>
        <v>7.5912748600770463E-4</v>
      </c>
      <c r="J100" s="17">
        <f t="shared" si="44"/>
        <v>100.51859848666314</v>
      </c>
      <c r="K100" s="17"/>
      <c r="L100" s="15">
        <v>42760</v>
      </c>
      <c r="M100" s="9">
        <v>39156.49</v>
      </c>
      <c r="N100" s="16">
        <f t="shared" si="45"/>
        <v>6.5856186648227677E-4</v>
      </c>
      <c r="O100" s="17">
        <f t="shared" si="46"/>
        <v>100.48460710358461</v>
      </c>
      <c r="P100" s="17"/>
      <c r="Q100" s="15">
        <v>42760</v>
      </c>
      <c r="R100" s="9">
        <v>36909.129999999997</v>
      </c>
      <c r="S100" s="16">
        <f t="shared" si="47"/>
        <v>6.4388654800362488E-4</v>
      </c>
      <c r="T100" s="17">
        <f t="shared" si="48"/>
        <v>100.47475508871305</v>
      </c>
      <c r="U100" s="17"/>
      <c r="V100" s="15">
        <v>42760</v>
      </c>
      <c r="W100" s="9">
        <v>1475.91</v>
      </c>
      <c r="X100" s="16">
        <f t="shared" si="56"/>
        <v>-3.1834622522664002E-4</v>
      </c>
      <c r="Y100" s="9">
        <f t="shared" si="37"/>
        <v>3.8361063536163087E-5</v>
      </c>
      <c r="Z100" s="17">
        <f t="shared" si="49"/>
        <v>100.11939083539669</v>
      </c>
      <c r="AA100" s="17">
        <f t="shared" si="50"/>
        <v>100.47216728919319</v>
      </c>
      <c r="AB100" s="17">
        <f t="shared" si="51"/>
        <v>100.15127361530377</v>
      </c>
      <c r="AC100" s="17">
        <f t="shared" si="51"/>
        <v>100.50030588358595</v>
      </c>
      <c r="AD100" s="17"/>
      <c r="AE100" s="15">
        <v>42760</v>
      </c>
      <c r="AF100" s="9">
        <v>60807.8</v>
      </c>
      <c r="AG100" s="16">
        <f t="shared" si="52"/>
        <v>6.4605797670980181E-4</v>
      </c>
      <c r="AH100" s="17">
        <f t="shared" si="53"/>
        <v>100.35077006861097</v>
      </c>
      <c r="AI100" s="17"/>
      <c r="AJ100" s="17"/>
      <c r="AK100" s="15">
        <v>42760</v>
      </c>
      <c r="AL100" s="9">
        <v>39089.46</v>
      </c>
      <c r="AM100" s="16">
        <f t="shared" si="54"/>
        <v>6.9453102259897648E-4</v>
      </c>
      <c r="AN100" s="17">
        <f t="shared" si="55"/>
        <v>100.88709084222137</v>
      </c>
      <c r="AO100" s="17"/>
      <c r="AP100" s="17"/>
      <c r="AQ100" s="9">
        <f t="shared" si="38"/>
        <v>99.512782132255651</v>
      </c>
      <c r="AR100" s="9">
        <f t="shared" si="39"/>
        <v>100.88709084222137</v>
      </c>
      <c r="AS100" s="9">
        <f t="shared" si="40"/>
        <v>100.3714339536748</v>
      </c>
      <c r="AT100" s="17"/>
      <c r="AU100" s="17"/>
      <c r="AV100" s="17"/>
      <c r="AW100" s="17"/>
      <c r="AX100" s="15"/>
    </row>
    <row r="101" spans="2:50" x14ac:dyDescent="0.2">
      <c r="B101" s="15">
        <v>42761</v>
      </c>
      <c r="C101" s="9">
        <v>35453.43</v>
      </c>
      <c r="D101" s="16">
        <f t="shared" si="41"/>
        <v>5.2547198644514737E-4</v>
      </c>
      <c r="E101" s="17">
        <f t="shared" si="42"/>
        <v>99.565073311559374</v>
      </c>
      <c r="F101" s="17"/>
      <c r="G101" s="15">
        <v>42761</v>
      </c>
      <c r="H101" s="9">
        <v>35268.870000000003</v>
      </c>
      <c r="I101" s="16">
        <f t="shared" si="43"/>
        <v>4.9586697148695791E-4</v>
      </c>
      <c r="J101" s="17">
        <f t="shared" si="44"/>
        <v>100.56844233967283</v>
      </c>
      <c r="K101" s="17"/>
      <c r="L101" s="15">
        <v>42761</v>
      </c>
      <c r="M101" s="9">
        <v>39176.93</v>
      </c>
      <c r="N101" s="16">
        <f t="shared" si="45"/>
        <v>5.2200797364632123E-4</v>
      </c>
      <c r="O101" s="17">
        <f t="shared" si="46"/>
        <v>100.5370608697214</v>
      </c>
      <c r="P101" s="17"/>
      <c r="Q101" s="15">
        <v>42761</v>
      </c>
      <c r="R101" s="9">
        <v>36920.61</v>
      </c>
      <c r="S101" s="16">
        <f t="shared" si="47"/>
        <v>3.1103415333832984E-4</v>
      </c>
      <c r="T101" s="17">
        <f t="shared" si="48"/>
        <v>100.50600616909395</v>
      </c>
      <c r="U101" s="17"/>
      <c r="V101" s="15">
        <v>42761</v>
      </c>
      <c r="W101" s="9">
        <v>1475.62</v>
      </c>
      <c r="X101" s="16">
        <f t="shared" si="56"/>
        <v>-1.9648894580304166E-4</v>
      </c>
      <c r="Y101" s="9">
        <f t="shared" si="37"/>
        <v>3.8361063536163087E-5</v>
      </c>
      <c r="Z101" s="17">
        <f t="shared" si="49"/>
        <v>100.099718481837</v>
      </c>
      <c r="AA101" s="17">
        <f t="shared" si="50"/>
        <v>100.45627983815299</v>
      </c>
      <c r="AB101" s="17">
        <f t="shared" si="51"/>
        <v>100.11939083539669</v>
      </c>
      <c r="AC101" s="17">
        <f t="shared" si="51"/>
        <v>100.47216728919319</v>
      </c>
      <c r="AD101" s="17"/>
      <c r="AE101" s="15">
        <v>42761</v>
      </c>
      <c r="AF101" s="9">
        <v>60842.559999999998</v>
      </c>
      <c r="AG101" s="16">
        <f t="shared" si="52"/>
        <v>5.7163719128139334E-4</v>
      </c>
      <c r="AH101" s="17">
        <f t="shared" si="53"/>
        <v>100.40813430095592</v>
      </c>
      <c r="AI101" s="17"/>
      <c r="AJ101" s="17"/>
      <c r="AK101" s="15">
        <v>42761</v>
      </c>
      <c r="AL101" s="9">
        <v>39113.800000000003</v>
      </c>
      <c r="AM101" s="16">
        <f t="shared" si="54"/>
        <v>6.2267424518025472E-4</v>
      </c>
      <c r="AN101" s="17">
        <f t="shared" si="55"/>
        <v>100.94991063535998</v>
      </c>
      <c r="AO101" s="17"/>
      <c r="AP101" s="17"/>
      <c r="AQ101" s="9">
        <f t="shared" si="38"/>
        <v>99.565073311559374</v>
      </c>
      <c r="AR101" s="9">
        <f t="shared" si="39"/>
        <v>100.94991063535998</v>
      </c>
      <c r="AS101" s="9">
        <f t="shared" si="40"/>
        <v>100.42243793772724</v>
      </c>
      <c r="AT101" s="17"/>
      <c r="AU101" s="17"/>
      <c r="AV101" s="17"/>
      <c r="AW101" s="17"/>
      <c r="AX101" s="15"/>
    </row>
    <row r="102" spans="2:50" x14ac:dyDescent="0.2">
      <c r="B102" s="15">
        <v>42762</v>
      </c>
      <c r="C102" s="9">
        <v>35430.26</v>
      </c>
      <c r="D102" s="16">
        <f t="shared" si="41"/>
        <v>-6.5353338167839503E-4</v>
      </c>
      <c r="E102" s="17">
        <f t="shared" si="42"/>
        <v>99.500004212501011</v>
      </c>
      <c r="F102" s="17"/>
      <c r="G102" s="15">
        <v>42762</v>
      </c>
      <c r="H102" s="9">
        <v>35240.81</v>
      </c>
      <c r="I102" s="16">
        <f t="shared" si="43"/>
        <v>-7.9560246755860931E-4</v>
      </c>
      <c r="J102" s="17">
        <f t="shared" si="44"/>
        <v>100.48842983878886</v>
      </c>
      <c r="K102" s="17"/>
      <c r="L102" s="15">
        <v>42762</v>
      </c>
      <c r="M102" s="9">
        <v>39152.949999999997</v>
      </c>
      <c r="N102" s="16">
        <f t="shared" si="45"/>
        <v>-6.1209492423230927E-4</v>
      </c>
      <c r="O102" s="17">
        <f t="shared" si="46"/>
        <v>100.47552264506581</v>
      </c>
      <c r="P102" s="17"/>
      <c r="Q102" s="15">
        <v>42762</v>
      </c>
      <c r="R102" s="9">
        <v>36901.879999999997</v>
      </c>
      <c r="S102" s="16">
        <f t="shared" si="47"/>
        <v>-5.0730472763049761E-4</v>
      </c>
      <c r="T102" s="17">
        <f t="shared" si="48"/>
        <v>100.45501899700911</v>
      </c>
      <c r="U102" s="17"/>
      <c r="V102" s="15">
        <v>42762</v>
      </c>
      <c r="W102" s="9">
        <v>1475.74</v>
      </c>
      <c r="X102" s="16">
        <f t="shared" si="56"/>
        <v>8.1321749501928053E-5</v>
      </c>
      <c r="Y102" s="9">
        <f t="shared" si="37"/>
        <v>3.8361063536163087E-5</v>
      </c>
      <c r="Z102" s="17">
        <f t="shared" si="49"/>
        <v>100.10785876606859</v>
      </c>
      <c r="AA102" s="17">
        <f t="shared" si="50"/>
        <v>100.46830272831137</v>
      </c>
      <c r="AB102" s="17">
        <f t="shared" si="51"/>
        <v>100.099718481837</v>
      </c>
      <c r="AC102" s="17">
        <f t="shared" si="51"/>
        <v>100.45627983815299</v>
      </c>
      <c r="AD102" s="17"/>
      <c r="AE102" s="15">
        <v>42762</v>
      </c>
      <c r="AF102" s="9">
        <v>60816.69</v>
      </c>
      <c r="AG102" s="16">
        <f t="shared" si="52"/>
        <v>-4.2519578400379565E-4</v>
      </c>
      <c r="AH102" s="17">
        <f t="shared" si="53"/>
        <v>100.36544118557147</v>
      </c>
      <c r="AI102" s="17"/>
      <c r="AJ102" s="17"/>
      <c r="AK102" s="15">
        <v>42762</v>
      </c>
      <c r="AL102" s="9">
        <v>39107.93</v>
      </c>
      <c r="AM102" s="16">
        <f t="shared" si="54"/>
        <v>-1.5007490962271053E-4</v>
      </c>
      <c r="AN102" s="17">
        <f t="shared" si="55"/>
        <v>100.93476058664496</v>
      </c>
      <c r="AO102" s="17"/>
      <c r="AP102" s="17"/>
      <c r="AQ102" s="9">
        <f t="shared" si="38"/>
        <v>99.500004212501011</v>
      </c>
      <c r="AR102" s="9">
        <f t="shared" si="39"/>
        <v>100.93476058664496</v>
      </c>
      <c r="AS102" s="9">
        <f t="shared" si="40"/>
        <v>100.36986291093022</v>
      </c>
      <c r="AT102" s="17"/>
      <c r="AU102" s="17"/>
      <c r="AV102" s="17"/>
      <c r="AW102" s="17"/>
      <c r="AX102" s="15"/>
    </row>
    <row r="103" spans="2:50" x14ac:dyDescent="0.2">
      <c r="B103" s="15">
        <v>42763</v>
      </c>
      <c r="C103" s="9">
        <v>35430.26</v>
      </c>
      <c r="D103" s="16">
        <f t="shared" si="41"/>
        <v>0</v>
      </c>
      <c r="E103" s="17">
        <f t="shared" si="42"/>
        <v>99.500004212501011</v>
      </c>
      <c r="F103" s="17"/>
      <c r="G103" s="15">
        <v>42763</v>
      </c>
      <c r="H103" s="9">
        <v>35240.81</v>
      </c>
      <c r="I103" s="16">
        <f t="shared" si="43"/>
        <v>0</v>
      </c>
      <c r="J103" s="17">
        <f t="shared" si="44"/>
        <v>100.48842983878886</v>
      </c>
      <c r="K103" s="17"/>
      <c r="L103" s="15">
        <v>42763</v>
      </c>
      <c r="M103" s="9">
        <v>39152.949999999997</v>
      </c>
      <c r="N103" s="16">
        <f t="shared" si="45"/>
        <v>0</v>
      </c>
      <c r="O103" s="17">
        <f t="shared" si="46"/>
        <v>100.47552264506581</v>
      </c>
      <c r="P103" s="17"/>
      <c r="Q103" s="15">
        <v>42763</v>
      </c>
      <c r="R103" s="9">
        <v>36901.879999999997</v>
      </c>
      <c r="S103" s="16">
        <f t="shared" si="47"/>
        <v>0</v>
      </c>
      <c r="T103" s="17">
        <f t="shared" si="48"/>
        <v>100.45501899700911</v>
      </c>
      <c r="U103" s="17"/>
      <c r="V103" s="15">
        <v>42763</v>
      </c>
      <c r="W103" s="9">
        <v>1475.74</v>
      </c>
      <c r="X103" s="16">
        <f t="shared" si="56"/>
        <v>0</v>
      </c>
      <c r="Y103" s="9">
        <f t="shared" si="37"/>
        <v>3.8361063536163087E-5</v>
      </c>
      <c r="Z103" s="17">
        <f t="shared" si="49"/>
        <v>100.10785876606859</v>
      </c>
      <c r="AA103" s="17">
        <f t="shared" si="50"/>
        <v>100.4721567992557</v>
      </c>
      <c r="AB103" s="17">
        <f t="shared" si="51"/>
        <v>100.10785876606859</v>
      </c>
      <c r="AC103" s="17">
        <f t="shared" si="51"/>
        <v>100.46830272831137</v>
      </c>
      <c r="AD103" s="17"/>
      <c r="AE103" s="15">
        <v>42763</v>
      </c>
      <c r="AF103" s="9">
        <v>60816.69</v>
      </c>
      <c r="AG103" s="16">
        <f t="shared" si="52"/>
        <v>0</v>
      </c>
      <c r="AH103" s="17">
        <f t="shared" si="53"/>
        <v>100.36544118557147</v>
      </c>
      <c r="AI103" s="17"/>
      <c r="AJ103" s="17"/>
      <c r="AK103" s="15">
        <v>42763</v>
      </c>
      <c r="AL103" s="9">
        <v>39107.93</v>
      </c>
      <c r="AM103" s="16">
        <f t="shared" si="54"/>
        <v>0</v>
      </c>
      <c r="AN103" s="17">
        <f t="shared" si="55"/>
        <v>100.93476058664496</v>
      </c>
      <c r="AO103" s="17"/>
      <c r="AP103" s="17"/>
      <c r="AQ103" s="9">
        <f t="shared" si="38"/>
        <v>99.500004212501011</v>
      </c>
      <c r="AR103" s="9">
        <f t="shared" si="39"/>
        <v>100.93476058664496</v>
      </c>
      <c r="AS103" s="9">
        <f t="shared" si="40"/>
        <v>100.36986291093022</v>
      </c>
      <c r="AT103" s="17"/>
      <c r="AU103" s="17"/>
      <c r="AV103" s="17"/>
      <c r="AW103" s="17"/>
      <c r="AX103" s="15"/>
    </row>
    <row r="104" spans="2:50" x14ac:dyDescent="0.2">
      <c r="B104" s="15">
        <v>42764</v>
      </c>
      <c r="C104" s="9">
        <v>35430.26</v>
      </c>
      <c r="D104" s="16">
        <f t="shared" si="41"/>
        <v>0</v>
      </c>
      <c r="E104" s="17">
        <f t="shared" si="42"/>
        <v>99.500004212501011</v>
      </c>
      <c r="F104" s="17"/>
      <c r="G104" s="15">
        <v>42764</v>
      </c>
      <c r="H104" s="9">
        <v>35240.81</v>
      </c>
      <c r="I104" s="16">
        <f t="shared" si="43"/>
        <v>0</v>
      </c>
      <c r="J104" s="17">
        <f t="shared" si="44"/>
        <v>100.48842983878886</v>
      </c>
      <c r="K104" s="17"/>
      <c r="L104" s="15">
        <v>42764</v>
      </c>
      <c r="M104" s="9">
        <v>39152.949999999997</v>
      </c>
      <c r="N104" s="16">
        <f t="shared" si="45"/>
        <v>0</v>
      </c>
      <c r="O104" s="17">
        <f t="shared" si="46"/>
        <v>100.47552264506581</v>
      </c>
      <c r="P104" s="17"/>
      <c r="Q104" s="15">
        <v>42764</v>
      </c>
      <c r="R104" s="9">
        <v>36901.879999999997</v>
      </c>
      <c r="S104" s="16">
        <f t="shared" si="47"/>
        <v>0</v>
      </c>
      <c r="T104" s="17">
        <f t="shared" si="48"/>
        <v>100.45501899700911</v>
      </c>
      <c r="U104" s="17"/>
      <c r="V104" s="15">
        <v>42764</v>
      </c>
      <c r="W104" s="9">
        <v>1475.74</v>
      </c>
      <c r="X104" s="16">
        <f t="shared" si="56"/>
        <v>0</v>
      </c>
      <c r="Y104" s="9">
        <f t="shared" si="37"/>
        <v>3.8361063536163087E-5</v>
      </c>
      <c r="Z104" s="17">
        <f t="shared" si="49"/>
        <v>100.10785876606859</v>
      </c>
      <c r="AA104" s="17">
        <f t="shared" si="50"/>
        <v>100.47601101804629</v>
      </c>
      <c r="AB104" s="17">
        <f t="shared" si="51"/>
        <v>100.10785876606859</v>
      </c>
      <c r="AC104" s="17">
        <f t="shared" si="51"/>
        <v>100.4721567992557</v>
      </c>
      <c r="AD104" s="17"/>
      <c r="AE104" s="15">
        <v>42764</v>
      </c>
      <c r="AF104" s="9">
        <v>60816.69</v>
      </c>
      <c r="AG104" s="16">
        <f t="shared" si="52"/>
        <v>0</v>
      </c>
      <c r="AH104" s="17">
        <f t="shared" si="53"/>
        <v>100.36544118557147</v>
      </c>
      <c r="AI104" s="17"/>
      <c r="AJ104" s="17"/>
      <c r="AK104" s="15">
        <v>42764</v>
      </c>
      <c r="AL104" s="9">
        <v>39107.93</v>
      </c>
      <c r="AM104" s="16">
        <f t="shared" si="54"/>
        <v>0</v>
      </c>
      <c r="AN104" s="17">
        <f t="shared" si="55"/>
        <v>100.93476058664496</v>
      </c>
      <c r="AO104" s="17"/>
      <c r="AP104" s="17"/>
      <c r="AQ104" s="9">
        <f t="shared" si="38"/>
        <v>99.500004212501011</v>
      </c>
      <c r="AR104" s="9">
        <f t="shared" si="39"/>
        <v>100.93476058664496</v>
      </c>
      <c r="AS104" s="9">
        <f t="shared" si="40"/>
        <v>100.36986291093022</v>
      </c>
      <c r="AT104" s="17"/>
      <c r="AU104" s="17"/>
      <c r="AV104" s="17"/>
      <c r="AW104" s="17"/>
      <c r="AX104" s="15"/>
    </row>
    <row r="105" spans="2:50" x14ac:dyDescent="0.2">
      <c r="B105" s="15">
        <v>42765</v>
      </c>
      <c r="C105" s="9">
        <v>35431.550000000003</v>
      </c>
      <c r="D105" s="16">
        <f t="shared" si="41"/>
        <v>3.6409554996286175E-5</v>
      </c>
      <c r="E105" s="17">
        <f t="shared" si="42"/>
        <v>99.503626963376519</v>
      </c>
      <c r="F105" s="17"/>
      <c r="G105" s="15">
        <v>42765</v>
      </c>
      <c r="H105" s="9">
        <v>35253.32</v>
      </c>
      <c r="I105" s="16">
        <f t="shared" si="43"/>
        <v>3.5498616518747639E-4</v>
      </c>
      <c r="J105" s="17">
        <f t="shared" si="44"/>
        <v>100.52410184114304</v>
      </c>
      <c r="K105" s="17"/>
      <c r="L105" s="15">
        <v>42765</v>
      </c>
      <c r="M105" s="9">
        <v>39156.32</v>
      </c>
      <c r="N105" s="16">
        <f t="shared" si="45"/>
        <v>8.6072696948935601E-5</v>
      </c>
      <c r="O105" s="17">
        <f t="shared" si="46"/>
        <v>100.48417084427723</v>
      </c>
      <c r="P105" s="17"/>
      <c r="Q105" s="15">
        <v>42765</v>
      </c>
      <c r="R105" s="9">
        <v>36911.160000000003</v>
      </c>
      <c r="S105" s="16">
        <f t="shared" si="47"/>
        <v>2.5147770249112078E-4</v>
      </c>
      <c r="T105" s="17">
        <f t="shared" si="48"/>
        <v>100.48028119439017</v>
      </c>
      <c r="U105" s="17"/>
      <c r="V105" s="15">
        <v>42765</v>
      </c>
      <c r="W105" s="9">
        <v>1476.17</v>
      </c>
      <c r="X105" s="16">
        <f t="shared" si="56"/>
        <v>2.9137924024569273E-4</v>
      </c>
      <c r="Y105" s="9">
        <f t="shared" si="37"/>
        <v>3.8361063536163087E-5</v>
      </c>
      <c r="Z105" s="17">
        <f t="shared" si="49"/>
        <v>100.13702811789847</v>
      </c>
      <c r="AA105" s="17">
        <f t="shared" si="50"/>
        <v>100.50914200844217</v>
      </c>
      <c r="AB105" s="17">
        <f t="shared" si="51"/>
        <v>100.10785876606859</v>
      </c>
      <c r="AC105" s="17">
        <f t="shared" si="51"/>
        <v>100.47601101804629</v>
      </c>
      <c r="AD105" s="17"/>
      <c r="AE105" s="15">
        <v>42765</v>
      </c>
      <c r="AF105" s="9">
        <v>60827.37</v>
      </c>
      <c r="AG105" s="16">
        <f t="shared" si="52"/>
        <v>1.7560968872198934E-4</v>
      </c>
      <c r="AH105" s="17">
        <f t="shared" si="53"/>
        <v>100.38306632945651</v>
      </c>
      <c r="AI105" s="17"/>
      <c r="AJ105" s="17"/>
      <c r="AK105" s="15">
        <v>42765</v>
      </c>
      <c r="AL105" s="9">
        <v>39107.300000000003</v>
      </c>
      <c r="AM105" s="16">
        <f t="shared" si="54"/>
        <v>-1.6109264796115852E-5</v>
      </c>
      <c r="AN105" s="17">
        <f t="shared" si="55"/>
        <v>100.93313460185954</v>
      </c>
      <c r="AO105" s="17"/>
      <c r="AP105" s="17"/>
      <c r="AQ105" s="9">
        <f t="shared" si="38"/>
        <v>99.503626963376519</v>
      </c>
      <c r="AR105" s="9">
        <f t="shared" si="39"/>
        <v>100.93313460185954</v>
      </c>
      <c r="AS105" s="9">
        <f t="shared" si="40"/>
        <v>100.3847302957505</v>
      </c>
      <c r="AT105" s="17"/>
      <c r="AU105" s="17"/>
      <c r="AV105" s="17"/>
      <c r="AW105" s="17"/>
      <c r="AX105" s="15"/>
    </row>
    <row r="106" spans="2:50" x14ac:dyDescent="0.2">
      <c r="B106" s="15">
        <v>42766</v>
      </c>
      <c r="C106" s="9">
        <v>35437.58</v>
      </c>
      <c r="D106" s="16">
        <f t="shared" si="41"/>
        <v>1.7018730481721533E-4</v>
      </c>
      <c r="E106" s="17">
        <f t="shared" si="42"/>
        <v>99.520561217468952</v>
      </c>
      <c r="F106" s="17"/>
      <c r="G106" s="15">
        <v>42766</v>
      </c>
      <c r="H106" s="9">
        <v>35255.18</v>
      </c>
      <c r="I106" s="16">
        <f t="shared" si="43"/>
        <v>5.2760988184852309E-5</v>
      </c>
      <c r="J106" s="17">
        <f t="shared" si="44"/>
        <v>100.52940559209257</v>
      </c>
      <c r="K106" s="17"/>
      <c r="L106" s="15">
        <v>42766</v>
      </c>
      <c r="M106" s="9">
        <v>39160.78</v>
      </c>
      <c r="N106" s="16">
        <f t="shared" si="45"/>
        <v>1.1390243005471312E-4</v>
      </c>
      <c r="O106" s="17">
        <f t="shared" si="46"/>
        <v>100.49561623551843</v>
      </c>
      <c r="P106" s="17"/>
      <c r="Q106" s="15">
        <v>42766</v>
      </c>
      <c r="R106" s="9">
        <v>36915.89</v>
      </c>
      <c r="S106" s="16">
        <f t="shared" si="47"/>
        <v>1.2814552563500392E-4</v>
      </c>
      <c r="T106" s="17">
        <f t="shared" si="48"/>
        <v>100.49315729283978</v>
      </c>
      <c r="U106" s="17"/>
      <c r="V106" s="15">
        <v>42766</v>
      </c>
      <c r="W106" s="9">
        <v>1477.18</v>
      </c>
      <c r="X106" s="16">
        <f t="shared" si="56"/>
        <v>6.8420303894534129E-4</v>
      </c>
      <c r="Y106" s="9">
        <f t="shared" si="37"/>
        <v>3.8361063536163087E-5</v>
      </c>
      <c r="Z106" s="17">
        <f t="shared" si="49"/>
        <v>100.20554217684769</v>
      </c>
      <c r="AA106" s="17">
        <f t="shared" si="50"/>
        <v>100.58176630642869</v>
      </c>
      <c r="AB106" s="17">
        <f t="shared" si="51"/>
        <v>100.13702811789847</v>
      </c>
      <c r="AC106" s="17">
        <f t="shared" si="51"/>
        <v>100.50914200844217</v>
      </c>
      <c r="AD106" s="17"/>
      <c r="AE106" s="15">
        <v>42766</v>
      </c>
      <c r="AF106" s="9">
        <v>60823.3</v>
      </c>
      <c r="AG106" s="16">
        <f t="shared" si="52"/>
        <v>-6.6910668667707895E-5</v>
      </c>
      <c r="AH106" s="17">
        <f t="shared" si="53"/>
        <v>100.37634963136549</v>
      </c>
      <c r="AI106" s="17"/>
      <c r="AJ106" s="17"/>
      <c r="AK106" s="15">
        <v>42766</v>
      </c>
      <c r="AL106" s="9">
        <v>39118.26</v>
      </c>
      <c r="AM106" s="16">
        <f t="shared" si="54"/>
        <v>2.8025458162539429E-4</v>
      </c>
      <c r="AN106" s="17">
        <f t="shared" si="55"/>
        <v>100.96142157526953</v>
      </c>
      <c r="AO106" s="17"/>
      <c r="AP106" s="17"/>
      <c r="AQ106" s="9">
        <f t="shared" si="38"/>
        <v>99.520561217468952</v>
      </c>
      <c r="AR106" s="9">
        <f t="shared" si="39"/>
        <v>100.96142157526953</v>
      </c>
      <c r="AS106" s="9">
        <f t="shared" si="40"/>
        <v>100.3960852574258</v>
      </c>
      <c r="AT106" s="17"/>
      <c r="AU106" s="17"/>
      <c r="AV106" s="17"/>
      <c r="AW106" s="17"/>
      <c r="AX106" s="15"/>
    </row>
    <row r="107" spans="2:50" x14ac:dyDescent="0.2">
      <c r="B107" s="15">
        <v>42767</v>
      </c>
      <c r="C107" s="9">
        <v>35475.42</v>
      </c>
      <c r="D107" s="16">
        <f t="shared" si="41"/>
        <v>1.0677930039240113E-3</v>
      </c>
      <c r="E107" s="17">
        <f t="shared" si="42"/>
        <v>99.626828576483561</v>
      </c>
      <c r="F107" s="17"/>
      <c r="G107" s="15">
        <v>42767</v>
      </c>
      <c r="H107" s="9">
        <v>35279.64</v>
      </c>
      <c r="I107" s="16">
        <f t="shared" si="43"/>
        <v>6.9379875524666623E-4</v>
      </c>
      <c r="J107" s="17">
        <f t="shared" si="44"/>
        <v>100.59915276855806</v>
      </c>
      <c r="K107" s="17"/>
      <c r="L107" s="15">
        <v>42767</v>
      </c>
      <c r="M107" s="9">
        <v>39186.5</v>
      </c>
      <c r="N107" s="16">
        <f t="shared" si="45"/>
        <v>6.5677956363496826E-4</v>
      </c>
      <c r="O107" s="17">
        <f t="shared" si="46"/>
        <v>100.56161970249681</v>
      </c>
      <c r="P107" s="17"/>
      <c r="Q107" s="15">
        <v>42767</v>
      </c>
      <c r="R107" s="9">
        <v>36936.78</v>
      </c>
      <c r="S107" s="16">
        <f t="shared" si="47"/>
        <v>5.6588097970822204E-4</v>
      </c>
      <c r="T107" s="17">
        <f t="shared" si="48"/>
        <v>100.55002445914263</v>
      </c>
      <c r="U107" s="17"/>
      <c r="V107" s="15">
        <v>42767</v>
      </c>
      <c r="W107" s="9">
        <v>1479.05</v>
      </c>
      <c r="X107" s="16">
        <f t="shared" si="56"/>
        <v>1.2659256150231446E-3</v>
      </c>
      <c r="Y107" s="9">
        <f t="shared" si="37"/>
        <v>3.7280156274688281E-5</v>
      </c>
      <c r="Z107" s="17">
        <f t="shared" si="49"/>
        <v>100.33239493945663</v>
      </c>
      <c r="AA107" s="17">
        <f t="shared" si="50"/>
        <v>100.71284504476655</v>
      </c>
      <c r="AB107" s="17">
        <f t="shared" si="51"/>
        <v>100.20554217684769</v>
      </c>
      <c r="AC107" s="17">
        <f t="shared" si="51"/>
        <v>100.58176630642869</v>
      </c>
      <c r="AD107" s="17"/>
      <c r="AE107" s="15">
        <v>42767</v>
      </c>
      <c r="AF107" s="9">
        <v>60874.74</v>
      </c>
      <c r="AG107" s="16">
        <f t="shared" si="52"/>
        <v>8.4572852837627721E-4</v>
      </c>
      <c r="AH107" s="17">
        <f t="shared" si="53"/>
        <v>100.46124077382301</v>
      </c>
      <c r="AI107" s="17"/>
      <c r="AJ107" s="17"/>
      <c r="AK107" s="15">
        <v>42767</v>
      </c>
      <c r="AL107" s="9">
        <v>39131.199999999997</v>
      </c>
      <c r="AM107" s="16">
        <f t="shared" si="54"/>
        <v>3.3079180924699969E-4</v>
      </c>
      <c r="AN107" s="17">
        <f t="shared" si="55"/>
        <v>100.99481878657656</v>
      </c>
      <c r="AO107" s="17"/>
      <c r="AP107" s="17"/>
      <c r="AQ107" s="9">
        <f t="shared" si="38"/>
        <v>99.626828576483561</v>
      </c>
      <c r="AR107" s="9">
        <f t="shared" si="39"/>
        <v>100.99481878657656</v>
      </c>
      <c r="AS107" s="9">
        <f t="shared" si="40"/>
        <v>100.46561417784677</v>
      </c>
      <c r="AT107" s="17"/>
      <c r="AU107" s="17"/>
      <c r="AV107" s="17"/>
      <c r="AW107" s="17"/>
      <c r="AX107" s="15"/>
    </row>
    <row r="108" spans="2:50" x14ac:dyDescent="0.2">
      <c r="B108" s="15">
        <v>42768</v>
      </c>
      <c r="C108" s="9">
        <v>35533.71</v>
      </c>
      <c r="D108" s="16">
        <f t="shared" si="41"/>
        <v>1.6431095107543037E-3</v>
      </c>
      <c r="E108" s="17">
        <f t="shared" si="42"/>
        <v>99.790526366043864</v>
      </c>
      <c r="F108" s="17"/>
      <c r="G108" s="15">
        <v>42768</v>
      </c>
      <c r="H108" s="9">
        <v>35334.199999999997</v>
      </c>
      <c r="I108" s="16">
        <f t="shared" si="43"/>
        <v>1.5465010413937552E-3</v>
      </c>
      <c r="J108" s="17">
        <f t="shared" si="44"/>
        <v>100.75472946307796</v>
      </c>
      <c r="K108" s="17"/>
      <c r="L108" s="15">
        <v>42768</v>
      </c>
      <c r="M108" s="9">
        <v>39247.269999999997</v>
      </c>
      <c r="N108" s="16">
        <f t="shared" si="45"/>
        <v>1.5507891748431923E-3</v>
      </c>
      <c r="O108" s="17">
        <f t="shared" si="46"/>
        <v>100.71756957373614</v>
      </c>
      <c r="P108" s="17"/>
      <c r="Q108" s="15">
        <v>42768</v>
      </c>
      <c r="R108" s="9">
        <v>36996.870000000003</v>
      </c>
      <c r="S108" s="16">
        <f t="shared" si="47"/>
        <v>1.6268337413278822E-3</v>
      </c>
      <c r="T108" s="17">
        <f t="shared" si="48"/>
        <v>100.71360263162411</v>
      </c>
      <c r="U108" s="17"/>
      <c r="V108" s="15">
        <v>42768</v>
      </c>
      <c r="W108" s="9">
        <v>1479.56</v>
      </c>
      <c r="X108" s="16">
        <f t="shared" si="56"/>
        <v>3.4481592914370474E-4</v>
      </c>
      <c r="Y108" s="9">
        <f t="shared" si="37"/>
        <v>3.7280156274688281E-5</v>
      </c>
      <c r="Z108" s="17">
        <f t="shared" si="49"/>
        <v>100.3669911474409</v>
      </c>
      <c r="AA108" s="17">
        <f t="shared" si="50"/>
        <v>100.75132702860951</v>
      </c>
      <c r="AB108" s="17">
        <f t="shared" si="51"/>
        <v>100.33239493945663</v>
      </c>
      <c r="AC108" s="17">
        <f t="shared" si="51"/>
        <v>100.71284504476655</v>
      </c>
      <c r="AD108" s="17"/>
      <c r="AE108" s="15">
        <v>42768</v>
      </c>
      <c r="AF108" s="9">
        <v>60972.9</v>
      </c>
      <c r="AG108" s="16">
        <f t="shared" si="52"/>
        <v>1.6124914866166851E-3</v>
      </c>
      <c r="AH108" s="17">
        <f t="shared" si="53"/>
        <v>100.62323366930575</v>
      </c>
      <c r="AI108" s="17"/>
      <c r="AJ108" s="17"/>
      <c r="AK108" s="15">
        <v>42768</v>
      </c>
      <c r="AL108" s="9">
        <v>39172.800000000003</v>
      </c>
      <c r="AM108" s="16">
        <f t="shared" si="54"/>
        <v>1.0630903217894172E-3</v>
      </c>
      <c r="AN108" s="17">
        <f t="shared" si="55"/>
        <v>101.10218540097945</v>
      </c>
      <c r="AO108" s="17"/>
      <c r="AP108" s="17"/>
      <c r="AQ108" s="9">
        <f t="shared" si="38"/>
        <v>99.790526366043864</v>
      </c>
      <c r="AR108" s="9">
        <f t="shared" si="39"/>
        <v>101.10218540097945</v>
      </c>
      <c r="AS108" s="9">
        <f t="shared" si="40"/>
        <v>100.61697451746123</v>
      </c>
      <c r="AT108" s="17"/>
      <c r="AU108" s="17"/>
      <c r="AV108" s="17"/>
      <c r="AW108" s="17"/>
      <c r="AX108" s="15"/>
    </row>
    <row r="109" spans="2:50" x14ac:dyDescent="0.2">
      <c r="B109" s="15">
        <v>42769</v>
      </c>
      <c r="C109" s="9">
        <v>35571.96</v>
      </c>
      <c r="D109" s="16">
        <f t="shared" si="41"/>
        <v>1.0764426230753799E-3</v>
      </c>
      <c r="E109" s="17">
        <f t="shared" si="42"/>
        <v>99.897945142003394</v>
      </c>
      <c r="F109" s="17"/>
      <c r="G109" s="15">
        <v>42769</v>
      </c>
      <c r="H109" s="9">
        <v>35364.51</v>
      </c>
      <c r="I109" s="16">
        <f t="shared" si="43"/>
        <v>8.5780914807753739E-4</v>
      </c>
      <c r="J109" s="17">
        <f t="shared" si="44"/>
        <v>100.84115779172348</v>
      </c>
      <c r="K109" s="17"/>
      <c r="L109" s="15">
        <v>42769</v>
      </c>
      <c r="M109" s="9">
        <v>39277.360000000001</v>
      </c>
      <c r="N109" s="16">
        <f t="shared" si="45"/>
        <v>7.6667752941816936E-4</v>
      </c>
      <c r="O109" s="17">
        <f t="shared" si="46"/>
        <v>100.79478747114594</v>
      </c>
      <c r="P109" s="17"/>
      <c r="Q109" s="15">
        <v>42769</v>
      </c>
      <c r="R109" s="9">
        <v>37023.46</v>
      </c>
      <c r="S109" s="16">
        <f t="shared" si="47"/>
        <v>7.1870944758289923E-4</v>
      </c>
      <c r="T109" s="17">
        <f t="shared" si="48"/>
        <v>100.78598644933557</v>
      </c>
      <c r="U109" s="17"/>
      <c r="V109" s="15">
        <v>42769</v>
      </c>
      <c r="W109" s="9">
        <v>1479.95</v>
      </c>
      <c r="X109" s="16">
        <f t="shared" si="56"/>
        <v>2.6359187866664691E-4</v>
      </c>
      <c r="Y109" s="9">
        <f t="shared" si="37"/>
        <v>3.7280156274688281E-5</v>
      </c>
      <c r="Z109" s="17">
        <f t="shared" si="49"/>
        <v>100.39344707119358</v>
      </c>
      <c r="AA109" s="17">
        <f t="shared" si="50"/>
        <v>100.78164028539565</v>
      </c>
      <c r="AB109" s="17">
        <f t="shared" si="51"/>
        <v>100.3669911474409</v>
      </c>
      <c r="AC109" s="17">
        <f t="shared" si="51"/>
        <v>100.75132702860951</v>
      </c>
      <c r="AD109" s="17"/>
      <c r="AE109" s="15">
        <v>42769</v>
      </c>
      <c r="AF109" s="9">
        <v>61006.7</v>
      </c>
      <c r="AG109" s="16">
        <f t="shared" si="52"/>
        <v>5.5434463507553211E-4</v>
      </c>
      <c r="AH109" s="17">
        <f t="shared" si="53"/>
        <v>100.67901361905427</v>
      </c>
      <c r="AI109" s="17"/>
      <c r="AJ109" s="17"/>
      <c r="AK109" s="15">
        <v>42769</v>
      </c>
      <c r="AL109" s="9">
        <v>39189.5</v>
      </c>
      <c r="AM109" s="16">
        <f t="shared" si="54"/>
        <v>4.2631621941757736E-4</v>
      </c>
      <c r="AN109" s="17">
        <f t="shared" si="55"/>
        <v>101.14528690243445</v>
      </c>
      <c r="AO109" s="17"/>
      <c r="AP109" s="17"/>
      <c r="AQ109" s="9">
        <f t="shared" si="38"/>
        <v>99.897945142003394</v>
      </c>
      <c r="AR109" s="9">
        <f t="shared" si="39"/>
        <v>101.14528690243445</v>
      </c>
      <c r="AS109" s="9">
        <f t="shared" si="40"/>
        <v>100.69069622928286</v>
      </c>
      <c r="AT109" s="17"/>
      <c r="AU109" s="17"/>
      <c r="AV109" s="17"/>
      <c r="AW109" s="17"/>
      <c r="AX109" s="15"/>
    </row>
    <row r="110" spans="2:50" x14ac:dyDescent="0.2">
      <c r="B110" s="15">
        <v>42770</v>
      </c>
      <c r="C110" s="9">
        <v>35571.96</v>
      </c>
      <c r="D110" s="16">
        <f t="shared" si="41"/>
        <v>0</v>
      </c>
      <c r="E110" s="17">
        <f t="shared" si="42"/>
        <v>99.897945142003394</v>
      </c>
      <c r="F110" s="17"/>
      <c r="G110" s="15">
        <v>42770</v>
      </c>
      <c r="H110" s="9">
        <v>35364.51</v>
      </c>
      <c r="I110" s="16">
        <f t="shared" si="43"/>
        <v>0</v>
      </c>
      <c r="J110" s="17">
        <f t="shared" si="44"/>
        <v>100.84115779172348</v>
      </c>
      <c r="K110" s="17"/>
      <c r="L110" s="15">
        <v>42770</v>
      </c>
      <c r="M110" s="9">
        <v>39277.360000000001</v>
      </c>
      <c r="N110" s="16">
        <f t="shared" si="45"/>
        <v>0</v>
      </c>
      <c r="O110" s="17">
        <f t="shared" si="46"/>
        <v>100.79478747114594</v>
      </c>
      <c r="P110" s="17"/>
      <c r="Q110" s="15">
        <v>42770</v>
      </c>
      <c r="R110" s="9">
        <v>37023.46</v>
      </c>
      <c r="S110" s="16">
        <f t="shared" si="47"/>
        <v>0</v>
      </c>
      <c r="T110" s="17">
        <f t="shared" si="48"/>
        <v>100.78598644933557</v>
      </c>
      <c r="U110" s="17"/>
      <c r="V110" s="15">
        <v>42770</v>
      </c>
      <c r="W110" s="9">
        <v>1479.94</v>
      </c>
      <c r="X110" s="16">
        <f t="shared" si="56"/>
        <v>-6.7569850332738213E-6</v>
      </c>
      <c r="Y110" s="9">
        <f t="shared" si="37"/>
        <v>3.7280156274688281E-5</v>
      </c>
      <c r="Z110" s="17">
        <f t="shared" si="49"/>
        <v>100.39276871417428</v>
      </c>
      <c r="AA110" s="17">
        <f t="shared" si="50"/>
        <v>100.78471646066008</v>
      </c>
      <c r="AB110" s="17">
        <f t="shared" si="51"/>
        <v>100.39344707119358</v>
      </c>
      <c r="AC110" s="17">
        <f t="shared" si="51"/>
        <v>100.78164028539565</v>
      </c>
      <c r="AD110" s="17"/>
      <c r="AE110" s="15">
        <v>42770</v>
      </c>
      <c r="AF110" s="9">
        <v>61006.7</v>
      </c>
      <c r="AG110" s="16">
        <f t="shared" si="52"/>
        <v>0</v>
      </c>
      <c r="AH110" s="17">
        <f t="shared" si="53"/>
        <v>100.67901361905427</v>
      </c>
      <c r="AI110" s="17"/>
      <c r="AJ110" s="17"/>
      <c r="AK110" s="15">
        <v>42770</v>
      </c>
      <c r="AL110" s="9">
        <v>39189.5</v>
      </c>
      <c r="AM110" s="16">
        <f t="shared" si="54"/>
        <v>0</v>
      </c>
      <c r="AN110" s="17">
        <f t="shared" si="55"/>
        <v>101.14528690243445</v>
      </c>
      <c r="AO110" s="17"/>
      <c r="AP110" s="17"/>
      <c r="AQ110" s="9">
        <f t="shared" si="38"/>
        <v>99.897945142003394</v>
      </c>
      <c r="AR110" s="9">
        <f t="shared" si="39"/>
        <v>101.14528690243445</v>
      </c>
      <c r="AS110" s="9">
        <f t="shared" si="40"/>
        <v>100.69069622928286</v>
      </c>
      <c r="AT110" s="17"/>
      <c r="AU110" s="17"/>
      <c r="AV110" s="17"/>
      <c r="AW110" s="17"/>
      <c r="AX110" s="15"/>
    </row>
    <row r="111" spans="2:50" x14ac:dyDescent="0.2">
      <c r="B111" s="15">
        <v>42771</v>
      </c>
      <c r="C111" s="9">
        <v>35571.96</v>
      </c>
      <c r="D111" s="16">
        <f t="shared" si="41"/>
        <v>0</v>
      </c>
      <c r="E111" s="17">
        <f t="shared" si="42"/>
        <v>99.897945142003394</v>
      </c>
      <c r="F111" s="17"/>
      <c r="G111" s="15">
        <v>42771</v>
      </c>
      <c r="H111" s="9">
        <v>35364.51</v>
      </c>
      <c r="I111" s="16">
        <f t="shared" si="43"/>
        <v>0</v>
      </c>
      <c r="J111" s="17">
        <f t="shared" si="44"/>
        <v>100.84115779172348</v>
      </c>
      <c r="K111" s="17"/>
      <c r="L111" s="15">
        <v>42771</v>
      </c>
      <c r="M111" s="9">
        <v>39277.360000000001</v>
      </c>
      <c r="N111" s="16">
        <f t="shared" si="45"/>
        <v>0</v>
      </c>
      <c r="O111" s="17">
        <f t="shared" si="46"/>
        <v>100.79478747114594</v>
      </c>
      <c r="P111" s="17"/>
      <c r="Q111" s="15">
        <v>42771</v>
      </c>
      <c r="R111" s="9">
        <v>37023.46</v>
      </c>
      <c r="S111" s="16">
        <f t="shared" si="47"/>
        <v>0</v>
      </c>
      <c r="T111" s="17">
        <f t="shared" si="48"/>
        <v>100.78598644933557</v>
      </c>
      <c r="U111" s="17"/>
      <c r="V111" s="15">
        <v>42771</v>
      </c>
      <c r="W111" s="9">
        <v>1479.96</v>
      </c>
      <c r="X111" s="16">
        <f t="shared" si="56"/>
        <v>1.3514061380837106E-5</v>
      </c>
      <c r="Y111" s="9">
        <f t="shared" si="37"/>
        <v>3.7280156274688281E-5</v>
      </c>
      <c r="Z111" s="17">
        <f t="shared" si="49"/>
        <v>100.39412542821287</v>
      </c>
      <c r="AA111" s="17">
        <f t="shared" si="50"/>
        <v>100.78983574148432</v>
      </c>
      <c r="AB111" s="17">
        <f t="shared" si="51"/>
        <v>100.39276871417428</v>
      </c>
      <c r="AC111" s="17">
        <f t="shared" si="51"/>
        <v>100.78471646066008</v>
      </c>
      <c r="AD111" s="17"/>
      <c r="AE111" s="15">
        <v>42771</v>
      </c>
      <c r="AF111" s="9">
        <v>61006.7</v>
      </c>
      <c r="AG111" s="16">
        <f t="shared" si="52"/>
        <v>0</v>
      </c>
      <c r="AH111" s="17">
        <f t="shared" si="53"/>
        <v>100.67901361905427</v>
      </c>
      <c r="AI111" s="17"/>
      <c r="AJ111" s="17"/>
      <c r="AK111" s="15">
        <v>42771</v>
      </c>
      <c r="AL111" s="9">
        <v>39189.5</v>
      </c>
      <c r="AM111" s="16">
        <f t="shared" si="54"/>
        <v>0</v>
      </c>
      <c r="AN111" s="17">
        <f t="shared" si="55"/>
        <v>101.14528690243445</v>
      </c>
      <c r="AO111" s="17"/>
      <c r="AP111" s="17"/>
      <c r="AQ111" s="9">
        <f t="shared" si="38"/>
        <v>99.897945142003394</v>
      </c>
      <c r="AR111" s="9">
        <f t="shared" si="39"/>
        <v>101.14528690243445</v>
      </c>
      <c r="AS111" s="9">
        <f t="shared" si="40"/>
        <v>100.69069622928286</v>
      </c>
      <c r="AT111" s="17"/>
      <c r="AU111" s="17"/>
      <c r="AV111" s="17"/>
      <c r="AW111" s="17"/>
      <c r="AX111" s="15"/>
    </row>
    <row r="112" spans="2:50" x14ac:dyDescent="0.2">
      <c r="B112" s="15">
        <v>42772</v>
      </c>
      <c r="C112" s="9">
        <v>35588.17</v>
      </c>
      <c r="D112" s="16">
        <f t="shared" si="41"/>
        <v>4.5569600325645609E-4</v>
      </c>
      <c r="E112" s="17">
        <f t="shared" si="42"/>
        <v>99.943468236338134</v>
      </c>
      <c r="F112" s="17"/>
      <c r="G112" s="15">
        <v>42772</v>
      </c>
      <c r="H112" s="9">
        <v>35378.11</v>
      </c>
      <c r="I112" s="16">
        <f t="shared" si="43"/>
        <v>3.8456633500638659E-4</v>
      </c>
      <c r="J112" s="17">
        <f t="shared" si="44"/>
        <v>100.87993790619323</v>
      </c>
      <c r="K112" s="17"/>
      <c r="L112" s="15">
        <v>42772</v>
      </c>
      <c r="M112" s="9">
        <v>39287.75</v>
      </c>
      <c r="N112" s="16">
        <f t="shared" si="45"/>
        <v>2.6452898056272822E-4</v>
      </c>
      <c r="O112" s="17">
        <f t="shared" si="46"/>
        <v>100.82145061352172</v>
      </c>
      <c r="P112" s="17"/>
      <c r="Q112" s="15">
        <v>42772</v>
      </c>
      <c r="R112" s="9">
        <v>37040.42</v>
      </c>
      <c r="S112" s="16">
        <f t="shared" si="47"/>
        <v>4.5808792587176406E-4</v>
      </c>
      <c r="T112" s="17">
        <f t="shared" si="48"/>
        <v>100.83215529282508</v>
      </c>
      <c r="U112" s="17"/>
      <c r="V112" s="15">
        <v>42772</v>
      </c>
      <c r="W112" s="9">
        <v>1480.07</v>
      </c>
      <c r="X112" s="16">
        <f t="shared" si="56"/>
        <v>7.4326333143970302E-5</v>
      </c>
      <c r="Y112" s="9">
        <f t="shared" si="37"/>
        <v>3.7280156274688281E-5</v>
      </c>
      <c r="Z112" s="17">
        <f t="shared" si="49"/>
        <v>100.40158735542515</v>
      </c>
      <c r="AA112" s="17">
        <f t="shared" si="50"/>
        <v>100.80108454122052</v>
      </c>
      <c r="AB112" s="17">
        <f t="shared" si="51"/>
        <v>100.39412542821287</v>
      </c>
      <c r="AC112" s="17">
        <f t="shared" si="51"/>
        <v>100.78983574148432</v>
      </c>
      <c r="AD112" s="17"/>
      <c r="AE112" s="15">
        <v>42772</v>
      </c>
      <c r="AF112" s="9">
        <v>61035.16</v>
      </c>
      <c r="AG112" s="16">
        <f t="shared" si="52"/>
        <v>4.6650613785059747E-4</v>
      </c>
      <c r="AH112" s="17">
        <f t="shared" si="53"/>
        <v>100.7259809968603</v>
      </c>
      <c r="AI112" s="17"/>
      <c r="AJ112" s="17"/>
      <c r="AK112" s="15">
        <v>42772</v>
      </c>
      <c r="AL112" s="9">
        <v>39204.78</v>
      </c>
      <c r="AM112" s="16">
        <f t="shared" si="54"/>
        <v>3.8990035596264683E-4</v>
      </c>
      <c r="AN112" s="17">
        <f t="shared" si="55"/>
        <v>101.18472348580165</v>
      </c>
      <c r="AO112" s="17"/>
      <c r="AP112" s="17"/>
      <c r="AQ112" s="9">
        <f t="shared" si="38"/>
        <v>99.943468236338134</v>
      </c>
      <c r="AR112" s="9">
        <f t="shared" si="39"/>
        <v>101.18472348580165</v>
      </c>
      <c r="AS112" s="9">
        <f t="shared" si="40"/>
        <v>100.73128608859002</v>
      </c>
      <c r="AT112" s="17"/>
      <c r="AU112" s="17"/>
      <c r="AV112" s="17"/>
      <c r="AW112" s="17"/>
      <c r="AX112" s="15"/>
    </row>
    <row r="113" spans="2:50" x14ac:dyDescent="0.2">
      <c r="B113" s="15">
        <v>42773</v>
      </c>
      <c r="C113" s="9">
        <v>35569.230000000003</v>
      </c>
      <c r="D113" s="16">
        <f t="shared" si="41"/>
        <v>-5.3219932353909538E-4</v>
      </c>
      <c r="E113" s="17">
        <f t="shared" si="42"/>
        <v>99.890278390150598</v>
      </c>
      <c r="F113" s="17"/>
      <c r="G113" s="15">
        <v>42773</v>
      </c>
      <c r="H113" s="9">
        <v>35365.129999999997</v>
      </c>
      <c r="I113" s="16">
        <f t="shared" si="43"/>
        <v>-3.6689353953622827E-4</v>
      </c>
      <c r="J113" s="17">
        <f t="shared" si="44"/>
        <v>100.84292570870663</v>
      </c>
      <c r="K113" s="17"/>
      <c r="L113" s="15">
        <v>42773</v>
      </c>
      <c r="M113" s="9">
        <v>39278.58</v>
      </c>
      <c r="N113" s="16">
        <f t="shared" si="45"/>
        <v>-2.334060871390653E-4</v>
      </c>
      <c r="O113" s="17">
        <f t="shared" si="46"/>
        <v>100.79791827323433</v>
      </c>
      <c r="P113" s="17"/>
      <c r="Q113" s="15">
        <v>42773</v>
      </c>
      <c r="R113" s="9">
        <v>37025.360000000001</v>
      </c>
      <c r="S113" s="16">
        <f t="shared" si="47"/>
        <v>-4.0658286272121646E-4</v>
      </c>
      <c r="T113" s="17">
        <f t="shared" si="48"/>
        <v>100.79115866647177</v>
      </c>
      <c r="U113" s="17"/>
      <c r="V113" s="15">
        <v>42773</v>
      </c>
      <c r="W113" s="9">
        <v>1482.02</v>
      </c>
      <c r="X113" s="16">
        <f t="shared" si="56"/>
        <v>1.3175052531300135E-3</v>
      </c>
      <c r="Y113" s="9">
        <f t="shared" si="37"/>
        <v>3.7280156274688281E-5</v>
      </c>
      <c r="Z113" s="17">
        <f t="shared" si="49"/>
        <v>100.53386697418851</v>
      </c>
      <c r="AA113" s="17">
        <f t="shared" si="50"/>
        <v>100.93764837980913</v>
      </c>
      <c r="AB113" s="17">
        <f t="shared" si="51"/>
        <v>100.40158735542515</v>
      </c>
      <c r="AC113" s="17">
        <f t="shared" si="51"/>
        <v>100.80108454122052</v>
      </c>
      <c r="AD113" s="17"/>
      <c r="AE113" s="15">
        <v>42773</v>
      </c>
      <c r="AF113" s="9">
        <v>61010.28</v>
      </c>
      <c r="AG113" s="16">
        <f t="shared" si="52"/>
        <v>-4.0763389495501734E-4</v>
      </c>
      <c r="AH113" s="17">
        <f t="shared" si="53"/>
        <v>100.68492167290339</v>
      </c>
      <c r="AI113" s="17"/>
      <c r="AJ113" s="17"/>
      <c r="AK113" s="15">
        <v>42773</v>
      </c>
      <c r="AL113" s="9">
        <v>39181.35</v>
      </c>
      <c r="AM113" s="16">
        <f t="shared" si="54"/>
        <v>-5.9763120721501028E-4</v>
      </c>
      <c r="AN113" s="17">
        <f t="shared" si="55"/>
        <v>101.12425233735311</v>
      </c>
      <c r="AO113" s="17"/>
      <c r="AP113" s="17"/>
      <c r="AQ113" s="9">
        <f t="shared" si="38"/>
        <v>99.890278390150598</v>
      </c>
      <c r="AR113" s="9">
        <f t="shared" si="39"/>
        <v>101.12425233735311</v>
      </c>
      <c r="AS113" s="9">
        <f t="shared" si="40"/>
        <v>100.68857584146997</v>
      </c>
      <c r="AT113" s="17"/>
      <c r="AU113" s="17"/>
      <c r="AV113" s="17"/>
      <c r="AW113" s="17"/>
      <c r="AX113" s="15"/>
    </row>
    <row r="114" spans="2:50" x14ac:dyDescent="0.2">
      <c r="B114" s="15">
        <v>42774</v>
      </c>
      <c r="C114" s="9">
        <v>35655.21</v>
      </c>
      <c r="D114" s="16">
        <f t="shared" si="41"/>
        <v>2.4172578377432696E-3</v>
      </c>
      <c r="E114" s="17">
        <f t="shared" si="42"/>
        <v>100.13173894850355</v>
      </c>
      <c r="F114" s="17"/>
      <c r="G114" s="15">
        <v>42774</v>
      </c>
      <c r="H114" s="9">
        <v>35442.769999999997</v>
      </c>
      <c r="I114" s="16">
        <f t="shared" si="43"/>
        <v>2.1953828531098285E-3</v>
      </c>
      <c r="J114" s="17">
        <f t="shared" si="44"/>
        <v>101.06431453866496</v>
      </c>
      <c r="K114" s="17"/>
      <c r="L114" s="15">
        <v>42774</v>
      </c>
      <c r="M114" s="9">
        <v>39363.67</v>
      </c>
      <c r="N114" s="16">
        <f t="shared" si="45"/>
        <v>2.1663206765620835E-3</v>
      </c>
      <c r="O114" s="17">
        <f t="shared" si="46"/>
        <v>101.01627888774405</v>
      </c>
      <c r="P114" s="17"/>
      <c r="Q114" s="15">
        <v>42774</v>
      </c>
      <c r="R114" s="9">
        <v>37109.699999999997</v>
      </c>
      <c r="S114" s="16">
        <f t="shared" si="47"/>
        <v>2.2778981757367589E-3</v>
      </c>
      <c r="T114" s="17">
        <f t="shared" si="48"/>
        <v>101.02075066292852</v>
      </c>
      <c r="U114" s="17"/>
      <c r="V114" s="15">
        <v>42774</v>
      </c>
      <c r="W114" s="9">
        <v>1483.99</v>
      </c>
      <c r="X114" s="16">
        <f t="shared" si="56"/>
        <v>1.3292668115141293E-3</v>
      </c>
      <c r="Y114" s="9">
        <f t="shared" si="37"/>
        <v>3.7280156274688281E-5</v>
      </c>
      <c r="Z114" s="17">
        <f t="shared" si="49"/>
        <v>100.66750330699048</v>
      </c>
      <c r="AA114" s="17">
        <f t="shared" si="50"/>
        <v>101.0755844171383</v>
      </c>
      <c r="AB114" s="17">
        <f t="shared" si="51"/>
        <v>100.53386697418851</v>
      </c>
      <c r="AC114" s="17">
        <f t="shared" si="51"/>
        <v>100.93764837980913</v>
      </c>
      <c r="AD114" s="17"/>
      <c r="AE114" s="15">
        <v>42774</v>
      </c>
      <c r="AF114" s="9">
        <v>61135.98</v>
      </c>
      <c r="AG114" s="16">
        <f t="shared" si="52"/>
        <v>2.0603085250552322E-3</v>
      </c>
      <c r="AH114" s="17">
        <f t="shared" si="53"/>
        <v>100.89236367537059</v>
      </c>
      <c r="AI114" s="17"/>
      <c r="AJ114" s="17"/>
      <c r="AK114" s="15">
        <v>42774</v>
      </c>
      <c r="AL114" s="9">
        <v>39251.42</v>
      </c>
      <c r="AM114" s="16">
        <f t="shared" si="54"/>
        <v>1.7883508352825039E-3</v>
      </c>
      <c r="AN114" s="17">
        <f t="shared" si="55"/>
        <v>101.30509797848794</v>
      </c>
      <c r="AO114" s="17"/>
      <c r="AP114" s="17"/>
      <c r="AQ114" s="9">
        <f t="shared" si="38"/>
        <v>100.13173894850355</v>
      </c>
      <c r="AR114" s="9">
        <f t="shared" si="39"/>
        <v>101.30509797848794</v>
      </c>
      <c r="AS114" s="9">
        <f t="shared" si="40"/>
        <v>100.90509078194994</v>
      </c>
      <c r="AT114" s="17"/>
      <c r="AU114" s="17"/>
      <c r="AV114" s="17"/>
      <c r="AW114" s="17"/>
      <c r="AX114" s="15"/>
    </row>
    <row r="115" spans="2:50" x14ac:dyDescent="0.2">
      <c r="B115" s="15">
        <v>42775</v>
      </c>
      <c r="C115" s="9">
        <v>35685.370000000003</v>
      </c>
      <c r="D115" s="16">
        <f t="shared" si="41"/>
        <v>8.4587918567868847E-4</v>
      </c>
      <c r="E115" s="17">
        <f t="shared" si="42"/>
        <v>100.2164383023059</v>
      </c>
      <c r="F115" s="17"/>
      <c r="G115" s="15">
        <v>42775</v>
      </c>
      <c r="H115" s="9">
        <v>35471.81</v>
      </c>
      <c r="I115" s="16">
        <f t="shared" si="43"/>
        <v>8.1934905200697905E-4</v>
      </c>
      <c r="J115" s="17">
        <f t="shared" si="44"/>
        <v>101.14712148897395</v>
      </c>
      <c r="K115" s="17"/>
      <c r="L115" s="15">
        <v>42775</v>
      </c>
      <c r="M115" s="9">
        <v>39411.230000000003</v>
      </c>
      <c r="N115" s="16">
        <f t="shared" si="45"/>
        <v>1.20822067657822E-3</v>
      </c>
      <c r="O115" s="17">
        <f t="shared" si="46"/>
        <v>101.13832884456721</v>
      </c>
      <c r="P115" s="17"/>
      <c r="Q115" s="15">
        <v>42775</v>
      </c>
      <c r="R115" s="9">
        <v>37150.68</v>
      </c>
      <c r="S115" s="16">
        <f t="shared" si="47"/>
        <v>1.1042934866087872E-3</v>
      </c>
      <c r="T115" s="17">
        <f t="shared" si="48"/>
        <v>101.13230721989792</v>
      </c>
      <c r="U115" s="17"/>
      <c r="V115" s="15">
        <v>42775</v>
      </c>
      <c r="W115" s="9">
        <v>1485.24</v>
      </c>
      <c r="X115" s="16">
        <f t="shared" si="56"/>
        <v>8.4232373533521532E-4</v>
      </c>
      <c r="Y115" s="9">
        <f t="shared" si="37"/>
        <v>3.7280156274688281E-5</v>
      </c>
      <c r="Z115" s="17">
        <f t="shared" si="49"/>
        <v>100.7522979344029</v>
      </c>
      <c r="AA115" s="17">
        <f t="shared" si="50"/>
        <v>101.16449089453836</v>
      </c>
      <c r="AB115" s="17">
        <f t="shared" si="51"/>
        <v>100.66750330699048</v>
      </c>
      <c r="AC115" s="17">
        <f t="shared" si="51"/>
        <v>101.0755844171383</v>
      </c>
      <c r="AD115" s="17"/>
      <c r="AE115" s="15">
        <v>42775</v>
      </c>
      <c r="AF115" s="9">
        <v>61201.68</v>
      </c>
      <c r="AG115" s="16">
        <f t="shared" si="52"/>
        <v>1.0746535836998472E-3</v>
      </c>
      <c r="AH115" s="17">
        <f t="shared" si="53"/>
        <v>101.00078801556228</v>
      </c>
      <c r="AI115" s="17"/>
      <c r="AJ115" s="17"/>
      <c r="AK115" s="15">
        <v>42775</v>
      </c>
      <c r="AL115" s="9">
        <v>39300.42</v>
      </c>
      <c r="AM115" s="16">
        <f t="shared" si="54"/>
        <v>1.2483624796248982E-3</v>
      </c>
      <c r="AN115" s="17">
        <f t="shared" si="55"/>
        <v>101.431563461799</v>
      </c>
      <c r="AO115" s="17"/>
      <c r="AP115" s="17"/>
      <c r="AQ115" s="9">
        <f t="shared" si="38"/>
        <v>100.2164383023059</v>
      </c>
      <c r="AR115" s="9">
        <f t="shared" si="39"/>
        <v>101.431563461799</v>
      </c>
      <c r="AS115" s="9">
        <f t="shared" si="40"/>
        <v>101.01109122218439</v>
      </c>
      <c r="AT115" s="17"/>
      <c r="AU115" s="17"/>
      <c r="AV115" s="17"/>
      <c r="AW115" s="17"/>
      <c r="AX115" s="15"/>
    </row>
    <row r="116" spans="2:50" x14ac:dyDescent="0.2">
      <c r="B116" s="15">
        <v>42776</v>
      </c>
      <c r="C116" s="9">
        <v>35732.550000000003</v>
      </c>
      <c r="D116" s="16">
        <f t="shared" si="41"/>
        <v>1.3221104334912859E-3</v>
      </c>
      <c r="E116" s="17">
        <f t="shared" si="42"/>
        <v>100.34893550099272</v>
      </c>
      <c r="F116" s="17"/>
      <c r="G116" s="15">
        <v>42776</v>
      </c>
      <c r="H116" s="9">
        <v>35513.800000000003</v>
      </c>
      <c r="I116" s="16">
        <f t="shared" si="43"/>
        <v>1.1837569044264029E-3</v>
      </c>
      <c r="J116" s="17">
        <f t="shared" si="44"/>
        <v>101.26685509239938</v>
      </c>
      <c r="K116" s="17"/>
      <c r="L116" s="15">
        <v>42776</v>
      </c>
      <c r="M116" s="9">
        <v>39453.769999999997</v>
      </c>
      <c r="N116" s="16">
        <f t="shared" si="45"/>
        <v>1.0793877785593153E-3</v>
      </c>
      <c r="O116" s="17">
        <f t="shared" si="46"/>
        <v>101.24749632066595</v>
      </c>
      <c r="P116" s="17"/>
      <c r="Q116" s="15">
        <v>42776</v>
      </c>
      <c r="R116" s="9">
        <v>37202.559999999998</v>
      </c>
      <c r="S116" s="16">
        <f t="shared" si="47"/>
        <v>1.3964751116264384E-3</v>
      </c>
      <c r="T116" s="17">
        <f t="shared" si="48"/>
        <v>101.27353596991188</v>
      </c>
      <c r="U116" s="17"/>
      <c r="V116" s="15">
        <v>42776</v>
      </c>
      <c r="W116" s="9">
        <v>1485.19</v>
      </c>
      <c r="X116" s="16">
        <f t="shared" si="56"/>
        <v>-3.3664592927751258E-5</v>
      </c>
      <c r="Y116" s="9">
        <f t="shared" si="37"/>
        <v>3.7280156274688281E-5</v>
      </c>
      <c r="Z116" s="17">
        <f t="shared" si="49"/>
        <v>100.74890614930641</v>
      </c>
      <c r="AA116" s="17">
        <f t="shared" si="50"/>
        <v>101.16485666116365</v>
      </c>
      <c r="AB116" s="17">
        <f t="shared" si="51"/>
        <v>100.7522979344029</v>
      </c>
      <c r="AC116" s="17">
        <f t="shared" si="51"/>
        <v>101.16449089453836</v>
      </c>
      <c r="AD116" s="17"/>
      <c r="AE116" s="15">
        <v>42776</v>
      </c>
      <c r="AF116" s="9">
        <v>61268.33</v>
      </c>
      <c r="AG116" s="16">
        <f t="shared" si="52"/>
        <v>1.0890223928494702E-3</v>
      </c>
      <c r="AH116" s="17">
        <f t="shared" si="53"/>
        <v>101.11078013540667</v>
      </c>
      <c r="AI116" s="17"/>
      <c r="AJ116" s="17"/>
      <c r="AK116" s="15">
        <v>42776</v>
      </c>
      <c r="AL116" s="9">
        <v>39336.36</v>
      </c>
      <c r="AM116" s="16">
        <f t="shared" si="54"/>
        <v>9.1449404357524244E-4</v>
      </c>
      <c r="AN116" s="17">
        <f t="shared" si="55"/>
        <v>101.52432202241535</v>
      </c>
      <c r="AO116" s="17"/>
      <c r="AP116" s="17"/>
      <c r="AQ116" s="9">
        <f t="shared" si="38"/>
        <v>100.34893550099272</v>
      </c>
      <c r="AR116" s="9">
        <f t="shared" si="39"/>
        <v>101.52432202241535</v>
      </c>
      <c r="AS116" s="9">
        <f t="shared" si="40"/>
        <v>101.128654173632</v>
      </c>
      <c r="AT116" s="17"/>
      <c r="AU116" s="17"/>
      <c r="AV116" s="17"/>
      <c r="AW116" s="17"/>
      <c r="AX116" s="15"/>
    </row>
    <row r="117" spans="2:50" x14ac:dyDescent="0.2">
      <c r="B117" s="15">
        <v>42777</v>
      </c>
      <c r="C117" s="9">
        <v>35732.550000000003</v>
      </c>
      <c r="D117" s="16">
        <f t="shared" si="41"/>
        <v>0</v>
      </c>
      <c r="E117" s="17">
        <f t="shared" si="42"/>
        <v>100.34893550099272</v>
      </c>
      <c r="F117" s="17"/>
      <c r="G117" s="15">
        <v>42777</v>
      </c>
      <c r="H117" s="9">
        <v>35513.800000000003</v>
      </c>
      <c r="I117" s="16">
        <f t="shared" si="43"/>
        <v>0</v>
      </c>
      <c r="J117" s="17">
        <f t="shared" si="44"/>
        <v>101.26685509239938</v>
      </c>
      <c r="K117" s="17"/>
      <c r="L117" s="15">
        <v>42777</v>
      </c>
      <c r="M117" s="9">
        <v>39453.769999999997</v>
      </c>
      <c r="N117" s="16">
        <f t="shared" si="45"/>
        <v>0</v>
      </c>
      <c r="O117" s="17">
        <f t="shared" si="46"/>
        <v>101.24749632066595</v>
      </c>
      <c r="P117" s="17"/>
      <c r="Q117" s="15">
        <v>42777</v>
      </c>
      <c r="R117" s="9">
        <v>37202.559999999998</v>
      </c>
      <c r="S117" s="16">
        <f t="shared" si="47"/>
        <v>0</v>
      </c>
      <c r="T117" s="17">
        <f t="shared" si="48"/>
        <v>101.27353596991188</v>
      </c>
      <c r="U117" s="17"/>
      <c r="V117" s="15">
        <v>42777</v>
      </c>
      <c r="W117" s="9">
        <v>1485.44</v>
      </c>
      <c r="X117" s="16">
        <f t="shared" si="56"/>
        <v>1.6832863135363141E-4</v>
      </c>
      <c r="Y117" s="9">
        <f t="shared" si="37"/>
        <v>3.7280156274688281E-5</v>
      </c>
      <c r="Z117" s="17">
        <f t="shared" si="49"/>
        <v>100.76586507478889</v>
      </c>
      <c r="AA117" s="17">
        <f t="shared" si="50"/>
        <v>101.18565704469235</v>
      </c>
      <c r="AB117" s="17">
        <f t="shared" si="51"/>
        <v>100.74890614930641</v>
      </c>
      <c r="AC117" s="17">
        <f t="shared" si="51"/>
        <v>101.16485666116365</v>
      </c>
      <c r="AD117" s="17"/>
      <c r="AE117" s="15">
        <v>42777</v>
      </c>
      <c r="AF117" s="9">
        <v>61268.33</v>
      </c>
      <c r="AG117" s="16">
        <f t="shared" si="52"/>
        <v>0</v>
      </c>
      <c r="AH117" s="17">
        <f t="shared" si="53"/>
        <v>101.11078013540667</v>
      </c>
      <c r="AI117" s="17"/>
      <c r="AJ117" s="17"/>
      <c r="AK117" s="15">
        <v>42777</v>
      </c>
      <c r="AL117" s="9">
        <v>39336.36</v>
      </c>
      <c r="AM117" s="16">
        <f t="shared" si="54"/>
        <v>0</v>
      </c>
      <c r="AN117" s="17">
        <f t="shared" si="55"/>
        <v>101.52432202241535</v>
      </c>
      <c r="AO117" s="17"/>
      <c r="AP117" s="17"/>
      <c r="AQ117" s="9">
        <f t="shared" si="38"/>
        <v>100.34893550099272</v>
      </c>
      <c r="AR117" s="9">
        <f t="shared" si="39"/>
        <v>101.52432202241535</v>
      </c>
      <c r="AS117" s="9">
        <f t="shared" si="40"/>
        <v>101.128654173632</v>
      </c>
      <c r="AT117" s="17"/>
      <c r="AU117" s="17"/>
      <c r="AV117" s="17"/>
      <c r="AW117" s="17"/>
      <c r="AX117" s="15"/>
    </row>
    <row r="118" spans="2:50" x14ac:dyDescent="0.2">
      <c r="B118" s="15">
        <v>42778</v>
      </c>
      <c r="C118" s="9">
        <v>35732.550000000003</v>
      </c>
      <c r="D118" s="16">
        <f t="shared" si="41"/>
        <v>0</v>
      </c>
      <c r="E118" s="17">
        <f t="shared" si="42"/>
        <v>100.34893550099272</v>
      </c>
      <c r="F118" s="17"/>
      <c r="G118" s="15">
        <v>42778</v>
      </c>
      <c r="H118" s="9">
        <v>35513.800000000003</v>
      </c>
      <c r="I118" s="16">
        <f t="shared" si="43"/>
        <v>0</v>
      </c>
      <c r="J118" s="17">
        <f t="shared" si="44"/>
        <v>101.26685509239938</v>
      </c>
      <c r="K118" s="17"/>
      <c r="L118" s="15">
        <v>42778</v>
      </c>
      <c r="M118" s="9">
        <v>39453.769999999997</v>
      </c>
      <c r="N118" s="16">
        <f t="shared" si="45"/>
        <v>0</v>
      </c>
      <c r="O118" s="17">
        <f t="shared" si="46"/>
        <v>101.24749632066595</v>
      </c>
      <c r="P118" s="17"/>
      <c r="Q118" s="15">
        <v>42778</v>
      </c>
      <c r="R118" s="9">
        <v>37202.559999999998</v>
      </c>
      <c r="S118" s="16">
        <f t="shared" si="47"/>
        <v>0</v>
      </c>
      <c r="T118" s="17">
        <f t="shared" si="48"/>
        <v>101.27353596991188</v>
      </c>
      <c r="U118" s="17"/>
      <c r="V118" s="15">
        <v>42778</v>
      </c>
      <c r="W118" s="9">
        <v>1485.69</v>
      </c>
      <c r="X118" s="16">
        <f t="shared" si="56"/>
        <v>1.6830030159420417E-4</v>
      </c>
      <c r="Y118" s="9">
        <f t="shared" si="37"/>
        <v>3.7280156274688281E-5</v>
      </c>
      <c r="Z118" s="17">
        <f t="shared" si="49"/>
        <v>100.78282400027138</v>
      </c>
      <c r="AA118" s="17">
        <f t="shared" si="50"/>
        <v>101.20645883839737</v>
      </c>
      <c r="AB118" s="17">
        <f t="shared" si="51"/>
        <v>100.76586507478889</v>
      </c>
      <c r="AC118" s="17">
        <f t="shared" si="51"/>
        <v>101.18565704469235</v>
      </c>
      <c r="AD118" s="17"/>
      <c r="AE118" s="15">
        <v>42778</v>
      </c>
      <c r="AF118" s="9">
        <v>61268.33</v>
      </c>
      <c r="AG118" s="16">
        <f t="shared" si="52"/>
        <v>0</v>
      </c>
      <c r="AH118" s="17">
        <f t="shared" si="53"/>
        <v>101.11078013540667</v>
      </c>
      <c r="AI118" s="17"/>
      <c r="AJ118" s="17"/>
      <c r="AK118" s="15">
        <v>42778</v>
      </c>
      <c r="AL118" s="9">
        <v>39336.36</v>
      </c>
      <c r="AM118" s="16">
        <f t="shared" si="54"/>
        <v>0</v>
      </c>
      <c r="AN118" s="17">
        <f t="shared" si="55"/>
        <v>101.52432202241535</v>
      </c>
      <c r="AO118" s="17"/>
      <c r="AP118" s="17"/>
      <c r="AQ118" s="9">
        <f t="shared" si="38"/>
        <v>100.34893550099272</v>
      </c>
      <c r="AR118" s="9">
        <f t="shared" si="39"/>
        <v>101.52432202241535</v>
      </c>
      <c r="AS118" s="9">
        <f t="shared" si="40"/>
        <v>101.128654173632</v>
      </c>
      <c r="AT118" s="17"/>
      <c r="AU118" s="17"/>
      <c r="AV118" s="17"/>
      <c r="AW118" s="17"/>
      <c r="AX118" s="15"/>
    </row>
    <row r="119" spans="2:50" x14ac:dyDescent="0.2">
      <c r="B119" s="15">
        <v>42779</v>
      </c>
      <c r="C119" s="9">
        <v>35713.15</v>
      </c>
      <c r="D119" s="16">
        <f t="shared" si="41"/>
        <v>-5.4292234951047735E-4</v>
      </c>
      <c r="E119" s="17">
        <f t="shared" si="42"/>
        <v>100.29445382115965</v>
      </c>
      <c r="F119" s="17"/>
      <c r="G119" s="15">
        <v>42779</v>
      </c>
      <c r="H119" s="9">
        <v>35509.96</v>
      </c>
      <c r="I119" s="16">
        <f t="shared" si="43"/>
        <v>-1.081269816241015E-4</v>
      </c>
      <c r="J119" s="17">
        <f t="shared" si="44"/>
        <v>101.25590541301968</v>
      </c>
      <c r="K119" s="17"/>
      <c r="L119" s="15">
        <v>42779</v>
      </c>
      <c r="M119" s="9">
        <v>39440.67</v>
      </c>
      <c r="N119" s="16">
        <f t="shared" si="45"/>
        <v>-3.320341756947176E-4</v>
      </c>
      <c r="O119" s="17">
        <f t="shared" si="46"/>
        <v>101.21387869168396</v>
      </c>
      <c r="P119" s="17"/>
      <c r="Q119" s="15">
        <v>42779</v>
      </c>
      <c r="R119" s="9">
        <v>37193.620000000003</v>
      </c>
      <c r="S119" s="16">
        <f t="shared" si="47"/>
        <v>-2.4030604345492979E-4</v>
      </c>
      <c r="T119" s="17">
        <f t="shared" si="48"/>
        <v>101.24919932717626</v>
      </c>
      <c r="U119" s="17"/>
      <c r="V119" s="15">
        <v>42779</v>
      </c>
      <c r="W119" s="9">
        <v>1485.71</v>
      </c>
      <c r="X119" s="16">
        <f t="shared" si="56"/>
        <v>1.3461758509469846E-5</v>
      </c>
      <c r="Y119" s="9">
        <f t="shared" si="37"/>
        <v>3.7280156274688281E-5</v>
      </c>
      <c r="Z119" s="17">
        <f t="shared" si="49"/>
        <v>100.78418071430997</v>
      </c>
      <c r="AA119" s="17">
        <f t="shared" si="50"/>
        <v>101.21159424790736</v>
      </c>
      <c r="AB119" s="17">
        <f t="shared" si="51"/>
        <v>100.78282400027138</v>
      </c>
      <c r="AC119" s="17">
        <f t="shared" si="51"/>
        <v>101.20645883839737</v>
      </c>
      <c r="AD119" s="17"/>
      <c r="AE119" s="15">
        <v>42779</v>
      </c>
      <c r="AF119" s="9">
        <v>61271.73</v>
      </c>
      <c r="AG119" s="16">
        <f t="shared" si="52"/>
        <v>5.5493596773370513E-5</v>
      </c>
      <c r="AH119" s="17">
        <f t="shared" si="53"/>
        <v>101.11639113626894</v>
      </c>
      <c r="AI119" s="17"/>
      <c r="AJ119" s="17"/>
      <c r="AK119" s="15">
        <v>42779</v>
      </c>
      <c r="AL119" s="9">
        <v>39335.040000000001</v>
      </c>
      <c r="AM119" s="16">
        <f t="shared" si="54"/>
        <v>-3.3556739871154484E-5</v>
      </c>
      <c r="AN119" s="17">
        <f t="shared" si="55"/>
        <v>101.52091519715064</v>
      </c>
      <c r="AO119" s="17"/>
      <c r="AP119" s="17"/>
      <c r="AQ119" s="9">
        <f t="shared" si="38"/>
        <v>100.29445382115965</v>
      </c>
      <c r="AR119" s="9">
        <f t="shared" si="39"/>
        <v>101.52091519715064</v>
      </c>
      <c r="AS119" s="9">
        <f t="shared" si="40"/>
        <v>101.10845726440984</v>
      </c>
      <c r="AT119" s="17"/>
      <c r="AU119" s="17"/>
      <c r="AV119" s="17"/>
      <c r="AW119" s="17"/>
      <c r="AX119" s="15"/>
    </row>
    <row r="120" spans="2:50" x14ac:dyDescent="0.2">
      <c r="B120" s="15">
        <v>42780</v>
      </c>
      <c r="C120" s="9">
        <v>35717.14</v>
      </c>
      <c r="D120" s="16">
        <f t="shared" si="41"/>
        <v>1.1172355280897328E-4</v>
      </c>
      <c r="E120" s="17">
        <f t="shared" si="42"/>
        <v>100.30565907386759</v>
      </c>
      <c r="F120" s="17"/>
      <c r="G120" s="15">
        <v>42780</v>
      </c>
      <c r="H120" s="9">
        <v>35528</v>
      </c>
      <c r="I120" s="16">
        <f t="shared" si="43"/>
        <v>5.0802648045800147E-4</v>
      </c>
      <c r="J120" s="17">
        <f t="shared" si="44"/>
        <v>101.30734609427223</v>
      </c>
      <c r="K120" s="17"/>
      <c r="L120" s="15">
        <v>42780</v>
      </c>
      <c r="M120" s="9">
        <v>39451.64</v>
      </c>
      <c r="N120" s="16">
        <f t="shared" si="45"/>
        <v>2.7813929124431702E-4</v>
      </c>
      <c r="O120" s="17">
        <f t="shared" si="46"/>
        <v>101.24203024816735</v>
      </c>
      <c r="P120" s="17"/>
      <c r="Q120" s="15">
        <v>42780</v>
      </c>
      <c r="R120" s="9">
        <v>37208.839999999997</v>
      </c>
      <c r="S120" s="16">
        <f t="shared" si="47"/>
        <v>4.0920996665549936E-4</v>
      </c>
      <c r="T120" s="17">
        <f t="shared" si="48"/>
        <v>101.29063150865683</v>
      </c>
      <c r="U120" s="17"/>
      <c r="V120" s="15">
        <v>42780</v>
      </c>
      <c r="W120" s="9">
        <v>1487.44</v>
      </c>
      <c r="X120" s="16">
        <f t="shared" si="56"/>
        <v>1.164426435845467E-3</v>
      </c>
      <c r="Y120" s="9">
        <f t="shared" si="37"/>
        <v>3.7280156274688281E-5</v>
      </c>
      <c r="Z120" s="17">
        <f t="shared" si="49"/>
        <v>100.90153647864874</v>
      </c>
      <c r="AA120" s="17">
        <f t="shared" si="50"/>
        <v>101.33322088791405</v>
      </c>
      <c r="AB120" s="17">
        <f t="shared" si="51"/>
        <v>100.78418071430997</v>
      </c>
      <c r="AC120" s="17">
        <f t="shared" si="51"/>
        <v>101.21159424790736</v>
      </c>
      <c r="AD120" s="17"/>
      <c r="AE120" s="15">
        <v>42780</v>
      </c>
      <c r="AF120" s="9">
        <v>61282.04</v>
      </c>
      <c r="AG120" s="16">
        <f t="shared" si="52"/>
        <v>1.6826683366044648E-4</v>
      </c>
      <c r="AH120" s="17">
        <f t="shared" si="53"/>
        <v>101.13340567123662</v>
      </c>
      <c r="AI120" s="17"/>
      <c r="AJ120" s="17"/>
      <c r="AK120" s="15">
        <v>42780</v>
      </c>
      <c r="AL120" s="9">
        <v>39352.660000000003</v>
      </c>
      <c r="AM120" s="16">
        <f t="shared" si="54"/>
        <v>4.4794666536507322E-4</v>
      </c>
      <c r="AN120" s="17">
        <f t="shared" si="55"/>
        <v>101.56639115257802</v>
      </c>
      <c r="AO120" s="17"/>
      <c r="AP120" s="17"/>
      <c r="AQ120" s="9">
        <f t="shared" si="38"/>
        <v>100.30565907386759</v>
      </c>
      <c r="AR120" s="9">
        <f t="shared" si="39"/>
        <v>101.56639115257802</v>
      </c>
      <c r="AS120" s="9">
        <f t="shared" si="40"/>
        <v>101.14091062479645</v>
      </c>
      <c r="AT120" s="17"/>
      <c r="AU120" s="17"/>
      <c r="AV120" s="17"/>
      <c r="AW120" s="17"/>
      <c r="AX120" s="15"/>
    </row>
    <row r="121" spans="2:50" x14ac:dyDescent="0.2">
      <c r="B121" s="15">
        <v>42781</v>
      </c>
      <c r="C121" s="9">
        <v>35748.300000000003</v>
      </c>
      <c r="D121" s="16">
        <f t="shared" si="41"/>
        <v>8.7241027697082529E-4</v>
      </c>
      <c r="E121" s="17">
        <f t="shared" si="42"/>
        <v>100.39316676168197</v>
      </c>
      <c r="F121" s="17"/>
      <c r="G121" s="15">
        <v>42781</v>
      </c>
      <c r="H121" s="9">
        <v>35566.25</v>
      </c>
      <c r="I121" s="16">
        <f t="shared" si="43"/>
        <v>1.0766156271109217E-3</v>
      </c>
      <c r="J121" s="17">
        <f t="shared" si="44"/>
        <v>101.41641516621846</v>
      </c>
      <c r="K121" s="17"/>
      <c r="L121" s="15">
        <v>42781</v>
      </c>
      <c r="M121" s="9">
        <v>39481.71</v>
      </c>
      <c r="N121" s="16">
        <f t="shared" si="45"/>
        <v>7.6219898589768853E-4</v>
      </c>
      <c r="O121" s="17">
        <f t="shared" si="46"/>
        <v>101.31919682095273</v>
      </c>
      <c r="P121" s="17"/>
      <c r="Q121" s="15">
        <v>42781</v>
      </c>
      <c r="R121" s="9">
        <v>37241.82</v>
      </c>
      <c r="S121" s="16">
        <f t="shared" si="47"/>
        <v>8.8634851288027505E-4</v>
      </c>
      <c r="T121" s="17">
        <f t="shared" si="48"/>
        <v>101.38041030926323</v>
      </c>
      <c r="U121" s="17"/>
      <c r="V121" s="15">
        <v>42781</v>
      </c>
      <c r="W121" s="9">
        <v>1486.89</v>
      </c>
      <c r="X121" s="16">
        <f t="shared" si="56"/>
        <v>-3.6976281396217114E-4</v>
      </c>
      <c r="Y121" s="9">
        <f t="shared" si="37"/>
        <v>3.7280156274688281E-5</v>
      </c>
      <c r="Z121" s="17">
        <f t="shared" si="49"/>
        <v>100.86422684258729</v>
      </c>
      <c r="AA121" s="17">
        <f t="shared" si="50"/>
        <v>101.2995293493212</v>
      </c>
      <c r="AB121" s="17">
        <f t="shared" si="51"/>
        <v>100.90153647864874</v>
      </c>
      <c r="AC121" s="17">
        <f t="shared" si="51"/>
        <v>101.33322088791405</v>
      </c>
      <c r="AD121" s="17"/>
      <c r="AE121" s="15">
        <v>42781</v>
      </c>
      <c r="AF121" s="9">
        <v>61330.92</v>
      </c>
      <c r="AG121" s="16">
        <f t="shared" si="52"/>
        <v>7.9762357780510662E-4</v>
      </c>
      <c r="AH121" s="17">
        <f t="shared" si="53"/>
        <v>101.21407206010372</v>
      </c>
      <c r="AI121" s="17"/>
      <c r="AJ121" s="17"/>
      <c r="AK121" s="15">
        <v>42781</v>
      </c>
      <c r="AL121" s="9">
        <v>39362.93</v>
      </c>
      <c r="AM121" s="16">
        <f t="shared" si="54"/>
        <v>2.6097346405551392E-4</v>
      </c>
      <c r="AN121" s="17">
        <f t="shared" si="55"/>
        <v>101.59289728550873</v>
      </c>
      <c r="AO121" s="17"/>
      <c r="AP121" s="17"/>
      <c r="AQ121" s="9">
        <f t="shared" si="38"/>
        <v>100.39316676168197</v>
      </c>
      <c r="AR121" s="9">
        <f t="shared" si="39"/>
        <v>101.59289728550873</v>
      </c>
      <c r="AS121" s="9">
        <f t="shared" si="40"/>
        <v>101.21935973395482</v>
      </c>
      <c r="AT121" s="17"/>
      <c r="AU121" s="17"/>
      <c r="AV121" s="17"/>
      <c r="AW121" s="17"/>
      <c r="AX121" s="15"/>
    </row>
    <row r="122" spans="2:50" x14ac:dyDescent="0.2">
      <c r="B122" s="15">
        <v>42782</v>
      </c>
      <c r="C122" s="9">
        <v>35723.160000000003</v>
      </c>
      <c r="D122" s="16">
        <f t="shared" si="41"/>
        <v>-7.032502244861405E-4</v>
      </c>
      <c r="E122" s="17">
        <f t="shared" si="42"/>
        <v>100.32256524461994</v>
      </c>
      <c r="F122" s="17"/>
      <c r="G122" s="15">
        <v>42782</v>
      </c>
      <c r="H122" s="9">
        <v>35552.86</v>
      </c>
      <c r="I122" s="16">
        <f t="shared" si="43"/>
        <v>-3.7648051172112229E-4</v>
      </c>
      <c r="J122" s="17">
        <f t="shared" si="44"/>
        <v>101.37823386233975</v>
      </c>
      <c r="K122" s="17"/>
      <c r="L122" s="15">
        <v>42782</v>
      </c>
      <c r="M122" s="9">
        <v>39452.82</v>
      </c>
      <c r="N122" s="16">
        <f t="shared" si="45"/>
        <v>-7.317312244073948E-4</v>
      </c>
      <c r="O122" s="17">
        <f t="shared" si="46"/>
        <v>101.24505840100696</v>
      </c>
      <c r="P122" s="17"/>
      <c r="Q122" s="15">
        <v>42782</v>
      </c>
      <c r="R122" s="9">
        <v>37222.99</v>
      </c>
      <c r="S122" s="16">
        <f t="shared" si="47"/>
        <v>-5.0561438726681729E-4</v>
      </c>
      <c r="T122" s="17">
        <f t="shared" si="48"/>
        <v>101.32915091522385</v>
      </c>
      <c r="U122" s="17"/>
      <c r="V122" s="15">
        <v>42782</v>
      </c>
      <c r="W122" s="9">
        <v>1485.66</v>
      </c>
      <c r="X122" s="16">
        <f t="shared" si="56"/>
        <v>-8.2722999011364262E-4</v>
      </c>
      <c r="Y122" s="9">
        <f t="shared" si="37"/>
        <v>3.7280156274688281E-5</v>
      </c>
      <c r="Z122" s="17">
        <f t="shared" si="49"/>
        <v>100.78078892921347</v>
      </c>
      <c r="AA122" s="17">
        <f t="shared" si="50"/>
        <v>101.21950780294374</v>
      </c>
      <c r="AB122" s="17">
        <f t="shared" si="51"/>
        <v>100.86422684258729</v>
      </c>
      <c r="AC122" s="17">
        <f t="shared" si="51"/>
        <v>101.2995293493212</v>
      </c>
      <c r="AD122" s="17"/>
      <c r="AE122" s="15">
        <v>42782</v>
      </c>
      <c r="AF122" s="9">
        <v>61287.11</v>
      </c>
      <c r="AG122" s="16">
        <f t="shared" si="52"/>
        <v>-7.1432158526230083E-4</v>
      </c>
      <c r="AH122" s="17">
        <f t="shared" si="53"/>
        <v>101.14177266369889</v>
      </c>
      <c r="AI122" s="17"/>
      <c r="AJ122" s="17"/>
      <c r="AK122" s="15">
        <v>42782</v>
      </c>
      <c r="AL122" s="9">
        <v>39350.129999999997</v>
      </c>
      <c r="AM122" s="16">
        <f t="shared" si="54"/>
        <v>-3.2517904536077946E-4</v>
      </c>
      <c r="AN122" s="17">
        <f t="shared" si="55"/>
        <v>101.55986140415399</v>
      </c>
      <c r="AO122" s="17"/>
      <c r="AP122" s="17"/>
      <c r="AQ122" s="9">
        <f t="shared" si="38"/>
        <v>100.32256524461994</v>
      </c>
      <c r="AR122" s="9">
        <f t="shared" si="39"/>
        <v>101.55986140415399</v>
      </c>
      <c r="AS122" s="9">
        <f t="shared" si="40"/>
        <v>101.16277374850723</v>
      </c>
      <c r="AT122" s="17"/>
      <c r="AU122" s="17"/>
      <c r="AV122" s="17"/>
      <c r="AW122" s="17"/>
      <c r="AX122" s="15"/>
    </row>
    <row r="123" spans="2:50" x14ac:dyDescent="0.2">
      <c r="B123" s="15">
        <v>42783</v>
      </c>
      <c r="C123" s="9">
        <v>35681.360000000001</v>
      </c>
      <c r="D123" s="16">
        <f t="shared" si="41"/>
        <v>-1.1701092512533817E-3</v>
      </c>
      <c r="E123" s="17">
        <f t="shared" si="42"/>
        <v>100.20517688291774</v>
      </c>
      <c r="F123" s="17"/>
      <c r="G123" s="15">
        <v>42783</v>
      </c>
      <c r="H123" s="9">
        <v>35518.339999999997</v>
      </c>
      <c r="I123" s="16">
        <f t="shared" si="43"/>
        <v>-9.7094861004165534E-4</v>
      </c>
      <c r="J123" s="17">
        <f t="shared" si="44"/>
        <v>101.27980080708264</v>
      </c>
      <c r="K123" s="17"/>
      <c r="L123" s="15">
        <v>42783</v>
      </c>
      <c r="M123" s="9">
        <v>39411.300000000003</v>
      </c>
      <c r="N123" s="16">
        <f t="shared" si="45"/>
        <v>-1.052396254564214E-3</v>
      </c>
      <c r="O123" s="17">
        <f t="shared" si="46"/>
        <v>101.13850848075261</v>
      </c>
      <c r="P123" s="17"/>
      <c r="Q123" s="15">
        <v>42783</v>
      </c>
      <c r="R123" s="9">
        <v>37184.36</v>
      </c>
      <c r="S123" s="16">
        <f t="shared" si="47"/>
        <v>-1.0377994889716469E-3</v>
      </c>
      <c r="T123" s="17">
        <f t="shared" si="48"/>
        <v>101.2239915741861</v>
      </c>
      <c r="U123" s="17"/>
      <c r="V123" s="15">
        <v>42783</v>
      </c>
      <c r="W123" s="9">
        <v>1486.96</v>
      </c>
      <c r="X123" s="16">
        <f t="shared" si="56"/>
        <v>8.750319723220823E-4</v>
      </c>
      <c r="Y123" s="9">
        <f t="shared" si="37"/>
        <v>3.7280156274688281E-5</v>
      </c>
      <c r="Z123" s="17">
        <f t="shared" si="49"/>
        <v>100.86897534172238</v>
      </c>
      <c r="AA123" s="17">
        <f t="shared" si="50"/>
        <v>101.31185158756296</v>
      </c>
      <c r="AB123" s="17">
        <f t="shared" si="51"/>
        <v>100.78078892921347</v>
      </c>
      <c r="AC123" s="17">
        <f t="shared" si="51"/>
        <v>101.21950780294374</v>
      </c>
      <c r="AD123" s="17"/>
      <c r="AE123" s="15">
        <v>42783</v>
      </c>
      <c r="AF123" s="9">
        <v>61224.66</v>
      </c>
      <c r="AG123" s="16">
        <f t="shared" si="52"/>
        <v>-1.0189744629824915E-3</v>
      </c>
      <c r="AH123" s="17">
        <f t="shared" si="53"/>
        <v>101.0387117802138</v>
      </c>
      <c r="AI123" s="17"/>
      <c r="AJ123" s="17"/>
      <c r="AK123" s="15">
        <v>42783</v>
      </c>
      <c r="AL123" s="9">
        <v>39341.74</v>
      </c>
      <c r="AM123" s="16">
        <f t="shared" si="54"/>
        <v>-2.1321403512519765E-4</v>
      </c>
      <c r="AN123" s="17">
        <f t="shared" si="55"/>
        <v>101.53820741629725</v>
      </c>
      <c r="AO123" s="17"/>
      <c r="AP123" s="17"/>
      <c r="AQ123" s="9">
        <f t="shared" si="38"/>
        <v>100.20517688291774</v>
      </c>
      <c r="AR123" s="9">
        <f t="shared" si="39"/>
        <v>101.53820741629725</v>
      </c>
      <c r="AS123" s="9">
        <f t="shared" si="40"/>
        <v>101.07073282357503</v>
      </c>
      <c r="AT123" s="17"/>
      <c r="AU123" s="17"/>
      <c r="AV123" s="17"/>
      <c r="AW123" s="17"/>
      <c r="AX123" s="15"/>
    </row>
    <row r="124" spans="2:50" x14ac:dyDescent="0.2">
      <c r="B124" s="15">
        <v>42784</v>
      </c>
      <c r="C124" s="9">
        <v>35681.360000000001</v>
      </c>
      <c r="D124" s="16">
        <f t="shared" si="41"/>
        <v>0</v>
      </c>
      <c r="E124" s="17">
        <f t="shared" si="42"/>
        <v>100.20517688291774</v>
      </c>
      <c r="F124" s="17"/>
      <c r="G124" s="15">
        <v>42784</v>
      </c>
      <c r="H124" s="9">
        <v>35518.339999999997</v>
      </c>
      <c r="I124" s="16">
        <f t="shared" si="43"/>
        <v>0</v>
      </c>
      <c r="J124" s="17">
        <f t="shared" si="44"/>
        <v>101.27980080708264</v>
      </c>
      <c r="K124" s="17"/>
      <c r="L124" s="15">
        <v>42784</v>
      </c>
      <c r="M124" s="9">
        <v>39411.300000000003</v>
      </c>
      <c r="N124" s="16">
        <f t="shared" si="45"/>
        <v>0</v>
      </c>
      <c r="O124" s="17">
        <f t="shared" si="46"/>
        <v>101.13850848075261</v>
      </c>
      <c r="P124" s="17"/>
      <c r="Q124" s="15">
        <v>42784</v>
      </c>
      <c r="R124" s="9">
        <v>37184.36</v>
      </c>
      <c r="S124" s="16">
        <f t="shared" si="47"/>
        <v>0</v>
      </c>
      <c r="T124" s="17">
        <f t="shared" si="48"/>
        <v>101.2239915741861</v>
      </c>
      <c r="U124" s="17"/>
      <c r="V124" s="15">
        <v>42784</v>
      </c>
      <c r="W124" s="9">
        <v>1487.22</v>
      </c>
      <c r="X124" s="16">
        <f t="shared" si="56"/>
        <v>1.7485339215572715E-4</v>
      </c>
      <c r="Y124" s="9">
        <f t="shared" si="37"/>
        <v>3.7280156274688281E-5</v>
      </c>
      <c r="Z124" s="17">
        <f t="shared" si="49"/>
        <v>100.88661262422414</v>
      </c>
      <c r="AA124" s="17">
        <f t="shared" si="50"/>
        <v>101.33334323013828</v>
      </c>
      <c r="AB124" s="17">
        <f t="shared" si="51"/>
        <v>100.86897534172238</v>
      </c>
      <c r="AC124" s="17">
        <f t="shared" si="51"/>
        <v>101.31185158756296</v>
      </c>
      <c r="AD124" s="17"/>
      <c r="AE124" s="15">
        <v>42784</v>
      </c>
      <c r="AF124" s="9">
        <v>61224.66</v>
      </c>
      <c r="AG124" s="16">
        <f t="shared" si="52"/>
        <v>0</v>
      </c>
      <c r="AH124" s="17">
        <f t="shared" si="53"/>
        <v>101.0387117802138</v>
      </c>
      <c r="AI124" s="17"/>
      <c r="AJ124" s="17"/>
      <c r="AK124" s="15">
        <v>42784</v>
      </c>
      <c r="AL124" s="9">
        <v>39341.74</v>
      </c>
      <c r="AM124" s="16">
        <f t="shared" si="54"/>
        <v>0</v>
      </c>
      <c r="AN124" s="17">
        <f t="shared" si="55"/>
        <v>101.53820741629725</v>
      </c>
      <c r="AO124" s="17"/>
      <c r="AP124" s="17"/>
      <c r="AQ124" s="9">
        <f t="shared" si="38"/>
        <v>100.20517688291774</v>
      </c>
      <c r="AR124" s="9">
        <f t="shared" si="39"/>
        <v>101.53820741629725</v>
      </c>
      <c r="AS124" s="9">
        <f t="shared" si="40"/>
        <v>101.07073282357503</v>
      </c>
      <c r="AT124" s="17"/>
      <c r="AU124" s="17"/>
      <c r="AV124" s="17"/>
      <c r="AW124" s="17"/>
      <c r="AX124" s="15"/>
    </row>
    <row r="125" spans="2:50" x14ac:dyDescent="0.2">
      <c r="B125" s="15">
        <v>42785</v>
      </c>
      <c r="C125" s="9">
        <v>35681.360000000001</v>
      </c>
      <c r="D125" s="16">
        <f t="shared" si="41"/>
        <v>0</v>
      </c>
      <c r="E125" s="17">
        <f t="shared" si="42"/>
        <v>100.20517688291774</v>
      </c>
      <c r="F125" s="17"/>
      <c r="G125" s="15">
        <v>42785</v>
      </c>
      <c r="H125" s="9">
        <v>35518.339999999997</v>
      </c>
      <c r="I125" s="16">
        <f t="shared" si="43"/>
        <v>0</v>
      </c>
      <c r="J125" s="17">
        <f t="shared" si="44"/>
        <v>101.27980080708264</v>
      </c>
      <c r="K125" s="17"/>
      <c r="L125" s="15">
        <v>42785</v>
      </c>
      <c r="M125" s="9">
        <v>39411.300000000003</v>
      </c>
      <c r="N125" s="16">
        <f t="shared" si="45"/>
        <v>0</v>
      </c>
      <c r="O125" s="17">
        <f t="shared" si="46"/>
        <v>101.13850848075261</v>
      </c>
      <c r="P125" s="17"/>
      <c r="Q125" s="15">
        <v>42785</v>
      </c>
      <c r="R125" s="9">
        <v>37184.36</v>
      </c>
      <c r="S125" s="16">
        <f t="shared" si="47"/>
        <v>0</v>
      </c>
      <c r="T125" s="17">
        <f t="shared" si="48"/>
        <v>101.2239915741861</v>
      </c>
      <c r="U125" s="17"/>
      <c r="V125" s="15">
        <v>42785</v>
      </c>
      <c r="W125" s="9">
        <v>1487.47</v>
      </c>
      <c r="X125" s="16">
        <f t="shared" si="56"/>
        <v>1.680988690309082E-4</v>
      </c>
      <c r="Y125" s="9">
        <f t="shared" si="37"/>
        <v>3.7280156274688281E-5</v>
      </c>
      <c r="Z125" s="17">
        <f t="shared" si="49"/>
        <v>100.90357154970664</v>
      </c>
      <c r="AA125" s="17">
        <f t="shared" si="50"/>
        <v>101.35415497340185</v>
      </c>
      <c r="AB125" s="17">
        <f t="shared" si="51"/>
        <v>100.88661262422414</v>
      </c>
      <c r="AC125" s="17">
        <f t="shared" si="51"/>
        <v>101.33334323013828</v>
      </c>
      <c r="AD125" s="17"/>
      <c r="AE125" s="15">
        <v>42785</v>
      </c>
      <c r="AF125" s="9">
        <v>61224.66</v>
      </c>
      <c r="AG125" s="16">
        <f t="shared" si="52"/>
        <v>0</v>
      </c>
      <c r="AH125" s="17">
        <f t="shared" si="53"/>
        <v>101.0387117802138</v>
      </c>
      <c r="AI125" s="17"/>
      <c r="AJ125" s="17"/>
      <c r="AK125" s="15">
        <v>42785</v>
      </c>
      <c r="AL125" s="9">
        <v>39341.74</v>
      </c>
      <c r="AM125" s="16">
        <f t="shared" si="54"/>
        <v>0</v>
      </c>
      <c r="AN125" s="17">
        <f t="shared" si="55"/>
        <v>101.53820741629725</v>
      </c>
      <c r="AO125" s="17"/>
      <c r="AP125" s="17"/>
      <c r="AQ125" s="9">
        <f t="shared" si="38"/>
        <v>100.20517688291774</v>
      </c>
      <c r="AR125" s="9">
        <f t="shared" si="39"/>
        <v>101.53820741629725</v>
      </c>
      <c r="AS125" s="9">
        <f t="shared" si="40"/>
        <v>101.07073282357503</v>
      </c>
      <c r="AT125" s="17"/>
      <c r="AU125" s="17"/>
      <c r="AV125" s="17"/>
      <c r="AW125" s="17"/>
      <c r="AX125" s="15"/>
    </row>
    <row r="126" spans="2:50" x14ac:dyDescent="0.2">
      <c r="B126" s="15">
        <v>42786</v>
      </c>
      <c r="C126" s="9">
        <v>35730.18</v>
      </c>
      <c r="D126" s="16">
        <f t="shared" si="41"/>
        <v>1.3682213906645035E-3</v>
      </c>
      <c r="E126" s="17">
        <f t="shared" si="42"/>
        <v>100.34227974938428</v>
      </c>
      <c r="F126" s="17"/>
      <c r="G126" s="15">
        <v>42786</v>
      </c>
      <c r="H126" s="9">
        <v>35571.31</v>
      </c>
      <c r="I126" s="16">
        <f t="shared" si="43"/>
        <v>1.491342219259062E-3</v>
      </c>
      <c r="J126" s="17">
        <f t="shared" si="44"/>
        <v>101.43084364998438</v>
      </c>
      <c r="K126" s="17"/>
      <c r="L126" s="15">
        <v>42786</v>
      </c>
      <c r="M126" s="9">
        <v>39470.660000000003</v>
      </c>
      <c r="N126" s="16">
        <f t="shared" si="45"/>
        <v>1.5061670130140925E-3</v>
      </c>
      <c r="O126" s="17">
        <f t="shared" si="46"/>
        <v>101.29083996597176</v>
      </c>
      <c r="P126" s="17"/>
      <c r="Q126" s="15">
        <v>42786</v>
      </c>
      <c r="R126" s="9">
        <v>37237.64</v>
      </c>
      <c r="S126" s="16">
        <f t="shared" si="47"/>
        <v>1.4328604822027025E-3</v>
      </c>
      <c r="T126" s="17">
        <f t="shared" si="48"/>
        <v>101.36903143156357</v>
      </c>
      <c r="U126" s="17"/>
      <c r="V126" s="15">
        <v>42786</v>
      </c>
      <c r="W126" s="9">
        <v>1486.79</v>
      </c>
      <c r="X126" s="16">
        <f t="shared" si="56"/>
        <v>-4.5715207701668703E-4</v>
      </c>
      <c r="Y126" s="9">
        <f t="shared" si="37"/>
        <v>3.7280156274688281E-5</v>
      </c>
      <c r="Z126" s="17">
        <f t="shared" si="49"/>
        <v>100.85744327239429</v>
      </c>
      <c r="AA126" s="17">
        <f t="shared" si="50"/>
        <v>101.31159920967798</v>
      </c>
      <c r="AB126" s="17">
        <f t="shared" si="51"/>
        <v>100.90357154970664</v>
      </c>
      <c r="AC126" s="17">
        <f t="shared" si="51"/>
        <v>101.35415497340185</v>
      </c>
      <c r="AD126" s="17"/>
      <c r="AE126" s="15">
        <v>42786</v>
      </c>
      <c r="AF126" s="9">
        <v>61316.480000000003</v>
      </c>
      <c r="AG126" s="16">
        <f t="shared" si="52"/>
        <v>1.4997224974380163E-3</v>
      </c>
      <c r="AH126" s="17">
        <f t="shared" si="53"/>
        <v>101.19024180938274</v>
      </c>
      <c r="AI126" s="17"/>
      <c r="AJ126" s="17"/>
      <c r="AK126" s="15">
        <v>42786</v>
      </c>
      <c r="AL126" s="9">
        <v>39386.22</v>
      </c>
      <c r="AM126" s="16">
        <f t="shared" si="54"/>
        <v>1.1306058145879039E-3</v>
      </c>
      <c r="AN126" s="17">
        <f t="shared" si="55"/>
        <v>101.65300710400496</v>
      </c>
      <c r="AO126" s="17"/>
      <c r="AP126" s="17"/>
      <c r="AQ126" s="9">
        <f t="shared" si="38"/>
        <v>100.34227974938428</v>
      </c>
      <c r="AR126" s="9">
        <f t="shared" si="39"/>
        <v>101.65300710400496</v>
      </c>
      <c r="AS126" s="9">
        <f t="shared" si="40"/>
        <v>101.21270728504862</v>
      </c>
      <c r="AT126" s="17"/>
      <c r="AU126" s="17"/>
      <c r="AV126" s="17"/>
      <c r="AW126" s="17"/>
      <c r="AX126" s="15"/>
    </row>
    <row r="127" spans="2:50" x14ac:dyDescent="0.2">
      <c r="B127" s="15">
        <v>42787</v>
      </c>
      <c r="C127" s="9">
        <v>35704.089999999997</v>
      </c>
      <c r="D127" s="16">
        <f t="shared" si="41"/>
        <v>-7.30195034002179E-4</v>
      </c>
      <c r="E127" s="17">
        <f t="shared" si="42"/>
        <v>100.26901031501082</v>
      </c>
      <c r="F127" s="17"/>
      <c r="G127" s="15">
        <v>42787</v>
      </c>
      <c r="H127" s="9">
        <v>35552</v>
      </c>
      <c r="I127" s="16">
        <f t="shared" si="43"/>
        <v>-5.4285321513314333E-4</v>
      </c>
      <c r="J127" s="17">
        <f t="shared" si="44"/>
        <v>101.37578159039532</v>
      </c>
      <c r="K127" s="17"/>
      <c r="L127" s="15">
        <v>42787</v>
      </c>
      <c r="M127" s="9">
        <v>39450.230000000003</v>
      </c>
      <c r="N127" s="16">
        <f t="shared" si="45"/>
        <v>-5.1759965503495042E-4</v>
      </c>
      <c r="O127" s="17">
        <f t="shared" si="46"/>
        <v>101.23841186214717</v>
      </c>
      <c r="P127" s="17"/>
      <c r="Q127" s="15">
        <v>42787</v>
      </c>
      <c r="R127" s="9">
        <v>37218.25</v>
      </c>
      <c r="S127" s="16">
        <f t="shared" si="47"/>
        <v>-5.207096905174291E-4</v>
      </c>
      <c r="T127" s="17">
        <f t="shared" si="48"/>
        <v>101.31624759457878</v>
      </c>
      <c r="U127" s="17"/>
      <c r="V127" s="15">
        <v>42787</v>
      </c>
      <c r="W127" s="9">
        <v>1486.59</v>
      </c>
      <c r="X127" s="16">
        <f t="shared" si="56"/>
        <v>-1.3451798841801477E-4</v>
      </c>
      <c r="Y127" s="9">
        <f t="shared" si="37"/>
        <v>3.7280156274688281E-5</v>
      </c>
      <c r="Z127" s="17">
        <f t="shared" si="49"/>
        <v>100.8438761320083</v>
      </c>
      <c r="AA127" s="17">
        <f t="shared" si="50"/>
        <v>101.30174788939986</v>
      </c>
      <c r="AB127" s="17">
        <f t="shared" si="51"/>
        <v>100.85744327239429</v>
      </c>
      <c r="AC127" s="17">
        <f t="shared" si="51"/>
        <v>101.31159920967798</v>
      </c>
      <c r="AD127" s="17"/>
      <c r="AE127" s="15">
        <v>42787</v>
      </c>
      <c r="AF127" s="9">
        <v>61274.6</v>
      </c>
      <c r="AG127" s="16">
        <f t="shared" si="52"/>
        <v>-6.8301376726132013E-4</v>
      </c>
      <c r="AH127" s="17">
        <f t="shared" si="53"/>
        <v>101.12112748111443</v>
      </c>
      <c r="AI127" s="17"/>
      <c r="AJ127" s="17"/>
      <c r="AK127" s="15">
        <v>42787</v>
      </c>
      <c r="AL127" s="9">
        <v>39368.269999999997</v>
      </c>
      <c r="AM127" s="16">
        <f t="shared" si="54"/>
        <v>-4.5574315077723249E-4</v>
      </c>
      <c r="AN127" s="17">
        <f t="shared" si="55"/>
        <v>101.6066794422614</v>
      </c>
      <c r="AO127" s="17"/>
      <c r="AP127" s="17"/>
      <c r="AQ127" s="9">
        <f t="shared" si="38"/>
        <v>100.26901031501082</v>
      </c>
      <c r="AR127" s="9">
        <f t="shared" si="39"/>
        <v>101.6066794422614</v>
      </c>
      <c r="AS127" s="9">
        <f t="shared" si="40"/>
        <v>101.15454304758465</v>
      </c>
      <c r="AT127" s="17"/>
      <c r="AU127" s="17"/>
      <c r="AV127" s="17"/>
      <c r="AW127" s="17"/>
      <c r="AX127" s="15"/>
    </row>
    <row r="128" spans="2:50" x14ac:dyDescent="0.2">
      <c r="B128" s="15">
        <v>42788</v>
      </c>
      <c r="C128" s="9">
        <v>35678.46</v>
      </c>
      <c r="D128" s="16">
        <f t="shared" si="41"/>
        <v>-7.178449303706369E-4</v>
      </c>
      <c r="E128" s="17">
        <f t="shared" si="42"/>
        <v>100.19703271428291</v>
      </c>
      <c r="F128" s="17"/>
      <c r="G128" s="15">
        <v>42788</v>
      </c>
      <c r="H128" s="9">
        <v>35540.980000000003</v>
      </c>
      <c r="I128" s="16">
        <f t="shared" si="43"/>
        <v>-3.0996849684961081E-4</v>
      </c>
      <c r="J128" s="17">
        <f t="shared" si="44"/>
        <v>101.34435829175879</v>
      </c>
      <c r="K128" s="17"/>
      <c r="L128" s="15">
        <v>42788</v>
      </c>
      <c r="M128" s="9">
        <v>39440.589999999997</v>
      </c>
      <c r="N128" s="16">
        <f t="shared" si="45"/>
        <v>-2.4435852465265473E-4</v>
      </c>
      <c r="O128" s="17">
        <f t="shared" si="46"/>
        <v>101.21367339318637</v>
      </c>
      <c r="P128" s="17"/>
      <c r="Q128" s="15">
        <v>42788</v>
      </c>
      <c r="R128" s="9">
        <v>37206.089999999997</v>
      </c>
      <c r="S128" s="16">
        <f t="shared" si="47"/>
        <v>-3.2672143370537921E-4</v>
      </c>
      <c r="T128" s="17">
        <f t="shared" si="48"/>
        <v>101.28314540490703</v>
      </c>
      <c r="U128" s="17"/>
      <c r="V128" s="15">
        <v>42788</v>
      </c>
      <c r="W128" s="9">
        <v>1486.59</v>
      </c>
      <c r="X128" s="16">
        <f t="shared" si="56"/>
        <v>0</v>
      </c>
      <c r="Y128" s="9">
        <f t="shared" si="37"/>
        <v>3.7280156274688281E-5</v>
      </c>
      <c r="Z128" s="17">
        <f t="shared" si="49"/>
        <v>100.8438761320083</v>
      </c>
      <c r="AA128" s="17">
        <f t="shared" si="50"/>
        <v>101.30552443439208</v>
      </c>
      <c r="AB128" s="17">
        <f t="shared" si="51"/>
        <v>100.8438761320083</v>
      </c>
      <c r="AC128" s="17">
        <f t="shared" si="51"/>
        <v>101.30174788939986</v>
      </c>
      <c r="AD128" s="17"/>
      <c r="AE128" s="15">
        <v>42788</v>
      </c>
      <c r="AF128" s="9">
        <v>61254.67</v>
      </c>
      <c r="AG128" s="16">
        <f t="shared" si="52"/>
        <v>-3.2525712122155603E-4</v>
      </c>
      <c r="AH128" s="17">
        <f t="shared" si="53"/>
        <v>101.08823711429524</v>
      </c>
      <c r="AI128" s="17"/>
      <c r="AJ128" s="17"/>
      <c r="AK128" s="15">
        <v>42788</v>
      </c>
      <c r="AL128" s="9">
        <v>39366.1</v>
      </c>
      <c r="AM128" s="16">
        <f t="shared" si="54"/>
        <v>-5.5120532347463502E-5</v>
      </c>
      <c r="AN128" s="17">
        <f t="shared" si="55"/>
        <v>101.60107882800048</v>
      </c>
      <c r="AO128" s="17"/>
      <c r="AP128" s="17"/>
      <c r="AQ128" s="9">
        <f t="shared" si="38"/>
        <v>100.19703271428291</v>
      </c>
      <c r="AR128" s="9">
        <f t="shared" si="39"/>
        <v>101.60107882800048</v>
      </c>
      <c r="AS128" s="9">
        <f t="shared" si="40"/>
        <v>101.12125429107181</v>
      </c>
      <c r="AT128" s="17"/>
      <c r="AU128" s="17"/>
      <c r="AV128" s="17"/>
      <c r="AW128" s="17"/>
      <c r="AX128" s="15"/>
    </row>
    <row r="129" spans="2:50" x14ac:dyDescent="0.2">
      <c r="B129" s="15">
        <v>42789</v>
      </c>
      <c r="C129" s="9">
        <v>35715.5</v>
      </c>
      <c r="D129" s="16">
        <f t="shared" si="41"/>
        <v>1.0381614004639772E-3</v>
      </c>
      <c r="E129" s="17">
        <f t="shared" si="42"/>
        <v>100.3010534060879</v>
      </c>
      <c r="F129" s="17"/>
      <c r="G129" s="15">
        <v>42789</v>
      </c>
      <c r="H129" s="9">
        <v>35573.370000000003</v>
      </c>
      <c r="I129" s="16">
        <f t="shared" si="43"/>
        <v>9.1134234340195519E-4</v>
      </c>
      <c r="J129" s="17">
        <f t="shared" si="44"/>
        <v>101.43671769673497</v>
      </c>
      <c r="K129" s="17"/>
      <c r="L129" s="15">
        <v>42789</v>
      </c>
      <c r="M129" s="9">
        <v>39469.19</v>
      </c>
      <c r="N129" s="16">
        <f t="shared" si="45"/>
        <v>7.2514128211587092E-4</v>
      </c>
      <c r="O129" s="17">
        <f t="shared" si="46"/>
        <v>101.28706760607837</v>
      </c>
      <c r="P129" s="17"/>
      <c r="Q129" s="15">
        <v>42789</v>
      </c>
      <c r="R129" s="9">
        <v>37237.43</v>
      </c>
      <c r="S129" s="16">
        <f t="shared" si="47"/>
        <v>8.4233521985255244E-4</v>
      </c>
      <c r="T129" s="17">
        <f t="shared" si="48"/>
        <v>101.36845976545904</v>
      </c>
      <c r="U129" s="17"/>
      <c r="V129" s="15">
        <v>42789</v>
      </c>
      <c r="W129" s="9">
        <v>1489.73</v>
      </c>
      <c r="X129" s="16">
        <f t="shared" si="56"/>
        <v>2.1122165492839517E-3</v>
      </c>
      <c r="Y129" s="9">
        <f t="shared" si="37"/>
        <v>3.7280156274688281E-5</v>
      </c>
      <c r="Z129" s="17">
        <f t="shared" si="49"/>
        <v>101.05688023606827</v>
      </c>
      <c r="AA129" s="17">
        <f t="shared" si="50"/>
        <v>101.5232803254187</v>
      </c>
      <c r="AB129" s="17">
        <f t="shared" si="51"/>
        <v>100.8438761320083</v>
      </c>
      <c r="AC129" s="17">
        <f t="shared" si="51"/>
        <v>101.30552443439208</v>
      </c>
      <c r="AD129" s="17"/>
      <c r="AE129" s="15">
        <v>42789</v>
      </c>
      <c r="AF129" s="9">
        <v>61298.64</v>
      </c>
      <c r="AG129" s="16">
        <f t="shared" si="52"/>
        <v>7.1782282069277059E-4</v>
      </c>
      <c r="AH129" s="17">
        <f t="shared" si="53"/>
        <v>101.16080055779948</v>
      </c>
      <c r="AI129" s="17"/>
      <c r="AJ129" s="17"/>
      <c r="AK129" s="15">
        <v>42789</v>
      </c>
      <c r="AL129" s="9">
        <v>39393.03</v>
      </c>
      <c r="AM129" s="16">
        <f t="shared" si="54"/>
        <v>6.840911342500533E-4</v>
      </c>
      <c r="AN129" s="17">
        <f t="shared" si="55"/>
        <v>101.67058322525696</v>
      </c>
      <c r="AO129" s="17"/>
      <c r="AP129" s="17"/>
      <c r="AQ129" s="9">
        <f t="shared" si="38"/>
        <v>100.3010534060879</v>
      </c>
      <c r="AR129" s="9">
        <f t="shared" si="39"/>
        <v>101.67058322525696</v>
      </c>
      <c r="AS129" s="9">
        <f t="shared" si="40"/>
        <v>101.20411370956946</v>
      </c>
      <c r="AT129" s="17"/>
      <c r="AU129" s="17"/>
      <c r="AV129" s="17"/>
      <c r="AW129" s="17"/>
      <c r="AX129" s="15"/>
    </row>
    <row r="130" spans="2:50" x14ac:dyDescent="0.2">
      <c r="B130" s="15">
        <v>42790</v>
      </c>
      <c r="C130" s="9">
        <v>35771.29</v>
      </c>
      <c r="D130" s="16">
        <f t="shared" si="41"/>
        <v>1.5620668897258216E-3</v>
      </c>
      <c r="E130" s="17">
        <f t="shared" si="42"/>
        <v>100.45773036061817</v>
      </c>
      <c r="F130" s="17"/>
      <c r="G130" s="15">
        <v>42790</v>
      </c>
      <c r="H130" s="9">
        <v>35622.06</v>
      </c>
      <c r="I130" s="16">
        <f t="shared" si="43"/>
        <v>1.3687204782677487E-3</v>
      </c>
      <c r="J130" s="17">
        <f t="shared" si="44"/>
        <v>101.57555620949476</v>
      </c>
      <c r="K130" s="17"/>
      <c r="L130" s="15">
        <v>42790</v>
      </c>
      <c r="M130" s="9">
        <v>39526.65</v>
      </c>
      <c r="N130" s="16">
        <f t="shared" si="45"/>
        <v>1.455819083188592E-3</v>
      </c>
      <c r="O130" s="17">
        <f t="shared" si="46"/>
        <v>101.43452325197951</v>
      </c>
      <c r="P130" s="17"/>
      <c r="Q130" s="15">
        <v>42790</v>
      </c>
      <c r="R130" s="9">
        <v>37288.660000000003</v>
      </c>
      <c r="S130" s="16">
        <f t="shared" si="47"/>
        <v>1.3757662652875702E-3</v>
      </c>
      <c r="T130" s="17">
        <f t="shared" si="48"/>
        <v>101.50791907276852</v>
      </c>
      <c r="U130" s="17"/>
      <c r="V130" s="15">
        <v>42790</v>
      </c>
      <c r="W130" s="9">
        <v>1491.09</v>
      </c>
      <c r="X130" s="16">
        <f t="shared" si="56"/>
        <v>9.129171057842278E-4</v>
      </c>
      <c r="Y130" s="9">
        <f t="shared" si="37"/>
        <v>3.7280156274688281E-5</v>
      </c>
      <c r="Z130" s="17">
        <f t="shared" si="49"/>
        <v>101.14913679069296</v>
      </c>
      <c r="AA130" s="17">
        <f t="shared" si="50"/>
        <v>101.61974746841915</v>
      </c>
      <c r="AB130" s="17">
        <f t="shared" si="51"/>
        <v>101.05688023606827</v>
      </c>
      <c r="AC130" s="17">
        <f t="shared" si="51"/>
        <v>101.5232803254187</v>
      </c>
      <c r="AD130" s="17"/>
      <c r="AE130" s="15">
        <v>42790</v>
      </c>
      <c r="AF130" s="9">
        <v>61383.32</v>
      </c>
      <c r="AG130" s="16">
        <f t="shared" si="52"/>
        <v>1.3814335848234549E-3</v>
      </c>
      <c r="AH130" s="17">
        <f t="shared" si="53"/>
        <v>101.30054748515765</v>
      </c>
      <c r="AI130" s="17"/>
      <c r="AJ130" s="17"/>
      <c r="AK130" s="15">
        <v>42790</v>
      </c>
      <c r="AL130" s="9">
        <v>39420.239999999998</v>
      </c>
      <c r="AM130" s="16">
        <f t="shared" si="54"/>
        <v>6.9073132988251018E-4</v>
      </c>
      <c r="AN130" s="17">
        <f t="shared" si="55"/>
        <v>101.74081028241807</v>
      </c>
      <c r="AO130" s="17"/>
      <c r="AP130" s="17"/>
      <c r="AQ130" s="9">
        <f t="shared" si="38"/>
        <v>100.45773036061817</v>
      </c>
      <c r="AR130" s="9">
        <f t="shared" si="39"/>
        <v>101.74081028241807</v>
      </c>
      <c r="AS130" s="9">
        <f t="shared" si="40"/>
        <v>101.33618111040612</v>
      </c>
      <c r="AT130" s="17"/>
      <c r="AU130" s="17"/>
      <c r="AV130" s="17"/>
      <c r="AW130" s="17"/>
      <c r="AX130" s="15"/>
    </row>
    <row r="131" spans="2:50" x14ac:dyDescent="0.2">
      <c r="B131" s="15">
        <v>42791</v>
      </c>
      <c r="C131" s="9">
        <v>35771.29</v>
      </c>
      <c r="D131" s="16">
        <f t="shared" si="41"/>
        <v>0</v>
      </c>
      <c r="E131" s="17">
        <f t="shared" si="42"/>
        <v>100.45773036061817</v>
      </c>
      <c r="F131" s="17"/>
      <c r="G131" s="15">
        <v>42791</v>
      </c>
      <c r="H131" s="9">
        <v>35622.06</v>
      </c>
      <c r="I131" s="16">
        <f t="shared" si="43"/>
        <v>0</v>
      </c>
      <c r="J131" s="17">
        <f t="shared" si="44"/>
        <v>101.57555620949476</v>
      </c>
      <c r="K131" s="17"/>
      <c r="L131" s="15">
        <v>42791</v>
      </c>
      <c r="M131" s="9">
        <v>39526.65</v>
      </c>
      <c r="N131" s="16">
        <f t="shared" si="45"/>
        <v>0</v>
      </c>
      <c r="O131" s="17">
        <f t="shared" si="46"/>
        <v>101.43452325197951</v>
      </c>
      <c r="P131" s="17"/>
      <c r="Q131" s="15">
        <v>42791</v>
      </c>
      <c r="R131" s="9">
        <v>37288.660000000003</v>
      </c>
      <c r="S131" s="16">
        <f t="shared" si="47"/>
        <v>0</v>
      </c>
      <c r="T131" s="17">
        <f t="shared" si="48"/>
        <v>101.50791907276852</v>
      </c>
      <c r="U131" s="17"/>
      <c r="V131" s="15">
        <v>42791</v>
      </c>
      <c r="W131" s="9">
        <v>1491.35</v>
      </c>
      <c r="X131" s="16">
        <f t="shared" si="56"/>
        <v>1.7436908570234166E-4</v>
      </c>
      <c r="Y131" s="9">
        <f t="shared" ref="Y131:Y194" si="57">+(1+VLOOKUP(MONTH(V131),$BM$4:$BN$15,2,0)/100)^(1/365)-1</f>
        <v>3.7280156274688281E-5</v>
      </c>
      <c r="Z131" s="17">
        <f t="shared" si="49"/>
        <v>101.16677407319474</v>
      </c>
      <c r="AA131" s="17">
        <f t="shared" si="50"/>
        <v>101.64125521094074</v>
      </c>
      <c r="AB131" s="17">
        <f t="shared" si="51"/>
        <v>101.14913679069296</v>
      </c>
      <c r="AC131" s="17">
        <f t="shared" si="51"/>
        <v>101.61974746841915</v>
      </c>
      <c r="AD131" s="17"/>
      <c r="AE131" s="15">
        <v>42791</v>
      </c>
      <c r="AF131" s="9">
        <v>61383.32</v>
      </c>
      <c r="AG131" s="16">
        <f t="shared" si="52"/>
        <v>0</v>
      </c>
      <c r="AH131" s="17">
        <f t="shared" si="53"/>
        <v>101.30054748515765</v>
      </c>
      <c r="AI131" s="17"/>
      <c r="AJ131" s="17"/>
      <c r="AK131" s="15">
        <v>42791</v>
      </c>
      <c r="AL131" s="9">
        <v>39420.239999999998</v>
      </c>
      <c r="AM131" s="16">
        <f t="shared" si="54"/>
        <v>0</v>
      </c>
      <c r="AN131" s="17">
        <f t="shared" si="55"/>
        <v>101.74081028241807</v>
      </c>
      <c r="AO131" s="17"/>
      <c r="AP131" s="17"/>
      <c r="AQ131" s="9">
        <f t="shared" ref="AQ131:AQ194" si="58">+MIN(AN131,AH131,T131,O131,J131,E131)</f>
        <v>100.45773036061817</v>
      </c>
      <c r="AR131" s="9">
        <f t="shared" ref="AR131:AR194" si="59">+MAX(AN131,AH131,T131,O131,J131,E131)</f>
        <v>101.74081028241807</v>
      </c>
      <c r="AS131" s="9">
        <f t="shared" ref="AS131:AS194" si="60">+AVERAGE(AN131,AH131,T131,O131,J131,E131)</f>
        <v>101.33618111040612</v>
      </c>
      <c r="AT131" s="17"/>
      <c r="AU131" s="17"/>
      <c r="AV131" s="17"/>
      <c r="AW131" s="17"/>
      <c r="AX131" s="15"/>
    </row>
    <row r="132" spans="2:50" x14ac:dyDescent="0.2">
      <c r="B132" s="15">
        <v>42792</v>
      </c>
      <c r="C132" s="9">
        <v>35771.29</v>
      </c>
      <c r="D132" s="16">
        <f t="shared" si="41"/>
        <v>0</v>
      </c>
      <c r="E132" s="17">
        <f t="shared" si="42"/>
        <v>100.45773036061817</v>
      </c>
      <c r="F132" s="17"/>
      <c r="G132" s="15">
        <v>42792</v>
      </c>
      <c r="H132" s="9">
        <v>35622.06</v>
      </c>
      <c r="I132" s="16">
        <f t="shared" si="43"/>
        <v>0</v>
      </c>
      <c r="J132" s="17">
        <f t="shared" si="44"/>
        <v>101.57555620949476</v>
      </c>
      <c r="K132" s="17"/>
      <c r="L132" s="15">
        <v>42792</v>
      </c>
      <c r="M132" s="9">
        <v>39526.65</v>
      </c>
      <c r="N132" s="16">
        <f t="shared" si="45"/>
        <v>0</v>
      </c>
      <c r="O132" s="17">
        <f t="shared" si="46"/>
        <v>101.43452325197951</v>
      </c>
      <c r="P132" s="17"/>
      <c r="Q132" s="15">
        <v>42792</v>
      </c>
      <c r="R132" s="9">
        <v>37288.660000000003</v>
      </c>
      <c r="S132" s="16">
        <f t="shared" si="47"/>
        <v>0</v>
      </c>
      <c r="T132" s="17">
        <f t="shared" si="48"/>
        <v>101.50791907276852</v>
      </c>
      <c r="U132" s="17"/>
      <c r="V132" s="15">
        <v>42792</v>
      </c>
      <c r="W132" s="9">
        <v>1491.6</v>
      </c>
      <c r="X132" s="16">
        <f t="shared" si="56"/>
        <v>1.6763335233171972E-4</v>
      </c>
      <c r="Y132" s="9">
        <f t="shared" si="57"/>
        <v>3.7280156274688281E-5</v>
      </c>
      <c r="Z132" s="17">
        <f t="shared" si="49"/>
        <v>101.18373299867721</v>
      </c>
      <c r="AA132" s="17">
        <f t="shared" si="50"/>
        <v>101.66208287716518</v>
      </c>
      <c r="AB132" s="17">
        <f t="shared" si="51"/>
        <v>101.16677407319474</v>
      </c>
      <c r="AC132" s="17">
        <f t="shared" si="51"/>
        <v>101.64125521094074</v>
      </c>
      <c r="AD132" s="17"/>
      <c r="AE132" s="15">
        <v>42792</v>
      </c>
      <c r="AF132" s="9">
        <v>61383.32</v>
      </c>
      <c r="AG132" s="16">
        <f t="shared" si="52"/>
        <v>0</v>
      </c>
      <c r="AH132" s="17">
        <f t="shared" si="53"/>
        <v>101.30054748515765</v>
      </c>
      <c r="AI132" s="17"/>
      <c r="AJ132" s="17"/>
      <c r="AK132" s="15">
        <v>42792</v>
      </c>
      <c r="AL132" s="9">
        <v>39420.239999999998</v>
      </c>
      <c r="AM132" s="16">
        <f t="shared" si="54"/>
        <v>0</v>
      </c>
      <c r="AN132" s="17">
        <f t="shared" si="55"/>
        <v>101.74081028241807</v>
      </c>
      <c r="AO132" s="17"/>
      <c r="AP132" s="17"/>
      <c r="AQ132" s="9">
        <f t="shared" si="58"/>
        <v>100.45773036061817</v>
      </c>
      <c r="AR132" s="9">
        <f t="shared" si="59"/>
        <v>101.74081028241807</v>
      </c>
      <c r="AS132" s="9">
        <f t="shared" si="60"/>
        <v>101.33618111040612</v>
      </c>
      <c r="AT132" s="17"/>
      <c r="AU132" s="17"/>
      <c r="AV132" s="17"/>
      <c r="AW132" s="17"/>
      <c r="AX132" s="15"/>
    </row>
    <row r="133" spans="2:50" x14ac:dyDescent="0.2">
      <c r="B133" s="15">
        <v>42793</v>
      </c>
      <c r="C133" s="9">
        <v>35831.58</v>
      </c>
      <c r="D133" s="16">
        <f t="shared" ref="D133:D196" si="61">+C133/C132-1</f>
        <v>1.6854298517050559E-3</v>
      </c>
      <c r="E133" s="17">
        <f t="shared" ref="E133:E196" si="62">+(1+D133)*E132</f>
        <v>100.62704481820249</v>
      </c>
      <c r="F133" s="17"/>
      <c r="G133" s="15">
        <v>42793</v>
      </c>
      <c r="H133" s="9">
        <v>35677.81</v>
      </c>
      <c r="I133" s="16">
        <f t="shared" ref="I133:I196" si="63">+H133/H132-1</f>
        <v>1.5650414378056698E-3</v>
      </c>
      <c r="J133" s="17">
        <f t="shared" ref="J133:J196" si="64">+(1+I133)*J132</f>
        <v>101.73452616403078</v>
      </c>
      <c r="K133" s="17"/>
      <c r="L133" s="15">
        <v>42793</v>
      </c>
      <c r="M133" s="9">
        <v>39597.58</v>
      </c>
      <c r="N133" s="16">
        <f t="shared" ref="N133:N196" si="65">+M133/M132-1</f>
        <v>1.7944854926992271E-3</v>
      </c>
      <c r="O133" s="17">
        <f t="shared" ref="O133:O196" si="66">+(1+N133)*O132</f>
        <v>101.61654603241405</v>
      </c>
      <c r="P133" s="17"/>
      <c r="Q133" s="15">
        <v>42793</v>
      </c>
      <c r="R133" s="9">
        <v>37351.29</v>
      </c>
      <c r="S133" s="16">
        <f t="shared" ref="S133:S196" si="67">+R133/R132-1</f>
        <v>1.6795991060016835E-3</v>
      </c>
      <c r="T133" s="17">
        <f t="shared" ref="T133:T196" si="68">+(1+S133)*T132</f>
        <v>101.67841168289523</v>
      </c>
      <c r="U133" s="17"/>
      <c r="V133" s="15">
        <v>42793</v>
      </c>
      <c r="W133" s="9">
        <v>1491.92</v>
      </c>
      <c r="X133" s="16">
        <f t="shared" si="56"/>
        <v>2.1453472780907923E-4</v>
      </c>
      <c r="Y133" s="9">
        <f t="shared" si="57"/>
        <v>3.7280156274688281E-5</v>
      </c>
      <c r="Z133" s="17">
        <f t="shared" ref="Z133:Z196" si="69">+(1+X133)*Z132</f>
        <v>101.20544042329479</v>
      </c>
      <c r="AA133" s="17">
        <f t="shared" ref="AA133:AA196" si="70">+(1+X133+Y133)*AA132</f>
        <v>101.68768290278061</v>
      </c>
      <c r="AB133" s="17">
        <f t="shared" ref="AB133:AC196" si="71">+Z132</f>
        <v>101.18373299867721</v>
      </c>
      <c r="AC133" s="17">
        <f t="shared" si="71"/>
        <v>101.66208287716518</v>
      </c>
      <c r="AD133" s="17"/>
      <c r="AE133" s="15">
        <v>42793</v>
      </c>
      <c r="AF133" s="9">
        <v>61472</v>
      </c>
      <c r="AG133" s="16">
        <f t="shared" ref="AG133:AG196" si="72">+AF133/AF132-1</f>
        <v>1.4446921411224167E-3</v>
      </c>
      <c r="AH133" s="17">
        <f t="shared" ref="AH133:AH196" si="73">+(1+AG133)*AH132</f>
        <v>101.44689559000085</v>
      </c>
      <c r="AI133" s="17"/>
      <c r="AJ133" s="17"/>
      <c r="AK133" s="15">
        <v>42793</v>
      </c>
      <c r="AL133" s="9">
        <v>39473.24</v>
      </c>
      <c r="AM133" s="16">
        <f t="shared" ref="AM133:AM196" si="74">+AL133/AL132-1</f>
        <v>1.3444869944982951E-3</v>
      </c>
      <c r="AN133" s="17">
        <f t="shared" ref="AN133:AN196" si="75">+(1+AM133)*AN132</f>
        <v>101.8775994786525</v>
      </c>
      <c r="AO133" s="17"/>
      <c r="AP133" s="17"/>
      <c r="AQ133" s="9">
        <f t="shared" si="58"/>
        <v>100.62704481820249</v>
      </c>
      <c r="AR133" s="9">
        <f t="shared" si="59"/>
        <v>101.8775994786525</v>
      </c>
      <c r="AS133" s="9">
        <f t="shared" si="60"/>
        <v>101.49683729436599</v>
      </c>
      <c r="AT133" s="17"/>
      <c r="AU133" s="17"/>
      <c r="AV133" s="17"/>
      <c r="AW133" s="17"/>
      <c r="AX133" s="15"/>
    </row>
    <row r="134" spans="2:50" x14ac:dyDescent="0.2">
      <c r="B134" s="15">
        <v>42794</v>
      </c>
      <c r="C134" s="9">
        <v>35833.89</v>
      </c>
      <c r="D134" s="16">
        <f t="shared" si="61"/>
        <v>6.4468270726480981E-5</v>
      </c>
      <c r="E134" s="17">
        <f t="shared" si="62"/>
        <v>100.63353206977024</v>
      </c>
      <c r="F134" s="17"/>
      <c r="G134" s="15">
        <v>42794</v>
      </c>
      <c r="H134" s="9">
        <v>35668.720000000001</v>
      </c>
      <c r="I134" s="16">
        <f t="shared" si="63"/>
        <v>-2.5478021212610447E-4</v>
      </c>
      <c r="J134" s="17">
        <f t="shared" si="64"/>
        <v>101.70860621987416</v>
      </c>
      <c r="K134" s="17"/>
      <c r="L134" s="15">
        <v>42794</v>
      </c>
      <c r="M134" s="9">
        <v>39605.589999999997</v>
      </c>
      <c r="N134" s="16">
        <f t="shared" si="65"/>
        <v>2.0228508913922028E-4</v>
      </c>
      <c r="O134" s="17">
        <f t="shared" si="66"/>
        <v>101.63710154448624</v>
      </c>
      <c r="P134" s="17"/>
      <c r="Q134" s="15">
        <v>42794</v>
      </c>
      <c r="R134" s="9">
        <v>37349.74</v>
      </c>
      <c r="S134" s="16">
        <f t="shared" si="67"/>
        <v>-4.1497897395270655E-5</v>
      </c>
      <c r="T134" s="17">
        <f t="shared" si="68"/>
        <v>101.6741922425999</v>
      </c>
      <c r="U134" s="17"/>
      <c r="V134" s="15">
        <v>42794</v>
      </c>
      <c r="W134" s="9">
        <v>1493.08</v>
      </c>
      <c r="X134" s="16">
        <f t="shared" si="56"/>
        <v>7.7752158292665463E-4</v>
      </c>
      <c r="Y134" s="9">
        <f t="shared" si="57"/>
        <v>3.7280156274688281E-5</v>
      </c>
      <c r="Z134" s="17">
        <f t="shared" si="69"/>
        <v>101.2841298375335</v>
      </c>
      <c r="AA134" s="17">
        <f t="shared" si="70"/>
        <v>101.77053820366515</v>
      </c>
      <c r="AB134" s="17">
        <f t="shared" si="71"/>
        <v>101.20544042329479</v>
      </c>
      <c r="AC134" s="17">
        <f t="shared" si="71"/>
        <v>101.68768290278061</v>
      </c>
      <c r="AD134" s="17"/>
      <c r="AE134" s="15">
        <v>42794</v>
      </c>
      <c r="AF134" s="9">
        <v>61440.24</v>
      </c>
      <c r="AG134" s="16">
        <f t="shared" si="72"/>
        <v>-5.1665799062994289E-4</v>
      </c>
      <c r="AH134" s="17">
        <f t="shared" si="73"/>
        <v>101.39448224076968</v>
      </c>
      <c r="AI134" s="17"/>
      <c r="AJ134" s="17"/>
      <c r="AK134" s="15">
        <v>42794</v>
      </c>
      <c r="AL134" s="9">
        <v>39477.839999999997</v>
      </c>
      <c r="AM134" s="16">
        <f t="shared" si="74"/>
        <v>1.1653464473648789E-4</v>
      </c>
      <c r="AN134" s="17">
        <f t="shared" si="75"/>
        <v>101.88947174851435</v>
      </c>
      <c r="AO134" s="17"/>
      <c r="AP134" s="17"/>
      <c r="AQ134" s="9">
        <f t="shared" si="58"/>
        <v>100.63353206977024</v>
      </c>
      <c r="AR134" s="9">
        <f t="shared" si="59"/>
        <v>101.88947174851435</v>
      </c>
      <c r="AS134" s="9">
        <f t="shared" si="60"/>
        <v>101.48956434433576</v>
      </c>
      <c r="AT134" s="17"/>
      <c r="AU134" s="17"/>
      <c r="AV134" s="17"/>
      <c r="AW134" s="17"/>
      <c r="AX134" s="15"/>
    </row>
    <row r="135" spans="2:50" x14ac:dyDescent="0.2">
      <c r="B135" s="15">
        <v>42795</v>
      </c>
      <c r="C135" s="9">
        <v>35869</v>
      </c>
      <c r="D135" s="16">
        <f t="shared" si="61"/>
        <v>9.7979873242892701E-4</v>
      </c>
      <c r="E135" s="17">
        <f t="shared" si="62"/>
        <v>100.73213267693205</v>
      </c>
      <c r="F135" s="17"/>
      <c r="G135" s="15">
        <v>42795</v>
      </c>
      <c r="H135" s="9">
        <v>35714.86</v>
      </c>
      <c r="I135" s="16">
        <f t="shared" si="63"/>
        <v>1.2935703888448113E-3</v>
      </c>
      <c r="J135" s="17">
        <f t="shared" si="64"/>
        <v>101.84017346117086</v>
      </c>
      <c r="K135" s="17"/>
      <c r="L135" s="15">
        <v>42795</v>
      </c>
      <c r="M135" s="9">
        <v>39642.65</v>
      </c>
      <c r="N135" s="16">
        <f t="shared" si="65"/>
        <v>9.3572649719408929E-4</v>
      </c>
      <c r="O135" s="17">
        <f t="shared" si="66"/>
        <v>101.73220607349943</v>
      </c>
      <c r="P135" s="17"/>
      <c r="Q135" s="15">
        <v>42795</v>
      </c>
      <c r="R135" s="9">
        <v>37390.879999999997</v>
      </c>
      <c r="S135" s="16">
        <f t="shared" si="67"/>
        <v>1.101480224494189E-3</v>
      </c>
      <c r="T135" s="17">
        <f t="shared" si="68"/>
        <v>101.78618435469654</v>
      </c>
      <c r="U135" s="17"/>
      <c r="V135" s="15">
        <v>42795</v>
      </c>
      <c r="W135" s="9">
        <v>1493.9</v>
      </c>
      <c r="X135" s="16">
        <f t="shared" ref="X135:X198" si="76">+W135/W134-1</f>
        <v>5.492003107672172E-4</v>
      </c>
      <c r="Y135" s="9">
        <f t="shared" si="57"/>
        <v>3.7820663063792281E-5</v>
      </c>
      <c r="Z135" s="17">
        <f t="shared" si="69"/>
        <v>101.33975511311606</v>
      </c>
      <c r="AA135" s="17">
        <f t="shared" si="70"/>
        <v>101.83027964410877</v>
      </c>
      <c r="AB135" s="17">
        <f t="shared" si="71"/>
        <v>101.2841298375335</v>
      </c>
      <c r="AC135" s="17">
        <f t="shared" si="71"/>
        <v>101.77053820366515</v>
      </c>
      <c r="AD135" s="17"/>
      <c r="AE135" s="15">
        <v>42795</v>
      </c>
      <c r="AF135" s="9">
        <v>61506.64</v>
      </c>
      <c r="AG135" s="16">
        <f t="shared" si="72"/>
        <v>1.0807249450848211E-3</v>
      </c>
      <c r="AH135" s="17">
        <f t="shared" si="73"/>
        <v>101.50406178702124</v>
      </c>
      <c r="AI135" s="17"/>
      <c r="AJ135" s="17"/>
      <c r="AK135" s="15">
        <v>42795</v>
      </c>
      <c r="AL135" s="9">
        <v>39514.99</v>
      </c>
      <c r="AM135" s="16">
        <f t="shared" si="74"/>
        <v>9.4103426124636513E-4</v>
      </c>
      <c r="AN135" s="17">
        <f t="shared" si="75"/>
        <v>101.98535323229</v>
      </c>
      <c r="AO135" s="17"/>
      <c r="AP135" s="17"/>
      <c r="AQ135" s="9">
        <f t="shared" si="58"/>
        <v>100.73213267693205</v>
      </c>
      <c r="AR135" s="9">
        <f t="shared" si="59"/>
        <v>101.98535323229</v>
      </c>
      <c r="AS135" s="9">
        <f t="shared" si="60"/>
        <v>101.59668526426837</v>
      </c>
      <c r="AT135" s="17"/>
      <c r="AU135" s="17"/>
      <c r="AV135" s="17"/>
      <c r="AW135" s="17"/>
      <c r="AX135" s="15"/>
    </row>
    <row r="136" spans="2:50" x14ac:dyDescent="0.2">
      <c r="B136" s="15">
        <v>42796</v>
      </c>
      <c r="C136" s="9">
        <v>35859.61</v>
      </c>
      <c r="D136" s="16">
        <f t="shared" si="61"/>
        <v>-2.6178594329362426E-4</v>
      </c>
      <c r="E136" s="17">
        <f t="shared" si="62"/>
        <v>100.70576242055924</v>
      </c>
      <c r="F136" s="17"/>
      <c r="G136" s="15">
        <v>42796</v>
      </c>
      <c r="H136" s="9">
        <v>35726.620000000003</v>
      </c>
      <c r="I136" s="16">
        <f t="shared" si="63"/>
        <v>3.2927470526278313E-4</v>
      </c>
      <c r="J136" s="17">
        <f t="shared" si="64"/>
        <v>101.87370685427121</v>
      </c>
      <c r="K136" s="17"/>
      <c r="L136" s="15">
        <v>42796</v>
      </c>
      <c r="M136" s="9">
        <v>39646.79</v>
      </c>
      <c r="N136" s="16">
        <f t="shared" si="65"/>
        <v>1.0443297811835173E-4</v>
      </c>
      <c r="O136" s="17">
        <f t="shared" si="66"/>
        <v>101.74283027075023</v>
      </c>
      <c r="P136" s="17"/>
      <c r="Q136" s="15">
        <v>42796</v>
      </c>
      <c r="R136" s="9">
        <v>37400.550000000003</v>
      </c>
      <c r="S136" s="16">
        <f t="shared" si="67"/>
        <v>2.586192140971999E-4</v>
      </c>
      <c r="T136" s="17">
        <f t="shared" si="68"/>
        <v>101.81250821770031</v>
      </c>
      <c r="U136" s="17"/>
      <c r="V136" s="15">
        <v>42796</v>
      </c>
      <c r="W136" s="9">
        <v>1494.12</v>
      </c>
      <c r="X136" s="16">
        <f t="shared" si="76"/>
        <v>1.4726554655575264E-4</v>
      </c>
      <c r="Y136" s="9">
        <f t="shared" si="57"/>
        <v>3.7820663063792281E-5</v>
      </c>
      <c r="Z136" s="17">
        <f t="shared" si="69"/>
        <v>101.35467896754062</v>
      </c>
      <c r="AA136" s="17">
        <f t="shared" si="70"/>
        <v>101.84912702459259</v>
      </c>
      <c r="AB136" s="17">
        <f t="shared" si="71"/>
        <v>101.33975511311606</v>
      </c>
      <c r="AC136" s="17">
        <f t="shared" si="71"/>
        <v>101.83027964410877</v>
      </c>
      <c r="AD136" s="17"/>
      <c r="AE136" s="15">
        <v>42796</v>
      </c>
      <c r="AF136" s="9">
        <v>61505.33</v>
      </c>
      <c r="AG136" s="16">
        <f t="shared" si="72"/>
        <v>-2.1298513461220914E-5</v>
      </c>
      <c r="AH136" s="17">
        <f t="shared" si="73"/>
        <v>101.50189990139491</v>
      </c>
      <c r="AI136" s="17"/>
      <c r="AJ136" s="17"/>
      <c r="AK136" s="15">
        <v>42796</v>
      </c>
      <c r="AL136" s="9">
        <v>39521.97</v>
      </c>
      <c r="AM136" s="16">
        <f t="shared" si="74"/>
        <v>1.766418263045022E-4</v>
      </c>
      <c r="AN136" s="17">
        <f t="shared" si="75"/>
        <v>102.00336811134126</v>
      </c>
      <c r="AO136" s="17"/>
      <c r="AP136" s="17"/>
      <c r="AQ136" s="9">
        <f t="shared" si="58"/>
        <v>100.70576242055924</v>
      </c>
      <c r="AR136" s="9">
        <f t="shared" si="59"/>
        <v>102.00336811134126</v>
      </c>
      <c r="AS136" s="9">
        <f t="shared" si="60"/>
        <v>101.60667929600287</v>
      </c>
      <c r="AT136" s="17"/>
      <c r="AU136" s="17"/>
      <c r="AV136" s="17"/>
      <c r="AW136" s="17"/>
      <c r="AX136" s="15"/>
    </row>
    <row r="137" spans="2:50" x14ac:dyDescent="0.2">
      <c r="B137" s="15">
        <v>42797</v>
      </c>
      <c r="C137" s="9">
        <v>35858.93</v>
      </c>
      <c r="D137" s="16">
        <f t="shared" si="61"/>
        <v>-1.8962838692293538E-5</v>
      </c>
      <c r="E137" s="17">
        <f t="shared" si="62"/>
        <v>100.70385275343108</v>
      </c>
      <c r="F137" s="17"/>
      <c r="G137" s="15">
        <v>42797</v>
      </c>
      <c r="H137" s="9">
        <v>35730.550000000003</v>
      </c>
      <c r="I137" s="16">
        <f t="shared" si="63"/>
        <v>1.1000200970601171E-4</v>
      </c>
      <c r="J137" s="17">
        <f t="shared" si="64"/>
        <v>101.88491316676138</v>
      </c>
      <c r="K137" s="17"/>
      <c r="L137" s="15">
        <v>42797</v>
      </c>
      <c r="M137" s="9">
        <v>39645.26</v>
      </c>
      <c r="N137" s="16">
        <f t="shared" si="65"/>
        <v>-3.8590766112456265E-5</v>
      </c>
      <c r="O137" s="17">
        <f t="shared" si="66"/>
        <v>101.73890393698363</v>
      </c>
      <c r="P137" s="17"/>
      <c r="Q137" s="15">
        <v>42797</v>
      </c>
      <c r="R137" s="9">
        <v>37405.43</v>
      </c>
      <c r="S137" s="16">
        <f t="shared" si="67"/>
        <v>1.3047936460819365E-4</v>
      </c>
      <c r="T137" s="17">
        <f t="shared" si="68"/>
        <v>101.82579264908172</v>
      </c>
      <c r="U137" s="17"/>
      <c r="V137" s="15">
        <v>42797</v>
      </c>
      <c r="W137" s="9">
        <v>1495.2</v>
      </c>
      <c r="X137" s="16">
        <f t="shared" si="76"/>
        <v>7.2283350734880791E-4</v>
      </c>
      <c r="Y137" s="9">
        <f t="shared" si="57"/>
        <v>3.7820663063792281E-5</v>
      </c>
      <c r="Z137" s="17">
        <f t="shared" si="69"/>
        <v>101.42794152562495</v>
      </c>
      <c r="AA137" s="17">
        <f t="shared" si="70"/>
        <v>101.92659898781673</v>
      </c>
      <c r="AB137" s="17">
        <f t="shared" si="71"/>
        <v>101.35467896754062</v>
      </c>
      <c r="AC137" s="17">
        <f t="shared" si="71"/>
        <v>101.84912702459259</v>
      </c>
      <c r="AD137" s="17"/>
      <c r="AE137" s="15">
        <v>42797</v>
      </c>
      <c r="AF137" s="9">
        <v>61510.62</v>
      </c>
      <c r="AG137" s="16">
        <f t="shared" si="72"/>
        <v>8.600880606612904E-5</v>
      </c>
      <c r="AH137" s="17">
        <f t="shared" si="73"/>
        <v>101.51062995861886</v>
      </c>
      <c r="AI137" s="17"/>
      <c r="AJ137" s="17"/>
      <c r="AK137" s="15">
        <v>42797</v>
      </c>
      <c r="AL137" s="9">
        <v>39538.370000000003</v>
      </c>
      <c r="AM137" s="16">
        <f t="shared" si="74"/>
        <v>4.1495907213140448E-4</v>
      </c>
      <c r="AN137" s="17">
        <f t="shared" si="75"/>
        <v>102.04569533432702</v>
      </c>
      <c r="AO137" s="17"/>
      <c r="AP137" s="17"/>
      <c r="AQ137" s="9">
        <f t="shared" si="58"/>
        <v>100.70385275343108</v>
      </c>
      <c r="AR137" s="9">
        <f t="shared" si="59"/>
        <v>102.04569533432702</v>
      </c>
      <c r="AS137" s="9">
        <f t="shared" si="60"/>
        <v>101.61829796653394</v>
      </c>
      <c r="AT137" s="17"/>
      <c r="AU137" s="17"/>
      <c r="AV137" s="17"/>
      <c r="AW137" s="17"/>
      <c r="AX137" s="15"/>
    </row>
    <row r="138" spans="2:50" x14ac:dyDescent="0.2">
      <c r="B138" s="15">
        <v>42798</v>
      </c>
      <c r="C138" s="9">
        <v>35858.93</v>
      </c>
      <c r="D138" s="16">
        <f t="shared" si="61"/>
        <v>0</v>
      </c>
      <c r="E138" s="17">
        <f t="shared" si="62"/>
        <v>100.70385275343108</v>
      </c>
      <c r="F138" s="17"/>
      <c r="G138" s="15">
        <v>42798</v>
      </c>
      <c r="H138" s="9">
        <v>35730.550000000003</v>
      </c>
      <c r="I138" s="16">
        <f t="shared" si="63"/>
        <v>0</v>
      </c>
      <c r="J138" s="17">
        <f t="shared" si="64"/>
        <v>101.88491316676138</v>
      </c>
      <c r="K138" s="17"/>
      <c r="L138" s="15">
        <v>42798</v>
      </c>
      <c r="M138" s="9">
        <v>39645.26</v>
      </c>
      <c r="N138" s="16">
        <f t="shared" si="65"/>
        <v>0</v>
      </c>
      <c r="O138" s="17">
        <f t="shared" si="66"/>
        <v>101.73890393698363</v>
      </c>
      <c r="P138" s="17"/>
      <c r="Q138" s="15">
        <v>42798</v>
      </c>
      <c r="R138" s="9">
        <v>37405.43</v>
      </c>
      <c r="S138" s="16">
        <f t="shared" si="67"/>
        <v>0</v>
      </c>
      <c r="T138" s="17">
        <f t="shared" si="68"/>
        <v>101.82579264908172</v>
      </c>
      <c r="U138" s="17"/>
      <c r="V138" s="15">
        <v>42798</v>
      </c>
      <c r="W138" s="9">
        <v>1495.44</v>
      </c>
      <c r="X138" s="16">
        <f t="shared" si="76"/>
        <v>1.6051364365976539E-4</v>
      </c>
      <c r="Y138" s="9">
        <f t="shared" si="57"/>
        <v>3.7820663063792281E-5</v>
      </c>
      <c r="Z138" s="17">
        <f t="shared" si="69"/>
        <v>101.44422209408813</v>
      </c>
      <c r="AA138" s="17">
        <f t="shared" si="70"/>
        <v>101.94681452916367</v>
      </c>
      <c r="AB138" s="17">
        <f t="shared" si="71"/>
        <v>101.42794152562495</v>
      </c>
      <c r="AC138" s="17">
        <f t="shared" si="71"/>
        <v>101.92659898781673</v>
      </c>
      <c r="AD138" s="17"/>
      <c r="AE138" s="15">
        <v>42798</v>
      </c>
      <c r="AF138" s="9">
        <v>61510.62</v>
      </c>
      <c r="AG138" s="16">
        <f t="shared" si="72"/>
        <v>0</v>
      </c>
      <c r="AH138" s="17">
        <f t="shared" si="73"/>
        <v>101.51062995861886</v>
      </c>
      <c r="AI138" s="17"/>
      <c r="AJ138" s="17"/>
      <c r="AK138" s="15">
        <v>42798</v>
      </c>
      <c r="AL138" s="9">
        <v>39538.370000000003</v>
      </c>
      <c r="AM138" s="16">
        <f t="shared" si="74"/>
        <v>0</v>
      </c>
      <c r="AN138" s="17">
        <f t="shared" si="75"/>
        <v>102.04569533432702</v>
      </c>
      <c r="AO138" s="17"/>
      <c r="AP138" s="17"/>
      <c r="AQ138" s="9">
        <f t="shared" si="58"/>
        <v>100.70385275343108</v>
      </c>
      <c r="AR138" s="9">
        <f t="shared" si="59"/>
        <v>102.04569533432702</v>
      </c>
      <c r="AS138" s="9">
        <f t="shared" si="60"/>
        <v>101.61829796653394</v>
      </c>
      <c r="AT138" s="17"/>
      <c r="AU138" s="17"/>
      <c r="AV138" s="17"/>
      <c r="AW138" s="17"/>
      <c r="AX138" s="15"/>
    </row>
    <row r="139" spans="2:50" x14ac:dyDescent="0.2">
      <c r="B139" s="15">
        <v>42799</v>
      </c>
      <c r="C139" s="9">
        <v>35858.93</v>
      </c>
      <c r="D139" s="16">
        <f t="shared" si="61"/>
        <v>0</v>
      </c>
      <c r="E139" s="17">
        <f t="shared" si="62"/>
        <v>100.70385275343108</v>
      </c>
      <c r="F139" s="17"/>
      <c r="G139" s="15">
        <v>42799</v>
      </c>
      <c r="H139" s="9">
        <v>35730.550000000003</v>
      </c>
      <c r="I139" s="16">
        <f t="shared" si="63"/>
        <v>0</v>
      </c>
      <c r="J139" s="17">
        <f t="shared" si="64"/>
        <v>101.88491316676138</v>
      </c>
      <c r="K139" s="17"/>
      <c r="L139" s="15">
        <v>42799</v>
      </c>
      <c r="M139" s="9">
        <v>39645.26</v>
      </c>
      <c r="N139" s="16">
        <f t="shared" si="65"/>
        <v>0</v>
      </c>
      <c r="O139" s="17">
        <f t="shared" si="66"/>
        <v>101.73890393698363</v>
      </c>
      <c r="P139" s="17"/>
      <c r="Q139" s="15">
        <v>42799</v>
      </c>
      <c r="R139" s="9">
        <v>37405.43</v>
      </c>
      <c r="S139" s="16">
        <f t="shared" si="67"/>
        <v>0</v>
      </c>
      <c r="T139" s="17">
        <f t="shared" si="68"/>
        <v>101.82579264908172</v>
      </c>
      <c r="U139" s="17"/>
      <c r="V139" s="15">
        <v>42799</v>
      </c>
      <c r="W139" s="9">
        <v>1495.68</v>
      </c>
      <c r="X139" s="16">
        <f t="shared" si="76"/>
        <v>1.6048788316491702E-4</v>
      </c>
      <c r="Y139" s="9">
        <f t="shared" si="57"/>
        <v>3.7820663063792281E-5</v>
      </c>
      <c r="Z139" s="17">
        <f t="shared" si="69"/>
        <v>101.46050266255132</v>
      </c>
      <c r="AA139" s="17">
        <f t="shared" si="70"/>
        <v>101.96703145374561</v>
      </c>
      <c r="AB139" s="17">
        <f t="shared" si="71"/>
        <v>101.44422209408813</v>
      </c>
      <c r="AC139" s="17">
        <f t="shared" si="71"/>
        <v>101.94681452916367</v>
      </c>
      <c r="AD139" s="17"/>
      <c r="AE139" s="15">
        <v>42799</v>
      </c>
      <c r="AF139" s="9">
        <v>61510.62</v>
      </c>
      <c r="AG139" s="16">
        <f t="shared" si="72"/>
        <v>0</v>
      </c>
      <c r="AH139" s="17">
        <f t="shared" si="73"/>
        <v>101.51062995861886</v>
      </c>
      <c r="AI139" s="17"/>
      <c r="AJ139" s="17"/>
      <c r="AK139" s="15">
        <v>42799</v>
      </c>
      <c r="AL139" s="9">
        <v>39538.370000000003</v>
      </c>
      <c r="AM139" s="16">
        <f t="shared" si="74"/>
        <v>0</v>
      </c>
      <c r="AN139" s="17">
        <f t="shared" si="75"/>
        <v>102.04569533432702</v>
      </c>
      <c r="AO139" s="17"/>
      <c r="AP139" s="17"/>
      <c r="AQ139" s="9">
        <f t="shared" si="58"/>
        <v>100.70385275343108</v>
      </c>
      <c r="AR139" s="9">
        <f t="shared" si="59"/>
        <v>102.04569533432702</v>
      </c>
      <c r="AS139" s="9">
        <f t="shared" si="60"/>
        <v>101.61829796653394</v>
      </c>
      <c r="AT139" s="17"/>
      <c r="AU139" s="17"/>
      <c r="AV139" s="17"/>
      <c r="AW139" s="17"/>
      <c r="AX139" s="15"/>
    </row>
    <row r="140" spans="2:50" x14ac:dyDescent="0.2">
      <c r="B140" s="15">
        <v>42800</v>
      </c>
      <c r="C140" s="9">
        <v>35889.22</v>
      </c>
      <c r="D140" s="16">
        <f t="shared" si="61"/>
        <v>8.4469893552330255E-4</v>
      </c>
      <c r="E140" s="17">
        <f t="shared" si="62"/>
        <v>100.788917190655</v>
      </c>
      <c r="F140" s="17"/>
      <c r="G140" s="15">
        <v>42800</v>
      </c>
      <c r="H140" s="9">
        <v>35750.639999999999</v>
      </c>
      <c r="I140" s="16">
        <f t="shared" si="63"/>
        <v>5.6226394499936383E-4</v>
      </c>
      <c r="J140" s="17">
        <f t="shared" si="64"/>
        <v>101.94219937997444</v>
      </c>
      <c r="K140" s="17"/>
      <c r="L140" s="15">
        <v>42800</v>
      </c>
      <c r="M140" s="9">
        <v>39661.89</v>
      </c>
      <c r="N140" s="16">
        <f t="shared" si="65"/>
        <v>4.1947007031861716E-4</v>
      </c>
      <c r="O140" s="17">
        <f t="shared" si="66"/>
        <v>101.78158036217222</v>
      </c>
      <c r="P140" s="17"/>
      <c r="Q140" s="15">
        <v>42800</v>
      </c>
      <c r="R140" s="9">
        <v>37424.49</v>
      </c>
      <c r="S140" s="16">
        <f t="shared" si="67"/>
        <v>5.0955168808375362E-4</v>
      </c>
      <c r="T140" s="17">
        <f t="shared" si="68"/>
        <v>101.87767815361653</v>
      </c>
      <c r="U140" s="17"/>
      <c r="V140" s="15">
        <v>42800</v>
      </c>
      <c r="W140" s="9">
        <v>1495.7</v>
      </c>
      <c r="X140" s="16">
        <f t="shared" si="76"/>
        <v>1.3371844244769449E-5</v>
      </c>
      <c r="Y140" s="9">
        <f t="shared" si="57"/>
        <v>3.7820663063792281E-5</v>
      </c>
      <c r="Z140" s="17">
        <f t="shared" si="69"/>
        <v>101.46185937658991</v>
      </c>
      <c r="AA140" s="17">
        <f t="shared" si="70"/>
        <v>101.97225140174854</v>
      </c>
      <c r="AB140" s="17">
        <f t="shared" si="71"/>
        <v>101.46050266255132</v>
      </c>
      <c r="AC140" s="17">
        <f t="shared" si="71"/>
        <v>101.96703145374561</v>
      </c>
      <c r="AD140" s="17"/>
      <c r="AE140" s="15">
        <v>42800</v>
      </c>
      <c r="AF140" s="9">
        <v>61538.45</v>
      </c>
      <c r="AG140" s="16">
        <f t="shared" si="72"/>
        <v>4.524421961604741E-4</v>
      </c>
      <c r="AH140" s="17">
        <f t="shared" si="73"/>
        <v>101.55655765097097</v>
      </c>
      <c r="AI140" s="17"/>
      <c r="AJ140" s="17"/>
      <c r="AK140" s="15">
        <v>42800</v>
      </c>
      <c r="AL140" s="9">
        <v>39562.410000000003</v>
      </c>
      <c r="AM140" s="16">
        <f t="shared" si="74"/>
        <v>6.0801697186807502E-4</v>
      </c>
      <c r="AN140" s="17">
        <f t="shared" si="75"/>
        <v>102.10774084899637</v>
      </c>
      <c r="AO140" s="17"/>
      <c r="AP140" s="17"/>
      <c r="AQ140" s="9">
        <f t="shared" si="58"/>
        <v>100.788917190655</v>
      </c>
      <c r="AR140" s="9">
        <f t="shared" si="59"/>
        <v>102.10774084899637</v>
      </c>
      <c r="AS140" s="9">
        <f t="shared" si="60"/>
        <v>101.67577893106426</v>
      </c>
      <c r="AT140" s="17"/>
      <c r="AU140" s="17"/>
      <c r="AV140" s="17"/>
      <c r="AW140" s="17"/>
      <c r="AX140" s="15"/>
    </row>
    <row r="141" spans="2:50" x14ac:dyDescent="0.2">
      <c r="B141" s="15">
        <v>42801</v>
      </c>
      <c r="C141" s="9">
        <v>35879.51</v>
      </c>
      <c r="D141" s="16">
        <f t="shared" si="61"/>
        <v>-2.7055477940174377E-4</v>
      </c>
      <c r="E141" s="17">
        <f t="shared" si="62"/>
        <v>100.76164826739834</v>
      </c>
      <c r="F141" s="17"/>
      <c r="G141" s="15">
        <v>42801</v>
      </c>
      <c r="H141" s="9">
        <v>35754.67</v>
      </c>
      <c r="I141" s="16">
        <f t="shared" si="63"/>
        <v>1.1272525470862327E-4</v>
      </c>
      <c r="J141" s="17">
        <f t="shared" si="64"/>
        <v>101.9536908403651</v>
      </c>
      <c r="K141" s="17"/>
      <c r="L141" s="15">
        <v>42801</v>
      </c>
      <c r="M141" s="9">
        <v>39657.47</v>
      </c>
      <c r="N141" s="16">
        <f t="shared" si="65"/>
        <v>-1.1144199129187182E-4</v>
      </c>
      <c r="O141" s="17">
        <f t="shared" si="66"/>
        <v>101.77023762017983</v>
      </c>
      <c r="P141" s="17"/>
      <c r="Q141" s="15">
        <v>42801</v>
      </c>
      <c r="R141" s="9">
        <v>37426.83</v>
      </c>
      <c r="S141" s="16">
        <f t="shared" si="67"/>
        <v>6.2525902156718161E-5</v>
      </c>
      <c r="T141" s="17">
        <f t="shared" si="68"/>
        <v>101.88404814735271</v>
      </c>
      <c r="U141" s="17"/>
      <c r="V141" s="15">
        <v>42801</v>
      </c>
      <c r="W141" s="9">
        <v>1495.5</v>
      </c>
      <c r="X141" s="16">
        <f t="shared" si="76"/>
        <v>-1.3371665440931046E-4</v>
      </c>
      <c r="Y141" s="9">
        <f t="shared" si="57"/>
        <v>3.7820663063792281E-5</v>
      </c>
      <c r="Z141" s="17">
        <f t="shared" si="69"/>
        <v>101.44829223620393</v>
      </c>
      <c r="AA141" s="17">
        <f t="shared" si="70"/>
        <v>101.96247267161063</v>
      </c>
      <c r="AB141" s="17">
        <f t="shared" si="71"/>
        <v>101.46185937658991</v>
      </c>
      <c r="AC141" s="17">
        <f t="shared" si="71"/>
        <v>101.97225140174854</v>
      </c>
      <c r="AD141" s="17"/>
      <c r="AE141" s="15">
        <v>42801</v>
      </c>
      <c r="AF141" s="9">
        <v>61529.86</v>
      </c>
      <c r="AG141" s="16">
        <f t="shared" si="72"/>
        <v>-1.3958752617260206E-4</v>
      </c>
      <c r="AH141" s="17">
        <f t="shared" si="73"/>
        <v>101.54238162232187</v>
      </c>
      <c r="AI141" s="17"/>
      <c r="AJ141" s="17"/>
      <c r="AK141" s="15">
        <v>42801</v>
      </c>
      <c r="AL141" s="9">
        <v>39560.879999999997</v>
      </c>
      <c r="AM141" s="16">
        <f t="shared" si="74"/>
        <v>-3.8673073758821452E-5</v>
      </c>
      <c r="AN141" s="17">
        <f t="shared" si="75"/>
        <v>102.10379202880317</v>
      </c>
      <c r="AO141" s="17"/>
      <c r="AP141" s="17"/>
      <c r="AQ141" s="9">
        <f t="shared" si="58"/>
        <v>100.76164826739834</v>
      </c>
      <c r="AR141" s="9">
        <f t="shared" si="59"/>
        <v>102.10379202880317</v>
      </c>
      <c r="AS141" s="9">
        <f t="shared" si="60"/>
        <v>101.6692997544035</v>
      </c>
      <c r="AT141" s="17"/>
      <c r="AU141" s="17"/>
      <c r="AV141" s="17"/>
      <c r="AW141" s="17"/>
      <c r="AX141" s="15"/>
    </row>
    <row r="142" spans="2:50" x14ac:dyDescent="0.2">
      <c r="B142" s="15">
        <v>42802</v>
      </c>
      <c r="C142" s="9">
        <v>35862.92</v>
      </c>
      <c r="D142" s="16">
        <f t="shared" si="61"/>
        <v>-4.6238089650618708E-4</v>
      </c>
      <c r="E142" s="17">
        <f t="shared" si="62"/>
        <v>100.71505800613902</v>
      </c>
      <c r="F142" s="17"/>
      <c r="G142" s="15">
        <v>42802</v>
      </c>
      <c r="H142" s="9">
        <v>35737.449999999997</v>
      </c>
      <c r="I142" s="16">
        <f t="shared" si="63"/>
        <v>-4.8161540856062057E-4</v>
      </c>
      <c r="J142" s="17">
        <f t="shared" si="64"/>
        <v>101.90458837189675</v>
      </c>
      <c r="K142" s="17"/>
      <c r="L142" s="15">
        <v>42802</v>
      </c>
      <c r="M142" s="9">
        <v>39637.75</v>
      </c>
      <c r="N142" s="16">
        <f t="shared" si="65"/>
        <v>-4.9725814581724759E-4</v>
      </c>
      <c r="O142" s="17">
        <f t="shared" si="66"/>
        <v>101.71963154052143</v>
      </c>
      <c r="P142" s="17"/>
      <c r="Q142" s="15">
        <v>42802</v>
      </c>
      <c r="R142" s="9">
        <v>37410.11</v>
      </c>
      <c r="S142" s="16">
        <f t="shared" si="67"/>
        <v>-4.4673834252062505E-4</v>
      </c>
      <c r="T142" s="17">
        <f t="shared" si="68"/>
        <v>101.83853263655408</v>
      </c>
      <c r="U142" s="17"/>
      <c r="V142" s="15">
        <v>42802</v>
      </c>
      <c r="W142" s="9">
        <v>1495</v>
      </c>
      <c r="X142" s="16">
        <f t="shared" si="76"/>
        <v>-3.3433634236046395E-4</v>
      </c>
      <c r="Y142" s="9">
        <f t="shared" si="57"/>
        <v>3.7820663063792281E-5</v>
      </c>
      <c r="Z142" s="17">
        <f t="shared" si="69"/>
        <v>101.41437438523896</v>
      </c>
      <c r="AA142" s="17">
        <f t="shared" si="70"/>
        <v>101.93223919976363</v>
      </c>
      <c r="AB142" s="17">
        <f t="shared" si="71"/>
        <v>101.44829223620393</v>
      </c>
      <c r="AC142" s="17">
        <f t="shared" si="71"/>
        <v>101.96247267161063</v>
      </c>
      <c r="AD142" s="17"/>
      <c r="AE142" s="15">
        <v>42802</v>
      </c>
      <c r="AF142" s="9">
        <v>61496.32</v>
      </c>
      <c r="AG142" s="16">
        <f t="shared" si="72"/>
        <v>-5.4510119151907066E-4</v>
      </c>
      <c r="AH142" s="17">
        <f t="shared" si="73"/>
        <v>101.48703074910986</v>
      </c>
      <c r="AI142" s="17"/>
      <c r="AJ142" s="17"/>
      <c r="AK142" s="15">
        <v>42802</v>
      </c>
      <c r="AL142" s="9">
        <v>39567.57</v>
      </c>
      <c r="AM142" s="16">
        <f t="shared" si="74"/>
        <v>1.6910645061485319E-4</v>
      </c>
      <c r="AN142" s="17">
        <f t="shared" si="75"/>
        <v>102.12105843866748</v>
      </c>
      <c r="AO142" s="17"/>
      <c r="AP142" s="17"/>
      <c r="AQ142" s="9">
        <f t="shared" si="58"/>
        <v>100.71505800613902</v>
      </c>
      <c r="AR142" s="9">
        <f t="shared" si="59"/>
        <v>102.12105843866748</v>
      </c>
      <c r="AS142" s="9">
        <f t="shared" si="60"/>
        <v>101.63098329048144</v>
      </c>
      <c r="AT142" s="17"/>
      <c r="AU142" s="17"/>
      <c r="AV142" s="17"/>
      <c r="AW142" s="17"/>
      <c r="AX142" s="15"/>
    </row>
    <row r="143" spans="2:50" x14ac:dyDescent="0.2">
      <c r="B143" s="15">
        <v>42803</v>
      </c>
      <c r="C143" s="9">
        <v>35846.699999999997</v>
      </c>
      <c r="D143" s="16">
        <f t="shared" si="61"/>
        <v>-4.5227772864009363E-4</v>
      </c>
      <c r="E143" s="17">
        <f t="shared" si="62"/>
        <v>100.66950682846415</v>
      </c>
      <c r="F143" s="17"/>
      <c r="G143" s="15">
        <v>42803</v>
      </c>
      <c r="H143" s="9">
        <v>35722.99</v>
      </c>
      <c r="I143" s="16">
        <f t="shared" si="63"/>
        <v>-4.0461756504728275E-4</v>
      </c>
      <c r="J143" s="17">
        <f t="shared" si="64"/>
        <v>101.86335598548257</v>
      </c>
      <c r="K143" s="17"/>
      <c r="L143" s="15">
        <v>42803</v>
      </c>
      <c r="M143" s="9">
        <v>39625.9</v>
      </c>
      <c r="N143" s="16">
        <f t="shared" si="65"/>
        <v>-2.9895743325492052E-4</v>
      </c>
      <c r="O143" s="17">
        <f t="shared" si="66"/>
        <v>101.68922170056445</v>
      </c>
      <c r="P143" s="17"/>
      <c r="Q143" s="15">
        <v>42803</v>
      </c>
      <c r="R143" s="9">
        <v>37398.080000000002</v>
      </c>
      <c r="S143" s="16">
        <f t="shared" si="67"/>
        <v>-3.2157082670969395E-4</v>
      </c>
      <c r="T143" s="17">
        <f t="shared" si="68"/>
        <v>101.80578433542324</v>
      </c>
      <c r="U143" s="17"/>
      <c r="V143" s="15">
        <v>42803</v>
      </c>
      <c r="W143" s="9">
        <v>1493.52</v>
      </c>
      <c r="X143" s="16">
        <f t="shared" si="76"/>
        <v>-9.8996655518390764E-4</v>
      </c>
      <c r="Y143" s="9">
        <f t="shared" si="57"/>
        <v>3.7820663063792281E-5</v>
      </c>
      <c r="Z143" s="17">
        <f t="shared" si="69"/>
        <v>101.31397754638267</v>
      </c>
      <c r="AA143" s="17">
        <f t="shared" si="70"/>
        <v>101.83518483693497</v>
      </c>
      <c r="AB143" s="17">
        <f t="shared" si="71"/>
        <v>101.41437438523896</v>
      </c>
      <c r="AC143" s="17">
        <f t="shared" si="71"/>
        <v>101.93223919976363</v>
      </c>
      <c r="AD143" s="17"/>
      <c r="AE143" s="15">
        <v>42803</v>
      </c>
      <c r="AF143" s="9">
        <v>61471.99</v>
      </c>
      <c r="AG143" s="16">
        <f t="shared" si="72"/>
        <v>-3.9563342977277927E-4</v>
      </c>
      <c r="AH143" s="17">
        <f t="shared" si="73"/>
        <v>101.44687908705714</v>
      </c>
      <c r="AI143" s="17"/>
      <c r="AJ143" s="17"/>
      <c r="AK143" s="15">
        <v>42803</v>
      </c>
      <c r="AL143" s="9">
        <v>39551.96</v>
      </c>
      <c r="AM143" s="16">
        <f t="shared" si="74"/>
        <v>-3.9451500306941778E-4</v>
      </c>
      <c r="AN143" s="17">
        <f t="shared" si="75"/>
        <v>102.08077014898409</v>
      </c>
      <c r="AO143" s="17"/>
      <c r="AP143" s="17"/>
      <c r="AQ143" s="9">
        <f t="shared" si="58"/>
        <v>100.66950682846415</v>
      </c>
      <c r="AR143" s="9">
        <f t="shared" si="59"/>
        <v>102.08077014898409</v>
      </c>
      <c r="AS143" s="9">
        <f t="shared" si="60"/>
        <v>101.59258634766262</v>
      </c>
      <c r="AT143" s="17"/>
      <c r="AU143" s="17"/>
      <c r="AV143" s="17"/>
      <c r="AW143" s="17"/>
      <c r="AX143" s="15"/>
    </row>
    <row r="144" spans="2:50" x14ac:dyDescent="0.2">
      <c r="B144" s="15">
        <v>42804</v>
      </c>
      <c r="C144" s="9">
        <v>35785.22</v>
      </c>
      <c r="D144" s="16">
        <f t="shared" si="61"/>
        <v>-1.7150811650722408E-3</v>
      </c>
      <c r="E144" s="17">
        <f t="shared" si="62"/>
        <v>100.49685045340554</v>
      </c>
      <c r="F144" s="17"/>
      <c r="G144" s="15">
        <v>42804</v>
      </c>
      <c r="H144" s="9">
        <v>35669.07</v>
      </c>
      <c r="I144" s="16">
        <f t="shared" si="63"/>
        <v>-1.5093921309498048E-3</v>
      </c>
      <c r="J144" s="17">
        <f t="shared" si="64"/>
        <v>101.70960423752595</v>
      </c>
      <c r="K144" s="17"/>
      <c r="L144" s="15">
        <v>42804</v>
      </c>
      <c r="M144" s="9">
        <v>39553.9</v>
      </c>
      <c r="N144" s="16">
        <f t="shared" si="65"/>
        <v>-1.8169934310640068E-3</v>
      </c>
      <c r="O144" s="17">
        <f t="shared" si="66"/>
        <v>101.50445305272451</v>
      </c>
      <c r="P144" s="17"/>
      <c r="Q144" s="15">
        <v>42804</v>
      </c>
      <c r="R144" s="9">
        <v>37334.019999999997</v>
      </c>
      <c r="S144" s="16">
        <f t="shared" si="67"/>
        <v>-1.712922160709951E-3</v>
      </c>
      <c r="T144" s="17">
        <f t="shared" si="68"/>
        <v>101.63139895134664</v>
      </c>
      <c r="U144" s="17"/>
      <c r="V144" s="15">
        <v>42804</v>
      </c>
      <c r="W144" s="9">
        <v>1492.34</v>
      </c>
      <c r="X144" s="16">
        <f t="shared" si="76"/>
        <v>-7.9007981145218231E-4</v>
      </c>
      <c r="Y144" s="9">
        <f t="shared" si="57"/>
        <v>3.7820663063792281E-5</v>
      </c>
      <c r="Z144" s="17">
        <f t="shared" si="69"/>
        <v>101.23393141810536</v>
      </c>
      <c r="AA144" s="17">
        <f t="shared" si="70"/>
        <v>101.75857838751357</v>
      </c>
      <c r="AB144" s="17">
        <f t="shared" si="71"/>
        <v>101.31397754638267</v>
      </c>
      <c r="AC144" s="17">
        <f t="shared" si="71"/>
        <v>101.83518483693497</v>
      </c>
      <c r="AD144" s="17"/>
      <c r="AE144" s="15">
        <v>42804</v>
      </c>
      <c r="AF144" s="9">
        <v>61376.46</v>
      </c>
      <c r="AG144" s="16">
        <f t="shared" si="72"/>
        <v>-1.5540411169379098E-3</v>
      </c>
      <c r="AH144" s="17">
        <f t="shared" si="73"/>
        <v>101.28922646577082</v>
      </c>
      <c r="AI144" s="17"/>
      <c r="AJ144" s="17"/>
      <c r="AK144" s="15">
        <v>42804</v>
      </c>
      <c r="AL144" s="9">
        <v>39519.81</v>
      </c>
      <c r="AM144" s="16">
        <f t="shared" si="74"/>
        <v>-8.1285478646320186E-4</v>
      </c>
      <c r="AN144" s="17">
        <f t="shared" si="75"/>
        <v>101.99779330636264</v>
      </c>
      <c r="AO144" s="17"/>
      <c r="AP144" s="17"/>
      <c r="AQ144" s="9">
        <f t="shared" si="58"/>
        <v>100.49685045340554</v>
      </c>
      <c r="AR144" s="9">
        <f t="shared" si="59"/>
        <v>101.99779330636264</v>
      </c>
      <c r="AS144" s="9">
        <f t="shared" si="60"/>
        <v>101.438221077856</v>
      </c>
      <c r="AT144" s="17"/>
      <c r="AU144" s="17"/>
      <c r="AV144" s="17"/>
      <c r="AW144" s="17"/>
      <c r="AX144" s="15"/>
    </row>
    <row r="145" spans="2:50" x14ac:dyDescent="0.2">
      <c r="B145" s="15">
        <v>42805</v>
      </c>
      <c r="C145" s="9">
        <v>35785.22</v>
      </c>
      <c r="D145" s="16">
        <f t="shared" si="61"/>
        <v>0</v>
      </c>
      <c r="E145" s="17">
        <f t="shared" si="62"/>
        <v>100.49685045340554</v>
      </c>
      <c r="F145" s="17"/>
      <c r="G145" s="15">
        <v>42805</v>
      </c>
      <c r="H145" s="9">
        <v>35669.07</v>
      </c>
      <c r="I145" s="16">
        <f t="shared" si="63"/>
        <v>0</v>
      </c>
      <c r="J145" s="17">
        <f t="shared" si="64"/>
        <v>101.70960423752595</v>
      </c>
      <c r="K145" s="17"/>
      <c r="L145" s="15">
        <v>42805</v>
      </c>
      <c r="M145" s="9">
        <v>39553.9</v>
      </c>
      <c r="N145" s="16">
        <f t="shared" si="65"/>
        <v>0</v>
      </c>
      <c r="O145" s="17">
        <f t="shared" si="66"/>
        <v>101.50445305272451</v>
      </c>
      <c r="P145" s="17"/>
      <c r="Q145" s="15">
        <v>42805</v>
      </c>
      <c r="R145" s="9">
        <v>37334.019999999997</v>
      </c>
      <c r="S145" s="16">
        <f t="shared" si="67"/>
        <v>0</v>
      </c>
      <c r="T145" s="17">
        <f t="shared" si="68"/>
        <v>101.63139895134664</v>
      </c>
      <c r="U145" s="17"/>
      <c r="V145" s="15">
        <v>42805</v>
      </c>
      <c r="W145" s="9">
        <v>1492.47</v>
      </c>
      <c r="X145" s="16">
        <f t="shared" si="76"/>
        <v>8.7111516142490686E-5</v>
      </c>
      <c r="Y145" s="9">
        <f t="shared" si="57"/>
        <v>3.7820663063792281E-5</v>
      </c>
      <c r="Z145" s="17">
        <f t="shared" si="69"/>
        <v>101.24275005935625</v>
      </c>
      <c r="AA145" s="17">
        <f t="shared" si="70"/>
        <v>101.77129130846446</v>
      </c>
      <c r="AB145" s="17">
        <f t="shared" si="71"/>
        <v>101.23393141810536</v>
      </c>
      <c r="AC145" s="17">
        <f t="shared" si="71"/>
        <v>101.75857838751357</v>
      </c>
      <c r="AD145" s="17"/>
      <c r="AE145" s="15">
        <v>42805</v>
      </c>
      <c r="AF145" s="9">
        <v>61376.46</v>
      </c>
      <c r="AG145" s="16">
        <f t="shared" si="72"/>
        <v>0</v>
      </c>
      <c r="AH145" s="17">
        <f t="shared" si="73"/>
        <v>101.28922646577082</v>
      </c>
      <c r="AI145" s="17"/>
      <c r="AJ145" s="17"/>
      <c r="AK145" s="15">
        <v>42805</v>
      </c>
      <c r="AL145" s="9">
        <v>39519.81</v>
      </c>
      <c r="AM145" s="16">
        <f t="shared" si="74"/>
        <v>0</v>
      </c>
      <c r="AN145" s="17">
        <f t="shared" si="75"/>
        <v>101.99779330636264</v>
      </c>
      <c r="AO145" s="17"/>
      <c r="AP145" s="17"/>
      <c r="AQ145" s="9">
        <f t="shared" si="58"/>
        <v>100.49685045340554</v>
      </c>
      <c r="AR145" s="9">
        <f t="shared" si="59"/>
        <v>101.99779330636264</v>
      </c>
      <c r="AS145" s="9">
        <f t="shared" si="60"/>
        <v>101.438221077856</v>
      </c>
      <c r="AT145" s="17"/>
      <c r="AU145" s="17"/>
      <c r="AV145" s="17"/>
      <c r="AW145" s="17"/>
      <c r="AX145" s="15"/>
    </row>
    <row r="146" spans="2:50" x14ac:dyDescent="0.2">
      <c r="B146" s="15">
        <v>42806</v>
      </c>
      <c r="C146" s="9">
        <v>35785.22</v>
      </c>
      <c r="D146" s="16">
        <f t="shared" si="61"/>
        <v>0</v>
      </c>
      <c r="E146" s="17">
        <f t="shared" si="62"/>
        <v>100.49685045340554</v>
      </c>
      <c r="F146" s="17"/>
      <c r="G146" s="15">
        <v>42806</v>
      </c>
      <c r="H146" s="9">
        <v>35669.07</v>
      </c>
      <c r="I146" s="16">
        <f t="shared" si="63"/>
        <v>0</v>
      </c>
      <c r="J146" s="17">
        <f t="shared" si="64"/>
        <v>101.70960423752595</v>
      </c>
      <c r="K146" s="17"/>
      <c r="L146" s="15">
        <v>42806</v>
      </c>
      <c r="M146" s="9">
        <v>39553.9</v>
      </c>
      <c r="N146" s="16">
        <f t="shared" si="65"/>
        <v>0</v>
      </c>
      <c r="O146" s="17">
        <f t="shared" si="66"/>
        <v>101.50445305272451</v>
      </c>
      <c r="P146" s="17"/>
      <c r="Q146" s="15">
        <v>42806</v>
      </c>
      <c r="R146" s="9">
        <v>37334.019999999997</v>
      </c>
      <c r="S146" s="16">
        <f t="shared" si="67"/>
        <v>0</v>
      </c>
      <c r="T146" s="17">
        <f t="shared" si="68"/>
        <v>101.63139895134664</v>
      </c>
      <c r="U146" s="17"/>
      <c r="V146" s="15">
        <v>42806</v>
      </c>
      <c r="W146" s="9">
        <v>1492.61</v>
      </c>
      <c r="X146" s="16">
        <f t="shared" si="76"/>
        <v>9.3804230570704306E-5</v>
      </c>
      <c r="Y146" s="9">
        <f t="shared" si="57"/>
        <v>3.7820663063792281E-5</v>
      </c>
      <c r="Z146" s="17">
        <f t="shared" si="69"/>
        <v>101.25224705762643</v>
      </c>
      <c r="AA146" s="17">
        <f t="shared" si="70"/>
        <v>101.78468694385798</v>
      </c>
      <c r="AB146" s="17">
        <f t="shared" si="71"/>
        <v>101.24275005935625</v>
      </c>
      <c r="AC146" s="17">
        <f t="shared" si="71"/>
        <v>101.77129130846446</v>
      </c>
      <c r="AD146" s="17"/>
      <c r="AE146" s="15">
        <v>42806</v>
      </c>
      <c r="AF146" s="9">
        <v>61376.46</v>
      </c>
      <c r="AG146" s="16">
        <f t="shared" si="72"/>
        <v>0</v>
      </c>
      <c r="AH146" s="17">
        <f t="shared" si="73"/>
        <v>101.28922646577082</v>
      </c>
      <c r="AI146" s="17"/>
      <c r="AJ146" s="17"/>
      <c r="AK146" s="15">
        <v>42806</v>
      </c>
      <c r="AL146" s="9">
        <v>39519.81</v>
      </c>
      <c r="AM146" s="16">
        <f t="shared" si="74"/>
        <v>0</v>
      </c>
      <c r="AN146" s="17">
        <f t="shared" si="75"/>
        <v>101.99779330636264</v>
      </c>
      <c r="AO146" s="17"/>
      <c r="AP146" s="17"/>
      <c r="AQ146" s="9">
        <f t="shared" si="58"/>
        <v>100.49685045340554</v>
      </c>
      <c r="AR146" s="9">
        <f t="shared" si="59"/>
        <v>101.99779330636264</v>
      </c>
      <c r="AS146" s="9">
        <f t="shared" si="60"/>
        <v>101.438221077856</v>
      </c>
      <c r="AT146" s="17"/>
      <c r="AU146" s="17"/>
      <c r="AV146" s="17"/>
      <c r="AW146" s="17"/>
      <c r="AX146" s="15"/>
    </row>
    <row r="147" spans="2:50" x14ac:dyDescent="0.2">
      <c r="B147" s="15">
        <v>42807</v>
      </c>
      <c r="C147" s="9">
        <v>35742.03</v>
      </c>
      <c r="D147" s="16">
        <f t="shared" si="61"/>
        <v>-1.2069228580962044E-3</v>
      </c>
      <c r="E147" s="17">
        <f t="shared" si="62"/>
        <v>100.37555850742665</v>
      </c>
      <c r="F147" s="17"/>
      <c r="G147" s="15">
        <v>42807</v>
      </c>
      <c r="H147" s="9">
        <v>35631.11</v>
      </c>
      <c r="I147" s="16">
        <f t="shared" si="63"/>
        <v>-1.064227354399705E-3</v>
      </c>
      <c r="J147" s="17">
        <f t="shared" si="64"/>
        <v>101.60136209449121</v>
      </c>
      <c r="K147" s="17"/>
      <c r="L147" s="15">
        <v>42807</v>
      </c>
      <c r="M147" s="9">
        <v>39508.1</v>
      </c>
      <c r="N147" s="16">
        <f t="shared" si="65"/>
        <v>-1.1579136317785288E-3</v>
      </c>
      <c r="O147" s="17">
        <f t="shared" si="66"/>
        <v>101.38691966284854</v>
      </c>
      <c r="P147" s="17"/>
      <c r="Q147" s="15">
        <v>42807</v>
      </c>
      <c r="R147" s="9">
        <v>37288.92</v>
      </c>
      <c r="S147" s="16">
        <f t="shared" si="67"/>
        <v>-1.2080134954660648E-3</v>
      </c>
      <c r="T147" s="17">
        <f t="shared" si="68"/>
        <v>101.50862684985032</v>
      </c>
      <c r="U147" s="17"/>
      <c r="V147" s="15">
        <v>42807</v>
      </c>
      <c r="W147" s="9">
        <v>1491.77</v>
      </c>
      <c r="X147" s="16">
        <f t="shared" si="76"/>
        <v>-5.6277259297465854E-4</v>
      </c>
      <c r="Y147" s="9">
        <f t="shared" si="57"/>
        <v>3.7820663063792281E-5</v>
      </c>
      <c r="Z147" s="17">
        <f t="shared" si="69"/>
        <v>101.1952650680053</v>
      </c>
      <c r="AA147" s="17">
        <f t="shared" si="70"/>
        <v>101.73125487601142</v>
      </c>
      <c r="AB147" s="17">
        <f t="shared" si="71"/>
        <v>101.25224705762643</v>
      </c>
      <c r="AC147" s="17">
        <f t="shared" si="71"/>
        <v>101.78468694385798</v>
      </c>
      <c r="AD147" s="17"/>
      <c r="AE147" s="15">
        <v>42807</v>
      </c>
      <c r="AF147" s="9">
        <v>61317.86</v>
      </c>
      <c r="AG147" s="16">
        <f t="shared" si="72"/>
        <v>-9.5476343862122004E-4</v>
      </c>
      <c r="AH147" s="17">
        <f t="shared" si="73"/>
        <v>101.19251921561508</v>
      </c>
      <c r="AI147" s="17"/>
      <c r="AJ147" s="17"/>
      <c r="AK147" s="15">
        <v>42807</v>
      </c>
      <c r="AL147" s="9">
        <v>39498.92</v>
      </c>
      <c r="AM147" s="16">
        <f t="shared" si="74"/>
        <v>-5.2859565873419889E-4</v>
      </c>
      <c r="AN147" s="17">
        <f t="shared" si="75"/>
        <v>101.94387771562043</v>
      </c>
      <c r="AO147" s="17"/>
      <c r="AP147" s="17"/>
      <c r="AQ147" s="9">
        <f t="shared" si="58"/>
        <v>100.37555850742665</v>
      </c>
      <c r="AR147" s="9">
        <f t="shared" si="59"/>
        <v>101.94387771562043</v>
      </c>
      <c r="AS147" s="9">
        <f t="shared" si="60"/>
        <v>101.3348106743087</v>
      </c>
      <c r="AT147" s="17"/>
      <c r="AU147" s="17"/>
      <c r="AV147" s="17"/>
      <c r="AW147" s="17"/>
      <c r="AX147" s="15"/>
    </row>
    <row r="148" spans="2:50" x14ac:dyDescent="0.2">
      <c r="B148" s="15">
        <v>42808</v>
      </c>
      <c r="C148" s="9">
        <v>35726.25</v>
      </c>
      <c r="D148" s="16">
        <f t="shared" si="61"/>
        <v>-4.4149702744911146E-4</v>
      </c>
      <c r="E148" s="17">
        <f t="shared" si="62"/>
        <v>100.33124299671708</v>
      </c>
      <c r="F148" s="17"/>
      <c r="G148" s="15">
        <v>42808</v>
      </c>
      <c r="H148" s="9">
        <v>35616.47</v>
      </c>
      <c r="I148" s="16">
        <f t="shared" si="63"/>
        <v>-4.1087689942864714E-4</v>
      </c>
      <c r="J148" s="17">
        <f t="shared" si="64"/>
        <v>101.55961644185609</v>
      </c>
      <c r="K148" s="17"/>
      <c r="L148" s="15">
        <v>42808</v>
      </c>
      <c r="M148" s="9">
        <v>39496.629999999997</v>
      </c>
      <c r="N148" s="16">
        <f t="shared" si="65"/>
        <v>-2.9032021281716336E-4</v>
      </c>
      <c r="O148" s="17">
        <f t="shared" si="66"/>
        <v>101.35748499075514</v>
      </c>
      <c r="P148" s="17"/>
      <c r="Q148" s="15">
        <v>42808</v>
      </c>
      <c r="R148" s="9">
        <v>37278.370000000003</v>
      </c>
      <c r="S148" s="16">
        <f t="shared" si="67"/>
        <v>-2.8292586645028983E-4</v>
      </c>
      <c r="T148" s="17">
        <f t="shared" si="68"/>
        <v>101.47990743364664</v>
      </c>
      <c r="U148" s="17"/>
      <c r="V148" s="15">
        <v>42808</v>
      </c>
      <c r="W148" s="9">
        <v>1490.14</v>
      </c>
      <c r="X148" s="16">
        <f t="shared" si="76"/>
        <v>-1.092661737399081E-3</v>
      </c>
      <c r="Y148" s="9">
        <f t="shared" si="57"/>
        <v>3.7820663063792281E-5</v>
      </c>
      <c r="Z148" s="17">
        <f t="shared" si="69"/>
        <v>101.08469287385954</v>
      </c>
      <c r="AA148" s="17">
        <f t="shared" si="70"/>
        <v>101.62394456982453</v>
      </c>
      <c r="AB148" s="17">
        <f t="shared" si="71"/>
        <v>101.1952650680053</v>
      </c>
      <c r="AC148" s="17">
        <f t="shared" si="71"/>
        <v>101.73125487601142</v>
      </c>
      <c r="AD148" s="17"/>
      <c r="AE148" s="15">
        <v>42808</v>
      </c>
      <c r="AF148" s="9">
        <v>61292.47</v>
      </c>
      <c r="AG148" s="16">
        <f t="shared" si="72"/>
        <v>-4.1407185443198546E-4</v>
      </c>
      <c r="AH148" s="17">
        <f t="shared" si="73"/>
        <v>101.15061824152882</v>
      </c>
      <c r="AI148" s="17"/>
      <c r="AJ148" s="17"/>
      <c r="AK148" s="15">
        <v>42808</v>
      </c>
      <c r="AL148" s="9">
        <v>39500.53</v>
      </c>
      <c r="AM148" s="16">
        <f t="shared" si="74"/>
        <v>4.0760608138068477E-5</v>
      </c>
      <c r="AN148" s="17">
        <f t="shared" si="75"/>
        <v>101.94803301007207</v>
      </c>
      <c r="AO148" s="17"/>
      <c r="AP148" s="17"/>
      <c r="AQ148" s="9">
        <f t="shared" si="58"/>
        <v>100.33124299671708</v>
      </c>
      <c r="AR148" s="9">
        <f t="shared" si="59"/>
        <v>101.94803301007207</v>
      </c>
      <c r="AS148" s="9">
        <f t="shared" si="60"/>
        <v>101.3044838524293</v>
      </c>
      <c r="AT148" s="17"/>
      <c r="AU148" s="17"/>
      <c r="AV148" s="17"/>
      <c r="AW148" s="17"/>
      <c r="AX148" s="15"/>
    </row>
    <row r="149" spans="2:50" x14ac:dyDescent="0.2">
      <c r="B149" s="15">
        <v>42809</v>
      </c>
      <c r="C149" s="9">
        <v>35650.47</v>
      </c>
      <c r="D149" s="16">
        <f t="shared" si="61"/>
        <v>-2.1211294216436638E-3</v>
      </c>
      <c r="E149" s="17">
        <f t="shared" si="62"/>
        <v>100.11842744528667</v>
      </c>
      <c r="F149" s="17"/>
      <c r="G149" s="15">
        <v>42809</v>
      </c>
      <c r="H149" s="9">
        <v>35553.61</v>
      </c>
      <c r="I149" s="16">
        <f t="shared" si="63"/>
        <v>-1.7649138165573008E-3</v>
      </c>
      <c r="J149" s="17">
        <f t="shared" si="64"/>
        <v>101.3803724715936</v>
      </c>
      <c r="K149" s="17"/>
      <c r="L149" s="15">
        <v>42809</v>
      </c>
      <c r="M149" s="9">
        <v>39419.29</v>
      </c>
      <c r="N149" s="16">
        <f t="shared" si="65"/>
        <v>-1.9581417452576577E-3</v>
      </c>
      <c r="O149" s="17">
        <f t="shared" si="66"/>
        <v>101.15901266820042</v>
      </c>
      <c r="P149" s="17"/>
      <c r="Q149" s="15">
        <v>42809</v>
      </c>
      <c r="R149" s="9">
        <v>37206.69</v>
      </c>
      <c r="S149" s="16">
        <f t="shared" si="67"/>
        <v>-1.9228308533876248E-3</v>
      </c>
      <c r="T149" s="17">
        <f t="shared" si="68"/>
        <v>101.28477873663431</v>
      </c>
      <c r="U149" s="17"/>
      <c r="V149" s="15">
        <v>42809</v>
      </c>
      <c r="W149" s="9">
        <v>1489.9</v>
      </c>
      <c r="X149" s="16">
        <f t="shared" si="76"/>
        <v>-1.6105869247184934E-4</v>
      </c>
      <c r="Y149" s="9">
        <f t="shared" si="57"/>
        <v>3.7820663063792281E-5</v>
      </c>
      <c r="Z149" s="17">
        <f t="shared" si="69"/>
        <v>101.06841230539635</v>
      </c>
      <c r="AA149" s="17">
        <f t="shared" si="70"/>
        <v>101.61142063515507</v>
      </c>
      <c r="AB149" s="17">
        <f t="shared" si="71"/>
        <v>101.08469287385954</v>
      </c>
      <c r="AC149" s="17">
        <f t="shared" si="71"/>
        <v>101.62394456982453</v>
      </c>
      <c r="AD149" s="17"/>
      <c r="AE149" s="15">
        <v>42809</v>
      </c>
      <c r="AF149" s="9">
        <v>61157.75</v>
      </c>
      <c r="AG149" s="16">
        <f t="shared" si="72"/>
        <v>-2.1979861474011875E-3</v>
      </c>
      <c r="AH149" s="17">
        <f t="shared" si="73"/>
        <v>100.92829058383288</v>
      </c>
      <c r="AI149" s="17"/>
      <c r="AJ149" s="17"/>
      <c r="AK149" s="15">
        <v>42809</v>
      </c>
      <c r="AL149" s="9">
        <v>39464.449999999997</v>
      </c>
      <c r="AM149" s="16">
        <f t="shared" si="74"/>
        <v>-9.1340546569884662E-4</v>
      </c>
      <c r="AN149" s="17">
        <f t="shared" si="75"/>
        <v>101.85491311950342</v>
      </c>
      <c r="AO149" s="17"/>
      <c r="AP149" s="17"/>
      <c r="AQ149" s="9">
        <f t="shared" si="58"/>
        <v>100.11842744528667</v>
      </c>
      <c r="AR149" s="9">
        <f t="shared" si="59"/>
        <v>101.85491311950342</v>
      </c>
      <c r="AS149" s="9">
        <f t="shared" si="60"/>
        <v>101.12096583750855</v>
      </c>
      <c r="AT149" s="17"/>
      <c r="AU149" s="17"/>
      <c r="AV149" s="17"/>
      <c r="AW149" s="17"/>
      <c r="AX149" s="15"/>
    </row>
    <row r="150" spans="2:50" x14ac:dyDescent="0.2">
      <c r="B150" s="15">
        <v>42810</v>
      </c>
      <c r="C150" s="9">
        <v>35637</v>
      </c>
      <c r="D150" s="16">
        <f t="shared" si="61"/>
        <v>-3.7783513092537468E-4</v>
      </c>
      <c r="E150" s="17">
        <f t="shared" si="62"/>
        <v>100.08059918614484</v>
      </c>
      <c r="F150" s="17"/>
      <c r="G150" s="15">
        <v>42810</v>
      </c>
      <c r="H150" s="9">
        <v>35540.15</v>
      </c>
      <c r="I150" s="16">
        <f t="shared" si="63"/>
        <v>-3.7858321560035879E-4</v>
      </c>
      <c r="J150" s="17">
        <f t="shared" si="64"/>
        <v>101.34199156418454</v>
      </c>
      <c r="K150" s="17"/>
      <c r="L150" s="15">
        <v>42810</v>
      </c>
      <c r="M150" s="9">
        <v>39405.49</v>
      </c>
      <c r="N150" s="16">
        <f t="shared" si="65"/>
        <v>-3.500824088917831E-4</v>
      </c>
      <c r="O150" s="17">
        <f t="shared" si="66"/>
        <v>101.12359867736443</v>
      </c>
      <c r="P150" s="17"/>
      <c r="Q150" s="15">
        <v>42810</v>
      </c>
      <c r="R150" s="9">
        <v>37192.559999999998</v>
      </c>
      <c r="S150" s="16">
        <f t="shared" si="67"/>
        <v>-3.7977041225667474E-4</v>
      </c>
      <c r="T150" s="17">
        <f t="shared" si="68"/>
        <v>101.24631377445817</v>
      </c>
      <c r="U150" s="17"/>
      <c r="V150" s="15">
        <v>42810</v>
      </c>
      <c r="W150" s="9">
        <v>1489.9</v>
      </c>
      <c r="X150" s="16">
        <f t="shared" si="76"/>
        <v>0</v>
      </c>
      <c r="Y150" s="9">
        <f t="shared" si="57"/>
        <v>3.7820663063792281E-5</v>
      </c>
      <c r="Z150" s="17">
        <f t="shared" si="69"/>
        <v>101.06841230539635</v>
      </c>
      <c r="AA150" s="17">
        <f t="shared" si="70"/>
        <v>101.61526364645835</v>
      </c>
      <c r="AB150" s="17">
        <f t="shared" si="71"/>
        <v>101.06841230539635</v>
      </c>
      <c r="AC150" s="17">
        <f t="shared" si="71"/>
        <v>101.61142063515507</v>
      </c>
      <c r="AD150" s="17"/>
      <c r="AE150" s="15">
        <v>42810</v>
      </c>
      <c r="AF150" s="9">
        <v>61151.94</v>
      </c>
      <c r="AG150" s="16">
        <f t="shared" si="72"/>
        <v>-9.5000224828334368E-5</v>
      </c>
      <c r="AH150" s="17">
        <f t="shared" si="73"/>
        <v>100.91870237353588</v>
      </c>
      <c r="AI150" s="17"/>
      <c r="AJ150" s="17"/>
      <c r="AK150" s="15">
        <v>42810</v>
      </c>
      <c r="AL150" s="9">
        <v>39460.620000000003</v>
      </c>
      <c r="AM150" s="16">
        <f t="shared" si="74"/>
        <v>-9.7049369749080405E-5</v>
      </c>
      <c r="AN150" s="17">
        <f t="shared" si="75"/>
        <v>101.84502816437933</v>
      </c>
      <c r="AO150" s="17"/>
      <c r="AP150" s="17"/>
      <c r="AQ150" s="9">
        <f t="shared" si="58"/>
        <v>100.08059918614484</v>
      </c>
      <c r="AR150" s="9">
        <f t="shared" si="59"/>
        <v>101.84502816437933</v>
      </c>
      <c r="AS150" s="9">
        <f t="shared" si="60"/>
        <v>101.09270562334451</v>
      </c>
      <c r="AT150" s="17"/>
      <c r="AU150" s="17"/>
      <c r="AV150" s="17"/>
      <c r="AW150" s="17"/>
      <c r="AX150" s="15"/>
    </row>
    <row r="151" spans="2:50" x14ac:dyDescent="0.2">
      <c r="B151" s="15">
        <v>42811</v>
      </c>
      <c r="C151" s="9">
        <v>35763.49</v>
      </c>
      <c r="D151" s="16">
        <f t="shared" si="61"/>
        <v>3.5494009035552665E-3</v>
      </c>
      <c r="E151" s="17">
        <f t="shared" si="62"/>
        <v>100.4358253553245</v>
      </c>
      <c r="F151" s="17"/>
      <c r="G151" s="15">
        <v>42811</v>
      </c>
      <c r="H151" s="9">
        <v>35631.29</v>
      </c>
      <c r="I151" s="16">
        <f t="shared" si="63"/>
        <v>2.5644236166701972E-3</v>
      </c>
      <c r="J151" s="17">
        <f t="shared" si="64"/>
        <v>101.60187536071213</v>
      </c>
      <c r="K151" s="17"/>
      <c r="L151" s="15">
        <v>42811</v>
      </c>
      <c r="M151" s="9">
        <v>39527.730000000003</v>
      </c>
      <c r="N151" s="16">
        <f t="shared" si="65"/>
        <v>3.1021058233258181E-3</v>
      </c>
      <c r="O151" s="17">
        <f t="shared" si="66"/>
        <v>101.43729478169715</v>
      </c>
      <c r="P151" s="17"/>
      <c r="Q151" s="15">
        <v>42811</v>
      </c>
      <c r="R151" s="9">
        <v>37302.080000000002</v>
      </c>
      <c r="S151" s="16">
        <f t="shared" si="67"/>
        <v>2.9446749564967512E-3</v>
      </c>
      <c r="T151" s="17">
        <f t="shared" si="68"/>
        <v>101.54445125906743</v>
      </c>
      <c r="U151" s="17"/>
      <c r="V151" s="15">
        <v>42811</v>
      </c>
      <c r="W151" s="9">
        <v>1495.24</v>
      </c>
      <c r="X151" s="16">
        <f t="shared" si="76"/>
        <v>3.5841331632995299E-3</v>
      </c>
      <c r="Y151" s="9">
        <f t="shared" si="57"/>
        <v>3.7820663063792281E-5</v>
      </c>
      <c r="Z151" s="17">
        <f t="shared" si="69"/>
        <v>101.43065495370215</v>
      </c>
      <c r="AA151" s="17">
        <f t="shared" si="70"/>
        <v>101.98330943943955</v>
      </c>
      <c r="AB151" s="17">
        <f t="shared" si="71"/>
        <v>101.06841230539635</v>
      </c>
      <c r="AC151" s="17">
        <f t="shared" si="71"/>
        <v>101.61526364645835</v>
      </c>
      <c r="AD151" s="17"/>
      <c r="AE151" s="15">
        <v>42811</v>
      </c>
      <c r="AF151" s="9">
        <v>61309.95</v>
      </c>
      <c r="AG151" s="16">
        <f t="shared" si="72"/>
        <v>2.5838918601763794E-3</v>
      </c>
      <c r="AH151" s="17">
        <f t="shared" si="73"/>
        <v>101.17946538713842</v>
      </c>
      <c r="AI151" s="17"/>
      <c r="AJ151" s="17"/>
      <c r="AK151" s="15">
        <v>42811</v>
      </c>
      <c r="AL151" s="9">
        <v>39525.17</v>
      </c>
      <c r="AM151" s="16">
        <f t="shared" si="74"/>
        <v>1.6358080537000053E-3</v>
      </c>
      <c r="AN151" s="17">
        <f t="shared" si="75"/>
        <v>102.01162708167992</v>
      </c>
      <c r="AO151" s="17"/>
      <c r="AP151" s="17"/>
      <c r="AQ151" s="9">
        <f t="shared" si="58"/>
        <v>100.4358253553245</v>
      </c>
      <c r="AR151" s="9">
        <f t="shared" si="59"/>
        <v>102.01162708167992</v>
      </c>
      <c r="AS151" s="9">
        <f t="shared" si="60"/>
        <v>101.36842320426992</v>
      </c>
      <c r="AT151" s="17"/>
      <c r="AU151" s="17"/>
      <c r="AV151" s="17"/>
      <c r="AW151" s="17"/>
      <c r="AX151" s="15"/>
    </row>
    <row r="152" spans="2:50" x14ac:dyDescent="0.2">
      <c r="B152" s="15">
        <v>42812</v>
      </c>
      <c r="C152" s="9">
        <v>35763.49</v>
      </c>
      <c r="D152" s="16">
        <f t="shared" si="61"/>
        <v>0</v>
      </c>
      <c r="E152" s="17">
        <f t="shared" si="62"/>
        <v>100.4358253553245</v>
      </c>
      <c r="F152" s="17"/>
      <c r="G152" s="15">
        <v>42812</v>
      </c>
      <c r="H152" s="9">
        <v>35631.29</v>
      </c>
      <c r="I152" s="16">
        <f t="shared" si="63"/>
        <v>0</v>
      </c>
      <c r="J152" s="17">
        <f t="shared" si="64"/>
        <v>101.60187536071213</v>
      </c>
      <c r="K152" s="17"/>
      <c r="L152" s="15">
        <v>42812</v>
      </c>
      <c r="M152" s="9">
        <v>39527.730000000003</v>
      </c>
      <c r="N152" s="16">
        <f t="shared" si="65"/>
        <v>0</v>
      </c>
      <c r="O152" s="17">
        <f t="shared" si="66"/>
        <v>101.43729478169715</v>
      </c>
      <c r="P152" s="17"/>
      <c r="Q152" s="15">
        <v>42812</v>
      </c>
      <c r="R152" s="9">
        <v>37302.080000000002</v>
      </c>
      <c r="S152" s="16">
        <f t="shared" si="67"/>
        <v>0</v>
      </c>
      <c r="T152" s="17">
        <f t="shared" si="68"/>
        <v>101.54445125906743</v>
      </c>
      <c r="U152" s="17"/>
      <c r="V152" s="15">
        <v>42812</v>
      </c>
      <c r="W152" s="9">
        <v>1495.38</v>
      </c>
      <c r="X152" s="16">
        <f t="shared" si="76"/>
        <v>9.3630453974036243E-5</v>
      </c>
      <c r="Y152" s="9">
        <f t="shared" si="57"/>
        <v>3.7820663063792281E-5</v>
      </c>
      <c r="Z152" s="17">
        <f t="shared" si="69"/>
        <v>101.44015195197234</v>
      </c>
      <c r="AA152" s="17">
        <f t="shared" si="70"/>
        <v>101.99671525938459</v>
      </c>
      <c r="AB152" s="17">
        <f t="shared" si="71"/>
        <v>101.43065495370215</v>
      </c>
      <c r="AC152" s="17">
        <f t="shared" si="71"/>
        <v>101.98330943943955</v>
      </c>
      <c r="AD152" s="17"/>
      <c r="AE152" s="15">
        <v>42812</v>
      </c>
      <c r="AF152" s="9">
        <v>61309.95</v>
      </c>
      <c r="AG152" s="16">
        <f t="shared" si="72"/>
        <v>0</v>
      </c>
      <c r="AH152" s="17">
        <f t="shared" si="73"/>
        <v>101.17946538713842</v>
      </c>
      <c r="AI152" s="17"/>
      <c r="AJ152" s="17"/>
      <c r="AK152" s="15">
        <v>42812</v>
      </c>
      <c r="AL152" s="9">
        <v>39525.17</v>
      </c>
      <c r="AM152" s="16">
        <f t="shared" si="74"/>
        <v>0</v>
      </c>
      <c r="AN152" s="17">
        <f t="shared" si="75"/>
        <v>102.01162708167992</v>
      </c>
      <c r="AO152" s="17"/>
      <c r="AP152" s="17"/>
      <c r="AQ152" s="9">
        <f t="shared" si="58"/>
        <v>100.4358253553245</v>
      </c>
      <c r="AR152" s="9">
        <f t="shared" si="59"/>
        <v>102.01162708167992</v>
      </c>
      <c r="AS152" s="9">
        <f t="shared" si="60"/>
        <v>101.36842320426992</v>
      </c>
      <c r="AT152" s="17"/>
      <c r="AU152" s="17"/>
      <c r="AV152" s="17"/>
      <c r="AW152" s="17"/>
      <c r="AX152" s="15"/>
    </row>
    <row r="153" spans="2:50" x14ac:dyDescent="0.2">
      <c r="B153" s="15">
        <v>42813</v>
      </c>
      <c r="C153" s="9">
        <v>35763.49</v>
      </c>
      <c r="D153" s="16">
        <f t="shared" si="61"/>
        <v>0</v>
      </c>
      <c r="E153" s="17">
        <f t="shared" si="62"/>
        <v>100.4358253553245</v>
      </c>
      <c r="F153" s="17"/>
      <c r="G153" s="15">
        <v>42813</v>
      </c>
      <c r="H153" s="9">
        <v>35631.29</v>
      </c>
      <c r="I153" s="16">
        <f t="shared" si="63"/>
        <v>0</v>
      </c>
      <c r="J153" s="17">
        <f t="shared" si="64"/>
        <v>101.60187536071213</v>
      </c>
      <c r="K153" s="17"/>
      <c r="L153" s="15">
        <v>42813</v>
      </c>
      <c r="M153" s="9">
        <v>39527.730000000003</v>
      </c>
      <c r="N153" s="16">
        <f t="shared" si="65"/>
        <v>0</v>
      </c>
      <c r="O153" s="17">
        <f t="shared" si="66"/>
        <v>101.43729478169715</v>
      </c>
      <c r="P153" s="17"/>
      <c r="Q153" s="15">
        <v>42813</v>
      </c>
      <c r="R153" s="9">
        <v>37302.080000000002</v>
      </c>
      <c r="S153" s="16">
        <f t="shared" si="67"/>
        <v>0</v>
      </c>
      <c r="T153" s="17">
        <f t="shared" si="68"/>
        <v>101.54445125906743</v>
      </c>
      <c r="U153" s="17"/>
      <c r="V153" s="15">
        <v>42813</v>
      </c>
      <c r="W153" s="9">
        <v>1495.52</v>
      </c>
      <c r="X153" s="16">
        <f t="shared" si="76"/>
        <v>9.3621688132650149E-5</v>
      </c>
      <c r="Y153" s="9">
        <f t="shared" si="57"/>
        <v>3.7820663063792281E-5</v>
      </c>
      <c r="Z153" s="17">
        <f t="shared" si="69"/>
        <v>101.44964895024252</v>
      </c>
      <c r="AA153" s="17">
        <f t="shared" si="70"/>
        <v>102.01012194745259</v>
      </c>
      <c r="AB153" s="17">
        <f t="shared" si="71"/>
        <v>101.44015195197234</v>
      </c>
      <c r="AC153" s="17">
        <f t="shared" si="71"/>
        <v>101.99671525938459</v>
      </c>
      <c r="AD153" s="17"/>
      <c r="AE153" s="15">
        <v>42813</v>
      </c>
      <c r="AF153" s="9">
        <v>61309.95</v>
      </c>
      <c r="AG153" s="16">
        <f t="shared" si="72"/>
        <v>0</v>
      </c>
      <c r="AH153" s="17">
        <f t="shared" si="73"/>
        <v>101.17946538713842</v>
      </c>
      <c r="AI153" s="17"/>
      <c r="AJ153" s="17"/>
      <c r="AK153" s="15">
        <v>42813</v>
      </c>
      <c r="AL153" s="9">
        <v>39525.17</v>
      </c>
      <c r="AM153" s="16">
        <f t="shared" si="74"/>
        <v>0</v>
      </c>
      <c r="AN153" s="17">
        <f t="shared" si="75"/>
        <v>102.01162708167992</v>
      </c>
      <c r="AO153" s="17"/>
      <c r="AP153" s="17"/>
      <c r="AQ153" s="9">
        <f t="shared" si="58"/>
        <v>100.4358253553245</v>
      </c>
      <c r="AR153" s="9">
        <f t="shared" si="59"/>
        <v>102.01162708167992</v>
      </c>
      <c r="AS153" s="9">
        <f t="shared" si="60"/>
        <v>101.36842320426992</v>
      </c>
      <c r="AT153" s="17"/>
      <c r="AU153" s="17"/>
      <c r="AV153" s="17"/>
      <c r="AW153" s="17"/>
      <c r="AX153" s="15"/>
    </row>
    <row r="154" spans="2:50" x14ac:dyDescent="0.2">
      <c r="B154" s="15">
        <v>42814</v>
      </c>
      <c r="C154" s="9">
        <v>35861.99</v>
      </c>
      <c r="D154" s="16">
        <f t="shared" si="61"/>
        <v>2.7542054760316681E-3</v>
      </c>
      <c r="E154" s="17">
        <f t="shared" si="62"/>
        <v>100.71244625550788</v>
      </c>
      <c r="F154" s="17"/>
      <c r="G154" s="15">
        <v>42814</v>
      </c>
      <c r="H154" s="9">
        <v>35707.300000000003</v>
      </c>
      <c r="I154" s="16">
        <f t="shared" si="63"/>
        <v>2.1332373877005484E-3</v>
      </c>
      <c r="J154" s="17">
        <f t="shared" si="64"/>
        <v>101.8186162798921</v>
      </c>
      <c r="K154" s="17"/>
      <c r="L154" s="15">
        <v>42814</v>
      </c>
      <c r="M154" s="9">
        <v>39613.760000000002</v>
      </c>
      <c r="N154" s="16">
        <f t="shared" si="65"/>
        <v>2.1764467628169193E-3</v>
      </c>
      <c r="O154" s="17">
        <f t="shared" si="66"/>
        <v>101.65806765355367</v>
      </c>
      <c r="P154" s="17"/>
      <c r="Q154" s="15">
        <v>42814</v>
      </c>
      <c r="R154" s="9">
        <v>37387.97</v>
      </c>
      <c r="S154" s="16">
        <f t="shared" si="67"/>
        <v>2.3025525654334356E-3</v>
      </c>
      <c r="T154" s="17">
        <f t="shared" si="68"/>
        <v>101.77826269581952</v>
      </c>
      <c r="U154" s="17"/>
      <c r="V154" s="15">
        <v>42814</v>
      </c>
      <c r="W154" s="9">
        <v>1497.62</v>
      </c>
      <c r="X154" s="16">
        <f t="shared" si="76"/>
        <v>1.4041938589921532E-3</v>
      </c>
      <c r="Y154" s="9">
        <f t="shared" si="57"/>
        <v>3.7820663063792281E-5</v>
      </c>
      <c r="Z154" s="17">
        <f t="shared" si="69"/>
        <v>101.59210392429536</v>
      </c>
      <c r="AA154" s="17">
        <f t="shared" si="70"/>
        <v>102.15722202469752</v>
      </c>
      <c r="AB154" s="17">
        <f t="shared" si="71"/>
        <v>101.44964895024252</v>
      </c>
      <c r="AC154" s="17">
        <f t="shared" si="71"/>
        <v>102.01012194745259</v>
      </c>
      <c r="AD154" s="17"/>
      <c r="AE154" s="15">
        <v>42814</v>
      </c>
      <c r="AF154" s="9">
        <v>61444.86</v>
      </c>
      <c r="AG154" s="16">
        <f t="shared" si="72"/>
        <v>2.2004584900168211E-3</v>
      </c>
      <c r="AH154" s="17">
        <f t="shared" si="73"/>
        <v>101.40210660076491</v>
      </c>
      <c r="AI154" s="17"/>
      <c r="AJ154" s="17"/>
      <c r="AK154" s="15">
        <v>42814</v>
      </c>
      <c r="AL154" s="9">
        <v>39581.08</v>
      </c>
      <c r="AM154" s="16">
        <f t="shared" si="74"/>
        <v>1.4145416705355629E-3</v>
      </c>
      <c r="AN154" s="17">
        <f t="shared" si="75"/>
        <v>102.15592677906609</v>
      </c>
      <c r="AO154" s="17"/>
      <c r="AP154" s="17"/>
      <c r="AQ154" s="9">
        <f t="shared" si="58"/>
        <v>100.71244625550788</v>
      </c>
      <c r="AR154" s="9">
        <f t="shared" si="59"/>
        <v>102.15592677906609</v>
      </c>
      <c r="AS154" s="9">
        <f t="shared" si="60"/>
        <v>101.5875710441007</v>
      </c>
      <c r="AT154" s="17"/>
      <c r="AU154" s="17"/>
      <c r="AV154" s="17"/>
      <c r="AW154" s="17"/>
      <c r="AX154" s="15"/>
    </row>
    <row r="155" spans="2:50" x14ac:dyDescent="0.2">
      <c r="B155" s="15">
        <v>42815</v>
      </c>
      <c r="C155" s="9">
        <v>35894.910000000003</v>
      </c>
      <c r="D155" s="16">
        <f t="shared" si="61"/>
        <v>9.1796355974693711E-4</v>
      </c>
      <c r="E155" s="17">
        <f t="shared" si="62"/>
        <v>100.80489661118341</v>
      </c>
      <c r="F155" s="17"/>
      <c r="G155" s="15">
        <v>42815</v>
      </c>
      <c r="H155" s="9">
        <v>35744.769999999997</v>
      </c>
      <c r="I155" s="16">
        <f t="shared" si="63"/>
        <v>1.0493652558438704E-3</v>
      </c>
      <c r="J155" s="17">
        <f t="shared" si="64"/>
        <v>101.92546119821432</v>
      </c>
      <c r="K155" s="17"/>
      <c r="L155" s="15">
        <v>42815</v>
      </c>
      <c r="M155" s="9">
        <v>39661.9</v>
      </c>
      <c r="N155" s="16">
        <f t="shared" si="65"/>
        <v>1.2152343024240952E-3</v>
      </c>
      <c r="O155" s="17">
        <f t="shared" si="66"/>
        <v>101.78160602448442</v>
      </c>
      <c r="P155" s="17"/>
      <c r="Q155" s="15">
        <v>42815</v>
      </c>
      <c r="R155" s="9">
        <v>37432.230000000003</v>
      </c>
      <c r="S155" s="16">
        <f t="shared" si="67"/>
        <v>1.1838032393842735E-3</v>
      </c>
      <c r="T155" s="17">
        <f t="shared" si="68"/>
        <v>101.89874813289774</v>
      </c>
      <c r="U155" s="17"/>
      <c r="V155" s="15">
        <v>42815</v>
      </c>
      <c r="W155" s="9">
        <v>1495.49</v>
      </c>
      <c r="X155" s="16">
        <f t="shared" si="76"/>
        <v>-1.4222566472135156E-3</v>
      </c>
      <c r="Y155" s="9">
        <f t="shared" si="57"/>
        <v>3.7820663063792281E-5</v>
      </c>
      <c r="Z155" s="17">
        <f t="shared" si="69"/>
        <v>101.44761387918463</v>
      </c>
      <c r="AA155" s="17">
        <f t="shared" si="70"/>
        <v>102.01579189048576</v>
      </c>
      <c r="AB155" s="17">
        <f t="shared" si="71"/>
        <v>101.59210392429536</v>
      </c>
      <c r="AC155" s="17">
        <f t="shared" si="71"/>
        <v>102.15722202469752</v>
      </c>
      <c r="AD155" s="17"/>
      <c r="AE155" s="15">
        <v>42815</v>
      </c>
      <c r="AF155" s="9">
        <v>61518.69</v>
      </c>
      <c r="AG155" s="16">
        <f t="shared" si="72"/>
        <v>1.2015651105723446E-3</v>
      </c>
      <c r="AH155" s="17">
        <f t="shared" si="73"/>
        <v>101.52394783419493</v>
      </c>
      <c r="AI155" s="17"/>
      <c r="AJ155" s="17"/>
      <c r="AK155" s="15">
        <v>42815</v>
      </c>
      <c r="AL155" s="9">
        <v>39609.230000000003</v>
      </c>
      <c r="AM155" s="16">
        <f t="shared" si="74"/>
        <v>7.1119838064048757E-4</v>
      </c>
      <c r="AN155" s="17">
        <f t="shared" si="75"/>
        <v>102.22857990876419</v>
      </c>
      <c r="AO155" s="17"/>
      <c r="AP155" s="17"/>
      <c r="AQ155" s="9">
        <f t="shared" si="58"/>
        <v>100.80489661118341</v>
      </c>
      <c r="AR155" s="9">
        <f t="shared" si="59"/>
        <v>102.22857990876419</v>
      </c>
      <c r="AS155" s="9">
        <f t="shared" si="60"/>
        <v>101.6938732849565</v>
      </c>
      <c r="AT155" s="17"/>
      <c r="AU155" s="17"/>
      <c r="AV155" s="17"/>
      <c r="AW155" s="17"/>
      <c r="AX155" s="15"/>
    </row>
    <row r="156" spans="2:50" x14ac:dyDescent="0.2">
      <c r="B156" s="15">
        <v>42816</v>
      </c>
      <c r="C156" s="9">
        <v>35837.279999999999</v>
      </c>
      <c r="D156" s="16">
        <f t="shared" si="61"/>
        <v>-1.6055201141332853E-3</v>
      </c>
      <c r="E156" s="17">
        <f t="shared" si="62"/>
        <v>100.64305232207103</v>
      </c>
      <c r="F156" s="17"/>
      <c r="G156" s="15">
        <v>42816</v>
      </c>
      <c r="H156" s="9">
        <v>35695.82</v>
      </c>
      <c r="I156" s="16">
        <f t="shared" si="63"/>
        <v>-1.3694311083830568E-3</v>
      </c>
      <c r="J156" s="17">
        <f t="shared" si="64"/>
        <v>101.7858813009132</v>
      </c>
      <c r="K156" s="17"/>
      <c r="L156" s="15">
        <v>42816</v>
      </c>
      <c r="M156" s="9">
        <v>39615.29</v>
      </c>
      <c r="N156" s="16">
        <f t="shared" si="65"/>
        <v>-1.1751832363048331E-3</v>
      </c>
      <c r="O156" s="17">
        <f t="shared" si="66"/>
        <v>101.66199398732026</v>
      </c>
      <c r="P156" s="17"/>
      <c r="Q156" s="15">
        <v>42816</v>
      </c>
      <c r="R156" s="9">
        <v>37385.25</v>
      </c>
      <c r="S156" s="16">
        <f t="shared" si="67"/>
        <v>-1.2550681591773083E-3</v>
      </c>
      <c r="T156" s="17">
        <f t="shared" si="68"/>
        <v>101.77085825865611</v>
      </c>
      <c r="U156" s="17"/>
      <c r="V156" s="15">
        <v>42816</v>
      </c>
      <c r="W156" s="9">
        <v>1498.02</v>
      </c>
      <c r="X156" s="16">
        <f t="shared" si="76"/>
        <v>1.6917532046352157E-3</v>
      </c>
      <c r="Y156" s="9">
        <f t="shared" si="57"/>
        <v>3.7820663063792281E-5</v>
      </c>
      <c r="Z156" s="17">
        <f t="shared" si="69"/>
        <v>101.61923820506733</v>
      </c>
      <c r="AA156" s="17">
        <f t="shared" si="70"/>
        <v>102.19223573823216</v>
      </c>
      <c r="AB156" s="17">
        <f t="shared" si="71"/>
        <v>101.44761387918463</v>
      </c>
      <c r="AC156" s="17">
        <f t="shared" si="71"/>
        <v>102.01579189048576</v>
      </c>
      <c r="AD156" s="17"/>
      <c r="AE156" s="15">
        <v>42816</v>
      </c>
      <c r="AF156" s="9">
        <v>61453.279999999999</v>
      </c>
      <c r="AG156" s="16">
        <f t="shared" si="72"/>
        <v>-1.0632541102549853E-3</v>
      </c>
      <c r="AH156" s="17">
        <f t="shared" si="73"/>
        <v>101.41600207937091</v>
      </c>
      <c r="AI156" s="17"/>
      <c r="AJ156" s="17"/>
      <c r="AK156" s="15">
        <v>42816</v>
      </c>
      <c r="AL156" s="9">
        <v>39572.559999999998</v>
      </c>
      <c r="AM156" s="16">
        <f t="shared" si="74"/>
        <v>-9.2579431612294094E-4</v>
      </c>
      <c r="AN156" s="17">
        <f t="shared" si="75"/>
        <v>102.13393727053933</v>
      </c>
      <c r="AO156" s="17"/>
      <c r="AP156" s="17"/>
      <c r="AQ156" s="9">
        <f t="shared" si="58"/>
        <v>100.64305232207103</v>
      </c>
      <c r="AR156" s="9">
        <f t="shared" si="59"/>
        <v>102.13393727053933</v>
      </c>
      <c r="AS156" s="9">
        <f t="shared" si="60"/>
        <v>101.56862086981181</v>
      </c>
      <c r="AT156" s="17"/>
      <c r="AU156" s="17"/>
      <c r="AV156" s="17"/>
      <c r="AW156" s="17"/>
      <c r="AX156" s="15"/>
    </row>
    <row r="157" spans="2:50" x14ac:dyDescent="0.2">
      <c r="B157" s="15">
        <v>42817</v>
      </c>
      <c r="C157" s="9">
        <v>35912.22</v>
      </c>
      <c r="D157" s="16">
        <f t="shared" si="61"/>
        <v>2.0911185223879691E-3</v>
      </c>
      <c r="E157" s="17">
        <f t="shared" si="62"/>
        <v>100.85350887293137</v>
      </c>
      <c r="F157" s="17"/>
      <c r="G157" s="15">
        <v>42817</v>
      </c>
      <c r="H157" s="9">
        <v>35770.75</v>
      </c>
      <c r="I157" s="16">
        <f t="shared" si="63"/>
        <v>2.0991253317614866E-3</v>
      </c>
      <c r="J157" s="17">
        <f t="shared" si="64"/>
        <v>101.99954262276762</v>
      </c>
      <c r="K157" s="17"/>
      <c r="L157" s="15">
        <v>42817</v>
      </c>
      <c r="M157" s="9">
        <v>39702.93</v>
      </c>
      <c r="N157" s="16">
        <f t="shared" si="65"/>
        <v>2.2122771283512588E-3</v>
      </c>
      <c r="O157" s="17">
        <f t="shared" si="66"/>
        <v>101.88689849144099</v>
      </c>
      <c r="P157" s="17"/>
      <c r="Q157" s="15">
        <v>42817</v>
      </c>
      <c r="R157" s="9">
        <v>37463.019999999997</v>
      </c>
      <c r="S157" s="16">
        <f t="shared" si="67"/>
        <v>2.0802321771284937E-3</v>
      </c>
      <c r="T157" s="17">
        <f t="shared" si="68"/>
        <v>101.98256527269974</v>
      </c>
      <c r="U157" s="17"/>
      <c r="V157" s="15">
        <v>42817</v>
      </c>
      <c r="W157" s="9">
        <v>1500.88</v>
      </c>
      <c r="X157" s="16">
        <f t="shared" si="76"/>
        <v>1.9091867932339301E-3</v>
      </c>
      <c r="Y157" s="9">
        <f t="shared" si="57"/>
        <v>3.7820663063792281E-5</v>
      </c>
      <c r="Z157" s="17">
        <f t="shared" si="69"/>
        <v>101.81324831258694</v>
      </c>
      <c r="AA157" s="17">
        <f t="shared" si="70"/>
        <v>102.39120478319023</v>
      </c>
      <c r="AB157" s="17">
        <f t="shared" si="71"/>
        <v>101.61923820506733</v>
      </c>
      <c r="AC157" s="17">
        <f t="shared" si="71"/>
        <v>102.19223573823216</v>
      </c>
      <c r="AD157" s="17"/>
      <c r="AE157" s="15">
        <v>42817</v>
      </c>
      <c r="AF157" s="9">
        <v>61590.59</v>
      </c>
      <c r="AG157" s="16">
        <f t="shared" si="72"/>
        <v>2.2343803292517173E-3</v>
      </c>
      <c r="AH157" s="17">
        <f t="shared" si="73"/>
        <v>101.64260399948841</v>
      </c>
      <c r="AI157" s="17"/>
      <c r="AJ157" s="17"/>
      <c r="AK157" s="15">
        <v>42817</v>
      </c>
      <c r="AL157" s="9">
        <v>39634.269999999997</v>
      </c>
      <c r="AM157" s="16">
        <f t="shared" si="74"/>
        <v>1.5594138969021731E-3</v>
      </c>
      <c r="AN157" s="17">
        <f t="shared" si="75"/>
        <v>102.29320635166435</v>
      </c>
      <c r="AO157" s="17"/>
      <c r="AP157" s="17"/>
      <c r="AQ157" s="9">
        <f t="shared" si="58"/>
        <v>100.85350887293137</v>
      </c>
      <c r="AR157" s="9">
        <f t="shared" si="59"/>
        <v>102.29320635166435</v>
      </c>
      <c r="AS157" s="9">
        <f t="shared" si="60"/>
        <v>101.77638760183208</v>
      </c>
      <c r="AT157" s="17"/>
      <c r="AU157" s="17"/>
      <c r="AV157" s="17"/>
      <c r="AW157" s="17"/>
      <c r="AX157" s="15"/>
    </row>
    <row r="158" spans="2:50" x14ac:dyDescent="0.2">
      <c r="B158" s="15">
        <v>42818</v>
      </c>
      <c r="C158" s="9">
        <v>35971.839999999997</v>
      </c>
      <c r="D158" s="16">
        <f t="shared" si="61"/>
        <v>1.6601591324623133E-3</v>
      </c>
      <c r="E158" s="17">
        <f t="shared" si="62"/>
        <v>101.02094174672764</v>
      </c>
      <c r="F158" s="17"/>
      <c r="G158" s="15">
        <v>42818</v>
      </c>
      <c r="H158" s="9">
        <v>35821.21</v>
      </c>
      <c r="I158" s="16">
        <f t="shared" si="63"/>
        <v>1.4106497627250913E-3</v>
      </c>
      <c r="J158" s="17">
        <f t="shared" si="64"/>
        <v>102.14342825336649</v>
      </c>
      <c r="K158" s="17"/>
      <c r="L158" s="15">
        <v>42818</v>
      </c>
      <c r="M158" s="9">
        <v>39775.15</v>
      </c>
      <c r="N158" s="16">
        <f t="shared" si="65"/>
        <v>1.8190093275232133E-3</v>
      </c>
      <c r="O158" s="17">
        <f t="shared" si="66"/>
        <v>102.07223171014932</v>
      </c>
      <c r="P158" s="17"/>
      <c r="Q158" s="15">
        <v>42818</v>
      </c>
      <c r="R158" s="9">
        <v>37524.11</v>
      </c>
      <c r="S158" s="16">
        <f t="shared" si="67"/>
        <v>1.6306747293732826E-3</v>
      </c>
      <c r="T158" s="17">
        <f t="shared" si="68"/>
        <v>102.1488656647266</v>
      </c>
      <c r="U158" s="17"/>
      <c r="V158" s="15">
        <v>42818</v>
      </c>
      <c r="W158" s="9">
        <v>1504.21</v>
      </c>
      <c r="X158" s="16">
        <f t="shared" si="76"/>
        <v>2.2186983636265367E-3</v>
      </c>
      <c r="Y158" s="9">
        <f t="shared" si="57"/>
        <v>3.7820663063792281E-5</v>
      </c>
      <c r="Z158" s="17">
        <f t="shared" si="69"/>
        <v>102.03914120001357</v>
      </c>
      <c r="AA158" s="17">
        <f t="shared" si="70"/>
        <v>102.62225248494924</v>
      </c>
      <c r="AB158" s="17">
        <f t="shared" si="71"/>
        <v>101.81324831258694</v>
      </c>
      <c r="AC158" s="17">
        <f t="shared" si="71"/>
        <v>102.39120478319023</v>
      </c>
      <c r="AD158" s="17"/>
      <c r="AE158" s="15">
        <v>42818</v>
      </c>
      <c r="AF158" s="9">
        <v>61688.35</v>
      </c>
      <c r="AG158" s="16">
        <f t="shared" si="72"/>
        <v>1.5872554557441187E-3</v>
      </c>
      <c r="AH158" s="17">
        <f t="shared" si="73"/>
        <v>101.80393677722265</v>
      </c>
      <c r="AI158" s="17"/>
      <c r="AJ158" s="17"/>
      <c r="AK158" s="15">
        <v>42818</v>
      </c>
      <c r="AL158" s="9">
        <v>39673.760000000002</v>
      </c>
      <c r="AM158" s="16">
        <f t="shared" si="74"/>
        <v>9.9635996828006945E-4</v>
      </c>
      <c r="AN158" s="17">
        <f t="shared" si="75"/>
        <v>102.39512720750017</v>
      </c>
      <c r="AO158" s="17"/>
      <c r="AP158" s="17"/>
      <c r="AQ158" s="9">
        <f t="shared" si="58"/>
        <v>101.02094174672764</v>
      </c>
      <c r="AR158" s="9">
        <f t="shared" si="59"/>
        <v>102.39512720750017</v>
      </c>
      <c r="AS158" s="9">
        <f t="shared" si="60"/>
        <v>101.93075522661547</v>
      </c>
      <c r="AT158" s="17"/>
      <c r="AU158" s="17"/>
      <c r="AV158" s="17"/>
      <c r="AW158" s="17"/>
      <c r="AX158" s="15"/>
    </row>
    <row r="159" spans="2:50" x14ac:dyDescent="0.2">
      <c r="B159" s="15">
        <v>42819</v>
      </c>
      <c r="C159" s="9">
        <v>35971.839999999997</v>
      </c>
      <c r="D159" s="16">
        <f t="shared" si="61"/>
        <v>0</v>
      </c>
      <c r="E159" s="17">
        <f t="shared" si="62"/>
        <v>101.02094174672764</v>
      </c>
      <c r="F159" s="17"/>
      <c r="G159" s="15">
        <v>42819</v>
      </c>
      <c r="H159" s="9">
        <v>35821.21</v>
      </c>
      <c r="I159" s="16">
        <f t="shared" si="63"/>
        <v>0</v>
      </c>
      <c r="J159" s="17">
        <f t="shared" si="64"/>
        <v>102.14342825336649</v>
      </c>
      <c r="K159" s="17"/>
      <c r="L159" s="15">
        <v>42819</v>
      </c>
      <c r="M159" s="9">
        <v>39775.15</v>
      </c>
      <c r="N159" s="16">
        <f t="shared" si="65"/>
        <v>0</v>
      </c>
      <c r="O159" s="17">
        <f t="shared" si="66"/>
        <v>102.07223171014932</v>
      </c>
      <c r="P159" s="17"/>
      <c r="Q159" s="15">
        <v>42819</v>
      </c>
      <c r="R159" s="9">
        <v>37524.11</v>
      </c>
      <c r="S159" s="16">
        <f t="shared" si="67"/>
        <v>0</v>
      </c>
      <c r="T159" s="17">
        <f t="shared" si="68"/>
        <v>102.1488656647266</v>
      </c>
      <c r="U159" s="17"/>
      <c r="V159" s="15">
        <v>42819</v>
      </c>
      <c r="W159" s="9">
        <v>1501.6</v>
      </c>
      <c r="X159" s="16">
        <f t="shared" si="76"/>
        <v>-1.7351300682750814E-3</v>
      </c>
      <c r="Y159" s="9">
        <f t="shared" si="57"/>
        <v>3.7820663063792281E-5</v>
      </c>
      <c r="Z159" s="17">
        <f t="shared" si="69"/>
        <v>101.86209001797647</v>
      </c>
      <c r="AA159" s="17">
        <f t="shared" si="70"/>
        <v>102.44807077062256</v>
      </c>
      <c r="AB159" s="17">
        <f t="shared" si="71"/>
        <v>102.03914120001357</v>
      </c>
      <c r="AC159" s="17">
        <f t="shared" si="71"/>
        <v>102.62225248494924</v>
      </c>
      <c r="AD159" s="17"/>
      <c r="AE159" s="15">
        <v>42819</v>
      </c>
      <c r="AF159" s="9">
        <v>61688.35</v>
      </c>
      <c r="AG159" s="16">
        <f t="shared" si="72"/>
        <v>0</v>
      </c>
      <c r="AH159" s="17">
        <f t="shared" si="73"/>
        <v>101.80393677722265</v>
      </c>
      <c r="AI159" s="17"/>
      <c r="AJ159" s="17"/>
      <c r="AK159" s="15">
        <v>42819</v>
      </c>
      <c r="AL159" s="9">
        <v>39673.760000000002</v>
      </c>
      <c r="AM159" s="16">
        <f t="shared" si="74"/>
        <v>0</v>
      </c>
      <c r="AN159" s="17">
        <f t="shared" si="75"/>
        <v>102.39512720750017</v>
      </c>
      <c r="AO159" s="17"/>
      <c r="AP159" s="17"/>
      <c r="AQ159" s="9">
        <f t="shared" si="58"/>
        <v>101.02094174672764</v>
      </c>
      <c r="AR159" s="9">
        <f t="shared" si="59"/>
        <v>102.39512720750017</v>
      </c>
      <c r="AS159" s="9">
        <f t="shared" si="60"/>
        <v>101.93075522661547</v>
      </c>
      <c r="AT159" s="17"/>
      <c r="AU159" s="17"/>
      <c r="AV159" s="17"/>
      <c r="AW159" s="17"/>
      <c r="AX159" s="15"/>
    </row>
    <row r="160" spans="2:50" x14ac:dyDescent="0.2">
      <c r="B160" s="15">
        <v>42820</v>
      </c>
      <c r="C160" s="9">
        <v>35971.839999999997</v>
      </c>
      <c r="D160" s="16">
        <f t="shared" si="61"/>
        <v>0</v>
      </c>
      <c r="E160" s="17">
        <f t="shared" si="62"/>
        <v>101.02094174672764</v>
      </c>
      <c r="F160" s="17"/>
      <c r="G160" s="15">
        <v>42820</v>
      </c>
      <c r="H160" s="9">
        <v>35821.21</v>
      </c>
      <c r="I160" s="16">
        <f t="shared" si="63"/>
        <v>0</v>
      </c>
      <c r="J160" s="17">
        <f t="shared" si="64"/>
        <v>102.14342825336649</v>
      </c>
      <c r="K160" s="17"/>
      <c r="L160" s="15">
        <v>42820</v>
      </c>
      <c r="M160" s="9">
        <v>39775.15</v>
      </c>
      <c r="N160" s="16">
        <f t="shared" si="65"/>
        <v>0</v>
      </c>
      <c r="O160" s="17">
        <f t="shared" si="66"/>
        <v>102.07223171014932</v>
      </c>
      <c r="P160" s="17"/>
      <c r="Q160" s="15">
        <v>42820</v>
      </c>
      <c r="R160" s="9">
        <v>37524.11</v>
      </c>
      <c r="S160" s="16">
        <f t="shared" si="67"/>
        <v>0</v>
      </c>
      <c r="T160" s="17">
        <f t="shared" si="68"/>
        <v>102.1488656647266</v>
      </c>
      <c r="U160" s="17"/>
      <c r="V160" s="15">
        <v>42820</v>
      </c>
      <c r="W160" s="9">
        <v>1501.73</v>
      </c>
      <c r="X160" s="16">
        <f t="shared" si="76"/>
        <v>8.6574320724563947E-5</v>
      </c>
      <c r="Y160" s="9">
        <f t="shared" si="57"/>
        <v>3.7820663063792281E-5</v>
      </c>
      <c r="Z160" s="17">
        <f t="shared" si="69"/>
        <v>101.87090865922737</v>
      </c>
      <c r="AA160" s="17">
        <f t="shared" si="70"/>
        <v>102.46081479672523</v>
      </c>
      <c r="AB160" s="17">
        <f t="shared" si="71"/>
        <v>101.86209001797647</v>
      </c>
      <c r="AC160" s="17">
        <f t="shared" si="71"/>
        <v>102.44807077062256</v>
      </c>
      <c r="AD160" s="17"/>
      <c r="AE160" s="15">
        <v>42820</v>
      </c>
      <c r="AF160" s="9">
        <v>61688.35</v>
      </c>
      <c r="AG160" s="16">
        <f t="shared" si="72"/>
        <v>0</v>
      </c>
      <c r="AH160" s="17">
        <f t="shared" si="73"/>
        <v>101.80393677722265</v>
      </c>
      <c r="AI160" s="17"/>
      <c r="AJ160" s="17"/>
      <c r="AK160" s="15">
        <v>42820</v>
      </c>
      <c r="AL160" s="9">
        <v>39673.760000000002</v>
      </c>
      <c r="AM160" s="16">
        <f t="shared" si="74"/>
        <v>0</v>
      </c>
      <c r="AN160" s="17">
        <f t="shared" si="75"/>
        <v>102.39512720750017</v>
      </c>
      <c r="AO160" s="17"/>
      <c r="AP160" s="17"/>
      <c r="AQ160" s="9">
        <f t="shared" si="58"/>
        <v>101.02094174672764</v>
      </c>
      <c r="AR160" s="9">
        <f t="shared" si="59"/>
        <v>102.39512720750017</v>
      </c>
      <c r="AS160" s="9">
        <f t="shared" si="60"/>
        <v>101.93075522661547</v>
      </c>
      <c r="AT160" s="17"/>
      <c r="AU160" s="17"/>
      <c r="AV160" s="17"/>
      <c r="AW160" s="17"/>
      <c r="AX160" s="15"/>
    </row>
    <row r="161" spans="2:50" x14ac:dyDescent="0.2">
      <c r="B161" s="15">
        <v>42821</v>
      </c>
      <c r="C161" s="9">
        <v>35996.519999999997</v>
      </c>
      <c r="D161" s="16">
        <f t="shared" si="61"/>
        <v>6.8609223214610715E-4</v>
      </c>
      <c r="E161" s="17">
        <f t="shared" si="62"/>
        <v>101.09025143014416</v>
      </c>
      <c r="F161" s="17"/>
      <c r="G161" s="15">
        <v>42821</v>
      </c>
      <c r="H161" s="9">
        <v>35846.980000000003</v>
      </c>
      <c r="I161" s="16">
        <f t="shared" si="63"/>
        <v>7.1940618421328928E-4</v>
      </c>
      <c r="J161" s="17">
        <f t="shared" si="64"/>
        <v>102.21691086732871</v>
      </c>
      <c r="K161" s="17"/>
      <c r="L161" s="15">
        <v>42821</v>
      </c>
      <c r="M161" s="9">
        <v>39801.800000000003</v>
      </c>
      <c r="N161" s="16">
        <f t="shared" si="65"/>
        <v>6.7001632929097887E-4</v>
      </c>
      <c r="O161" s="17">
        <f t="shared" si="66"/>
        <v>102.14062177216229</v>
      </c>
      <c r="P161" s="17"/>
      <c r="Q161" s="15">
        <v>42821</v>
      </c>
      <c r="R161" s="9">
        <v>37556.83</v>
      </c>
      <c r="S161" s="16">
        <f t="shared" si="67"/>
        <v>8.7197271301042711E-4</v>
      </c>
      <c r="T161" s="17">
        <f t="shared" si="68"/>
        <v>102.23793668825121</v>
      </c>
      <c r="U161" s="17"/>
      <c r="V161" s="15">
        <v>42821</v>
      </c>
      <c r="W161" s="9">
        <v>1504.21</v>
      </c>
      <c r="X161" s="16">
        <f t="shared" si="76"/>
        <v>1.6514286855826565E-3</v>
      </c>
      <c r="Y161" s="9">
        <f t="shared" si="57"/>
        <v>3.7820663063792281E-5</v>
      </c>
      <c r="Z161" s="17">
        <f t="shared" si="69"/>
        <v>102.03914120001359</v>
      </c>
      <c r="AA161" s="17">
        <f t="shared" si="70"/>
        <v>102.63389666138238</v>
      </c>
      <c r="AB161" s="17">
        <f t="shared" si="71"/>
        <v>101.87090865922737</v>
      </c>
      <c r="AC161" s="17">
        <f t="shared" si="71"/>
        <v>102.46081479672523</v>
      </c>
      <c r="AD161" s="17"/>
      <c r="AE161" s="15">
        <v>42821</v>
      </c>
      <c r="AF161" s="9">
        <v>61725.25</v>
      </c>
      <c r="AG161" s="16">
        <f t="shared" si="72"/>
        <v>5.9816804955881153E-4</v>
      </c>
      <c r="AH161" s="17">
        <f t="shared" si="73"/>
        <v>101.86483263952209</v>
      </c>
      <c r="AI161" s="17"/>
      <c r="AJ161" s="17"/>
      <c r="AK161" s="15">
        <v>42821</v>
      </c>
      <c r="AL161" s="9">
        <v>39694.699999999997</v>
      </c>
      <c r="AM161" s="16">
        <f t="shared" si="74"/>
        <v>5.2780477575087303E-4</v>
      </c>
      <c r="AN161" s="17">
        <f t="shared" si="75"/>
        <v>102.4491718446539</v>
      </c>
      <c r="AO161" s="17"/>
      <c r="AP161" s="17"/>
      <c r="AQ161" s="9">
        <f t="shared" si="58"/>
        <v>101.09025143014416</v>
      </c>
      <c r="AR161" s="9">
        <f t="shared" si="59"/>
        <v>102.4491718446539</v>
      </c>
      <c r="AS161" s="9">
        <f t="shared" si="60"/>
        <v>101.99995420701038</v>
      </c>
      <c r="AT161" s="17"/>
      <c r="AU161" s="17"/>
      <c r="AV161" s="17"/>
      <c r="AW161" s="17"/>
      <c r="AX161" s="15"/>
    </row>
    <row r="162" spans="2:50" x14ac:dyDescent="0.2">
      <c r="B162" s="15">
        <v>42822</v>
      </c>
      <c r="C162" s="9">
        <v>36052.15</v>
      </c>
      <c r="D162" s="16">
        <f t="shared" si="61"/>
        <v>1.545427169070912E-3</v>
      </c>
      <c r="E162" s="17">
        <f t="shared" si="62"/>
        <v>101.24647905123251</v>
      </c>
      <c r="F162" s="17"/>
      <c r="G162" s="15">
        <v>42822</v>
      </c>
      <c r="H162" s="9">
        <v>35892.230000000003</v>
      </c>
      <c r="I162" s="16">
        <f t="shared" si="63"/>
        <v>1.2623099630708623E-3</v>
      </c>
      <c r="J162" s="17">
        <f t="shared" si="64"/>
        <v>102.34594029231086</v>
      </c>
      <c r="K162" s="17"/>
      <c r="L162" s="15">
        <v>42822</v>
      </c>
      <c r="M162" s="9">
        <v>39847.800000000003</v>
      </c>
      <c r="N162" s="16">
        <f t="shared" si="65"/>
        <v>1.1557266254289544E-3</v>
      </c>
      <c r="O162" s="17">
        <f t="shared" si="66"/>
        <v>102.25866840828225</v>
      </c>
      <c r="P162" s="17"/>
      <c r="Q162" s="15">
        <v>42822</v>
      </c>
      <c r="R162" s="9">
        <v>37603.35</v>
      </c>
      <c r="S162" s="16">
        <f t="shared" si="67"/>
        <v>1.2386561911641447E-3</v>
      </c>
      <c r="T162" s="17">
        <f t="shared" si="68"/>
        <v>102.36457434150196</v>
      </c>
      <c r="U162" s="17"/>
      <c r="V162" s="15">
        <v>42822</v>
      </c>
      <c r="W162" s="9">
        <v>1503.61</v>
      </c>
      <c r="X162" s="16">
        <f t="shared" si="76"/>
        <v>-3.9888047546565719E-4</v>
      </c>
      <c r="Y162" s="9">
        <f t="shared" si="57"/>
        <v>3.7820663063792281E-5</v>
      </c>
      <c r="Z162" s="17">
        <f t="shared" si="69"/>
        <v>101.99843977885563</v>
      </c>
      <c r="AA162" s="17">
        <f t="shared" si="70"/>
        <v>102.59683968590775</v>
      </c>
      <c r="AB162" s="17">
        <f t="shared" si="71"/>
        <v>102.03914120001359</v>
      </c>
      <c r="AC162" s="17">
        <f t="shared" si="71"/>
        <v>102.63389666138238</v>
      </c>
      <c r="AD162" s="17"/>
      <c r="AE162" s="15">
        <v>42822</v>
      </c>
      <c r="AF162" s="9">
        <v>61812.68</v>
      </c>
      <c r="AG162" s="16">
        <f t="shared" si="72"/>
        <v>1.4164381675245696E-3</v>
      </c>
      <c r="AH162" s="17">
        <f t="shared" si="73"/>
        <v>102.00911787640122</v>
      </c>
      <c r="AI162" s="17"/>
      <c r="AJ162" s="17"/>
      <c r="AK162" s="15">
        <v>42822</v>
      </c>
      <c r="AL162" s="9">
        <v>39728.230000000003</v>
      </c>
      <c r="AM162" s="16">
        <f t="shared" si="74"/>
        <v>8.446971510052137E-4</v>
      </c>
      <c r="AN162" s="17">
        <f t="shared" si="75"/>
        <v>102.53571036823392</v>
      </c>
      <c r="AO162" s="17"/>
      <c r="AP162" s="17"/>
      <c r="AQ162" s="9">
        <f t="shared" si="58"/>
        <v>101.24647905123251</v>
      </c>
      <c r="AR162" s="9">
        <f t="shared" si="59"/>
        <v>102.53571036823392</v>
      </c>
      <c r="AS162" s="9">
        <f t="shared" si="60"/>
        <v>102.12674838966045</v>
      </c>
      <c r="AT162" s="17"/>
      <c r="AU162" s="17"/>
      <c r="AV162" s="17"/>
      <c r="AW162" s="17"/>
      <c r="AX162" s="15"/>
    </row>
    <row r="163" spans="2:50" x14ac:dyDescent="0.2">
      <c r="B163" s="15">
        <v>42823</v>
      </c>
      <c r="C163" s="9">
        <v>36060.239999999998</v>
      </c>
      <c r="D163" s="16">
        <f t="shared" si="61"/>
        <v>2.2439715800581794E-4</v>
      </c>
      <c r="E163" s="17">
        <f t="shared" si="62"/>
        <v>101.26919847338971</v>
      </c>
      <c r="F163" s="17"/>
      <c r="G163" s="15">
        <v>42823</v>
      </c>
      <c r="H163" s="9">
        <v>35916.9</v>
      </c>
      <c r="I163" s="16">
        <f t="shared" si="63"/>
        <v>6.8733539264620447E-4</v>
      </c>
      <c r="J163" s="17">
        <f t="shared" si="64"/>
        <v>102.41628627936741</v>
      </c>
      <c r="K163" s="17"/>
      <c r="L163" s="15">
        <v>42823</v>
      </c>
      <c r="M163" s="9">
        <v>39884.35</v>
      </c>
      <c r="N163" s="16">
        <f t="shared" si="65"/>
        <v>9.1724009857507838E-4</v>
      </c>
      <c r="O163" s="17">
        <f t="shared" si="66"/>
        <v>102.35246415937321</v>
      </c>
      <c r="P163" s="17"/>
      <c r="Q163" s="15">
        <v>42823</v>
      </c>
      <c r="R163" s="9">
        <v>37627.949999999997</v>
      </c>
      <c r="S163" s="16">
        <f t="shared" si="67"/>
        <v>6.5419703297697751E-4</v>
      </c>
      <c r="T163" s="17">
        <f t="shared" si="68"/>
        <v>102.43154094231812</v>
      </c>
      <c r="U163" s="17"/>
      <c r="V163" s="15">
        <v>42823</v>
      </c>
      <c r="W163" s="9">
        <v>1504.29</v>
      </c>
      <c r="X163" s="16">
        <f t="shared" si="76"/>
        <v>4.5224493053397374E-4</v>
      </c>
      <c r="Y163" s="9">
        <f t="shared" si="57"/>
        <v>3.7820663063792281E-5</v>
      </c>
      <c r="Z163" s="17">
        <f t="shared" si="69"/>
        <v>102.04456805616799</v>
      </c>
      <c r="AA163" s="17">
        <f t="shared" si="70"/>
        <v>102.64711886704968</v>
      </c>
      <c r="AB163" s="17">
        <f t="shared" si="71"/>
        <v>101.99843977885563</v>
      </c>
      <c r="AC163" s="17">
        <f t="shared" si="71"/>
        <v>102.59683968590775</v>
      </c>
      <c r="AD163" s="17"/>
      <c r="AE163" s="15">
        <v>42823</v>
      </c>
      <c r="AF163" s="9">
        <v>61835.34</v>
      </c>
      <c r="AG163" s="16">
        <f t="shared" si="72"/>
        <v>3.6659145016848527E-4</v>
      </c>
      <c r="AH163" s="17">
        <f t="shared" si="73"/>
        <v>102.04651354685394</v>
      </c>
      <c r="AI163" s="17"/>
      <c r="AJ163" s="17"/>
      <c r="AK163" s="15">
        <v>42823</v>
      </c>
      <c r="AL163" s="9">
        <v>39755.660000000003</v>
      </c>
      <c r="AM163" s="16">
        <f t="shared" si="74"/>
        <v>6.9044102896098636E-4</v>
      </c>
      <c r="AN163" s="17">
        <f t="shared" si="75"/>
        <v>102.60650522960582</v>
      </c>
      <c r="AO163" s="17"/>
      <c r="AP163" s="17"/>
      <c r="AQ163" s="9">
        <f t="shared" si="58"/>
        <v>101.26919847338971</v>
      </c>
      <c r="AR163" s="9">
        <f t="shared" si="59"/>
        <v>102.60650522960582</v>
      </c>
      <c r="AS163" s="9">
        <f t="shared" si="60"/>
        <v>102.18708477181804</v>
      </c>
      <c r="AT163" s="17"/>
      <c r="AU163" s="17"/>
      <c r="AV163" s="17"/>
      <c r="AW163" s="17"/>
      <c r="AX163" s="15"/>
    </row>
    <row r="164" spans="2:50" x14ac:dyDescent="0.2">
      <c r="B164" s="15">
        <v>42824</v>
      </c>
      <c r="C164" s="9">
        <v>36066.39</v>
      </c>
      <c r="D164" s="16">
        <f t="shared" si="61"/>
        <v>1.7054794976401055E-4</v>
      </c>
      <c r="E164" s="17">
        <f t="shared" si="62"/>
        <v>101.28646972756358</v>
      </c>
      <c r="F164" s="17"/>
      <c r="G164" s="15">
        <v>42824</v>
      </c>
      <c r="H164" s="9">
        <v>35920.639999999999</v>
      </c>
      <c r="I164" s="16">
        <f t="shared" si="63"/>
        <v>1.041292539165628E-4</v>
      </c>
      <c r="J164" s="17">
        <f t="shared" si="64"/>
        <v>102.42695081084659</v>
      </c>
      <c r="K164" s="17"/>
      <c r="L164" s="15">
        <v>42824</v>
      </c>
      <c r="M164" s="9">
        <v>39887.15</v>
      </c>
      <c r="N164" s="16">
        <f t="shared" si="65"/>
        <v>7.0202974349564684E-5</v>
      </c>
      <c r="O164" s="17">
        <f t="shared" si="66"/>
        <v>102.3596496067892</v>
      </c>
      <c r="P164" s="17"/>
      <c r="Q164" s="15">
        <v>42824</v>
      </c>
      <c r="R164" s="9">
        <v>37634.75</v>
      </c>
      <c r="S164" s="16">
        <f t="shared" si="67"/>
        <v>1.8071672785802129E-4</v>
      </c>
      <c r="T164" s="17">
        <f t="shared" si="68"/>
        <v>102.45005203522668</v>
      </c>
      <c r="U164" s="17"/>
      <c r="V164" s="15">
        <v>42824</v>
      </c>
      <c r="W164" s="9">
        <v>1505.35</v>
      </c>
      <c r="X164" s="16">
        <f t="shared" si="76"/>
        <v>7.0465136376629545E-4</v>
      </c>
      <c r="Y164" s="9">
        <f t="shared" si="57"/>
        <v>3.7820663063792281E-5</v>
      </c>
      <c r="Z164" s="17">
        <f t="shared" si="69"/>
        <v>102.11647390021371</v>
      </c>
      <c r="AA164" s="17">
        <f t="shared" si="70"/>
        <v>102.72333148144317</v>
      </c>
      <c r="AB164" s="17">
        <f t="shared" si="71"/>
        <v>102.04456805616799</v>
      </c>
      <c r="AC164" s="17">
        <f t="shared" si="71"/>
        <v>102.64711886704968</v>
      </c>
      <c r="AD164" s="17"/>
      <c r="AE164" s="15">
        <v>42824</v>
      </c>
      <c r="AF164" s="9">
        <v>61849.46</v>
      </c>
      <c r="AG164" s="16">
        <f t="shared" si="72"/>
        <v>2.283483845968437E-4</v>
      </c>
      <c r="AH164" s="17">
        <f t="shared" si="73"/>
        <v>102.06981570337611</v>
      </c>
      <c r="AI164" s="17"/>
      <c r="AJ164" s="17"/>
      <c r="AK164" s="15">
        <v>42824</v>
      </c>
      <c r="AL164" s="9">
        <v>39759.46</v>
      </c>
      <c r="AM164" s="16">
        <f t="shared" si="74"/>
        <v>9.5583874094806731E-5</v>
      </c>
      <c r="AN164" s="17">
        <f t="shared" si="75"/>
        <v>102.61631275688299</v>
      </c>
      <c r="AO164" s="17"/>
      <c r="AP164" s="17"/>
      <c r="AQ164" s="9">
        <f t="shared" si="58"/>
        <v>101.28646972756358</v>
      </c>
      <c r="AR164" s="9">
        <f t="shared" si="59"/>
        <v>102.61631275688299</v>
      </c>
      <c r="AS164" s="9">
        <f t="shared" si="60"/>
        <v>102.20154177344754</v>
      </c>
      <c r="AT164" s="17"/>
      <c r="AU164" s="17"/>
      <c r="AV164" s="17"/>
      <c r="AW164" s="17"/>
      <c r="AX164" s="15"/>
    </row>
    <row r="165" spans="2:50" x14ac:dyDescent="0.2">
      <c r="B165" s="15">
        <v>42825</v>
      </c>
      <c r="C165" s="9">
        <v>36093.019999999997</v>
      </c>
      <c r="D165" s="16">
        <f t="shared" si="61"/>
        <v>7.3836056228526736E-4</v>
      </c>
      <c r="E165" s="17">
        <f t="shared" si="62"/>
        <v>101.36125566230352</v>
      </c>
      <c r="F165" s="17"/>
      <c r="G165" s="15">
        <v>42825</v>
      </c>
      <c r="H165" s="9">
        <v>35949.19</v>
      </c>
      <c r="I165" s="16">
        <f t="shared" si="63"/>
        <v>7.9480766489692378E-4</v>
      </c>
      <c r="J165" s="17">
        <f t="shared" si="64"/>
        <v>102.50836053644308</v>
      </c>
      <c r="K165" s="17"/>
      <c r="L165" s="15">
        <v>42825</v>
      </c>
      <c r="M165" s="9">
        <v>39918.97</v>
      </c>
      <c r="N165" s="16">
        <f t="shared" si="65"/>
        <v>7.9775065403264733E-4</v>
      </c>
      <c r="O165" s="17">
        <f t="shared" si="66"/>
        <v>102.44130708420957</v>
      </c>
      <c r="P165" s="17"/>
      <c r="Q165" s="15">
        <v>42825</v>
      </c>
      <c r="R165" s="9">
        <v>37664.129999999997</v>
      </c>
      <c r="S165" s="16">
        <f t="shared" si="67"/>
        <v>7.8066148971345228E-4</v>
      </c>
      <c r="T165" s="17">
        <f t="shared" si="68"/>
        <v>102.53003084546971</v>
      </c>
      <c r="U165" s="17"/>
      <c r="V165" s="15">
        <v>42825</v>
      </c>
      <c r="W165" s="9">
        <v>1508.75</v>
      </c>
      <c r="X165" s="16">
        <f t="shared" si="76"/>
        <v>2.2586109542632737E-3</v>
      </c>
      <c r="Y165" s="9">
        <f t="shared" si="57"/>
        <v>3.7820663063792281E-5</v>
      </c>
      <c r="Z165" s="17">
        <f t="shared" si="69"/>
        <v>102.34711528677546</v>
      </c>
      <c r="AA165" s="17">
        <f t="shared" si="70"/>
        <v>102.95922858769433</v>
      </c>
      <c r="AB165" s="17">
        <f t="shared" si="71"/>
        <v>102.11647390021371</v>
      </c>
      <c r="AC165" s="17">
        <f t="shared" si="71"/>
        <v>102.72333148144317</v>
      </c>
      <c r="AD165" s="17"/>
      <c r="AE165" s="15">
        <v>42825</v>
      </c>
      <c r="AF165" s="9">
        <v>61893.120000000003</v>
      </c>
      <c r="AG165" s="16">
        <f t="shared" si="72"/>
        <v>7.0590753743049461E-4</v>
      </c>
      <c r="AH165" s="17">
        <f t="shared" si="73"/>
        <v>102.14186755562527</v>
      </c>
      <c r="AI165" s="17"/>
      <c r="AJ165" s="17"/>
      <c r="AK165" s="15">
        <v>42825</v>
      </c>
      <c r="AL165" s="9">
        <v>39778.239999999998</v>
      </c>
      <c r="AM165" s="16">
        <f t="shared" si="74"/>
        <v>4.7234041911026203E-4</v>
      </c>
      <c r="AN165" s="17">
        <f t="shared" si="75"/>
        <v>102.66478258905812</v>
      </c>
      <c r="AO165" s="17"/>
      <c r="AP165" s="17"/>
      <c r="AQ165" s="9">
        <f t="shared" si="58"/>
        <v>101.36125566230352</v>
      </c>
      <c r="AR165" s="9">
        <f t="shared" si="59"/>
        <v>102.66478258905812</v>
      </c>
      <c r="AS165" s="9">
        <f t="shared" si="60"/>
        <v>102.27460071218486</v>
      </c>
      <c r="AT165" s="17"/>
      <c r="AU165" s="17"/>
      <c r="AV165" s="17"/>
      <c r="AW165" s="17"/>
      <c r="AX165" s="15"/>
    </row>
    <row r="166" spans="2:50" x14ac:dyDescent="0.2">
      <c r="B166" s="15">
        <v>42826</v>
      </c>
      <c r="C166" s="9">
        <v>36093.019999999997</v>
      </c>
      <c r="D166" s="16">
        <f t="shared" si="61"/>
        <v>0</v>
      </c>
      <c r="E166" s="17">
        <f t="shared" si="62"/>
        <v>101.36125566230352</v>
      </c>
      <c r="F166" s="17"/>
      <c r="G166" s="15">
        <v>42826</v>
      </c>
      <c r="H166" s="9">
        <v>35949.19</v>
      </c>
      <c r="I166" s="16">
        <f t="shared" si="63"/>
        <v>0</v>
      </c>
      <c r="J166" s="17">
        <f t="shared" si="64"/>
        <v>102.50836053644308</v>
      </c>
      <c r="K166" s="17"/>
      <c r="L166" s="15">
        <v>42826</v>
      </c>
      <c r="M166" s="9">
        <v>39918.97</v>
      </c>
      <c r="N166" s="16">
        <f t="shared" si="65"/>
        <v>0</v>
      </c>
      <c r="O166" s="17">
        <f t="shared" si="66"/>
        <v>102.44130708420957</v>
      </c>
      <c r="P166" s="17"/>
      <c r="Q166" s="15">
        <v>42826</v>
      </c>
      <c r="R166" s="9">
        <v>37664.129999999997</v>
      </c>
      <c r="S166" s="16">
        <f t="shared" si="67"/>
        <v>0</v>
      </c>
      <c r="T166" s="17">
        <f t="shared" si="68"/>
        <v>102.53003084546971</v>
      </c>
      <c r="U166" s="17"/>
      <c r="V166" s="15">
        <v>42826</v>
      </c>
      <c r="W166" s="9">
        <v>1509.02</v>
      </c>
      <c r="X166" s="16">
        <f t="shared" si="76"/>
        <v>1.7895608947804398E-4</v>
      </c>
      <c r="Y166" s="9">
        <f t="shared" si="57"/>
        <v>3.6469196655231073E-5</v>
      </c>
      <c r="Z166" s="17">
        <f t="shared" si="69"/>
        <v>102.36543092629654</v>
      </c>
      <c r="AA166" s="17">
        <f t="shared" si="70"/>
        <v>102.9814086089729</v>
      </c>
      <c r="AB166" s="17">
        <f t="shared" si="71"/>
        <v>102.34711528677546</v>
      </c>
      <c r="AC166" s="17">
        <f t="shared" si="71"/>
        <v>102.95922858769433</v>
      </c>
      <c r="AD166" s="17"/>
      <c r="AE166" s="15">
        <v>42826</v>
      </c>
      <c r="AF166" s="9">
        <v>61893.120000000003</v>
      </c>
      <c r="AG166" s="16">
        <f t="shared" si="72"/>
        <v>0</v>
      </c>
      <c r="AH166" s="17">
        <f t="shared" si="73"/>
        <v>102.14186755562527</v>
      </c>
      <c r="AI166" s="17"/>
      <c r="AJ166" s="17"/>
      <c r="AK166" s="15">
        <v>42826</v>
      </c>
      <c r="AL166" s="9">
        <v>39778.239999999998</v>
      </c>
      <c r="AM166" s="16">
        <f t="shared" si="74"/>
        <v>0</v>
      </c>
      <c r="AN166" s="17">
        <f t="shared" si="75"/>
        <v>102.66478258905812</v>
      </c>
      <c r="AO166" s="17"/>
      <c r="AP166" s="17"/>
      <c r="AQ166" s="9">
        <f t="shared" si="58"/>
        <v>101.36125566230352</v>
      </c>
      <c r="AR166" s="9">
        <f t="shared" si="59"/>
        <v>102.66478258905812</v>
      </c>
      <c r="AS166" s="9">
        <f t="shared" si="60"/>
        <v>102.27460071218486</v>
      </c>
      <c r="AT166" s="17"/>
      <c r="AU166" s="17"/>
      <c r="AV166" s="17"/>
      <c r="AW166" s="17"/>
      <c r="AX166" s="15"/>
    </row>
    <row r="167" spans="2:50" x14ac:dyDescent="0.2">
      <c r="B167" s="15">
        <v>42827</v>
      </c>
      <c r="C167" s="9">
        <v>36093.019999999997</v>
      </c>
      <c r="D167" s="16">
        <f t="shared" si="61"/>
        <v>0</v>
      </c>
      <c r="E167" s="17">
        <f t="shared" si="62"/>
        <v>101.36125566230352</v>
      </c>
      <c r="F167" s="17"/>
      <c r="G167" s="15">
        <v>42827</v>
      </c>
      <c r="H167" s="9">
        <v>35949.19</v>
      </c>
      <c r="I167" s="16">
        <f t="shared" si="63"/>
        <v>0</v>
      </c>
      <c r="J167" s="17">
        <f t="shared" si="64"/>
        <v>102.50836053644308</v>
      </c>
      <c r="K167" s="17"/>
      <c r="L167" s="15">
        <v>42827</v>
      </c>
      <c r="M167" s="9">
        <v>39918.97</v>
      </c>
      <c r="N167" s="16">
        <f t="shared" si="65"/>
        <v>0</v>
      </c>
      <c r="O167" s="17">
        <f t="shared" si="66"/>
        <v>102.44130708420957</v>
      </c>
      <c r="P167" s="17"/>
      <c r="Q167" s="15">
        <v>42827</v>
      </c>
      <c r="R167" s="9">
        <v>37664.129999999997</v>
      </c>
      <c r="S167" s="16">
        <f t="shared" si="67"/>
        <v>0</v>
      </c>
      <c r="T167" s="17">
        <f t="shared" si="68"/>
        <v>102.53003084546971</v>
      </c>
      <c r="U167" s="17"/>
      <c r="V167" s="15">
        <v>42827</v>
      </c>
      <c r="W167" s="9">
        <v>1509.16</v>
      </c>
      <c r="X167" s="16">
        <f t="shared" si="76"/>
        <v>9.2775443665482626E-5</v>
      </c>
      <c r="Y167" s="9">
        <f t="shared" si="57"/>
        <v>3.6469196655231073E-5</v>
      </c>
      <c r="Z167" s="17">
        <f t="shared" si="69"/>
        <v>102.37492792456673</v>
      </c>
      <c r="AA167" s="17">
        <f t="shared" si="70"/>
        <v>102.99471840408829</v>
      </c>
      <c r="AB167" s="17">
        <f t="shared" si="71"/>
        <v>102.36543092629654</v>
      </c>
      <c r="AC167" s="17">
        <f t="shared" si="71"/>
        <v>102.9814086089729</v>
      </c>
      <c r="AD167" s="17"/>
      <c r="AE167" s="15">
        <v>42827</v>
      </c>
      <c r="AF167" s="9">
        <v>61893.120000000003</v>
      </c>
      <c r="AG167" s="16">
        <f t="shared" si="72"/>
        <v>0</v>
      </c>
      <c r="AH167" s="17">
        <f t="shared" si="73"/>
        <v>102.14186755562527</v>
      </c>
      <c r="AI167" s="17"/>
      <c r="AJ167" s="17"/>
      <c r="AK167" s="15">
        <v>42827</v>
      </c>
      <c r="AL167" s="9">
        <v>39778.239999999998</v>
      </c>
      <c r="AM167" s="16">
        <f t="shared" si="74"/>
        <v>0</v>
      </c>
      <c r="AN167" s="17">
        <f t="shared" si="75"/>
        <v>102.66478258905812</v>
      </c>
      <c r="AO167" s="17"/>
      <c r="AP167" s="17"/>
      <c r="AQ167" s="9">
        <f t="shared" si="58"/>
        <v>101.36125566230352</v>
      </c>
      <c r="AR167" s="9">
        <f t="shared" si="59"/>
        <v>102.66478258905812</v>
      </c>
      <c r="AS167" s="9">
        <f t="shared" si="60"/>
        <v>102.27460071218486</v>
      </c>
      <c r="AT167" s="17"/>
      <c r="AU167" s="17"/>
      <c r="AV167" s="17"/>
      <c r="AW167" s="17"/>
      <c r="AX167" s="15"/>
    </row>
    <row r="168" spans="2:50" x14ac:dyDescent="0.2">
      <c r="B168" s="15">
        <v>42828</v>
      </c>
      <c r="C168" s="9">
        <v>36204.71</v>
      </c>
      <c r="D168" s="16">
        <f t="shared" si="61"/>
        <v>3.0945041451229116E-3</v>
      </c>
      <c r="E168" s="17">
        <f t="shared" si="62"/>
        <v>101.67491848810538</v>
      </c>
      <c r="F168" s="17"/>
      <c r="G168" s="15">
        <v>42828</v>
      </c>
      <c r="H168" s="9">
        <v>36044.22</v>
      </c>
      <c r="I168" s="16">
        <f t="shared" si="63"/>
        <v>2.6434531626442492E-3</v>
      </c>
      <c r="J168" s="17">
        <f t="shared" si="64"/>
        <v>102.77933658630062</v>
      </c>
      <c r="K168" s="17"/>
      <c r="L168" s="15">
        <v>42828</v>
      </c>
      <c r="M168" s="9">
        <v>40017.019999999997</v>
      </c>
      <c r="N168" s="16">
        <f t="shared" si="65"/>
        <v>2.4562256992100018E-3</v>
      </c>
      <c r="O168" s="17">
        <f t="shared" si="66"/>
        <v>102.69292605533047</v>
      </c>
      <c r="P168" s="17"/>
      <c r="Q168" s="15">
        <v>42828</v>
      </c>
      <c r="R168" s="9">
        <v>37753.07</v>
      </c>
      <c r="S168" s="16">
        <f t="shared" si="67"/>
        <v>2.3613979667127527E-3</v>
      </c>
      <c r="T168" s="17">
        <f t="shared" si="68"/>
        <v>102.7721450518352</v>
      </c>
      <c r="U168" s="17"/>
      <c r="V168" s="15">
        <v>42828</v>
      </c>
      <c r="W168" s="9">
        <v>1509</v>
      </c>
      <c r="X168" s="16">
        <f t="shared" si="76"/>
        <v>-1.060192424925388E-4</v>
      </c>
      <c r="Y168" s="9">
        <f t="shared" si="57"/>
        <v>3.6469196655231073E-5</v>
      </c>
      <c r="Z168" s="17">
        <f t="shared" si="69"/>
        <v>102.36407421225795</v>
      </c>
      <c r="AA168" s="17">
        <f t="shared" si="70"/>
        <v>102.98755511670228</v>
      </c>
      <c r="AB168" s="17">
        <f t="shared" si="71"/>
        <v>102.37492792456673</v>
      </c>
      <c r="AC168" s="17">
        <f t="shared" si="71"/>
        <v>102.99471840408829</v>
      </c>
      <c r="AD168" s="17"/>
      <c r="AE168" s="15">
        <v>42828</v>
      </c>
      <c r="AF168" s="9">
        <v>62056.91</v>
      </c>
      <c r="AG168" s="16">
        <f t="shared" si="72"/>
        <v>2.6463361355835158E-3</v>
      </c>
      <c r="AH168" s="17">
        <f t="shared" si="73"/>
        <v>102.41216927069371</v>
      </c>
      <c r="AI168" s="17"/>
      <c r="AJ168" s="17"/>
      <c r="AK168" s="15">
        <v>42828</v>
      </c>
      <c r="AL168" s="9">
        <v>39821.69</v>
      </c>
      <c r="AM168" s="16">
        <f t="shared" si="74"/>
        <v>1.0923057430394234E-3</v>
      </c>
      <c r="AN168" s="17">
        <f t="shared" si="75"/>
        <v>102.77692392068805</v>
      </c>
      <c r="AO168" s="17"/>
      <c r="AP168" s="17"/>
      <c r="AQ168" s="9">
        <f t="shared" si="58"/>
        <v>101.67491848810538</v>
      </c>
      <c r="AR168" s="9">
        <f t="shared" si="59"/>
        <v>102.77933658630062</v>
      </c>
      <c r="AS168" s="9">
        <f t="shared" si="60"/>
        <v>102.51806989549225</v>
      </c>
      <c r="AT168" s="17"/>
      <c r="AU168" s="17"/>
      <c r="AV168" s="17"/>
      <c r="AW168" s="17"/>
      <c r="AX168" s="15"/>
    </row>
    <row r="169" spans="2:50" x14ac:dyDescent="0.2">
      <c r="B169" s="15">
        <v>42829</v>
      </c>
      <c r="C169" s="9">
        <v>36190.78</v>
      </c>
      <c r="D169" s="16">
        <f t="shared" si="61"/>
        <v>-3.847565689657495E-4</v>
      </c>
      <c r="E169" s="17">
        <f t="shared" si="62"/>
        <v>101.63579839531802</v>
      </c>
      <c r="F169" s="17"/>
      <c r="G169" s="15">
        <v>42829</v>
      </c>
      <c r="H169" s="9">
        <v>36033.919999999998</v>
      </c>
      <c r="I169" s="16">
        <f t="shared" si="63"/>
        <v>-2.857601024519596E-4</v>
      </c>
      <c r="J169" s="17">
        <f t="shared" si="64"/>
        <v>102.74996635254777</v>
      </c>
      <c r="K169" s="17"/>
      <c r="L169" s="15">
        <v>42829</v>
      </c>
      <c r="M169" s="9">
        <v>40008.300000000003</v>
      </c>
      <c r="N169" s="16">
        <f t="shared" si="65"/>
        <v>-2.1790728045201213E-4</v>
      </c>
      <c r="O169" s="17">
        <f t="shared" si="66"/>
        <v>102.67054851909209</v>
      </c>
      <c r="P169" s="17"/>
      <c r="Q169" s="15">
        <v>42829</v>
      </c>
      <c r="R169" s="9">
        <v>37751.279999999999</v>
      </c>
      <c r="S169" s="16">
        <f t="shared" si="67"/>
        <v>-4.7413362674886272E-5</v>
      </c>
      <c r="T169" s="17">
        <f t="shared" si="68"/>
        <v>102.76727227884898</v>
      </c>
      <c r="U169" s="17"/>
      <c r="V169" s="15">
        <v>42829</v>
      </c>
      <c r="W169" s="9">
        <v>1511.62</v>
      </c>
      <c r="X169" s="16">
        <f t="shared" si="76"/>
        <v>1.7362491716368389E-3</v>
      </c>
      <c r="Y169" s="9">
        <f t="shared" si="57"/>
        <v>3.6469196655231073E-5</v>
      </c>
      <c r="Z169" s="17">
        <f t="shared" si="69"/>
        <v>102.54180375131435</v>
      </c>
      <c r="AA169" s="17">
        <f t="shared" si="70"/>
        <v>103.17012304736315</v>
      </c>
      <c r="AB169" s="17">
        <f t="shared" si="71"/>
        <v>102.36407421225795</v>
      </c>
      <c r="AC169" s="17">
        <f t="shared" si="71"/>
        <v>102.98755511670228</v>
      </c>
      <c r="AD169" s="17"/>
      <c r="AE169" s="15">
        <v>42829</v>
      </c>
      <c r="AF169" s="9">
        <v>62042.29</v>
      </c>
      <c r="AG169" s="16">
        <f t="shared" si="72"/>
        <v>-2.3559020260599528E-4</v>
      </c>
      <c r="AH169" s="17">
        <f t="shared" si="73"/>
        <v>102.38804196698591</v>
      </c>
      <c r="AI169" s="17"/>
      <c r="AJ169" s="17"/>
      <c r="AK169" s="15">
        <v>42829</v>
      </c>
      <c r="AL169" s="9">
        <v>39808.089999999997</v>
      </c>
      <c r="AM169" s="16">
        <f t="shared" si="74"/>
        <v>-3.4152242157492463E-4</v>
      </c>
      <c r="AN169" s="17">
        <f t="shared" si="75"/>
        <v>102.74182329674863</v>
      </c>
      <c r="AO169" s="17"/>
      <c r="AP169" s="17"/>
      <c r="AQ169" s="9">
        <f t="shared" si="58"/>
        <v>101.63579839531802</v>
      </c>
      <c r="AR169" s="9">
        <f t="shared" si="59"/>
        <v>102.76727227884898</v>
      </c>
      <c r="AS169" s="9">
        <f t="shared" si="60"/>
        <v>102.49224180159024</v>
      </c>
      <c r="AT169" s="17"/>
      <c r="AU169" s="17"/>
      <c r="AV169" s="17"/>
      <c r="AW169" s="17"/>
      <c r="AX169" s="15"/>
    </row>
    <row r="170" spans="2:50" x14ac:dyDescent="0.2">
      <c r="B170" s="15">
        <v>42830</v>
      </c>
      <c r="C170" s="9">
        <v>36253.870000000003</v>
      </c>
      <c r="D170" s="16">
        <f t="shared" si="61"/>
        <v>1.7432616815664659E-3</v>
      </c>
      <c r="E170" s="17">
        <f t="shared" si="62"/>
        <v>101.81297618813599</v>
      </c>
      <c r="F170" s="17"/>
      <c r="G170" s="15">
        <v>42830</v>
      </c>
      <c r="H170" s="9">
        <v>36093.440000000002</v>
      </c>
      <c r="I170" s="16">
        <f t="shared" si="63"/>
        <v>1.6517769923451997E-3</v>
      </c>
      <c r="J170" s="17">
        <f t="shared" si="64"/>
        <v>102.91968638293315</v>
      </c>
      <c r="K170" s="17"/>
      <c r="L170" s="15">
        <v>42830</v>
      </c>
      <c r="M170" s="9">
        <v>40089.74</v>
      </c>
      <c r="N170" s="16">
        <f t="shared" si="65"/>
        <v>2.0355776176441687E-3</v>
      </c>
      <c r="O170" s="17">
        <f t="shared" si="66"/>
        <v>102.8795423896488</v>
      </c>
      <c r="P170" s="17"/>
      <c r="Q170" s="15">
        <v>42830</v>
      </c>
      <c r="R170" s="9">
        <v>37819.620000000003</v>
      </c>
      <c r="S170" s="16">
        <f t="shared" si="67"/>
        <v>1.8102697444961624E-3</v>
      </c>
      <c r="T170" s="17">
        <f t="shared" si="68"/>
        <v>102.95330876257978</v>
      </c>
      <c r="U170" s="17"/>
      <c r="V170" s="15">
        <v>42830</v>
      </c>
      <c r="W170" s="9">
        <v>1511.72</v>
      </c>
      <c r="X170" s="16">
        <f t="shared" si="76"/>
        <v>6.6154192191358874E-5</v>
      </c>
      <c r="Y170" s="9">
        <f t="shared" si="57"/>
        <v>3.6469196655231073E-5</v>
      </c>
      <c r="Z170" s="17">
        <f t="shared" si="69"/>
        <v>102.54858732150736</v>
      </c>
      <c r="AA170" s="17">
        <f t="shared" si="70"/>
        <v>103.18071071501799</v>
      </c>
      <c r="AB170" s="17">
        <f t="shared" si="71"/>
        <v>102.54180375131435</v>
      </c>
      <c r="AC170" s="17">
        <f t="shared" si="71"/>
        <v>103.17012304736315</v>
      </c>
      <c r="AD170" s="17"/>
      <c r="AE170" s="15">
        <v>42830</v>
      </c>
      <c r="AF170" s="9">
        <v>62172.91</v>
      </c>
      <c r="AG170" s="16">
        <f t="shared" si="72"/>
        <v>2.1053381491882295E-3</v>
      </c>
      <c r="AH170" s="17">
        <f t="shared" si="73"/>
        <v>102.60360341775969</v>
      </c>
      <c r="AI170" s="17"/>
      <c r="AJ170" s="17"/>
      <c r="AK170" s="15">
        <v>42830</v>
      </c>
      <c r="AL170" s="9">
        <v>39851.919999999998</v>
      </c>
      <c r="AM170" s="16">
        <f t="shared" si="74"/>
        <v>1.101032478574071E-3</v>
      </c>
      <c r="AN170" s="17">
        <f t="shared" si="75"/>
        <v>102.85494538110628</v>
      </c>
      <c r="AO170" s="17"/>
      <c r="AP170" s="17"/>
      <c r="AQ170" s="9">
        <f t="shared" si="58"/>
        <v>101.81297618813599</v>
      </c>
      <c r="AR170" s="9">
        <f t="shared" si="59"/>
        <v>102.95330876257978</v>
      </c>
      <c r="AS170" s="9">
        <f t="shared" si="60"/>
        <v>102.67067708702727</v>
      </c>
      <c r="AT170" s="17"/>
      <c r="AU170" s="17"/>
      <c r="AV170" s="17"/>
      <c r="AW170" s="17"/>
      <c r="AX170" s="15"/>
    </row>
    <row r="171" spans="2:50" x14ac:dyDescent="0.2">
      <c r="B171" s="15">
        <v>42831</v>
      </c>
      <c r="C171" s="9">
        <v>36256.39</v>
      </c>
      <c r="D171" s="16">
        <f t="shared" si="61"/>
        <v>6.9509820606716843E-5</v>
      </c>
      <c r="E171" s="17">
        <f t="shared" si="62"/>
        <v>101.82005318984626</v>
      </c>
      <c r="F171" s="17"/>
      <c r="G171" s="15">
        <v>42831</v>
      </c>
      <c r="H171" s="9">
        <v>36092.31</v>
      </c>
      <c r="I171" s="16">
        <f t="shared" si="63"/>
        <v>-3.1307628200694104E-5</v>
      </c>
      <c r="J171" s="17">
        <f t="shared" si="64"/>
        <v>102.91646421165734</v>
      </c>
      <c r="K171" s="17"/>
      <c r="L171" s="15">
        <v>42831</v>
      </c>
      <c r="M171" s="9">
        <v>40080.239999999998</v>
      </c>
      <c r="N171" s="16">
        <f t="shared" si="65"/>
        <v>-2.3696836148101585E-4</v>
      </c>
      <c r="O171" s="17">
        <f t="shared" si="66"/>
        <v>102.85516319305881</v>
      </c>
      <c r="P171" s="17"/>
      <c r="Q171" s="15">
        <v>42831</v>
      </c>
      <c r="R171" s="9">
        <v>37818.89</v>
      </c>
      <c r="S171" s="16">
        <f t="shared" si="67"/>
        <v>-1.9302150576994137E-5</v>
      </c>
      <c r="T171" s="17">
        <f t="shared" si="68"/>
        <v>102.95132154231165</v>
      </c>
      <c r="U171" s="17"/>
      <c r="V171" s="15">
        <v>42831</v>
      </c>
      <c r="W171" s="9">
        <v>1511.35</v>
      </c>
      <c r="X171" s="16">
        <f t="shared" si="76"/>
        <v>-2.4475431958304039E-4</v>
      </c>
      <c r="Y171" s="9">
        <f t="shared" si="57"/>
        <v>3.6469196655231073E-5</v>
      </c>
      <c r="Z171" s="17">
        <f t="shared" si="69"/>
        <v>102.52348811179328</v>
      </c>
      <c r="AA171" s="17">
        <f t="shared" si="70"/>
        <v>103.15921970800294</v>
      </c>
      <c r="AB171" s="17">
        <f t="shared" si="71"/>
        <v>102.54858732150736</v>
      </c>
      <c r="AC171" s="17">
        <f t="shared" si="71"/>
        <v>103.18071071501799</v>
      </c>
      <c r="AD171" s="17"/>
      <c r="AE171" s="15">
        <v>42831</v>
      </c>
      <c r="AF171" s="9">
        <v>62158.67</v>
      </c>
      <c r="AG171" s="16">
        <f t="shared" si="72"/>
        <v>-2.2903866008527896E-4</v>
      </c>
      <c r="AH171" s="17">
        <f t="shared" si="73"/>
        <v>102.58010322591296</v>
      </c>
      <c r="AI171" s="17"/>
      <c r="AJ171" s="17"/>
      <c r="AK171" s="15">
        <v>42831</v>
      </c>
      <c r="AL171" s="9">
        <v>39839.910000000003</v>
      </c>
      <c r="AM171" s="16">
        <f t="shared" si="74"/>
        <v>-3.0136565565708207E-4</v>
      </c>
      <c r="AN171" s="17">
        <f t="shared" si="75"/>
        <v>102.82394843305393</v>
      </c>
      <c r="AO171" s="17"/>
      <c r="AP171" s="17"/>
      <c r="AQ171" s="9">
        <f t="shared" si="58"/>
        <v>101.82005318984626</v>
      </c>
      <c r="AR171" s="9">
        <f t="shared" si="59"/>
        <v>102.95132154231165</v>
      </c>
      <c r="AS171" s="9">
        <f t="shared" si="60"/>
        <v>102.65784229930682</v>
      </c>
      <c r="AT171" s="17"/>
      <c r="AU171" s="17"/>
      <c r="AV171" s="17"/>
      <c r="AW171" s="17"/>
      <c r="AX171" s="15"/>
    </row>
    <row r="172" spans="2:50" x14ac:dyDescent="0.2">
      <c r="B172" s="15">
        <v>42832</v>
      </c>
      <c r="C172" s="9">
        <v>36249.68</v>
      </c>
      <c r="D172" s="16">
        <f t="shared" si="61"/>
        <v>-1.8507082475660575E-4</v>
      </c>
      <c r="E172" s="17">
        <f t="shared" si="62"/>
        <v>101.80120926862566</v>
      </c>
      <c r="F172" s="17"/>
      <c r="G172" s="15">
        <v>42832</v>
      </c>
      <c r="H172" s="9">
        <v>36092.43</v>
      </c>
      <c r="I172" s="16">
        <f t="shared" si="63"/>
        <v>3.3248079716052814E-6</v>
      </c>
      <c r="J172" s="17">
        <f t="shared" si="64"/>
        <v>102.91680638913796</v>
      </c>
      <c r="K172" s="17"/>
      <c r="L172" s="15">
        <v>42832</v>
      </c>
      <c r="M172" s="9">
        <v>40078.17</v>
      </c>
      <c r="N172" s="16">
        <f t="shared" si="65"/>
        <v>-5.1646397326909899E-5</v>
      </c>
      <c r="O172" s="17">
        <f t="shared" si="66"/>
        <v>102.84985109443342</v>
      </c>
      <c r="P172" s="17"/>
      <c r="Q172" s="15">
        <v>42832</v>
      </c>
      <c r="R172" s="9">
        <v>37819.910000000003</v>
      </c>
      <c r="S172" s="16">
        <f t="shared" si="67"/>
        <v>2.6970648794977237E-5</v>
      </c>
      <c r="T172" s="17">
        <f t="shared" si="68"/>
        <v>102.95409820624795</v>
      </c>
      <c r="U172" s="17"/>
      <c r="V172" s="15">
        <v>42832</v>
      </c>
      <c r="W172" s="9">
        <v>1512.96</v>
      </c>
      <c r="X172" s="16">
        <f t="shared" si="76"/>
        <v>1.0652727693785113E-3</v>
      </c>
      <c r="Y172" s="9">
        <f t="shared" si="57"/>
        <v>3.6469196655231073E-5</v>
      </c>
      <c r="Z172" s="17">
        <f t="shared" si="69"/>
        <v>102.63270359190048</v>
      </c>
      <c r="AA172" s="17">
        <f t="shared" si="70"/>
        <v>103.27287454953854</v>
      </c>
      <c r="AB172" s="17">
        <f t="shared" si="71"/>
        <v>102.52348811179328</v>
      </c>
      <c r="AC172" s="17">
        <f t="shared" si="71"/>
        <v>103.15921970800294</v>
      </c>
      <c r="AD172" s="17"/>
      <c r="AE172" s="15">
        <v>42832</v>
      </c>
      <c r="AF172" s="9">
        <v>62159.25</v>
      </c>
      <c r="AG172" s="16">
        <f t="shared" si="72"/>
        <v>9.3309589797030412E-6</v>
      </c>
      <c r="AH172" s="17">
        <f t="shared" si="73"/>
        <v>102.5810603966483</v>
      </c>
      <c r="AI172" s="17"/>
      <c r="AJ172" s="17"/>
      <c r="AK172" s="15">
        <v>42832</v>
      </c>
      <c r="AL172" s="9">
        <v>39846.83</v>
      </c>
      <c r="AM172" s="16">
        <f t="shared" si="74"/>
        <v>1.7369517150012115E-4</v>
      </c>
      <c r="AN172" s="17">
        <f t="shared" si="75"/>
        <v>102.84180845641133</v>
      </c>
      <c r="AO172" s="17"/>
      <c r="AP172" s="17"/>
      <c r="AQ172" s="9">
        <f t="shared" si="58"/>
        <v>101.80120926862566</v>
      </c>
      <c r="AR172" s="9">
        <f t="shared" si="59"/>
        <v>102.95409820624795</v>
      </c>
      <c r="AS172" s="9">
        <f t="shared" si="60"/>
        <v>102.65747230191744</v>
      </c>
      <c r="AT172" s="17"/>
      <c r="AU172" s="17"/>
      <c r="AV172" s="17"/>
      <c r="AW172" s="17"/>
      <c r="AX172" s="15"/>
    </row>
    <row r="173" spans="2:50" x14ac:dyDescent="0.2">
      <c r="B173" s="15">
        <v>42833</v>
      </c>
      <c r="C173" s="9">
        <v>36249.68</v>
      </c>
      <c r="D173" s="16">
        <f t="shared" si="61"/>
        <v>0</v>
      </c>
      <c r="E173" s="17">
        <f t="shared" si="62"/>
        <v>101.80120926862566</v>
      </c>
      <c r="F173" s="17"/>
      <c r="G173" s="15">
        <v>42833</v>
      </c>
      <c r="H173" s="9">
        <v>36092.43</v>
      </c>
      <c r="I173" s="16">
        <f t="shared" si="63"/>
        <v>0</v>
      </c>
      <c r="J173" s="17">
        <f t="shared" si="64"/>
        <v>102.91680638913796</v>
      </c>
      <c r="K173" s="17"/>
      <c r="L173" s="15">
        <v>42833</v>
      </c>
      <c r="M173" s="9">
        <v>40078.17</v>
      </c>
      <c r="N173" s="16">
        <f t="shared" si="65"/>
        <v>0</v>
      </c>
      <c r="O173" s="17">
        <f t="shared" si="66"/>
        <v>102.84985109443342</v>
      </c>
      <c r="P173" s="17"/>
      <c r="Q173" s="15">
        <v>42833</v>
      </c>
      <c r="R173" s="9">
        <v>37819.910000000003</v>
      </c>
      <c r="S173" s="16">
        <f t="shared" si="67"/>
        <v>0</v>
      </c>
      <c r="T173" s="17">
        <f t="shared" si="68"/>
        <v>102.95409820624795</v>
      </c>
      <c r="U173" s="17"/>
      <c r="V173" s="15">
        <v>42833</v>
      </c>
      <c r="W173" s="9">
        <v>1513.09</v>
      </c>
      <c r="X173" s="16">
        <f t="shared" si="76"/>
        <v>8.5924280879723369E-5</v>
      </c>
      <c r="Y173" s="9">
        <f t="shared" si="57"/>
        <v>3.6469196655231073E-5</v>
      </c>
      <c r="Z173" s="17">
        <f t="shared" si="69"/>
        <v>102.64152223315135</v>
      </c>
      <c r="AA173" s="17">
        <f t="shared" si="70"/>
        <v>103.2855144757897</v>
      </c>
      <c r="AB173" s="17">
        <f t="shared" si="71"/>
        <v>102.63270359190048</v>
      </c>
      <c r="AC173" s="17">
        <f t="shared" si="71"/>
        <v>103.27287454953854</v>
      </c>
      <c r="AD173" s="17"/>
      <c r="AE173" s="15">
        <v>42833</v>
      </c>
      <c r="AF173" s="9">
        <v>62159.25</v>
      </c>
      <c r="AG173" s="16">
        <f t="shared" si="72"/>
        <v>0</v>
      </c>
      <c r="AH173" s="17">
        <f t="shared" si="73"/>
        <v>102.5810603966483</v>
      </c>
      <c r="AI173" s="17"/>
      <c r="AJ173" s="17"/>
      <c r="AK173" s="15">
        <v>42833</v>
      </c>
      <c r="AL173" s="9">
        <v>39846.83</v>
      </c>
      <c r="AM173" s="16">
        <f t="shared" si="74"/>
        <v>0</v>
      </c>
      <c r="AN173" s="17">
        <f t="shared" si="75"/>
        <v>102.84180845641133</v>
      </c>
      <c r="AO173" s="17"/>
      <c r="AP173" s="17"/>
      <c r="AQ173" s="9">
        <f t="shared" si="58"/>
        <v>101.80120926862566</v>
      </c>
      <c r="AR173" s="9">
        <f t="shared" si="59"/>
        <v>102.95409820624795</v>
      </c>
      <c r="AS173" s="9">
        <f t="shared" si="60"/>
        <v>102.65747230191744</v>
      </c>
      <c r="AT173" s="17"/>
      <c r="AU173" s="17"/>
      <c r="AV173" s="17"/>
      <c r="AW173" s="17"/>
      <c r="AX173" s="15"/>
    </row>
    <row r="174" spans="2:50" x14ac:dyDescent="0.2">
      <c r="B174" s="15">
        <v>42834</v>
      </c>
      <c r="C174" s="9">
        <v>36249.68</v>
      </c>
      <c r="D174" s="16">
        <f t="shared" si="61"/>
        <v>0</v>
      </c>
      <c r="E174" s="17">
        <f t="shared" si="62"/>
        <v>101.80120926862566</v>
      </c>
      <c r="F174" s="17"/>
      <c r="G174" s="15">
        <v>42834</v>
      </c>
      <c r="H174" s="9">
        <v>36092.43</v>
      </c>
      <c r="I174" s="16">
        <f t="shared" si="63"/>
        <v>0</v>
      </c>
      <c r="J174" s="17">
        <f t="shared" si="64"/>
        <v>102.91680638913796</v>
      </c>
      <c r="K174" s="17"/>
      <c r="L174" s="15">
        <v>42834</v>
      </c>
      <c r="M174" s="9">
        <v>40078.17</v>
      </c>
      <c r="N174" s="16">
        <f t="shared" si="65"/>
        <v>0</v>
      </c>
      <c r="O174" s="17">
        <f t="shared" si="66"/>
        <v>102.84985109443342</v>
      </c>
      <c r="P174" s="17"/>
      <c r="Q174" s="15">
        <v>42834</v>
      </c>
      <c r="R174" s="9">
        <v>37819.910000000003</v>
      </c>
      <c r="S174" s="16">
        <f t="shared" si="67"/>
        <v>0</v>
      </c>
      <c r="T174" s="17">
        <f t="shared" si="68"/>
        <v>102.95409820624795</v>
      </c>
      <c r="U174" s="17"/>
      <c r="V174" s="15">
        <v>42834</v>
      </c>
      <c r="W174" s="9">
        <v>1513.21</v>
      </c>
      <c r="X174" s="16">
        <f t="shared" si="76"/>
        <v>7.9307906337477974E-5</v>
      </c>
      <c r="Y174" s="9">
        <f t="shared" si="57"/>
        <v>3.6469196655231073E-5</v>
      </c>
      <c r="Z174" s="17">
        <f t="shared" si="69"/>
        <v>102.64966251738295</v>
      </c>
      <c r="AA174" s="17">
        <f t="shared" si="70"/>
        <v>103.29747257343682</v>
      </c>
      <c r="AB174" s="17">
        <f t="shared" si="71"/>
        <v>102.64152223315135</v>
      </c>
      <c r="AC174" s="17">
        <f t="shared" si="71"/>
        <v>103.2855144757897</v>
      </c>
      <c r="AD174" s="17"/>
      <c r="AE174" s="15">
        <v>42834</v>
      </c>
      <c r="AF174" s="9">
        <v>62159.25</v>
      </c>
      <c r="AG174" s="16">
        <f t="shared" si="72"/>
        <v>0</v>
      </c>
      <c r="AH174" s="17">
        <f t="shared" si="73"/>
        <v>102.5810603966483</v>
      </c>
      <c r="AI174" s="17"/>
      <c r="AJ174" s="17"/>
      <c r="AK174" s="15">
        <v>42834</v>
      </c>
      <c r="AL174" s="9">
        <v>39846.83</v>
      </c>
      <c r="AM174" s="16">
        <f t="shared" si="74"/>
        <v>0</v>
      </c>
      <c r="AN174" s="17">
        <f t="shared" si="75"/>
        <v>102.84180845641133</v>
      </c>
      <c r="AO174" s="17"/>
      <c r="AP174" s="17"/>
      <c r="AQ174" s="9">
        <f t="shared" si="58"/>
        <v>101.80120926862566</v>
      </c>
      <c r="AR174" s="9">
        <f t="shared" si="59"/>
        <v>102.95409820624795</v>
      </c>
      <c r="AS174" s="9">
        <f t="shared" si="60"/>
        <v>102.65747230191744</v>
      </c>
      <c r="AT174" s="17"/>
      <c r="AU174" s="17"/>
      <c r="AV174" s="17"/>
      <c r="AW174" s="17"/>
      <c r="AX174" s="15"/>
    </row>
    <row r="175" spans="2:50" x14ac:dyDescent="0.2">
      <c r="B175" s="15">
        <v>42835</v>
      </c>
      <c r="C175" s="9">
        <v>36291.800000000003</v>
      </c>
      <c r="D175" s="16">
        <f t="shared" si="61"/>
        <v>1.161941291619728E-3</v>
      </c>
      <c r="E175" s="17">
        <f t="shared" si="62"/>
        <v>101.91949629721169</v>
      </c>
      <c r="F175" s="17"/>
      <c r="G175" s="15">
        <v>42835</v>
      </c>
      <c r="H175" s="9">
        <v>36127.839999999997</v>
      </c>
      <c r="I175" s="16">
        <f t="shared" si="63"/>
        <v>9.810921569979314E-4</v>
      </c>
      <c r="J175" s="17">
        <f t="shared" si="64"/>
        <v>103.01777726070962</v>
      </c>
      <c r="K175" s="17"/>
      <c r="L175" s="15">
        <v>42835</v>
      </c>
      <c r="M175" s="9">
        <v>40121.25</v>
      </c>
      <c r="N175" s="16">
        <f t="shared" si="65"/>
        <v>1.0748993778908478E-3</v>
      </c>
      <c r="O175" s="17">
        <f t="shared" si="66"/>
        <v>102.96040433539099</v>
      </c>
      <c r="P175" s="17"/>
      <c r="Q175" s="15">
        <v>42835</v>
      </c>
      <c r="R175" s="9">
        <v>37858.43</v>
      </c>
      <c r="S175" s="16">
        <f t="shared" si="67"/>
        <v>1.0185111492861942E-3</v>
      </c>
      <c r="T175" s="17">
        <f t="shared" si="68"/>
        <v>103.05895810313572</v>
      </c>
      <c r="U175" s="17"/>
      <c r="V175" s="15">
        <v>42835</v>
      </c>
      <c r="W175" s="9">
        <v>1514.1</v>
      </c>
      <c r="X175" s="16">
        <f t="shared" si="76"/>
        <v>5.8815366010001036E-4</v>
      </c>
      <c r="Y175" s="9">
        <f t="shared" si="57"/>
        <v>3.6469196655231073E-5</v>
      </c>
      <c r="Z175" s="17">
        <f t="shared" si="69"/>
        <v>102.71003629210058</v>
      </c>
      <c r="AA175" s="17">
        <f t="shared" si="70"/>
        <v>103.36199453585124</v>
      </c>
      <c r="AB175" s="17">
        <f t="shared" si="71"/>
        <v>102.64966251738295</v>
      </c>
      <c r="AC175" s="17">
        <f t="shared" si="71"/>
        <v>103.29747257343682</v>
      </c>
      <c r="AD175" s="17"/>
      <c r="AE175" s="15">
        <v>42835</v>
      </c>
      <c r="AF175" s="9">
        <v>62215.88</v>
      </c>
      <c r="AG175" s="16">
        <f t="shared" si="72"/>
        <v>9.11047028398837E-4</v>
      </c>
      <c r="AH175" s="17">
        <f t="shared" si="73"/>
        <v>102.67451656689266</v>
      </c>
      <c r="AI175" s="17"/>
      <c r="AJ175" s="17"/>
      <c r="AK175" s="15">
        <v>42835</v>
      </c>
      <c r="AL175" s="9">
        <v>39873.07</v>
      </c>
      <c r="AM175" s="16">
        <f t="shared" si="74"/>
        <v>6.5852164400515001E-4</v>
      </c>
      <c r="AN175" s="17">
        <f t="shared" si="75"/>
        <v>102.90953201318851</v>
      </c>
      <c r="AO175" s="17"/>
      <c r="AP175" s="17"/>
      <c r="AQ175" s="9">
        <f t="shared" si="58"/>
        <v>101.91949629721169</v>
      </c>
      <c r="AR175" s="9">
        <f t="shared" si="59"/>
        <v>103.05895810313572</v>
      </c>
      <c r="AS175" s="9">
        <f t="shared" si="60"/>
        <v>102.75678076275487</v>
      </c>
      <c r="AT175" s="17"/>
      <c r="AU175" s="17"/>
      <c r="AV175" s="17"/>
      <c r="AW175" s="17"/>
      <c r="AX175" s="15"/>
    </row>
    <row r="176" spans="2:50" x14ac:dyDescent="0.2">
      <c r="B176" s="15">
        <v>42836</v>
      </c>
      <c r="C176" s="9">
        <v>36316.01</v>
      </c>
      <c r="D176" s="16">
        <f t="shared" si="61"/>
        <v>6.6709284190924478E-4</v>
      </c>
      <c r="E176" s="17">
        <f t="shared" si="62"/>
        <v>101.98748606364256</v>
      </c>
      <c r="F176" s="17"/>
      <c r="G176" s="15">
        <v>42836</v>
      </c>
      <c r="H176" s="9">
        <v>36154.15</v>
      </c>
      <c r="I176" s="16">
        <f t="shared" si="63"/>
        <v>7.2824724644493521E-4</v>
      </c>
      <c r="J176" s="17">
        <f t="shared" si="64"/>
        <v>103.09279967333461</v>
      </c>
      <c r="K176" s="17"/>
      <c r="L176" s="15">
        <v>42836</v>
      </c>
      <c r="M176" s="9">
        <v>40146.339999999997</v>
      </c>
      <c r="N176" s="16">
        <f t="shared" si="65"/>
        <v>6.2535439449162844E-4</v>
      </c>
      <c r="O176" s="17">
        <f t="shared" si="66"/>
        <v>103.02479107670077</v>
      </c>
      <c r="P176" s="17"/>
      <c r="Q176" s="15">
        <v>42836</v>
      </c>
      <c r="R176" s="9">
        <v>37879.43</v>
      </c>
      <c r="S176" s="16">
        <f t="shared" si="67"/>
        <v>5.5469812139596897E-4</v>
      </c>
      <c r="T176" s="17">
        <f t="shared" si="68"/>
        <v>103.11612471358856</v>
      </c>
      <c r="U176" s="17"/>
      <c r="V176" s="15">
        <v>42836</v>
      </c>
      <c r="W176" s="9">
        <v>1515.39</v>
      </c>
      <c r="X176" s="16">
        <f t="shared" si="76"/>
        <v>8.5199128194979323E-4</v>
      </c>
      <c r="Y176" s="9">
        <f t="shared" si="57"/>
        <v>3.6469196655231073E-5</v>
      </c>
      <c r="Z176" s="17">
        <f t="shared" si="69"/>
        <v>102.7975443475902</v>
      </c>
      <c r="AA176" s="17">
        <f t="shared" si="70"/>
        <v>103.45382758298614</v>
      </c>
      <c r="AB176" s="17">
        <f t="shared" si="71"/>
        <v>102.71003629210058</v>
      </c>
      <c r="AC176" s="17">
        <f t="shared" si="71"/>
        <v>103.36199453585124</v>
      </c>
      <c r="AD176" s="17"/>
      <c r="AE176" s="15">
        <v>42836</v>
      </c>
      <c r="AF176" s="9">
        <v>62253.26</v>
      </c>
      <c r="AG176" s="16">
        <f t="shared" si="72"/>
        <v>6.0081123983146689E-4</v>
      </c>
      <c r="AH176" s="17">
        <f t="shared" si="73"/>
        <v>102.73620457049032</v>
      </c>
      <c r="AI176" s="17"/>
      <c r="AJ176" s="17"/>
      <c r="AK176" s="15">
        <v>42836</v>
      </c>
      <c r="AL176" s="9">
        <v>39886.35</v>
      </c>
      <c r="AM176" s="16">
        <f t="shared" si="74"/>
        <v>3.3305687272133788E-4</v>
      </c>
      <c r="AN176" s="17">
        <f t="shared" si="75"/>
        <v>102.94380674009403</v>
      </c>
      <c r="AO176" s="17"/>
      <c r="AP176" s="17"/>
      <c r="AQ176" s="9">
        <f t="shared" si="58"/>
        <v>101.98748606364256</v>
      </c>
      <c r="AR176" s="9">
        <f t="shared" si="59"/>
        <v>103.11612471358856</v>
      </c>
      <c r="AS176" s="9">
        <f t="shared" si="60"/>
        <v>102.81686880630848</v>
      </c>
      <c r="AT176" s="17"/>
      <c r="AU176" s="17"/>
      <c r="AV176" s="17"/>
      <c r="AW176" s="17"/>
      <c r="AX176" s="15"/>
    </row>
    <row r="177" spans="2:50" x14ac:dyDescent="0.2">
      <c r="B177" s="15">
        <v>42837</v>
      </c>
      <c r="C177" s="9">
        <v>36367</v>
      </c>
      <c r="D177" s="16">
        <f t="shared" si="61"/>
        <v>1.4040639376406983E-3</v>
      </c>
      <c r="E177" s="17">
        <f t="shared" si="62"/>
        <v>102.13068301491516</v>
      </c>
      <c r="F177" s="17"/>
      <c r="G177" s="15">
        <v>42837</v>
      </c>
      <c r="H177" s="9">
        <v>36183.01</v>
      </c>
      <c r="I177" s="16">
        <f t="shared" si="63"/>
        <v>7.9824861046384754E-4</v>
      </c>
      <c r="J177" s="17">
        <f t="shared" si="64"/>
        <v>103.17509335742268</v>
      </c>
      <c r="K177" s="17"/>
      <c r="L177" s="15">
        <v>42837</v>
      </c>
      <c r="M177" s="9">
        <v>40178.04</v>
      </c>
      <c r="N177" s="16">
        <f t="shared" si="65"/>
        <v>7.8961120739773349E-4</v>
      </c>
      <c r="O177" s="17">
        <f t="shared" si="66"/>
        <v>103.10614060637474</v>
      </c>
      <c r="P177" s="17"/>
      <c r="Q177" s="15">
        <v>42837</v>
      </c>
      <c r="R177" s="9">
        <v>37904.370000000003</v>
      </c>
      <c r="S177" s="16">
        <f t="shared" si="67"/>
        <v>6.5840483872126043E-4</v>
      </c>
      <c r="T177" s="17">
        <f t="shared" si="68"/>
        <v>103.18401686905017</v>
      </c>
      <c r="U177" s="17"/>
      <c r="V177" s="15">
        <v>42837</v>
      </c>
      <c r="W177" s="9">
        <v>1516.56</v>
      </c>
      <c r="X177" s="16">
        <f t="shared" si="76"/>
        <v>7.7207847484794812E-4</v>
      </c>
      <c r="Y177" s="9">
        <f t="shared" si="57"/>
        <v>3.6469196655231073E-5</v>
      </c>
      <c r="Z177" s="17">
        <f t="shared" si="69"/>
        <v>102.87691211884821</v>
      </c>
      <c r="AA177" s="17">
        <f t="shared" si="70"/>
        <v>103.53747493438645</v>
      </c>
      <c r="AB177" s="17">
        <f t="shared" si="71"/>
        <v>102.7975443475902</v>
      </c>
      <c r="AC177" s="17">
        <f t="shared" si="71"/>
        <v>103.45382758298614</v>
      </c>
      <c r="AD177" s="17"/>
      <c r="AE177" s="15">
        <v>42837</v>
      </c>
      <c r="AF177" s="9">
        <v>62317.94</v>
      </c>
      <c r="AG177" s="16">
        <f t="shared" si="72"/>
        <v>1.0389817336473595E-3</v>
      </c>
      <c r="AH177" s="17">
        <f t="shared" si="73"/>
        <v>102.84294561042331</v>
      </c>
      <c r="AI177" s="17"/>
      <c r="AJ177" s="17"/>
      <c r="AK177" s="15">
        <v>42837</v>
      </c>
      <c r="AL177" s="9">
        <v>39892.550000000003</v>
      </c>
      <c r="AM177" s="16">
        <f t="shared" si="74"/>
        <v>1.5544164858405374E-4</v>
      </c>
      <c r="AN177" s="17">
        <f t="shared" si="75"/>
        <v>102.95980849512523</v>
      </c>
      <c r="AO177" s="17"/>
      <c r="AP177" s="17"/>
      <c r="AQ177" s="9">
        <f t="shared" si="58"/>
        <v>102.13068301491516</v>
      </c>
      <c r="AR177" s="9">
        <f t="shared" si="59"/>
        <v>103.18401686905017</v>
      </c>
      <c r="AS177" s="9">
        <f t="shared" si="60"/>
        <v>102.89978132555188</v>
      </c>
      <c r="AT177" s="17"/>
      <c r="AU177" s="17"/>
      <c r="AV177" s="17"/>
      <c r="AW177" s="17"/>
      <c r="AX177" s="15"/>
    </row>
    <row r="178" spans="2:50" x14ac:dyDescent="0.2">
      <c r="B178" s="15">
        <v>42838</v>
      </c>
      <c r="C178" s="9">
        <v>36367</v>
      </c>
      <c r="D178" s="16">
        <f t="shared" si="61"/>
        <v>0</v>
      </c>
      <c r="E178" s="17">
        <f t="shared" si="62"/>
        <v>102.13068301491516</v>
      </c>
      <c r="F178" s="17"/>
      <c r="G178" s="15">
        <v>42838</v>
      </c>
      <c r="H178" s="9">
        <v>36183.01</v>
      </c>
      <c r="I178" s="16">
        <f t="shared" si="63"/>
        <v>0</v>
      </c>
      <c r="J178" s="17">
        <f t="shared" si="64"/>
        <v>103.17509335742268</v>
      </c>
      <c r="K178" s="17"/>
      <c r="L178" s="15">
        <v>42838</v>
      </c>
      <c r="M178" s="9">
        <v>40178.04</v>
      </c>
      <c r="N178" s="16">
        <f t="shared" si="65"/>
        <v>0</v>
      </c>
      <c r="O178" s="17">
        <f t="shared" si="66"/>
        <v>103.10614060637474</v>
      </c>
      <c r="P178" s="17"/>
      <c r="Q178" s="15">
        <v>42838</v>
      </c>
      <c r="R178" s="9">
        <v>37904.370000000003</v>
      </c>
      <c r="S178" s="16">
        <f t="shared" si="67"/>
        <v>0</v>
      </c>
      <c r="T178" s="17">
        <f t="shared" si="68"/>
        <v>103.18401686905017</v>
      </c>
      <c r="U178" s="17"/>
      <c r="V178" s="15">
        <v>42838</v>
      </c>
      <c r="W178" s="9">
        <v>1517.11</v>
      </c>
      <c r="X178" s="16">
        <f t="shared" si="76"/>
        <v>3.6266286859731878E-4</v>
      </c>
      <c r="Y178" s="9">
        <f t="shared" si="57"/>
        <v>3.6469196655231073E-5</v>
      </c>
      <c r="Z178" s="17">
        <f t="shared" si="69"/>
        <v>102.91422175490966</v>
      </c>
      <c r="AA178" s="17">
        <f t="shared" si="70"/>
        <v>103.57880006058805</v>
      </c>
      <c r="AB178" s="17">
        <f t="shared" si="71"/>
        <v>102.87691211884821</v>
      </c>
      <c r="AC178" s="17">
        <f t="shared" si="71"/>
        <v>103.53747493438645</v>
      </c>
      <c r="AD178" s="17"/>
      <c r="AE178" s="15">
        <v>42838</v>
      </c>
      <c r="AF178" s="9">
        <v>62317.94</v>
      </c>
      <c r="AG178" s="16">
        <f t="shared" si="72"/>
        <v>0</v>
      </c>
      <c r="AH178" s="17">
        <f t="shared" si="73"/>
        <v>102.84294561042331</v>
      </c>
      <c r="AI178" s="17"/>
      <c r="AJ178" s="17"/>
      <c r="AK178" s="15">
        <v>42838</v>
      </c>
      <c r="AL178" s="9">
        <v>39892.550000000003</v>
      </c>
      <c r="AM178" s="16">
        <f t="shared" si="74"/>
        <v>0</v>
      </c>
      <c r="AN178" s="17">
        <f t="shared" si="75"/>
        <v>102.95980849512523</v>
      </c>
      <c r="AO178" s="17"/>
      <c r="AP178" s="17"/>
      <c r="AQ178" s="9">
        <f t="shared" si="58"/>
        <v>102.13068301491516</v>
      </c>
      <c r="AR178" s="9">
        <f t="shared" si="59"/>
        <v>103.18401686905017</v>
      </c>
      <c r="AS178" s="9">
        <f t="shared" si="60"/>
        <v>102.89978132555188</v>
      </c>
      <c r="AT178" s="17"/>
      <c r="AU178" s="17"/>
      <c r="AV178" s="17"/>
      <c r="AW178" s="17"/>
      <c r="AX178" s="15"/>
    </row>
    <row r="179" spans="2:50" x14ac:dyDescent="0.2">
      <c r="B179" s="15">
        <v>42839</v>
      </c>
      <c r="C179" s="9">
        <v>36393.769999999997</v>
      </c>
      <c r="D179" s="16">
        <f t="shared" si="61"/>
        <v>7.3610691011083418E-4</v>
      </c>
      <c r="E179" s="17">
        <f t="shared" si="62"/>
        <v>102.20586211641678</v>
      </c>
      <c r="F179" s="17"/>
      <c r="G179" s="15">
        <v>42839</v>
      </c>
      <c r="H179" s="9">
        <v>36212.81</v>
      </c>
      <c r="I179" s="16">
        <f t="shared" si="63"/>
        <v>8.2359096161410683E-4</v>
      </c>
      <c r="J179" s="17">
        <f t="shared" si="64"/>
        <v>103.26006743177555</v>
      </c>
      <c r="K179" s="17"/>
      <c r="L179" s="15">
        <v>42839</v>
      </c>
      <c r="M179" s="9">
        <v>40204.92</v>
      </c>
      <c r="N179" s="16">
        <f t="shared" si="65"/>
        <v>6.6902218226672083E-4</v>
      </c>
      <c r="O179" s="17">
        <f t="shared" si="66"/>
        <v>103.17512090156832</v>
      </c>
      <c r="P179" s="17"/>
      <c r="Q179" s="15">
        <v>42839</v>
      </c>
      <c r="R179" s="9">
        <v>37932.620000000003</v>
      </c>
      <c r="S179" s="16">
        <f t="shared" si="67"/>
        <v>7.4529665049172245E-4</v>
      </c>
      <c r="T179" s="17">
        <f t="shared" si="68"/>
        <v>103.26091957120695</v>
      </c>
      <c r="U179" s="17"/>
      <c r="V179" s="15">
        <v>42839</v>
      </c>
      <c r="W179" s="9">
        <v>1517.3</v>
      </c>
      <c r="X179" s="16">
        <f t="shared" si="76"/>
        <v>1.2523811720965838E-4</v>
      </c>
      <c r="Y179" s="9">
        <f t="shared" si="57"/>
        <v>3.6469196655231073E-5</v>
      </c>
      <c r="Z179" s="17">
        <f t="shared" si="69"/>
        <v>102.92711053827634</v>
      </c>
      <c r="AA179" s="17">
        <f t="shared" si="70"/>
        <v>103.5955495101192</v>
      </c>
      <c r="AB179" s="17">
        <f t="shared" si="71"/>
        <v>102.91422175490966</v>
      </c>
      <c r="AC179" s="17">
        <f t="shared" si="71"/>
        <v>103.57880006058805</v>
      </c>
      <c r="AD179" s="17"/>
      <c r="AE179" s="15">
        <v>42839</v>
      </c>
      <c r="AF179" s="9">
        <v>62363.62</v>
      </c>
      <c r="AG179" s="16">
        <f t="shared" si="72"/>
        <v>7.3301524408542207E-4</v>
      </c>
      <c r="AH179" s="17">
        <f t="shared" si="73"/>
        <v>102.9183310573024</v>
      </c>
      <c r="AI179" s="17"/>
      <c r="AJ179" s="17"/>
      <c r="AK179" s="15">
        <v>42839</v>
      </c>
      <c r="AL179" s="9">
        <v>39917.199999999997</v>
      </c>
      <c r="AM179" s="16">
        <f t="shared" si="74"/>
        <v>6.1790986036225348E-4</v>
      </c>
      <c r="AN179" s="17">
        <f t="shared" si="75"/>
        <v>103.02342837601537</v>
      </c>
      <c r="AO179" s="17"/>
      <c r="AP179" s="17"/>
      <c r="AQ179" s="9">
        <f t="shared" si="58"/>
        <v>102.20586211641678</v>
      </c>
      <c r="AR179" s="9">
        <f t="shared" si="59"/>
        <v>103.26091957120695</v>
      </c>
      <c r="AS179" s="9">
        <f t="shared" si="60"/>
        <v>102.97395490904756</v>
      </c>
      <c r="AT179" s="17"/>
      <c r="AU179" s="17"/>
      <c r="AV179" s="17"/>
      <c r="AW179" s="17"/>
      <c r="AX179" s="15"/>
    </row>
    <row r="180" spans="2:50" x14ac:dyDescent="0.2">
      <c r="B180" s="15">
        <v>42840</v>
      </c>
      <c r="C180" s="9">
        <v>36393.769999999997</v>
      </c>
      <c r="D180" s="16">
        <f t="shared" si="61"/>
        <v>0</v>
      </c>
      <c r="E180" s="17">
        <f t="shared" si="62"/>
        <v>102.20586211641678</v>
      </c>
      <c r="F180" s="17"/>
      <c r="G180" s="15">
        <v>42840</v>
      </c>
      <c r="H180" s="9">
        <v>36212.81</v>
      </c>
      <c r="I180" s="16">
        <f t="shared" si="63"/>
        <v>0</v>
      </c>
      <c r="J180" s="17">
        <f t="shared" si="64"/>
        <v>103.26006743177555</v>
      </c>
      <c r="K180" s="17"/>
      <c r="L180" s="15">
        <v>42840</v>
      </c>
      <c r="M180" s="9">
        <v>40204.92</v>
      </c>
      <c r="N180" s="16">
        <f t="shared" si="65"/>
        <v>0</v>
      </c>
      <c r="O180" s="17">
        <f t="shared" si="66"/>
        <v>103.17512090156832</v>
      </c>
      <c r="P180" s="17"/>
      <c r="Q180" s="15">
        <v>42840</v>
      </c>
      <c r="R180" s="9">
        <v>37932.620000000003</v>
      </c>
      <c r="S180" s="16">
        <f t="shared" si="67"/>
        <v>0</v>
      </c>
      <c r="T180" s="17">
        <f t="shared" si="68"/>
        <v>103.26091957120695</v>
      </c>
      <c r="U180" s="17"/>
      <c r="V180" s="15">
        <v>42840</v>
      </c>
      <c r="W180" s="9">
        <v>1517.5</v>
      </c>
      <c r="X180" s="16">
        <f t="shared" si="76"/>
        <v>1.3181308903975619E-4</v>
      </c>
      <c r="Y180" s="9">
        <f t="shared" si="57"/>
        <v>3.6469196655231073E-5</v>
      </c>
      <c r="Z180" s="17">
        <f t="shared" si="69"/>
        <v>102.94067767866233</v>
      </c>
      <c r="AA180" s="17">
        <f t="shared" si="70"/>
        <v>103.61298280597859</v>
      </c>
      <c r="AB180" s="17">
        <f t="shared" si="71"/>
        <v>102.92711053827634</v>
      </c>
      <c r="AC180" s="17">
        <f t="shared" si="71"/>
        <v>103.5955495101192</v>
      </c>
      <c r="AD180" s="17"/>
      <c r="AE180" s="15">
        <v>42840</v>
      </c>
      <c r="AF180" s="9">
        <v>62363.62</v>
      </c>
      <c r="AG180" s="16">
        <f t="shared" si="72"/>
        <v>0</v>
      </c>
      <c r="AH180" s="17">
        <f t="shared" si="73"/>
        <v>102.9183310573024</v>
      </c>
      <c r="AI180" s="17"/>
      <c r="AJ180" s="17"/>
      <c r="AK180" s="15">
        <v>42840</v>
      </c>
      <c r="AL180" s="9">
        <v>39917.199999999997</v>
      </c>
      <c r="AM180" s="16">
        <f t="shared" si="74"/>
        <v>0</v>
      </c>
      <c r="AN180" s="17">
        <f t="shared" si="75"/>
        <v>103.02342837601537</v>
      </c>
      <c r="AO180" s="17"/>
      <c r="AP180" s="17"/>
      <c r="AQ180" s="9">
        <f t="shared" si="58"/>
        <v>102.20586211641678</v>
      </c>
      <c r="AR180" s="9">
        <f t="shared" si="59"/>
        <v>103.26091957120695</v>
      </c>
      <c r="AS180" s="9">
        <f t="shared" si="60"/>
        <v>102.97395490904756</v>
      </c>
      <c r="AT180" s="17"/>
      <c r="AU180" s="17"/>
      <c r="AV180" s="17"/>
      <c r="AW180" s="17"/>
      <c r="AX180" s="15"/>
    </row>
    <row r="181" spans="2:50" x14ac:dyDescent="0.2">
      <c r="B181" s="15">
        <v>42841</v>
      </c>
      <c r="C181" s="9">
        <v>36393.769999999997</v>
      </c>
      <c r="D181" s="16">
        <f t="shared" si="61"/>
        <v>0</v>
      </c>
      <c r="E181" s="17">
        <f t="shared" si="62"/>
        <v>102.20586211641678</v>
      </c>
      <c r="F181" s="17"/>
      <c r="G181" s="15">
        <v>42841</v>
      </c>
      <c r="H181" s="9">
        <v>36212.81</v>
      </c>
      <c r="I181" s="16">
        <f t="shared" si="63"/>
        <v>0</v>
      </c>
      <c r="J181" s="17">
        <f t="shared" si="64"/>
        <v>103.26006743177555</v>
      </c>
      <c r="K181" s="17"/>
      <c r="L181" s="15">
        <v>42841</v>
      </c>
      <c r="M181" s="9">
        <v>40204.92</v>
      </c>
      <c r="N181" s="16">
        <f t="shared" si="65"/>
        <v>0</v>
      </c>
      <c r="O181" s="17">
        <f t="shared" si="66"/>
        <v>103.17512090156832</v>
      </c>
      <c r="P181" s="17"/>
      <c r="Q181" s="15">
        <v>42841</v>
      </c>
      <c r="R181" s="9">
        <v>37932.620000000003</v>
      </c>
      <c r="S181" s="16">
        <f t="shared" si="67"/>
        <v>0</v>
      </c>
      <c r="T181" s="17">
        <f t="shared" si="68"/>
        <v>103.26091957120695</v>
      </c>
      <c r="U181" s="17"/>
      <c r="V181" s="15">
        <v>42841</v>
      </c>
      <c r="W181" s="9">
        <v>1517.68</v>
      </c>
      <c r="X181" s="16">
        <f t="shared" si="76"/>
        <v>1.1861614497532535E-4</v>
      </c>
      <c r="Y181" s="9">
        <f t="shared" si="57"/>
        <v>3.6469196655231073E-5</v>
      </c>
      <c r="Z181" s="17">
        <f t="shared" si="69"/>
        <v>102.95288810500972</v>
      </c>
      <c r="AA181" s="17">
        <f t="shared" si="70"/>
        <v>103.62905166081441</v>
      </c>
      <c r="AB181" s="17">
        <f t="shared" si="71"/>
        <v>102.94067767866233</v>
      </c>
      <c r="AC181" s="17">
        <f t="shared" si="71"/>
        <v>103.61298280597859</v>
      </c>
      <c r="AD181" s="17"/>
      <c r="AE181" s="15">
        <v>42841</v>
      </c>
      <c r="AF181" s="9">
        <v>62363.62</v>
      </c>
      <c r="AG181" s="16">
        <f t="shared" si="72"/>
        <v>0</v>
      </c>
      <c r="AH181" s="17">
        <f t="shared" si="73"/>
        <v>102.9183310573024</v>
      </c>
      <c r="AI181" s="17"/>
      <c r="AJ181" s="17"/>
      <c r="AK181" s="15">
        <v>42841</v>
      </c>
      <c r="AL181" s="9">
        <v>39917.199999999997</v>
      </c>
      <c r="AM181" s="16">
        <f t="shared" si="74"/>
        <v>0</v>
      </c>
      <c r="AN181" s="17">
        <f t="shared" si="75"/>
        <v>103.02342837601537</v>
      </c>
      <c r="AO181" s="17"/>
      <c r="AP181" s="17"/>
      <c r="AQ181" s="9">
        <f t="shared" si="58"/>
        <v>102.20586211641678</v>
      </c>
      <c r="AR181" s="9">
        <f t="shared" si="59"/>
        <v>103.26091957120695</v>
      </c>
      <c r="AS181" s="9">
        <f t="shared" si="60"/>
        <v>102.97395490904756</v>
      </c>
      <c r="AT181" s="17"/>
      <c r="AU181" s="17"/>
      <c r="AV181" s="17"/>
      <c r="AW181" s="17"/>
      <c r="AX181" s="15"/>
    </row>
    <row r="182" spans="2:50" x14ac:dyDescent="0.2">
      <c r="B182" s="15">
        <v>42842</v>
      </c>
      <c r="C182" s="9">
        <v>36430.32</v>
      </c>
      <c r="D182" s="16">
        <f t="shared" si="61"/>
        <v>1.004292767690762E-3</v>
      </c>
      <c r="E182" s="17">
        <f t="shared" si="62"/>
        <v>102.3085067245559</v>
      </c>
      <c r="F182" s="17"/>
      <c r="G182" s="15">
        <v>42842</v>
      </c>
      <c r="H182" s="9">
        <v>36243.72</v>
      </c>
      <c r="I182" s="16">
        <f t="shared" si="63"/>
        <v>8.5356535435954228E-4</v>
      </c>
      <c r="J182" s="17">
        <f t="shared" si="64"/>
        <v>103.34820664782414</v>
      </c>
      <c r="K182" s="17"/>
      <c r="L182" s="15">
        <v>42842</v>
      </c>
      <c r="M182" s="9">
        <v>40245.949999999997</v>
      </c>
      <c r="N182" s="16">
        <f t="shared" si="65"/>
        <v>1.0205218664780524E-3</v>
      </c>
      <c r="O182" s="17">
        <f t="shared" si="66"/>
        <v>103.28041336852489</v>
      </c>
      <c r="P182" s="17"/>
      <c r="Q182" s="15">
        <v>42842</v>
      </c>
      <c r="R182" s="9">
        <v>37963.5</v>
      </c>
      <c r="S182" s="16">
        <f t="shared" si="67"/>
        <v>8.140750625713622E-4</v>
      </c>
      <c r="T182" s="17">
        <f t="shared" si="68"/>
        <v>103.34498171076807</v>
      </c>
      <c r="U182" s="17"/>
      <c r="V182" s="15">
        <v>42842</v>
      </c>
      <c r="W182" s="9">
        <v>1522.13</v>
      </c>
      <c r="X182" s="16">
        <f t="shared" si="76"/>
        <v>2.9321069000052269E-3</v>
      </c>
      <c r="Y182" s="9">
        <f t="shared" si="57"/>
        <v>3.6469196655231073E-5</v>
      </c>
      <c r="Z182" s="17">
        <f t="shared" si="69"/>
        <v>103.25475697859788</v>
      </c>
      <c r="AA182" s="17">
        <f t="shared" si="70"/>
        <v>103.9366823864943</v>
      </c>
      <c r="AB182" s="17">
        <f t="shared" si="71"/>
        <v>102.95288810500972</v>
      </c>
      <c r="AC182" s="17">
        <f t="shared" si="71"/>
        <v>103.62905166081441</v>
      </c>
      <c r="AD182" s="17"/>
      <c r="AE182" s="15">
        <v>42842</v>
      </c>
      <c r="AF182" s="9">
        <v>62416.76</v>
      </c>
      <c r="AG182" s="16">
        <f t="shared" si="72"/>
        <v>8.5209934894736605E-4</v>
      </c>
      <c r="AH182" s="17">
        <f t="shared" si="73"/>
        <v>103.00602770019107</v>
      </c>
      <c r="AI182" s="17"/>
      <c r="AJ182" s="17"/>
      <c r="AK182" s="15">
        <v>42842</v>
      </c>
      <c r="AL182" s="9">
        <v>39932.370000000003</v>
      </c>
      <c r="AM182" s="16">
        <f t="shared" si="74"/>
        <v>3.8003667591923751E-4</v>
      </c>
      <c r="AN182" s="17">
        <f t="shared" si="75"/>
        <v>103.0625810572772</v>
      </c>
      <c r="AO182" s="17"/>
      <c r="AP182" s="17"/>
      <c r="AQ182" s="9">
        <f t="shared" si="58"/>
        <v>102.3085067245559</v>
      </c>
      <c r="AR182" s="9">
        <f t="shared" si="59"/>
        <v>103.34820664782414</v>
      </c>
      <c r="AS182" s="9">
        <f t="shared" si="60"/>
        <v>103.0584528681902</v>
      </c>
      <c r="AT182" s="17"/>
      <c r="AU182" s="17"/>
      <c r="AV182" s="17"/>
      <c r="AW182" s="17"/>
      <c r="AX182" s="15"/>
    </row>
    <row r="183" spans="2:50" x14ac:dyDescent="0.2">
      <c r="B183" s="15">
        <v>42843</v>
      </c>
      <c r="C183" s="9">
        <v>36567.11</v>
      </c>
      <c r="D183" s="16">
        <f t="shared" si="61"/>
        <v>3.7548393755530984E-3</v>
      </c>
      <c r="E183" s="17">
        <f t="shared" si="62"/>
        <v>102.69265873405929</v>
      </c>
      <c r="F183" s="17"/>
      <c r="G183" s="15">
        <v>42843</v>
      </c>
      <c r="H183" s="9">
        <v>36393.46</v>
      </c>
      <c r="I183" s="16">
        <f t="shared" si="63"/>
        <v>4.1314743630067596E-3</v>
      </c>
      <c r="J183" s="17">
        <f t="shared" si="64"/>
        <v>103.77518711405236</v>
      </c>
      <c r="K183" s="17"/>
      <c r="L183" s="15">
        <v>42843</v>
      </c>
      <c r="M183" s="9">
        <v>40414.07</v>
      </c>
      <c r="N183" s="16">
        <f t="shared" si="65"/>
        <v>4.1773147360169016E-3</v>
      </c>
      <c r="O183" s="17">
        <f t="shared" si="66"/>
        <v>103.71184816123115</v>
      </c>
      <c r="P183" s="17"/>
      <c r="Q183" s="15">
        <v>42843</v>
      </c>
      <c r="R183" s="9">
        <v>38116.51</v>
      </c>
      <c r="S183" s="16">
        <f t="shared" si="67"/>
        <v>4.0304503009469528E-3</v>
      </c>
      <c r="T183" s="17">
        <f t="shared" si="68"/>
        <v>103.7615085234056</v>
      </c>
      <c r="U183" s="17"/>
      <c r="V183" s="15">
        <v>42843</v>
      </c>
      <c r="W183" s="9">
        <v>1520.96</v>
      </c>
      <c r="X183" s="16">
        <f t="shared" si="76"/>
        <v>-7.6865970712103326E-4</v>
      </c>
      <c r="Y183" s="9">
        <f t="shared" si="57"/>
        <v>3.6469196655231073E-5</v>
      </c>
      <c r="Z183" s="17">
        <f t="shared" si="69"/>
        <v>103.17538920733986</v>
      </c>
      <c r="AA183" s="17">
        <f t="shared" si="70"/>
        <v>103.86058093396161</v>
      </c>
      <c r="AB183" s="17">
        <f t="shared" si="71"/>
        <v>103.25475697859788</v>
      </c>
      <c r="AC183" s="17">
        <f t="shared" si="71"/>
        <v>103.9366823864943</v>
      </c>
      <c r="AD183" s="17"/>
      <c r="AE183" s="15">
        <v>42843</v>
      </c>
      <c r="AF183" s="9">
        <v>62663.59</v>
      </c>
      <c r="AG183" s="16">
        <f t="shared" si="72"/>
        <v>3.9545468236414916E-3</v>
      </c>
      <c r="AH183" s="17">
        <f t="shared" si="73"/>
        <v>103.41336985984879</v>
      </c>
      <c r="AI183" s="17"/>
      <c r="AJ183" s="17"/>
      <c r="AK183" s="15">
        <v>42843</v>
      </c>
      <c r="AL183" s="9">
        <v>40019.61</v>
      </c>
      <c r="AM183" s="16">
        <f t="shared" si="74"/>
        <v>2.1846937709932845E-3</v>
      </c>
      <c r="AN183" s="17">
        <f t="shared" si="75"/>
        <v>103.28774123613552</v>
      </c>
      <c r="AO183" s="17"/>
      <c r="AP183" s="17"/>
      <c r="AQ183" s="9">
        <f t="shared" si="58"/>
        <v>102.69265873405929</v>
      </c>
      <c r="AR183" s="9">
        <f t="shared" si="59"/>
        <v>103.77518711405236</v>
      </c>
      <c r="AS183" s="9">
        <f t="shared" si="60"/>
        <v>103.44038560478877</v>
      </c>
      <c r="AT183" s="17"/>
      <c r="AU183" s="17"/>
      <c r="AV183" s="17"/>
      <c r="AW183" s="17"/>
      <c r="AX183" s="15"/>
    </row>
    <row r="184" spans="2:50" x14ac:dyDescent="0.2">
      <c r="B184" s="15">
        <v>42844</v>
      </c>
      <c r="C184" s="9">
        <v>36567.11</v>
      </c>
      <c r="D184" s="16">
        <f t="shared" si="61"/>
        <v>0</v>
      </c>
      <c r="E184" s="17">
        <f t="shared" si="62"/>
        <v>102.69265873405929</v>
      </c>
      <c r="F184" s="17"/>
      <c r="G184" s="15">
        <v>42844</v>
      </c>
      <c r="H184" s="9">
        <v>36393.46</v>
      </c>
      <c r="I184" s="16">
        <f t="shared" si="63"/>
        <v>0</v>
      </c>
      <c r="J184" s="17">
        <f t="shared" si="64"/>
        <v>103.77518711405236</v>
      </c>
      <c r="K184" s="17"/>
      <c r="L184" s="15">
        <v>42844</v>
      </c>
      <c r="M184" s="9">
        <v>40414.07</v>
      </c>
      <c r="N184" s="16">
        <f t="shared" si="65"/>
        <v>0</v>
      </c>
      <c r="O184" s="17">
        <f t="shared" si="66"/>
        <v>103.71184816123115</v>
      </c>
      <c r="P184" s="17"/>
      <c r="Q184" s="15">
        <v>42844</v>
      </c>
      <c r="R184" s="9">
        <v>38116.51</v>
      </c>
      <c r="S184" s="16">
        <f t="shared" si="67"/>
        <v>0</v>
      </c>
      <c r="T184" s="17">
        <f t="shared" si="68"/>
        <v>103.7615085234056</v>
      </c>
      <c r="U184" s="17"/>
      <c r="V184" s="15">
        <v>42844</v>
      </c>
      <c r="W184" s="9">
        <v>1521.16</v>
      </c>
      <c r="X184" s="16">
        <f t="shared" si="76"/>
        <v>1.3149589732797118E-4</v>
      </c>
      <c r="Y184" s="9">
        <f t="shared" si="57"/>
        <v>3.6469196655231073E-5</v>
      </c>
      <c r="Z184" s="17">
        <f t="shared" si="69"/>
        <v>103.18895634772585</v>
      </c>
      <c r="AA184" s="17">
        <f t="shared" si="70"/>
        <v>103.87802588619934</v>
      </c>
      <c r="AB184" s="17">
        <f t="shared" si="71"/>
        <v>103.17538920733986</v>
      </c>
      <c r="AC184" s="17">
        <f t="shared" si="71"/>
        <v>103.86058093396161</v>
      </c>
      <c r="AD184" s="17"/>
      <c r="AE184" s="15">
        <v>42844</v>
      </c>
      <c r="AF184" s="9">
        <v>62663.59</v>
      </c>
      <c r="AG184" s="16">
        <f t="shared" si="72"/>
        <v>0</v>
      </c>
      <c r="AH184" s="17">
        <f t="shared" si="73"/>
        <v>103.41336985984879</v>
      </c>
      <c r="AI184" s="17"/>
      <c r="AJ184" s="17"/>
      <c r="AK184" s="15">
        <v>42844</v>
      </c>
      <c r="AL184" s="9">
        <v>40019.61</v>
      </c>
      <c r="AM184" s="16">
        <f t="shared" si="74"/>
        <v>0</v>
      </c>
      <c r="AN184" s="17">
        <f t="shared" si="75"/>
        <v>103.28774123613552</v>
      </c>
      <c r="AO184" s="17"/>
      <c r="AP184" s="17"/>
      <c r="AQ184" s="9">
        <f t="shared" si="58"/>
        <v>102.69265873405929</v>
      </c>
      <c r="AR184" s="9">
        <f t="shared" si="59"/>
        <v>103.77518711405236</v>
      </c>
      <c r="AS184" s="9">
        <f t="shared" si="60"/>
        <v>103.44038560478877</v>
      </c>
      <c r="AT184" s="17"/>
      <c r="AU184" s="17"/>
      <c r="AV184" s="17"/>
      <c r="AW184" s="17"/>
      <c r="AX184" s="15"/>
    </row>
    <row r="185" spans="2:50" x14ac:dyDescent="0.2">
      <c r="B185" s="15">
        <v>42845</v>
      </c>
      <c r="C185" s="9">
        <v>36505.480000000003</v>
      </c>
      <c r="D185" s="16">
        <f t="shared" si="61"/>
        <v>-1.6853943338699384E-3</v>
      </c>
      <c r="E185" s="17">
        <f t="shared" si="62"/>
        <v>102.51958110889888</v>
      </c>
      <c r="G185" s="15">
        <v>42845</v>
      </c>
      <c r="H185" s="9">
        <v>36341.75</v>
      </c>
      <c r="I185" s="16">
        <f t="shared" si="63"/>
        <v>-1.4208596819318409E-3</v>
      </c>
      <c r="J185" s="17">
        <f t="shared" si="64"/>
        <v>103.62773713469707</v>
      </c>
      <c r="L185" s="15">
        <v>42845</v>
      </c>
      <c r="M185" s="9">
        <v>40356.17</v>
      </c>
      <c r="N185" s="16">
        <f t="shared" si="65"/>
        <v>-1.4326693649019395E-3</v>
      </c>
      <c r="O185" s="17">
        <f t="shared" si="66"/>
        <v>103.56326337359319</v>
      </c>
      <c r="Q185" s="15">
        <v>42845</v>
      </c>
      <c r="R185" s="9">
        <v>38069.370000000003</v>
      </c>
      <c r="S185" s="16">
        <f t="shared" si="67"/>
        <v>-1.2367344229573529E-3</v>
      </c>
      <c r="T185" s="17">
        <f t="shared" si="68"/>
        <v>103.63318309403672</v>
      </c>
      <c r="V185" s="15">
        <v>42845</v>
      </c>
      <c r="W185" s="9">
        <v>1520.28</v>
      </c>
      <c r="X185" s="16">
        <f t="shared" si="76"/>
        <v>-5.7850587709384893E-4</v>
      </c>
      <c r="Y185" s="9">
        <f t="shared" si="57"/>
        <v>3.6469196655231073E-5</v>
      </c>
      <c r="Z185" s="17">
        <f t="shared" si="69"/>
        <v>103.12926093002751</v>
      </c>
      <c r="AA185" s="17">
        <f t="shared" si="70"/>
        <v>103.82172018587747</v>
      </c>
      <c r="AB185" s="17">
        <f t="shared" si="71"/>
        <v>103.18895634772585</v>
      </c>
      <c r="AC185" s="17">
        <f t="shared" si="71"/>
        <v>103.87802588619934</v>
      </c>
      <c r="AD185" s="17"/>
      <c r="AE185" s="15">
        <v>42845</v>
      </c>
      <c r="AF185" s="9">
        <v>62567.71</v>
      </c>
      <c r="AG185" s="16">
        <f t="shared" si="72"/>
        <v>-1.5300751201774432E-3</v>
      </c>
      <c r="AH185" s="17">
        <f t="shared" si="73"/>
        <v>103.25513963553253</v>
      </c>
      <c r="AI185" s="17"/>
      <c r="AJ185" s="17"/>
      <c r="AK185" s="15">
        <v>42845</v>
      </c>
      <c r="AL185" s="9">
        <v>39993.660000000003</v>
      </c>
      <c r="AM185" s="16">
        <f t="shared" si="74"/>
        <v>-6.4843210615983526E-4</v>
      </c>
      <c r="AN185" s="17">
        <f t="shared" si="75"/>
        <v>103.22076614854528</v>
      </c>
      <c r="AO185" s="17"/>
      <c r="AP185" s="17"/>
      <c r="AQ185" s="9">
        <f t="shared" si="58"/>
        <v>102.51958110889888</v>
      </c>
      <c r="AR185" s="9">
        <f t="shared" si="59"/>
        <v>103.63318309403672</v>
      </c>
      <c r="AS185" s="9">
        <f t="shared" si="60"/>
        <v>103.30327841588394</v>
      </c>
      <c r="AT185" s="17"/>
      <c r="AU185" s="17"/>
      <c r="AV185" s="17"/>
      <c r="AW185" s="17"/>
      <c r="AX185" s="15"/>
    </row>
    <row r="186" spans="2:50" x14ac:dyDescent="0.2">
      <c r="B186" s="15">
        <v>42846</v>
      </c>
      <c r="C186" s="9">
        <v>36499.910000000003</v>
      </c>
      <c r="D186" s="16">
        <f t="shared" si="61"/>
        <v>-1.5257983184990831E-4</v>
      </c>
      <c r="E186" s="17">
        <f t="shared" si="62"/>
        <v>102.50393868845195</v>
      </c>
      <c r="G186" s="15">
        <v>42846</v>
      </c>
      <c r="H186" s="9">
        <v>36338.639999999999</v>
      </c>
      <c r="I186" s="16">
        <f t="shared" si="63"/>
        <v>-8.5576506359763549E-5</v>
      </c>
      <c r="J186" s="17">
        <f t="shared" si="64"/>
        <v>103.61886903499112</v>
      </c>
      <c r="L186" s="15">
        <v>42846</v>
      </c>
      <c r="M186" s="9">
        <v>40342.61</v>
      </c>
      <c r="N186" s="16">
        <f t="shared" si="65"/>
        <v>-3.3600809987666125E-4</v>
      </c>
      <c r="O186" s="17">
        <f t="shared" si="66"/>
        <v>103.52846527825</v>
      </c>
      <c r="Q186" s="15">
        <v>42846</v>
      </c>
      <c r="R186" s="9">
        <v>38056.449999999997</v>
      </c>
      <c r="S186" s="16">
        <f t="shared" si="67"/>
        <v>-3.3938045205383904E-4</v>
      </c>
      <c r="T186" s="17">
        <f t="shared" si="68"/>
        <v>103.5980120175105</v>
      </c>
      <c r="V186" s="15">
        <v>42846</v>
      </c>
      <c r="W186" s="9">
        <v>1519.91</v>
      </c>
      <c r="X186" s="16">
        <f t="shared" si="76"/>
        <v>-2.4337622016989968E-4</v>
      </c>
      <c r="Y186" s="9">
        <f t="shared" si="57"/>
        <v>3.6469196655231073E-5</v>
      </c>
      <c r="Z186" s="17">
        <f t="shared" si="69"/>
        <v>103.10416172031344</v>
      </c>
      <c r="AA186" s="17">
        <f t="shared" si="70"/>
        <v>103.80023874277764</v>
      </c>
      <c r="AB186" s="17">
        <f t="shared" si="71"/>
        <v>103.12926093002751</v>
      </c>
      <c r="AC186" s="17">
        <f t="shared" si="71"/>
        <v>103.82172018587747</v>
      </c>
      <c r="AD186" s="17"/>
      <c r="AE186" s="15">
        <v>42846</v>
      </c>
      <c r="AF186" s="9">
        <v>62559.13</v>
      </c>
      <c r="AG186" s="16">
        <f t="shared" si="72"/>
        <v>-1.3713143728610877E-4</v>
      </c>
      <c r="AH186" s="17">
        <f t="shared" si="73"/>
        <v>103.24098010982713</v>
      </c>
      <c r="AI186" s="17"/>
      <c r="AJ186" s="17"/>
      <c r="AK186" s="15">
        <v>42846</v>
      </c>
      <c r="AL186" s="9">
        <v>39998.44</v>
      </c>
      <c r="AM186" s="16">
        <f t="shared" si="74"/>
        <v>1.1951894375261674E-4</v>
      </c>
      <c r="AN186" s="17">
        <f t="shared" si="75"/>
        <v>103.23310298548869</v>
      </c>
      <c r="AO186" s="17"/>
      <c r="AP186" s="17"/>
      <c r="AQ186" s="9">
        <f t="shared" si="58"/>
        <v>102.50393868845195</v>
      </c>
      <c r="AR186" s="9">
        <f t="shared" si="59"/>
        <v>103.61886903499112</v>
      </c>
      <c r="AS186" s="9">
        <f t="shared" si="60"/>
        <v>103.28722801908657</v>
      </c>
      <c r="AT186" s="17"/>
      <c r="AU186" s="17"/>
      <c r="AV186" s="17"/>
      <c r="AW186" s="17"/>
      <c r="AX186" s="15"/>
    </row>
    <row r="187" spans="2:50" x14ac:dyDescent="0.2">
      <c r="B187" s="15">
        <v>42847</v>
      </c>
      <c r="C187" s="9">
        <v>36499.910000000003</v>
      </c>
      <c r="D187" s="16">
        <f t="shared" si="61"/>
        <v>0</v>
      </c>
      <c r="E187" s="17">
        <f t="shared" si="62"/>
        <v>102.50393868845195</v>
      </c>
      <c r="G187" s="15">
        <v>42847</v>
      </c>
      <c r="H187" s="9">
        <v>36338.639999999999</v>
      </c>
      <c r="I187" s="16">
        <f t="shared" si="63"/>
        <v>0</v>
      </c>
      <c r="J187" s="17">
        <f t="shared" si="64"/>
        <v>103.61886903499112</v>
      </c>
      <c r="L187" s="15">
        <v>42847</v>
      </c>
      <c r="M187" s="9">
        <v>40342.61</v>
      </c>
      <c r="N187" s="16">
        <f t="shared" si="65"/>
        <v>0</v>
      </c>
      <c r="O187" s="17">
        <f t="shared" si="66"/>
        <v>103.52846527825</v>
      </c>
      <c r="Q187" s="15">
        <v>42847</v>
      </c>
      <c r="R187" s="9">
        <v>38056.449999999997</v>
      </c>
      <c r="S187" s="16">
        <f t="shared" si="67"/>
        <v>0</v>
      </c>
      <c r="T187" s="17">
        <f t="shared" si="68"/>
        <v>103.5980120175105</v>
      </c>
      <c r="V187" s="15">
        <v>42847</v>
      </c>
      <c r="W187" s="9">
        <v>1520.08</v>
      </c>
      <c r="X187" s="16">
        <f t="shared" si="76"/>
        <v>1.1184872788505551E-4</v>
      </c>
      <c r="Y187" s="9">
        <f t="shared" si="57"/>
        <v>3.6469196655231073E-5</v>
      </c>
      <c r="Z187" s="17">
        <f t="shared" si="69"/>
        <v>103.11569378964151</v>
      </c>
      <c r="AA187" s="17">
        <f t="shared" si="70"/>
        <v>103.81563417875475</v>
      </c>
      <c r="AB187" s="17">
        <f t="shared" si="71"/>
        <v>103.10416172031344</v>
      </c>
      <c r="AC187" s="17">
        <f t="shared" si="71"/>
        <v>103.80023874277764</v>
      </c>
      <c r="AD187" s="17"/>
      <c r="AE187" s="15">
        <v>42847</v>
      </c>
      <c r="AF187" s="9">
        <v>62559.13</v>
      </c>
      <c r="AG187" s="16">
        <f t="shared" si="72"/>
        <v>0</v>
      </c>
      <c r="AH187" s="17">
        <f t="shared" si="73"/>
        <v>103.24098010982713</v>
      </c>
      <c r="AI187" s="17"/>
      <c r="AJ187" s="17"/>
      <c r="AK187" s="15">
        <v>42847</v>
      </c>
      <c r="AL187" s="9">
        <v>39998.44</v>
      </c>
      <c r="AM187" s="16">
        <f t="shared" si="74"/>
        <v>0</v>
      </c>
      <c r="AN187" s="17">
        <f t="shared" si="75"/>
        <v>103.23310298548869</v>
      </c>
      <c r="AO187" s="17"/>
      <c r="AP187" s="17"/>
      <c r="AQ187" s="9">
        <f t="shared" si="58"/>
        <v>102.50393868845195</v>
      </c>
      <c r="AR187" s="9">
        <f t="shared" si="59"/>
        <v>103.61886903499112</v>
      </c>
      <c r="AS187" s="9">
        <f t="shared" si="60"/>
        <v>103.28722801908657</v>
      </c>
      <c r="AT187" s="17"/>
      <c r="AU187" s="17"/>
      <c r="AV187" s="17"/>
      <c r="AW187" s="17"/>
      <c r="AX187" s="15"/>
    </row>
    <row r="188" spans="2:50" x14ac:dyDescent="0.2">
      <c r="B188" s="15">
        <v>42848</v>
      </c>
      <c r="C188" s="9">
        <v>36499.910000000003</v>
      </c>
      <c r="D188" s="16">
        <f t="shared" si="61"/>
        <v>0</v>
      </c>
      <c r="E188" s="17">
        <f t="shared" si="62"/>
        <v>102.50393868845195</v>
      </c>
      <c r="G188" s="15">
        <v>42848</v>
      </c>
      <c r="H188" s="9">
        <v>36338.639999999999</v>
      </c>
      <c r="I188" s="16">
        <f t="shared" si="63"/>
        <v>0</v>
      </c>
      <c r="J188" s="17">
        <f t="shared" si="64"/>
        <v>103.61886903499112</v>
      </c>
      <c r="L188" s="15">
        <v>42848</v>
      </c>
      <c r="M188" s="9">
        <v>40342.61</v>
      </c>
      <c r="N188" s="16">
        <f t="shared" si="65"/>
        <v>0</v>
      </c>
      <c r="O188" s="17">
        <f t="shared" si="66"/>
        <v>103.52846527825</v>
      </c>
      <c r="Q188" s="15">
        <v>42848</v>
      </c>
      <c r="R188" s="9">
        <v>38056.449999999997</v>
      </c>
      <c r="S188" s="16">
        <f t="shared" si="67"/>
        <v>0</v>
      </c>
      <c r="T188" s="17">
        <f t="shared" si="68"/>
        <v>103.5980120175105</v>
      </c>
      <c r="V188" s="15">
        <v>42848</v>
      </c>
      <c r="W188" s="9">
        <v>1520.28</v>
      </c>
      <c r="X188" s="16">
        <f t="shared" si="76"/>
        <v>1.3157202252522815E-4</v>
      </c>
      <c r="Y188" s="9">
        <f t="shared" si="57"/>
        <v>3.6469196655231073E-5</v>
      </c>
      <c r="Z188" s="17">
        <f t="shared" si="69"/>
        <v>103.12926093002751</v>
      </c>
      <c r="AA188" s="17">
        <f t="shared" si="70"/>
        <v>103.83307948449215</v>
      </c>
      <c r="AB188" s="17">
        <f t="shared" si="71"/>
        <v>103.11569378964151</v>
      </c>
      <c r="AC188" s="17">
        <f t="shared" si="71"/>
        <v>103.81563417875475</v>
      </c>
      <c r="AD188" s="17"/>
      <c r="AE188" s="15">
        <v>42848</v>
      </c>
      <c r="AF188" s="9">
        <v>62559.13</v>
      </c>
      <c r="AG188" s="16">
        <f t="shared" si="72"/>
        <v>0</v>
      </c>
      <c r="AH188" s="17">
        <f t="shared" si="73"/>
        <v>103.24098010982713</v>
      </c>
      <c r="AI188" s="17"/>
      <c r="AJ188" s="17"/>
      <c r="AK188" s="15">
        <v>42848</v>
      </c>
      <c r="AL188" s="9">
        <v>39998.44</v>
      </c>
      <c r="AM188" s="16">
        <f t="shared" si="74"/>
        <v>0</v>
      </c>
      <c r="AN188" s="17">
        <f t="shared" si="75"/>
        <v>103.23310298548869</v>
      </c>
      <c r="AO188" s="17"/>
      <c r="AP188" s="17"/>
      <c r="AQ188" s="9">
        <f t="shared" si="58"/>
        <v>102.50393868845195</v>
      </c>
      <c r="AR188" s="9">
        <f t="shared" si="59"/>
        <v>103.61886903499112</v>
      </c>
      <c r="AS188" s="9">
        <f t="shared" si="60"/>
        <v>103.28722801908657</v>
      </c>
      <c r="AT188" s="17"/>
      <c r="AU188" s="17"/>
      <c r="AV188" s="17"/>
      <c r="AW188" s="17"/>
      <c r="AX188" s="15"/>
    </row>
    <row r="189" spans="2:50" x14ac:dyDescent="0.2">
      <c r="B189" s="15">
        <v>42849</v>
      </c>
      <c r="C189" s="9">
        <v>36519.86</v>
      </c>
      <c r="D189" s="16">
        <f t="shared" si="61"/>
        <v>5.4657669018909338E-4</v>
      </c>
      <c r="E189" s="17">
        <f t="shared" si="62"/>
        <v>102.55996495199163</v>
      </c>
      <c r="G189" s="15">
        <v>42849</v>
      </c>
      <c r="H189" s="9">
        <v>36351.5</v>
      </c>
      <c r="I189" s="16">
        <f t="shared" si="63"/>
        <v>3.5389326623125328E-4</v>
      </c>
      <c r="J189" s="17">
        <f t="shared" si="64"/>
        <v>103.65553905499711</v>
      </c>
      <c r="L189" s="15">
        <v>42849</v>
      </c>
      <c r="M189" s="9">
        <v>40346.94</v>
      </c>
      <c r="N189" s="16">
        <f t="shared" si="65"/>
        <v>1.0733068584323213E-4</v>
      </c>
      <c r="O189" s="17">
        <f t="shared" si="66"/>
        <v>103.5395770594326</v>
      </c>
      <c r="Q189" s="15">
        <v>42849</v>
      </c>
      <c r="R189" s="9">
        <v>38071.769999999997</v>
      </c>
      <c r="S189" s="16">
        <f t="shared" si="67"/>
        <v>4.0255988143922394E-4</v>
      </c>
      <c r="T189" s="17">
        <f t="shared" si="68"/>
        <v>103.6397164209456</v>
      </c>
      <c r="V189" s="15">
        <v>42849</v>
      </c>
      <c r="W189" s="9">
        <v>1518.54</v>
      </c>
      <c r="X189" s="16">
        <f t="shared" si="76"/>
        <v>-1.1445260083668973E-3</v>
      </c>
      <c r="Y189" s="9">
        <f t="shared" si="57"/>
        <v>3.6469196655231073E-5</v>
      </c>
      <c r="Z189" s="17">
        <f t="shared" si="69"/>
        <v>103.01122680866943</v>
      </c>
      <c r="AA189" s="17">
        <f t="shared" si="70"/>
        <v>103.71802653348836</v>
      </c>
      <c r="AB189" s="17">
        <f t="shared" si="71"/>
        <v>103.12926093002751</v>
      </c>
      <c r="AC189" s="17">
        <f t="shared" si="71"/>
        <v>103.83307948449215</v>
      </c>
      <c r="AD189" s="17"/>
      <c r="AE189" s="15">
        <v>42849</v>
      </c>
      <c r="AF189" s="9">
        <v>62587.62</v>
      </c>
      <c r="AG189" s="16">
        <f t="shared" si="72"/>
        <v>4.554091465147625E-4</v>
      </c>
      <c r="AH189" s="17">
        <f t="shared" si="73"/>
        <v>103.2879969964643</v>
      </c>
      <c r="AI189" s="17"/>
      <c r="AJ189" s="17"/>
      <c r="AK189" s="15">
        <v>42849</v>
      </c>
      <c r="AL189" s="9">
        <v>40010.58</v>
      </c>
      <c r="AM189" s="16">
        <f t="shared" si="74"/>
        <v>3.0351183696164519E-4</v>
      </c>
      <c r="AN189" s="17">
        <f t="shared" si="75"/>
        <v>103.26443545421107</v>
      </c>
      <c r="AO189" s="17"/>
      <c r="AP189" s="17"/>
      <c r="AQ189" s="9">
        <f t="shared" si="58"/>
        <v>102.55996495199163</v>
      </c>
      <c r="AR189" s="9">
        <f t="shared" si="59"/>
        <v>103.65553905499711</v>
      </c>
      <c r="AS189" s="9">
        <f t="shared" si="60"/>
        <v>103.32453832300706</v>
      </c>
      <c r="AT189" s="17"/>
      <c r="AU189" s="17"/>
      <c r="AV189" s="17"/>
      <c r="AW189" s="17"/>
      <c r="AX189" s="15"/>
    </row>
    <row r="190" spans="2:50" x14ac:dyDescent="0.2">
      <c r="B190" s="15">
        <v>42850</v>
      </c>
      <c r="C190" s="9">
        <v>36500.949999999997</v>
      </c>
      <c r="D190" s="16">
        <f t="shared" si="61"/>
        <v>-5.1780045159000032E-4</v>
      </c>
      <c r="E190" s="17">
        <f t="shared" si="62"/>
        <v>102.50685935582443</v>
      </c>
      <c r="G190" s="15">
        <v>42850</v>
      </c>
      <c r="H190" s="9">
        <v>36333.15</v>
      </c>
      <c r="I190" s="16">
        <f t="shared" si="63"/>
        <v>-5.0479347482212944E-4</v>
      </c>
      <c r="J190" s="17">
        <f t="shared" si="64"/>
        <v>103.60321441525298</v>
      </c>
      <c r="L190" s="15">
        <v>42850</v>
      </c>
      <c r="M190" s="9">
        <v>40332.86</v>
      </c>
      <c r="N190" s="16">
        <f t="shared" si="65"/>
        <v>-3.4897318111370978E-4</v>
      </c>
      <c r="O190" s="17">
        <f t="shared" si="66"/>
        <v>103.50344452385501</v>
      </c>
      <c r="Q190" s="15">
        <v>42850</v>
      </c>
      <c r="R190" s="9">
        <v>38053.279999999999</v>
      </c>
      <c r="S190" s="16">
        <f t="shared" si="67"/>
        <v>-4.8566168581076763E-4</v>
      </c>
      <c r="T190" s="17">
        <f t="shared" si="68"/>
        <v>103.58938258155166</v>
      </c>
      <c r="V190" s="15">
        <v>42850</v>
      </c>
      <c r="W190" s="9">
        <v>1517.07</v>
      </c>
      <c r="X190" s="16">
        <f t="shared" si="76"/>
        <v>-9.6803508633291901E-4</v>
      </c>
      <c r="Y190" s="9">
        <f t="shared" si="57"/>
        <v>3.6469196655231073E-5</v>
      </c>
      <c r="Z190" s="17">
        <f t="shared" si="69"/>
        <v>102.91150832683245</v>
      </c>
      <c r="AA190" s="17">
        <f t="shared" si="70"/>
        <v>103.62140635782507</v>
      </c>
      <c r="AB190" s="17">
        <f t="shared" si="71"/>
        <v>103.01122680866943</v>
      </c>
      <c r="AC190" s="17">
        <f t="shared" si="71"/>
        <v>103.71802653348836</v>
      </c>
      <c r="AD190" s="17"/>
      <c r="AE190" s="15">
        <v>42850</v>
      </c>
      <c r="AF190" s="9">
        <v>62535.49</v>
      </c>
      <c r="AG190" s="16">
        <f t="shared" si="72"/>
        <v>-8.3291232355542366E-4</v>
      </c>
      <c r="AH190" s="17">
        <f t="shared" si="73"/>
        <v>103.2019671508906</v>
      </c>
      <c r="AI190" s="17"/>
      <c r="AJ190" s="17"/>
      <c r="AK190" s="15">
        <v>42850</v>
      </c>
      <c r="AL190" s="9">
        <v>40019.39</v>
      </c>
      <c r="AM190" s="16">
        <f t="shared" si="74"/>
        <v>2.2019175927967538E-4</v>
      </c>
      <c r="AN190" s="17">
        <f t="shared" si="75"/>
        <v>103.28717343192476</v>
      </c>
      <c r="AO190" s="17"/>
      <c r="AP190" s="17"/>
      <c r="AQ190" s="9">
        <f t="shared" si="58"/>
        <v>102.50685935582443</v>
      </c>
      <c r="AR190" s="9">
        <f t="shared" si="59"/>
        <v>103.60321441525298</v>
      </c>
      <c r="AS190" s="9">
        <f t="shared" si="60"/>
        <v>103.28200690988324</v>
      </c>
      <c r="AT190" s="17"/>
      <c r="AU190" s="17"/>
      <c r="AV190" s="17"/>
      <c r="AW190" s="17"/>
      <c r="AX190" s="15"/>
    </row>
    <row r="191" spans="2:50" x14ac:dyDescent="0.2">
      <c r="B191" s="15">
        <v>42851</v>
      </c>
      <c r="C191" s="9">
        <v>36474.160000000003</v>
      </c>
      <c r="D191" s="16">
        <f t="shared" si="61"/>
        <v>-7.3395349984028968E-4</v>
      </c>
      <c r="E191" s="17">
        <f t="shared" si="62"/>
        <v>102.43162408764259</v>
      </c>
      <c r="G191" s="15">
        <v>42851</v>
      </c>
      <c r="H191" s="9">
        <v>36312.26</v>
      </c>
      <c r="I191" s="16">
        <f t="shared" si="63"/>
        <v>-5.7495702959964312E-4</v>
      </c>
      <c r="J191" s="17">
        <f t="shared" si="64"/>
        <v>103.54364701883581</v>
      </c>
      <c r="L191" s="15">
        <v>42851</v>
      </c>
      <c r="M191" s="9">
        <v>40302.089999999997</v>
      </c>
      <c r="N191" s="16">
        <f t="shared" si="65"/>
        <v>-7.6290151504265769E-4</v>
      </c>
      <c r="O191" s="17">
        <f t="shared" si="66"/>
        <v>103.42448158921563</v>
      </c>
      <c r="Q191" s="15">
        <v>42851</v>
      </c>
      <c r="R191" s="9">
        <v>38028.120000000003</v>
      </c>
      <c r="S191" s="16">
        <f t="shared" si="67"/>
        <v>-6.6117822169331486E-4</v>
      </c>
      <c r="T191" s="17">
        <f t="shared" si="68"/>
        <v>103.52089153779008</v>
      </c>
      <c r="V191" s="15">
        <v>42851</v>
      </c>
      <c r="W191" s="9">
        <v>1516.04</v>
      </c>
      <c r="X191" s="16">
        <f t="shared" si="76"/>
        <v>-6.7894032575954721E-4</v>
      </c>
      <c r="Y191" s="9">
        <f t="shared" si="57"/>
        <v>3.6469196655231073E-5</v>
      </c>
      <c r="Z191" s="17">
        <f t="shared" si="69"/>
        <v>102.84163755384462</v>
      </c>
      <c r="AA191" s="17">
        <f t="shared" si="70"/>
        <v>103.55483259588297</v>
      </c>
      <c r="AB191" s="17">
        <f t="shared" si="71"/>
        <v>102.91150832683245</v>
      </c>
      <c r="AC191" s="17">
        <f t="shared" si="71"/>
        <v>103.62140635782507</v>
      </c>
      <c r="AD191" s="17"/>
      <c r="AE191" s="15">
        <v>42851</v>
      </c>
      <c r="AF191" s="9">
        <v>62475.48</v>
      </c>
      <c r="AG191" s="16">
        <f t="shared" si="72"/>
        <v>-9.5961509216602181E-4</v>
      </c>
      <c r="AH191" s="17">
        <f t="shared" si="73"/>
        <v>103.10293298567137</v>
      </c>
      <c r="AI191" s="17"/>
      <c r="AJ191" s="17"/>
      <c r="AK191" s="15">
        <v>42851</v>
      </c>
      <c r="AL191" s="9">
        <v>40020.019999999997</v>
      </c>
      <c r="AM191" s="16">
        <f t="shared" si="74"/>
        <v>1.5742368886684233E-5</v>
      </c>
      <c r="AN191" s="17">
        <f t="shared" si="75"/>
        <v>103.28879941671019</v>
      </c>
      <c r="AO191" s="17"/>
      <c r="AP191" s="17"/>
      <c r="AQ191" s="9">
        <f t="shared" si="58"/>
        <v>102.43162408764259</v>
      </c>
      <c r="AR191" s="9">
        <f t="shared" si="59"/>
        <v>103.54364701883581</v>
      </c>
      <c r="AS191" s="9">
        <f t="shared" si="60"/>
        <v>103.21872943931095</v>
      </c>
      <c r="AT191" s="17"/>
      <c r="AU191" s="17"/>
      <c r="AV191" s="17"/>
      <c r="AW191" s="17"/>
      <c r="AX191" s="15"/>
    </row>
    <row r="192" spans="2:50" x14ac:dyDescent="0.2">
      <c r="B192" s="15">
        <v>42852</v>
      </c>
      <c r="C192" s="9">
        <v>36424.839999999997</v>
      </c>
      <c r="D192" s="16">
        <f t="shared" si="61"/>
        <v>-1.3521901532483893E-3</v>
      </c>
      <c r="E192" s="17">
        <f t="shared" si="62"/>
        <v>102.29311705417004</v>
      </c>
      <c r="G192" s="15">
        <v>42852</v>
      </c>
      <c r="H192" s="9">
        <v>36273.339999999997</v>
      </c>
      <c r="I192" s="16">
        <f t="shared" si="63"/>
        <v>-1.0718143128520818E-3</v>
      </c>
      <c r="J192" s="17">
        <f t="shared" si="64"/>
        <v>103.43266745595612</v>
      </c>
      <c r="L192" s="15">
        <v>42852</v>
      </c>
      <c r="M192" s="9">
        <v>40258.82</v>
      </c>
      <c r="N192" s="16">
        <f t="shared" si="65"/>
        <v>-1.0736415902995455E-3</v>
      </c>
      <c r="O192" s="17">
        <f t="shared" si="66"/>
        <v>103.31344076432627</v>
      </c>
      <c r="Q192" s="15">
        <v>42852</v>
      </c>
      <c r="R192" s="9">
        <v>37981.21</v>
      </c>
      <c r="S192" s="16">
        <f t="shared" si="67"/>
        <v>-1.233560849182247E-3</v>
      </c>
      <c r="T192" s="17">
        <f t="shared" si="68"/>
        <v>103.39319221891662</v>
      </c>
      <c r="V192" s="15">
        <v>42852</v>
      </c>
      <c r="W192" s="9">
        <v>1518.97</v>
      </c>
      <c r="X192" s="16">
        <f t="shared" si="76"/>
        <v>1.9326666842562901E-3</v>
      </c>
      <c r="Y192" s="9">
        <f t="shared" si="57"/>
        <v>3.6469196655231073E-5</v>
      </c>
      <c r="Z192" s="17">
        <f t="shared" si="69"/>
        <v>103.0403961604993</v>
      </c>
      <c r="AA192" s="17">
        <f t="shared" si="70"/>
        <v>103.75874613238931</v>
      </c>
      <c r="AB192" s="17">
        <f t="shared" si="71"/>
        <v>102.84163755384462</v>
      </c>
      <c r="AC192" s="17">
        <f t="shared" si="71"/>
        <v>103.55483259588297</v>
      </c>
      <c r="AD192" s="17"/>
      <c r="AE192" s="15">
        <v>42852</v>
      </c>
      <c r="AF192" s="9">
        <v>62415.19</v>
      </c>
      <c r="AG192" s="16">
        <f t="shared" si="72"/>
        <v>-9.6501859609565699E-4</v>
      </c>
      <c r="AH192" s="17">
        <f t="shared" si="73"/>
        <v>103.0034367380282</v>
      </c>
      <c r="AI192" s="17"/>
      <c r="AJ192" s="17"/>
      <c r="AK192" s="15">
        <v>42852</v>
      </c>
      <c r="AL192" s="9">
        <v>39998.239999999998</v>
      </c>
      <c r="AM192" s="16">
        <f t="shared" si="74"/>
        <v>-5.4422761407912912E-4</v>
      </c>
      <c r="AN192" s="17">
        <f t="shared" si="75"/>
        <v>103.23258679984254</v>
      </c>
      <c r="AO192" s="17"/>
      <c r="AP192" s="17"/>
      <c r="AQ192" s="9">
        <f t="shared" si="58"/>
        <v>102.29311705417004</v>
      </c>
      <c r="AR192" s="9">
        <f t="shared" si="59"/>
        <v>103.43266745595612</v>
      </c>
      <c r="AS192" s="9">
        <f t="shared" si="60"/>
        <v>103.11140683853996</v>
      </c>
      <c r="AT192" s="17"/>
      <c r="AU192" s="17"/>
      <c r="AV192" s="17"/>
      <c r="AW192" s="17"/>
      <c r="AX192" s="15"/>
    </row>
    <row r="193" spans="2:50" x14ac:dyDescent="0.2">
      <c r="B193" s="15">
        <v>42853</v>
      </c>
      <c r="C193" s="9">
        <v>36468.879999999997</v>
      </c>
      <c r="D193" s="16">
        <f t="shared" si="61"/>
        <v>1.2090650226603827E-3</v>
      </c>
      <c r="E193" s="17">
        <f t="shared" si="62"/>
        <v>102.41679608405914</v>
      </c>
      <c r="G193" s="15">
        <v>42853</v>
      </c>
      <c r="H193" s="9">
        <v>36309.480000000003</v>
      </c>
      <c r="I193" s="16">
        <f t="shared" si="63"/>
        <v>9.9632402199545389E-4</v>
      </c>
      <c r="J193" s="17">
        <f t="shared" si="64"/>
        <v>103.53571990720155</v>
      </c>
      <c r="L193" s="15">
        <v>42853</v>
      </c>
      <c r="M193" s="9">
        <v>40310</v>
      </c>
      <c r="N193" s="16">
        <f t="shared" si="65"/>
        <v>1.2712742201583804E-3</v>
      </c>
      <c r="O193" s="17">
        <f t="shared" si="66"/>
        <v>103.44478047816582</v>
      </c>
      <c r="Q193" s="15">
        <v>42853</v>
      </c>
      <c r="R193" s="9">
        <v>38021.730000000003</v>
      </c>
      <c r="S193" s="16">
        <f t="shared" si="67"/>
        <v>1.0668433154183976E-3</v>
      </c>
      <c r="T193" s="17">
        <f t="shared" si="68"/>
        <v>103.50349655489515</v>
      </c>
      <c r="V193" s="15">
        <v>42853</v>
      </c>
      <c r="W193" s="9">
        <v>1519.94</v>
      </c>
      <c r="X193" s="16">
        <f t="shared" si="76"/>
        <v>6.3859062390969612E-4</v>
      </c>
      <c r="Y193" s="9">
        <f t="shared" si="57"/>
        <v>3.6469196655231073E-5</v>
      </c>
      <c r="Z193" s="17">
        <f t="shared" si="69"/>
        <v>103.10619679137133</v>
      </c>
      <c r="AA193" s="17">
        <f t="shared" si="70"/>
        <v>103.82878949293548</v>
      </c>
      <c r="AB193" s="17">
        <f t="shared" si="71"/>
        <v>103.0403961604993</v>
      </c>
      <c r="AC193" s="17">
        <f t="shared" si="71"/>
        <v>103.75874613238931</v>
      </c>
      <c r="AD193" s="17"/>
      <c r="AE193" s="15">
        <v>42853</v>
      </c>
      <c r="AF193" s="9">
        <v>62483.57</v>
      </c>
      <c r="AG193" s="16">
        <f t="shared" si="72"/>
        <v>1.0955666401080144E-3</v>
      </c>
      <c r="AH193" s="17">
        <f t="shared" si="73"/>
        <v>103.11628386713485</v>
      </c>
      <c r="AI193" s="17"/>
      <c r="AJ193" s="17"/>
      <c r="AK193" s="15">
        <v>42853</v>
      </c>
      <c r="AL193" s="9">
        <v>40027.620000000003</v>
      </c>
      <c r="AM193" s="16">
        <f t="shared" si="74"/>
        <v>7.3453231942210984E-4</v>
      </c>
      <c r="AN193" s="17">
        <f t="shared" si="75"/>
        <v>103.30841447126457</v>
      </c>
      <c r="AO193" s="17"/>
      <c r="AP193" s="17"/>
      <c r="AQ193" s="9">
        <f t="shared" si="58"/>
        <v>102.41679608405914</v>
      </c>
      <c r="AR193" s="9">
        <f t="shared" si="59"/>
        <v>103.53571990720155</v>
      </c>
      <c r="AS193" s="9">
        <f t="shared" si="60"/>
        <v>103.22091522712019</v>
      </c>
      <c r="AT193" s="17"/>
      <c r="AU193" s="17"/>
      <c r="AV193" s="17"/>
      <c r="AW193" s="17"/>
      <c r="AX193" s="15"/>
    </row>
    <row r="194" spans="2:50" x14ac:dyDescent="0.2">
      <c r="B194" s="15">
        <v>42854</v>
      </c>
      <c r="C194" s="9">
        <v>36468.879999999997</v>
      </c>
      <c r="D194" s="16">
        <f t="shared" si="61"/>
        <v>0</v>
      </c>
      <c r="E194" s="17">
        <f t="shared" si="62"/>
        <v>102.41679608405914</v>
      </c>
      <c r="G194" s="15">
        <v>42854</v>
      </c>
      <c r="H194" s="9">
        <v>36309.480000000003</v>
      </c>
      <c r="I194" s="16">
        <f t="shared" si="63"/>
        <v>0</v>
      </c>
      <c r="J194" s="17">
        <f t="shared" si="64"/>
        <v>103.53571990720155</v>
      </c>
      <c r="L194" s="15">
        <v>42854</v>
      </c>
      <c r="M194" s="9">
        <v>40310</v>
      </c>
      <c r="N194" s="16">
        <f t="shared" si="65"/>
        <v>0</v>
      </c>
      <c r="O194" s="17">
        <f t="shared" si="66"/>
        <v>103.44478047816582</v>
      </c>
      <c r="Q194" s="15">
        <v>42854</v>
      </c>
      <c r="R194" s="9">
        <v>38021.730000000003</v>
      </c>
      <c r="S194" s="16">
        <f t="shared" si="67"/>
        <v>0</v>
      </c>
      <c r="T194" s="17">
        <f t="shared" si="68"/>
        <v>103.50349655489515</v>
      </c>
      <c r="V194" s="15">
        <v>42854</v>
      </c>
      <c r="W194" s="9">
        <v>1520.12</v>
      </c>
      <c r="X194" s="16">
        <f t="shared" si="76"/>
        <v>1.1842572733122836E-4</v>
      </c>
      <c r="Y194" s="9">
        <f t="shared" si="57"/>
        <v>3.6469196655231073E-5</v>
      </c>
      <c r="Z194" s="17">
        <f t="shared" si="69"/>
        <v>103.11840721771871</v>
      </c>
      <c r="AA194" s="17">
        <f t="shared" si="70"/>
        <v>103.8448720453916</v>
      </c>
      <c r="AB194" s="17">
        <f t="shared" si="71"/>
        <v>103.10619679137133</v>
      </c>
      <c r="AC194" s="17">
        <f t="shared" si="71"/>
        <v>103.82878949293548</v>
      </c>
      <c r="AD194" s="17"/>
      <c r="AE194" s="15">
        <v>42854</v>
      </c>
      <c r="AF194" s="9">
        <v>62483.57</v>
      </c>
      <c r="AG194" s="16">
        <f t="shared" si="72"/>
        <v>0</v>
      </c>
      <c r="AH194" s="17">
        <f t="shared" si="73"/>
        <v>103.11628386713485</v>
      </c>
      <c r="AI194" s="17"/>
      <c r="AJ194" s="17"/>
      <c r="AK194" s="15">
        <v>42854</v>
      </c>
      <c r="AL194" s="9">
        <v>40027.620000000003</v>
      </c>
      <c r="AM194" s="16">
        <f t="shared" si="74"/>
        <v>0</v>
      </c>
      <c r="AN194" s="17">
        <f t="shared" si="75"/>
        <v>103.30841447126457</v>
      </c>
      <c r="AO194" s="17"/>
      <c r="AP194" s="17"/>
      <c r="AQ194" s="9">
        <f t="shared" si="58"/>
        <v>102.41679608405914</v>
      </c>
      <c r="AR194" s="9">
        <f t="shared" si="59"/>
        <v>103.53571990720155</v>
      </c>
      <c r="AS194" s="9">
        <f t="shared" si="60"/>
        <v>103.22091522712019</v>
      </c>
      <c r="AT194" s="17"/>
      <c r="AU194" s="17"/>
      <c r="AV194" s="17"/>
      <c r="AW194" s="17"/>
      <c r="AX194" s="15"/>
    </row>
    <row r="195" spans="2:50" x14ac:dyDescent="0.2">
      <c r="B195" s="15">
        <v>42855</v>
      </c>
      <c r="C195" s="9">
        <v>36468.879999999997</v>
      </c>
      <c r="D195" s="16">
        <f t="shared" si="61"/>
        <v>0</v>
      </c>
      <c r="E195" s="17">
        <f t="shared" si="62"/>
        <v>102.41679608405914</v>
      </c>
      <c r="G195" s="15">
        <v>42855</v>
      </c>
      <c r="H195" s="9">
        <v>36309.480000000003</v>
      </c>
      <c r="I195" s="16">
        <f t="shared" si="63"/>
        <v>0</v>
      </c>
      <c r="J195" s="17">
        <f t="shared" si="64"/>
        <v>103.53571990720155</v>
      </c>
      <c r="L195" s="15">
        <v>42855</v>
      </c>
      <c r="M195" s="9">
        <v>40310</v>
      </c>
      <c r="N195" s="16">
        <f t="shared" si="65"/>
        <v>0</v>
      </c>
      <c r="O195" s="17">
        <f t="shared" si="66"/>
        <v>103.44478047816582</v>
      </c>
      <c r="Q195" s="15">
        <v>42855</v>
      </c>
      <c r="R195" s="9">
        <v>38021.730000000003</v>
      </c>
      <c r="S195" s="16">
        <f t="shared" si="67"/>
        <v>0</v>
      </c>
      <c r="T195" s="17">
        <f t="shared" si="68"/>
        <v>103.50349655489515</v>
      </c>
      <c r="V195" s="15">
        <v>42855</v>
      </c>
      <c r="W195" s="9">
        <v>1520.31</v>
      </c>
      <c r="X195" s="16">
        <f t="shared" si="76"/>
        <v>1.2499013235811596E-4</v>
      </c>
      <c r="Y195" s="9">
        <f t="shared" ref="Y195:Y258" si="77">+(1+VLOOKUP(MONTH(V195),$BM$4:$BN$15,2,0)/100)^(1/365)-1</f>
        <v>3.6469196655231073E-5</v>
      </c>
      <c r="Z195" s="17">
        <f t="shared" si="69"/>
        <v>103.13129600108542</v>
      </c>
      <c r="AA195" s="17">
        <f t="shared" si="70"/>
        <v>103.86163876875352</v>
      </c>
      <c r="AB195" s="17">
        <f t="shared" si="71"/>
        <v>103.11840721771871</v>
      </c>
      <c r="AC195" s="17">
        <f t="shared" si="71"/>
        <v>103.8448720453916</v>
      </c>
      <c r="AD195" s="17"/>
      <c r="AE195" s="15">
        <v>42855</v>
      </c>
      <c r="AF195" s="9">
        <v>62483.57</v>
      </c>
      <c r="AG195" s="16">
        <f t="shared" si="72"/>
        <v>0</v>
      </c>
      <c r="AH195" s="17">
        <f t="shared" si="73"/>
        <v>103.11628386713485</v>
      </c>
      <c r="AI195" s="17"/>
      <c r="AJ195" s="17"/>
      <c r="AK195" s="15">
        <v>42855</v>
      </c>
      <c r="AL195" s="9">
        <v>40027.620000000003</v>
      </c>
      <c r="AM195" s="16">
        <f t="shared" si="74"/>
        <v>0</v>
      </c>
      <c r="AN195" s="17">
        <f t="shared" si="75"/>
        <v>103.30841447126457</v>
      </c>
      <c r="AO195" s="17"/>
      <c r="AP195" s="17"/>
      <c r="AQ195" s="9">
        <f t="shared" ref="AQ195:AQ258" si="78">+MIN(AN195,AH195,T195,O195,J195,E195)</f>
        <v>102.41679608405914</v>
      </c>
      <c r="AR195" s="9">
        <f t="shared" ref="AR195:AR258" si="79">+MAX(AN195,AH195,T195,O195,J195,E195)</f>
        <v>103.53571990720155</v>
      </c>
      <c r="AS195" s="9">
        <f t="shared" ref="AS195:AS258" si="80">+AVERAGE(AN195,AH195,T195,O195,J195,E195)</f>
        <v>103.22091522712019</v>
      </c>
      <c r="AT195" s="17"/>
      <c r="AU195" s="17"/>
      <c r="AV195" s="17"/>
      <c r="AW195" s="17"/>
      <c r="AX195" s="15"/>
    </row>
    <row r="196" spans="2:50" x14ac:dyDescent="0.2">
      <c r="B196" s="15">
        <v>42856</v>
      </c>
      <c r="C196" s="9">
        <v>36468.879999999997</v>
      </c>
      <c r="D196" s="16">
        <f t="shared" si="61"/>
        <v>0</v>
      </c>
      <c r="E196" s="17">
        <f t="shared" si="62"/>
        <v>102.41679608405914</v>
      </c>
      <c r="G196" s="15">
        <v>42856</v>
      </c>
      <c r="H196" s="9">
        <v>36309.480000000003</v>
      </c>
      <c r="I196" s="16">
        <f t="shared" si="63"/>
        <v>0</v>
      </c>
      <c r="J196" s="17">
        <f t="shared" si="64"/>
        <v>103.53571990720155</v>
      </c>
      <c r="L196" s="15">
        <v>42856</v>
      </c>
      <c r="M196" s="9">
        <v>40310</v>
      </c>
      <c r="N196" s="16">
        <f t="shared" si="65"/>
        <v>0</v>
      </c>
      <c r="O196" s="17">
        <f t="shared" si="66"/>
        <v>103.44478047816582</v>
      </c>
      <c r="Q196" s="15">
        <v>42856</v>
      </c>
      <c r="R196" s="9">
        <v>38021.730000000003</v>
      </c>
      <c r="S196" s="16">
        <f t="shared" si="67"/>
        <v>0</v>
      </c>
      <c r="T196" s="17">
        <f t="shared" si="68"/>
        <v>103.50349655489515</v>
      </c>
      <c r="V196" s="15">
        <v>42856</v>
      </c>
      <c r="W196" s="9">
        <v>1520.48</v>
      </c>
      <c r="X196" s="16">
        <f t="shared" si="76"/>
        <v>1.1181930001114004E-4</v>
      </c>
      <c r="Y196" s="9">
        <f t="shared" si="77"/>
        <v>3.8090876586904798E-5</v>
      </c>
      <c r="Z196" s="17">
        <f t="shared" si="69"/>
        <v>103.1428280704135</v>
      </c>
      <c r="AA196" s="17">
        <f t="shared" si="70"/>
        <v>103.87720868536312</v>
      </c>
      <c r="AB196" s="17">
        <f t="shared" si="71"/>
        <v>103.13129600108542</v>
      </c>
      <c r="AC196" s="17">
        <f t="shared" si="71"/>
        <v>103.86163876875352</v>
      </c>
      <c r="AD196" s="17"/>
      <c r="AE196" s="15">
        <v>42856</v>
      </c>
      <c r="AF196" s="9">
        <v>62483.57</v>
      </c>
      <c r="AG196" s="16">
        <f t="shared" si="72"/>
        <v>0</v>
      </c>
      <c r="AH196" s="17">
        <f t="shared" si="73"/>
        <v>103.11628386713485</v>
      </c>
      <c r="AI196" s="17"/>
      <c r="AJ196" s="17"/>
      <c r="AK196" s="15">
        <v>42856</v>
      </c>
      <c r="AL196" s="9">
        <v>40027.620000000003</v>
      </c>
      <c r="AM196" s="16">
        <f t="shared" si="74"/>
        <v>0</v>
      </c>
      <c r="AN196" s="17">
        <f t="shared" si="75"/>
        <v>103.30841447126457</v>
      </c>
      <c r="AO196" s="17"/>
      <c r="AP196" s="17"/>
      <c r="AQ196" s="9">
        <f t="shared" si="78"/>
        <v>102.41679608405914</v>
      </c>
      <c r="AR196" s="9">
        <f t="shared" si="79"/>
        <v>103.53571990720155</v>
      </c>
      <c r="AS196" s="9">
        <f t="shared" si="80"/>
        <v>103.22091522712019</v>
      </c>
      <c r="AT196" s="17"/>
      <c r="AU196" s="17"/>
      <c r="AV196" s="17"/>
      <c r="AW196" s="17"/>
    </row>
    <row r="197" spans="2:50" x14ac:dyDescent="0.2">
      <c r="B197" s="15">
        <v>42857</v>
      </c>
      <c r="C197" s="9">
        <v>36494.28</v>
      </c>
      <c r="D197" s="16">
        <f t="shared" ref="D197:D260" si="81">+C197/C196-1</f>
        <v>6.9648423532608916E-4</v>
      </c>
      <c r="E197" s="17">
        <f t="shared" ref="E197:E260" si="82">+(1+D197)*E196</f>
        <v>102.4881277679643</v>
      </c>
      <c r="G197" s="15">
        <v>42857</v>
      </c>
      <c r="H197" s="9">
        <v>36371.06</v>
      </c>
      <c r="I197" s="16">
        <f t="shared" ref="I197:I260" si="83">+H197/H196-1</f>
        <v>1.6959758167838235E-3</v>
      </c>
      <c r="J197" s="17">
        <f t="shared" ref="J197:J260" si="84">+(1+I197)*J196</f>
        <v>103.71131398433747</v>
      </c>
      <c r="L197" s="15">
        <v>42857</v>
      </c>
      <c r="M197" s="9">
        <v>40359.68</v>
      </c>
      <c r="N197" s="16">
        <f t="shared" ref="N197:N260" si="85">+M197/M196-1</f>
        <v>1.2324485239394445E-3</v>
      </c>
      <c r="O197" s="17">
        <f t="shared" ref="O197:O260" si="86">+(1+N197)*O196</f>
        <v>103.57227084517538</v>
      </c>
      <c r="Q197" s="15">
        <v>42857</v>
      </c>
      <c r="R197" s="9">
        <v>38072.69</v>
      </c>
      <c r="S197" s="16">
        <f t="shared" ref="S197:S260" si="87">+R197/R196-1</f>
        <v>1.3402861994968873E-3</v>
      </c>
      <c r="T197" s="17">
        <f t="shared" ref="T197:T260" si="88">+(1+S197)*T196</f>
        <v>103.64222086292735</v>
      </c>
      <c r="V197" s="15">
        <v>42857</v>
      </c>
      <c r="W197" s="9">
        <v>1522.08</v>
      </c>
      <c r="X197" s="16">
        <f t="shared" si="76"/>
        <v>1.0522992739134818E-3</v>
      </c>
      <c r="Y197" s="9">
        <f t="shared" si="77"/>
        <v>3.8090876586904798E-5</v>
      </c>
      <c r="Z197" s="17">
        <f t="shared" ref="Z197:Z260" si="89">+(1+X197)*Z196</f>
        <v>103.25136519350139</v>
      </c>
      <c r="AA197" s="17">
        <f t="shared" ref="AA197:AA260" si="90">+(1+X197+Y197)*AA196</f>
        <v>103.99047537057511</v>
      </c>
      <c r="AB197" s="17">
        <f t="shared" ref="AB197:AC260" si="91">+Z196</f>
        <v>103.1428280704135</v>
      </c>
      <c r="AC197" s="17">
        <f t="shared" si="91"/>
        <v>103.87720868536312</v>
      </c>
      <c r="AD197" s="17"/>
      <c r="AE197" s="15">
        <v>42857</v>
      </c>
      <c r="AF197" s="9">
        <v>62556.03</v>
      </c>
      <c r="AG197" s="16">
        <f t="shared" ref="AG197:AG260" si="92">+AF197/AF196-1</f>
        <v>1.1596648526963627E-3</v>
      </c>
      <c r="AH197" s="17">
        <f t="shared" ref="AH197:AH260" si="93">+(1+AG197)*AH196</f>
        <v>103.23586419727623</v>
      </c>
      <c r="AI197" s="17"/>
      <c r="AJ197" s="17"/>
      <c r="AK197" s="15">
        <v>42857</v>
      </c>
      <c r="AL197" s="9">
        <v>40058.69</v>
      </c>
      <c r="AM197" s="16">
        <f t="shared" ref="AM197:AM260" si="94">+AL197/AL196-1</f>
        <v>7.7621402421623742E-4</v>
      </c>
      <c r="AN197" s="17">
        <f t="shared" ref="AN197:AN260" si="95">+(1+AM197)*AN196</f>
        <v>103.38860391139671</v>
      </c>
      <c r="AO197" s="17"/>
      <c r="AP197" s="17"/>
      <c r="AQ197" s="9">
        <f t="shared" si="78"/>
        <v>102.4881277679643</v>
      </c>
      <c r="AR197" s="9">
        <f t="shared" si="79"/>
        <v>103.71131398433747</v>
      </c>
      <c r="AS197" s="9">
        <f t="shared" si="80"/>
        <v>103.33973359484624</v>
      </c>
      <c r="AT197" s="17"/>
      <c r="AU197" s="17"/>
      <c r="AV197" s="17"/>
      <c r="AW197" s="17"/>
    </row>
    <row r="198" spans="2:50" x14ac:dyDescent="0.2">
      <c r="B198" s="15">
        <v>42858</v>
      </c>
      <c r="C198" s="9">
        <v>36550.86</v>
      </c>
      <c r="D198" s="16">
        <f t="shared" si="81"/>
        <v>1.550379949953884E-3</v>
      </c>
      <c r="E198" s="17">
        <f t="shared" si="82"/>
        <v>102.64702330636406</v>
      </c>
      <c r="G198" s="15">
        <v>42858</v>
      </c>
      <c r="H198" s="9">
        <v>36408.07</v>
      </c>
      <c r="I198" s="16">
        <f t="shared" si="83"/>
        <v>1.0175672636432154E-3</v>
      </c>
      <c r="J198" s="17">
        <f t="shared" si="84"/>
        <v>103.81684722231735</v>
      </c>
      <c r="L198" s="15">
        <v>42858</v>
      </c>
      <c r="M198" s="9">
        <v>40402.58</v>
      </c>
      <c r="N198" s="16">
        <f t="shared" si="85"/>
        <v>1.0629420253085442E-3</v>
      </c>
      <c r="O198" s="17">
        <f t="shared" si="86"/>
        <v>103.68236216451336</v>
      </c>
      <c r="Q198" s="15">
        <v>42858</v>
      </c>
      <c r="R198" s="9">
        <v>38115.360000000001</v>
      </c>
      <c r="S198" s="16">
        <f t="shared" si="87"/>
        <v>1.1207508584236692E-3</v>
      </c>
      <c r="T198" s="17">
        <f t="shared" si="88"/>
        <v>103.75837797092841</v>
      </c>
      <c r="V198" s="15">
        <v>42858</v>
      </c>
      <c r="W198" s="9">
        <v>1522.13</v>
      </c>
      <c r="X198" s="16">
        <f t="shared" si="76"/>
        <v>3.2849784505462054E-5</v>
      </c>
      <c r="Y198" s="9">
        <f t="shared" si="77"/>
        <v>3.8090876586904798E-5</v>
      </c>
      <c r="Z198" s="17">
        <f t="shared" si="89"/>
        <v>103.25475697859788</v>
      </c>
      <c r="AA198" s="17">
        <f t="shared" si="90"/>
        <v>103.99785252364521</v>
      </c>
      <c r="AB198" s="17">
        <f t="shared" si="91"/>
        <v>103.25136519350139</v>
      </c>
      <c r="AC198" s="17">
        <f t="shared" si="91"/>
        <v>103.99047537057511</v>
      </c>
      <c r="AD198" s="17"/>
      <c r="AE198" s="15">
        <v>42858</v>
      </c>
      <c r="AF198" s="9">
        <v>62621.25</v>
      </c>
      <c r="AG198" s="16">
        <f t="shared" si="92"/>
        <v>1.0425853430915399E-3</v>
      </c>
      <c r="AH198" s="17">
        <f t="shared" si="93"/>
        <v>103.3434963961697</v>
      </c>
      <c r="AI198" s="17"/>
      <c r="AJ198" s="17"/>
      <c r="AK198" s="15">
        <v>42858</v>
      </c>
      <c r="AL198" s="9">
        <v>40086.25</v>
      </c>
      <c r="AM198" s="16">
        <f t="shared" si="94"/>
        <v>6.8799054587143083E-4</v>
      </c>
      <c r="AN198" s="17">
        <f t="shared" si="95"/>
        <v>103.4597342934386</v>
      </c>
      <c r="AO198" s="17"/>
      <c r="AP198" s="17"/>
      <c r="AQ198" s="9">
        <f t="shared" si="78"/>
        <v>102.64702330636406</v>
      </c>
      <c r="AR198" s="9">
        <f t="shared" si="79"/>
        <v>103.81684722231735</v>
      </c>
      <c r="AS198" s="9">
        <f t="shared" si="80"/>
        <v>103.45130689228859</v>
      </c>
      <c r="AT198" s="17"/>
      <c r="AU198" s="17"/>
      <c r="AV198" s="17"/>
      <c r="AW198" s="17"/>
    </row>
    <row r="199" spans="2:50" x14ac:dyDescent="0.2">
      <c r="B199" s="15">
        <v>42859</v>
      </c>
      <c r="C199" s="9">
        <v>36569.31</v>
      </c>
      <c r="D199" s="16">
        <f t="shared" si="81"/>
        <v>5.0477608461196866E-4</v>
      </c>
      <c r="E199" s="17">
        <f t="shared" si="82"/>
        <v>102.69883706888572</v>
      </c>
      <c r="G199" s="15">
        <v>42859</v>
      </c>
      <c r="H199" s="9">
        <v>36409.53</v>
      </c>
      <c r="I199" s="16">
        <f t="shared" si="83"/>
        <v>4.0100999586067942E-5</v>
      </c>
      <c r="J199" s="17">
        <f t="shared" si="84"/>
        <v>103.82101038166483</v>
      </c>
      <c r="L199" s="15">
        <v>42859</v>
      </c>
      <c r="M199" s="9">
        <v>40399.69</v>
      </c>
      <c r="N199" s="16">
        <f t="shared" si="85"/>
        <v>-7.1530085454907244E-5</v>
      </c>
      <c r="O199" s="17">
        <f t="shared" si="86"/>
        <v>103.67494575628757</v>
      </c>
      <c r="Q199" s="15">
        <v>42859</v>
      </c>
      <c r="R199" s="9">
        <v>38118.89</v>
      </c>
      <c r="S199" s="16">
        <f t="shared" si="87"/>
        <v>9.2613581506251208E-5</v>
      </c>
      <c r="T199" s="17">
        <f t="shared" si="88"/>
        <v>103.76798740592358</v>
      </c>
      <c r="V199" s="15">
        <v>42859</v>
      </c>
      <c r="W199" s="9">
        <v>1518.27</v>
      </c>
      <c r="X199" s="16">
        <f t="shared" ref="X199:X262" si="96">+W199/W198-1</f>
        <v>-2.5359200593905173E-3</v>
      </c>
      <c r="Y199" s="9">
        <f t="shared" si="77"/>
        <v>3.8090876586904798E-5</v>
      </c>
      <c r="Z199" s="17">
        <f t="shared" si="89"/>
        <v>102.99291116914836</v>
      </c>
      <c r="AA199" s="17">
        <f t="shared" si="90"/>
        <v>103.73808365266274</v>
      </c>
      <c r="AB199" s="17">
        <f t="shared" si="91"/>
        <v>103.25475697859788</v>
      </c>
      <c r="AC199" s="17">
        <f t="shared" si="91"/>
        <v>103.99785252364521</v>
      </c>
      <c r="AD199" s="17"/>
      <c r="AE199" s="15">
        <v>42859</v>
      </c>
      <c r="AF199" s="9">
        <v>62628.98</v>
      </c>
      <c r="AG199" s="16">
        <f t="shared" si="92"/>
        <v>1.2344052538071359E-4</v>
      </c>
      <c r="AH199" s="17">
        <f t="shared" si="93"/>
        <v>103.35625317165952</v>
      </c>
      <c r="AI199" s="17"/>
      <c r="AJ199" s="17"/>
      <c r="AK199" s="15">
        <v>42859</v>
      </c>
      <c r="AL199" s="9">
        <v>40081.68</v>
      </c>
      <c r="AM199" s="16">
        <f t="shared" si="94"/>
        <v>-1.1400417849016797E-4</v>
      </c>
      <c r="AN199" s="17">
        <f t="shared" si="95"/>
        <v>103.44793945142366</v>
      </c>
      <c r="AO199" s="17"/>
      <c r="AP199" s="17"/>
      <c r="AQ199" s="9">
        <f t="shared" si="78"/>
        <v>102.69883706888572</v>
      </c>
      <c r="AR199" s="9">
        <f t="shared" si="79"/>
        <v>103.82101038166483</v>
      </c>
      <c r="AS199" s="9">
        <f t="shared" si="80"/>
        <v>103.46116220597413</v>
      </c>
      <c r="AT199" s="17"/>
      <c r="AU199" s="17"/>
      <c r="AV199" s="17"/>
      <c r="AW199" s="17"/>
    </row>
    <row r="200" spans="2:50" x14ac:dyDescent="0.2">
      <c r="B200" s="15">
        <v>42860</v>
      </c>
      <c r="C200" s="9">
        <v>36491.050000000003</v>
      </c>
      <c r="D200" s="16">
        <f t="shared" si="81"/>
        <v>-2.1400458471869666E-3</v>
      </c>
      <c r="E200" s="17">
        <f t="shared" si="82"/>
        <v>102.47905684910552</v>
      </c>
      <c r="G200" s="15">
        <v>42860</v>
      </c>
      <c r="H200" s="9">
        <v>36345.800000000003</v>
      </c>
      <c r="I200" s="16">
        <f t="shared" si="83"/>
        <v>-1.7503659069478816E-3</v>
      </c>
      <c r="J200" s="17">
        <f t="shared" si="84"/>
        <v>103.63928562466789</v>
      </c>
      <c r="L200" s="15">
        <v>42860</v>
      </c>
      <c r="M200" s="9">
        <v>40324.03</v>
      </c>
      <c r="N200" s="16">
        <f t="shared" si="85"/>
        <v>-1.8727866476203614E-3</v>
      </c>
      <c r="O200" s="17">
        <f t="shared" si="86"/>
        <v>103.48078470218243</v>
      </c>
      <c r="Q200" s="15">
        <v>42860</v>
      </c>
      <c r="R200" s="9">
        <v>38051.26</v>
      </c>
      <c r="S200" s="16">
        <f t="shared" si="87"/>
        <v>-1.7741859744603294E-3</v>
      </c>
      <c r="T200" s="17">
        <f t="shared" si="88"/>
        <v>103.58388369807001</v>
      </c>
      <c r="V200" s="15">
        <v>42860</v>
      </c>
      <c r="W200" s="9">
        <v>1518.84</v>
      </c>
      <c r="X200" s="16">
        <f t="shared" si="96"/>
        <v>3.7542729554029819E-4</v>
      </c>
      <c r="Y200" s="9">
        <f t="shared" si="77"/>
        <v>3.8090876586904798E-5</v>
      </c>
      <c r="Z200" s="17">
        <f t="shared" si="89"/>
        <v>103.03157751924842</v>
      </c>
      <c r="AA200" s="17">
        <f t="shared" si="90"/>
        <v>103.78098123539476</v>
      </c>
      <c r="AB200" s="17">
        <f t="shared" si="91"/>
        <v>102.99291116914836</v>
      </c>
      <c r="AC200" s="17">
        <f t="shared" si="91"/>
        <v>103.73808365266274</v>
      </c>
      <c r="AD200" s="17"/>
      <c r="AE200" s="15">
        <v>42860</v>
      </c>
      <c r="AF200" s="9">
        <v>62511.58</v>
      </c>
      <c r="AG200" s="16">
        <f t="shared" si="92"/>
        <v>-1.8745315666964801E-3</v>
      </c>
      <c r="AH200" s="17">
        <f t="shared" si="93"/>
        <v>103.16250861247377</v>
      </c>
      <c r="AI200" s="17"/>
      <c r="AJ200" s="17"/>
      <c r="AK200" s="15">
        <v>42860</v>
      </c>
      <c r="AL200" s="9">
        <v>40055.599999999999</v>
      </c>
      <c r="AM200" s="16">
        <f t="shared" si="94"/>
        <v>-6.506713291459798E-4</v>
      </c>
      <c r="AN200" s="17">
        <f t="shared" si="95"/>
        <v>103.38062884316339</v>
      </c>
      <c r="AO200" s="17"/>
      <c r="AP200" s="17"/>
      <c r="AQ200" s="9">
        <f t="shared" si="78"/>
        <v>102.47905684910552</v>
      </c>
      <c r="AR200" s="9">
        <f t="shared" si="79"/>
        <v>103.63928562466789</v>
      </c>
      <c r="AS200" s="9">
        <f t="shared" si="80"/>
        <v>103.28769138827717</v>
      </c>
      <c r="AT200" s="17"/>
      <c r="AU200" s="17"/>
      <c r="AV200" s="17"/>
      <c r="AW200" s="17"/>
    </row>
    <row r="201" spans="2:50" x14ac:dyDescent="0.2">
      <c r="B201" s="15">
        <v>42861</v>
      </c>
      <c r="C201" s="9">
        <v>36491.050000000003</v>
      </c>
      <c r="D201" s="16">
        <f t="shared" si="81"/>
        <v>0</v>
      </c>
      <c r="E201" s="17">
        <f t="shared" si="82"/>
        <v>102.47905684910552</v>
      </c>
      <c r="G201" s="15">
        <v>42861</v>
      </c>
      <c r="H201" s="9">
        <v>36345.800000000003</v>
      </c>
      <c r="I201" s="16">
        <f t="shared" si="83"/>
        <v>0</v>
      </c>
      <c r="J201" s="17">
        <f t="shared" si="84"/>
        <v>103.63928562466789</v>
      </c>
      <c r="L201" s="15">
        <v>42861</v>
      </c>
      <c r="M201" s="9">
        <v>40324.03</v>
      </c>
      <c r="N201" s="16">
        <f t="shared" si="85"/>
        <v>0</v>
      </c>
      <c r="O201" s="17">
        <f t="shared" si="86"/>
        <v>103.48078470218243</v>
      </c>
      <c r="Q201" s="15">
        <v>42861</v>
      </c>
      <c r="R201" s="9">
        <v>38051.26</v>
      </c>
      <c r="S201" s="16">
        <f t="shared" si="87"/>
        <v>0</v>
      </c>
      <c r="T201" s="17">
        <f t="shared" si="88"/>
        <v>103.58388369807001</v>
      </c>
      <c r="V201" s="15">
        <v>42861</v>
      </c>
      <c r="W201" s="9">
        <v>1519.03</v>
      </c>
      <c r="X201" s="16">
        <f t="shared" si="96"/>
        <v>1.25095467593761E-4</v>
      </c>
      <c r="Y201" s="9">
        <f t="shared" si="77"/>
        <v>3.8090876586904798E-5</v>
      </c>
      <c r="Z201" s="17">
        <f t="shared" si="89"/>
        <v>103.04446630261511</v>
      </c>
      <c r="AA201" s="17">
        <f t="shared" si="90"/>
        <v>103.79791687431805</v>
      </c>
      <c r="AB201" s="17">
        <f t="shared" si="91"/>
        <v>103.03157751924842</v>
      </c>
      <c r="AC201" s="17">
        <f t="shared" si="91"/>
        <v>103.78098123539476</v>
      </c>
      <c r="AD201" s="17"/>
      <c r="AE201" s="15">
        <v>42861</v>
      </c>
      <c r="AF201" s="9">
        <v>62511.58</v>
      </c>
      <c r="AG201" s="16">
        <f t="shared" si="92"/>
        <v>0</v>
      </c>
      <c r="AH201" s="17">
        <f t="shared" si="93"/>
        <v>103.16250861247377</v>
      </c>
      <c r="AI201" s="17"/>
      <c r="AJ201" s="17"/>
      <c r="AK201" s="15">
        <v>42861</v>
      </c>
      <c r="AL201" s="9">
        <v>40055.599999999999</v>
      </c>
      <c r="AM201" s="16">
        <f t="shared" si="94"/>
        <v>0</v>
      </c>
      <c r="AN201" s="17">
        <f t="shared" si="95"/>
        <v>103.38062884316339</v>
      </c>
      <c r="AO201" s="17"/>
      <c r="AP201" s="17"/>
      <c r="AQ201" s="9">
        <f t="shared" si="78"/>
        <v>102.47905684910552</v>
      </c>
      <c r="AR201" s="9">
        <f t="shared" si="79"/>
        <v>103.63928562466789</v>
      </c>
      <c r="AS201" s="9">
        <f t="shared" si="80"/>
        <v>103.28769138827717</v>
      </c>
      <c r="AT201" s="17"/>
      <c r="AU201" s="17"/>
      <c r="AV201" s="17"/>
      <c r="AW201" s="17"/>
    </row>
    <row r="202" spans="2:50" x14ac:dyDescent="0.2">
      <c r="B202" s="15">
        <v>42862</v>
      </c>
      <c r="C202" s="9">
        <v>36491.050000000003</v>
      </c>
      <c r="D202" s="16">
        <f t="shared" si="81"/>
        <v>0</v>
      </c>
      <c r="E202" s="17">
        <f t="shared" si="82"/>
        <v>102.47905684910552</v>
      </c>
      <c r="G202" s="15">
        <v>42862</v>
      </c>
      <c r="H202" s="9">
        <v>36345.800000000003</v>
      </c>
      <c r="I202" s="16">
        <f t="shared" si="83"/>
        <v>0</v>
      </c>
      <c r="J202" s="17">
        <f t="shared" si="84"/>
        <v>103.63928562466789</v>
      </c>
      <c r="L202" s="15">
        <v>42862</v>
      </c>
      <c r="M202" s="9">
        <v>40324.03</v>
      </c>
      <c r="N202" s="16">
        <f t="shared" si="85"/>
        <v>0</v>
      </c>
      <c r="O202" s="17">
        <f t="shared" si="86"/>
        <v>103.48078470218243</v>
      </c>
      <c r="Q202" s="15">
        <v>42862</v>
      </c>
      <c r="R202" s="9">
        <v>38051.26</v>
      </c>
      <c r="S202" s="16">
        <f t="shared" si="87"/>
        <v>0</v>
      </c>
      <c r="T202" s="17">
        <f t="shared" si="88"/>
        <v>103.58388369807001</v>
      </c>
      <c r="V202" s="15">
        <v>42862</v>
      </c>
      <c r="W202" s="9">
        <v>1519.22</v>
      </c>
      <c r="X202" s="16">
        <f t="shared" si="96"/>
        <v>1.2507982067511136E-4</v>
      </c>
      <c r="Y202" s="9">
        <f t="shared" si="77"/>
        <v>3.8090876586904798E-5</v>
      </c>
      <c r="Z202" s="17">
        <f t="shared" si="89"/>
        <v>103.0573550859818</v>
      </c>
      <c r="AA202" s="17">
        <f t="shared" si="90"/>
        <v>103.81485365278877</v>
      </c>
      <c r="AB202" s="17">
        <f t="shared" si="91"/>
        <v>103.04446630261511</v>
      </c>
      <c r="AC202" s="17">
        <f t="shared" si="91"/>
        <v>103.79791687431805</v>
      </c>
      <c r="AD202" s="17"/>
      <c r="AE202" s="15">
        <v>42862</v>
      </c>
      <c r="AF202" s="9">
        <v>62511.58</v>
      </c>
      <c r="AG202" s="16">
        <f t="shared" si="92"/>
        <v>0</v>
      </c>
      <c r="AH202" s="17">
        <f t="shared" si="93"/>
        <v>103.16250861247377</v>
      </c>
      <c r="AI202" s="17"/>
      <c r="AJ202" s="17"/>
      <c r="AK202" s="15">
        <v>42862</v>
      </c>
      <c r="AL202" s="9">
        <v>40055.599999999999</v>
      </c>
      <c r="AM202" s="16">
        <f t="shared" si="94"/>
        <v>0</v>
      </c>
      <c r="AN202" s="17">
        <f t="shared" si="95"/>
        <v>103.38062884316339</v>
      </c>
      <c r="AO202" s="17"/>
      <c r="AP202" s="17"/>
      <c r="AQ202" s="9">
        <f t="shared" si="78"/>
        <v>102.47905684910552</v>
      </c>
      <c r="AR202" s="9">
        <f t="shared" si="79"/>
        <v>103.63928562466789</v>
      </c>
      <c r="AS202" s="9">
        <f t="shared" si="80"/>
        <v>103.28769138827717</v>
      </c>
      <c r="AT202" s="17"/>
      <c r="AU202" s="17"/>
      <c r="AV202" s="17"/>
      <c r="AW202" s="17"/>
    </row>
    <row r="203" spans="2:50" x14ac:dyDescent="0.2">
      <c r="B203" s="15">
        <v>42863</v>
      </c>
      <c r="C203" s="9">
        <v>36501.35</v>
      </c>
      <c r="D203" s="16">
        <f t="shared" si="81"/>
        <v>2.8226099276396077E-4</v>
      </c>
      <c r="E203" s="17">
        <f t="shared" si="82"/>
        <v>102.50798268942926</v>
      </c>
      <c r="G203" s="15">
        <v>42863</v>
      </c>
      <c r="H203" s="9">
        <v>36354.85</v>
      </c>
      <c r="I203" s="16">
        <f t="shared" si="83"/>
        <v>2.4899713309367577E-4</v>
      </c>
      <c r="J203" s="17">
        <f t="shared" si="84"/>
        <v>103.66509150966431</v>
      </c>
      <c r="L203" s="15">
        <v>42863</v>
      </c>
      <c r="M203" s="9">
        <v>40340.160000000003</v>
      </c>
      <c r="N203" s="16">
        <f t="shared" si="85"/>
        <v>4.0000962205422042E-4</v>
      </c>
      <c r="O203" s="17">
        <f t="shared" si="86"/>
        <v>103.52217801176103</v>
      </c>
      <c r="Q203" s="15">
        <v>42863</v>
      </c>
      <c r="R203" s="9">
        <v>38065.879999999997</v>
      </c>
      <c r="S203" s="16">
        <f t="shared" si="87"/>
        <v>3.8421855150128081E-4</v>
      </c>
      <c r="T203" s="17">
        <f t="shared" si="88"/>
        <v>103.62368254782336</v>
      </c>
      <c r="V203" s="15">
        <v>42863</v>
      </c>
      <c r="W203" s="9">
        <v>1517.67</v>
      </c>
      <c r="X203" s="16">
        <f t="shared" si="96"/>
        <v>-1.0202603967824908E-3</v>
      </c>
      <c r="Y203" s="9">
        <f t="shared" si="77"/>
        <v>3.8090876586904798E-5</v>
      </c>
      <c r="Z203" s="17">
        <f t="shared" si="89"/>
        <v>102.95220974799042</v>
      </c>
      <c r="AA203" s="17">
        <f t="shared" si="90"/>
        <v>103.71288986778744</v>
      </c>
      <c r="AB203" s="17">
        <f t="shared" si="91"/>
        <v>103.0573550859818</v>
      </c>
      <c r="AC203" s="17">
        <f t="shared" si="91"/>
        <v>103.81485365278877</v>
      </c>
      <c r="AD203" s="17"/>
      <c r="AE203" s="15">
        <v>42863</v>
      </c>
      <c r="AF203" s="9">
        <v>62543.25</v>
      </c>
      <c r="AG203" s="16">
        <f t="shared" si="92"/>
        <v>5.0662613231011733E-4</v>
      </c>
      <c r="AH203" s="17">
        <f t="shared" si="93"/>
        <v>103.21477343521151</v>
      </c>
      <c r="AI203" s="17"/>
      <c r="AJ203" s="17"/>
      <c r="AK203" s="15">
        <v>42863</v>
      </c>
      <c r="AL203" s="9">
        <v>40076.01</v>
      </c>
      <c r="AM203" s="16">
        <f t="shared" si="94"/>
        <v>5.0954173698558591E-4</v>
      </c>
      <c r="AN203" s="17">
        <f t="shared" si="95"/>
        <v>103.4333055883548</v>
      </c>
      <c r="AO203" s="17"/>
      <c r="AP203" s="17"/>
      <c r="AQ203" s="9">
        <f t="shared" si="78"/>
        <v>102.50798268942926</v>
      </c>
      <c r="AR203" s="9">
        <f t="shared" si="79"/>
        <v>103.66509150966431</v>
      </c>
      <c r="AS203" s="9">
        <f t="shared" si="80"/>
        <v>103.32783563037403</v>
      </c>
      <c r="AT203" s="17"/>
      <c r="AU203" s="17"/>
      <c r="AV203" s="17"/>
      <c r="AW203" s="17"/>
    </row>
    <row r="204" spans="2:50" x14ac:dyDescent="0.2">
      <c r="B204" s="15">
        <v>42864</v>
      </c>
      <c r="C204" s="9">
        <v>36431.64</v>
      </c>
      <c r="D204" s="16">
        <f t="shared" si="81"/>
        <v>-1.9097923775421854E-3</v>
      </c>
      <c r="E204" s="17">
        <f t="shared" si="82"/>
        <v>102.31221372545176</v>
      </c>
      <c r="G204" s="15">
        <v>42864</v>
      </c>
      <c r="H204" s="9">
        <v>36289.75</v>
      </c>
      <c r="I204" s="16">
        <f t="shared" si="83"/>
        <v>-1.7906826737009718E-3</v>
      </c>
      <c r="J204" s="17">
        <f t="shared" si="84"/>
        <v>103.47946022643032</v>
      </c>
      <c r="L204" s="15">
        <v>42864</v>
      </c>
      <c r="M204" s="9">
        <v>40265.699999999997</v>
      </c>
      <c r="N204" s="16">
        <f t="shared" si="85"/>
        <v>-1.845803288831882E-3</v>
      </c>
      <c r="O204" s="17">
        <f t="shared" si="86"/>
        <v>103.33109643511987</v>
      </c>
      <c r="Q204" s="15">
        <v>42864</v>
      </c>
      <c r="R204" s="9">
        <v>37997.31</v>
      </c>
      <c r="S204" s="16">
        <f t="shared" si="87"/>
        <v>-1.8013507109253535E-3</v>
      </c>
      <c r="T204" s="17">
        <f t="shared" si="88"/>
        <v>103.43701995359714</v>
      </c>
      <c r="V204" s="15">
        <v>42864</v>
      </c>
      <c r="W204" s="9">
        <v>1515.03</v>
      </c>
      <c r="X204" s="16">
        <f t="shared" si="96"/>
        <v>-1.7395085888237682E-3</v>
      </c>
      <c r="Y204" s="9">
        <f t="shared" si="77"/>
        <v>3.8090876586904798E-5</v>
      </c>
      <c r="Z204" s="17">
        <f t="shared" si="89"/>
        <v>102.7731234948954</v>
      </c>
      <c r="AA204" s="17">
        <f t="shared" si="90"/>
        <v>103.53643091997911</v>
      </c>
      <c r="AB204" s="17">
        <f t="shared" si="91"/>
        <v>102.95220974799042</v>
      </c>
      <c r="AC204" s="17">
        <f t="shared" si="91"/>
        <v>103.71288986778744</v>
      </c>
      <c r="AD204" s="17"/>
      <c r="AE204" s="15">
        <v>42864</v>
      </c>
      <c r="AF204" s="9">
        <v>62437.96</v>
      </c>
      <c r="AG204" s="16">
        <f t="shared" si="92"/>
        <v>-1.6834750352755501E-3</v>
      </c>
      <c r="AH204" s="17">
        <f t="shared" si="93"/>
        <v>103.04101394086172</v>
      </c>
      <c r="AI204" s="17"/>
      <c r="AJ204" s="17"/>
      <c r="AK204" s="15">
        <v>42864</v>
      </c>
      <c r="AL204" s="9">
        <v>40032.720000000001</v>
      </c>
      <c r="AM204" s="16">
        <f t="shared" si="94"/>
        <v>-1.08019735497622E-3</v>
      </c>
      <c r="AN204" s="17">
        <f t="shared" si="95"/>
        <v>103.32157720524181</v>
      </c>
      <c r="AO204" s="17"/>
      <c r="AP204" s="17"/>
      <c r="AQ204" s="9">
        <f t="shared" si="78"/>
        <v>102.31221372545176</v>
      </c>
      <c r="AR204" s="9">
        <f t="shared" si="79"/>
        <v>103.47946022643032</v>
      </c>
      <c r="AS204" s="9">
        <f t="shared" si="80"/>
        <v>103.15373024778377</v>
      </c>
      <c r="AT204" s="17"/>
      <c r="AU204" s="17"/>
      <c r="AV204" s="17"/>
      <c r="AW204" s="17"/>
    </row>
    <row r="205" spans="2:50" x14ac:dyDescent="0.2">
      <c r="B205" s="15">
        <v>42865</v>
      </c>
      <c r="C205" s="9">
        <v>36324.65</v>
      </c>
      <c r="D205" s="16">
        <f t="shared" si="81"/>
        <v>-2.9367330155875004E-3</v>
      </c>
      <c r="E205" s="17">
        <f t="shared" si="82"/>
        <v>102.01175006950638</v>
      </c>
      <c r="G205" s="15">
        <v>42865</v>
      </c>
      <c r="H205" s="9">
        <v>36204.39</v>
      </c>
      <c r="I205" s="16">
        <f t="shared" si="83"/>
        <v>-2.3521793343850295E-3</v>
      </c>
      <c r="J205" s="17">
        <f t="shared" si="84"/>
        <v>103.2360579785524</v>
      </c>
      <c r="L205" s="15">
        <v>42865</v>
      </c>
      <c r="M205" s="9">
        <v>40162.67</v>
      </c>
      <c r="N205" s="16">
        <f t="shared" si="85"/>
        <v>-2.5587534800090017E-3</v>
      </c>
      <c r="O205" s="17">
        <f t="shared" si="86"/>
        <v>103.06669763252337</v>
      </c>
      <c r="Q205" s="15">
        <v>42865</v>
      </c>
      <c r="R205" s="9">
        <v>37898.75</v>
      </c>
      <c r="S205" s="16">
        <f t="shared" si="87"/>
        <v>-2.5938678290646777E-3</v>
      </c>
      <c r="T205" s="17">
        <f t="shared" si="88"/>
        <v>103.16871799520518</v>
      </c>
      <c r="V205" s="15">
        <v>42865</v>
      </c>
      <c r="W205" s="9">
        <v>1515.2</v>
      </c>
      <c r="X205" s="16">
        <f t="shared" si="96"/>
        <v>1.1220899916186688E-4</v>
      </c>
      <c r="Y205" s="9">
        <f t="shared" si="77"/>
        <v>3.8090876586904798E-5</v>
      </c>
      <c r="Z205" s="17">
        <f t="shared" si="89"/>
        <v>102.7846555642235</v>
      </c>
      <c r="AA205" s="17">
        <f t="shared" si="90"/>
        <v>103.55199243268186</v>
      </c>
      <c r="AB205" s="17">
        <f t="shared" si="91"/>
        <v>102.7731234948954</v>
      </c>
      <c r="AC205" s="17">
        <f t="shared" si="91"/>
        <v>103.53643091997911</v>
      </c>
      <c r="AD205" s="17"/>
      <c r="AE205" s="15">
        <v>42865</v>
      </c>
      <c r="AF205" s="9">
        <v>62280.92</v>
      </c>
      <c r="AG205" s="16">
        <f t="shared" si="92"/>
        <v>-2.5151366252196272E-3</v>
      </c>
      <c r="AH205" s="17">
        <f t="shared" si="93"/>
        <v>102.78185171279929</v>
      </c>
      <c r="AI205" s="17"/>
      <c r="AJ205" s="17"/>
      <c r="AK205" s="15">
        <v>42865</v>
      </c>
      <c r="AL205" s="9">
        <v>39977.440000000002</v>
      </c>
      <c r="AM205" s="16">
        <f t="shared" si="94"/>
        <v>-1.3808704479735256E-3</v>
      </c>
      <c r="AN205" s="17">
        <f t="shared" si="95"/>
        <v>103.17890349264107</v>
      </c>
      <c r="AO205" s="17"/>
      <c r="AP205" s="17"/>
      <c r="AQ205" s="9">
        <f t="shared" si="78"/>
        <v>102.01175006950638</v>
      </c>
      <c r="AR205" s="9">
        <f t="shared" si="79"/>
        <v>103.2360579785524</v>
      </c>
      <c r="AS205" s="9">
        <f t="shared" si="80"/>
        <v>102.90732981353794</v>
      </c>
      <c r="AT205" s="17"/>
      <c r="AU205" s="17"/>
      <c r="AV205" s="17"/>
      <c r="AW205" s="17"/>
    </row>
    <row r="206" spans="2:50" x14ac:dyDescent="0.2">
      <c r="B206" s="15">
        <v>42866</v>
      </c>
      <c r="C206" s="9">
        <v>36338.35</v>
      </c>
      <c r="D206" s="16">
        <f t="shared" si="81"/>
        <v>3.7715435661445085E-4</v>
      </c>
      <c r="E206" s="17">
        <f t="shared" si="82"/>
        <v>102.05022424547096</v>
      </c>
      <c r="G206" s="15">
        <v>42866</v>
      </c>
      <c r="H206" s="9">
        <v>36208.76</v>
      </c>
      <c r="I206" s="16">
        <f t="shared" si="83"/>
        <v>1.2070359423277388E-4</v>
      </c>
      <c r="J206" s="17">
        <f t="shared" si="84"/>
        <v>103.24851894180483</v>
      </c>
      <c r="L206" s="15">
        <v>42866</v>
      </c>
      <c r="M206" s="9">
        <v>40166.800000000003</v>
      </c>
      <c r="N206" s="16">
        <f t="shared" si="85"/>
        <v>1.0283180874193221E-4</v>
      </c>
      <c r="O206" s="17">
        <f t="shared" si="86"/>
        <v>103.07729616746198</v>
      </c>
      <c r="Q206" s="15">
        <v>42866</v>
      </c>
      <c r="R206" s="9">
        <v>37907.300000000003</v>
      </c>
      <c r="S206" s="16">
        <f t="shared" si="87"/>
        <v>2.2560110821601143E-4</v>
      </c>
      <c r="T206" s="17">
        <f t="shared" si="88"/>
        <v>103.19199297231813</v>
      </c>
      <c r="V206" s="15">
        <v>42866</v>
      </c>
      <c r="W206" s="9">
        <v>1512.3</v>
      </c>
      <c r="X206" s="16">
        <f t="shared" si="96"/>
        <v>-1.9139387539599539E-3</v>
      </c>
      <c r="Y206" s="9">
        <f t="shared" si="77"/>
        <v>3.8090876586904798E-5</v>
      </c>
      <c r="Z206" s="17">
        <f t="shared" si="89"/>
        <v>102.58793202862671</v>
      </c>
      <c r="AA206" s="17">
        <f t="shared" si="90"/>
        <v>103.35774464747927</v>
      </c>
      <c r="AB206" s="17">
        <f t="shared" si="91"/>
        <v>102.7846555642235</v>
      </c>
      <c r="AC206" s="17">
        <f t="shared" si="91"/>
        <v>103.55199243268186</v>
      </c>
      <c r="AD206" s="17"/>
      <c r="AE206" s="15">
        <v>42866</v>
      </c>
      <c r="AF206" s="9">
        <v>62288.73</v>
      </c>
      <c r="AG206" s="16">
        <f t="shared" si="92"/>
        <v>1.2539956057167068E-4</v>
      </c>
      <c r="AH206" s="17">
        <f t="shared" si="93"/>
        <v>102.79474051183882</v>
      </c>
      <c r="AI206" s="17"/>
      <c r="AJ206" s="17"/>
      <c r="AK206" s="15">
        <v>42866</v>
      </c>
      <c r="AL206" s="9">
        <v>39966.78</v>
      </c>
      <c r="AM206" s="16">
        <f t="shared" si="94"/>
        <v>-2.66650390820522E-4</v>
      </c>
      <c r="AN206" s="17">
        <f t="shared" si="95"/>
        <v>103.15139079770033</v>
      </c>
      <c r="AO206" s="17"/>
      <c r="AP206" s="17"/>
      <c r="AQ206" s="9">
        <f t="shared" si="78"/>
        <v>102.05022424547096</v>
      </c>
      <c r="AR206" s="9">
        <f t="shared" si="79"/>
        <v>103.24851894180483</v>
      </c>
      <c r="AS206" s="9">
        <f t="shared" si="80"/>
        <v>102.91902727276585</v>
      </c>
      <c r="AT206" s="17"/>
      <c r="AU206" s="17"/>
      <c r="AV206" s="17"/>
      <c r="AW206" s="17"/>
    </row>
    <row r="207" spans="2:50" x14ac:dyDescent="0.2">
      <c r="B207" s="15">
        <v>42867</v>
      </c>
      <c r="C207" s="9">
        <v>36248.61</v>
      </c>
      <c r="D207" s="16">
        <f t="shared" si="81"/>
        <v>-2.4695672753440867E-3</v>
      </c>
      <c r="E207" s="17">
        <f t="shared" si="82"/>
        <v>101.79820435123281</v>
      </c>
      <c r="G207" s="15">
        <v>42867</v>
      </c>
      <c r="H207" s="9">
        <v>36134.17</v>
      </c>
      <c r="I207" s="16">
        <f t="shared" si="83"/>
        <v>-2.0599987406363374E-3</v>
      </c>
      <c r="J207" s="17">
        <f t="shared" si="84"/>
        <v>103.03582712281215</v>
      </c>
      <c r="L207" s="15">
        <v>42867</v>
      </c>
      <c r="M207" s="9">
        <v>40081.839999999997</v>
      </c>
      <c r="N207" s="16">
        <f t="shared" si="85"/>
        <v>-2.1151797006484507E-3</v>
      </c>
      <c r="O207" s="17">
        <f t="shared" si="86"/>
        <v>102.85926916301084</v>
      </c>
      <c r="Q207" s="15">
        <v>42867</v>
      </c>
      <c r="R207" s="9">
        <v>37822.769999999997</v>
      </c>
      <c r="S207" s="16">
        <f t="shared" si="87"/>
        <v>-2.2299134995108494E-3</v>
      </c>
      <c r="T207" s="17">
        <f t="shared" si="88"/>
        <v>102.96188375414773</v>
      </c>
      <c r="V207" s="15">
        <v>42867</v>
      </c>
      <c r="W207" s="9">
        <v>1512.92</v>
      </c>
      <c r="X207" s="16">
        <f t="shared" si="96"/>
        <v>4.0997156648825417E-4</v>
      </c>
      <c r="Y207" s="9">
        <f t="shared" si="77"/>
        <v>3.8090876586904798E-5</v>
      </c>
      <c r="Z207" s="17">
        <f t="shared" si="89"/>
        <v>102.62999016382328</v>
      </c>
      <c r="AA207" s="17">
        <f t="shared" si="90"/>
        <v>103.40405537105676</v>
      </c>
      <c r="AB207" s="17">
        <f t="shared" si="91"/>
        <v>102.58793202862671</v>
      </c>
      <c r="AC207" s="17">
        <f t="shared" si="91"/>
        <v>103.35774464747927</v>
      </c>
      <c r="AD207" s="17"/>
      <c r="AE207" s="15">
        <v>42867</v>
      </c>
      <c r="AF207" s="9">
        <v>62150.98</v>
      </c>
      <c r="AG207" s="16">
        <f t="shared" si="92"/>
        <v>-2.2114754948446835E-3</v>
      </c>
      <c r="AH207" s="17">
        <f t="shared" si="93"/>
        <v>102.56741246219798</v>
      </c>
      <c r="AI207" s="17"/>
      <c r="AJ207" s="17"/>
      <c r="AK207" s="15">
        <v>42867</v>
      </c>
      <c r="AL207" s="9">
        <v>39912.239999999998</v>
      </c>
      <c r="AM207" s="16">
        <f t="shared" si="94"/>
        <v>-1.3646333279788703E-3</v>
      </c>
      <c r="AN207" s="17">
        <f t="shared" si="95"/>
        <v>103.01062697199042</v>
      </c>
      <c r="AO207" s="17"/>
      <c r="AP207" s="17"/>
      <c r="AQ207" s="9">
        <f t="shared" si="78"/>
        <v>101.79820435123281</v>
      </c>
      <c r="AR207" s="9">
        <f t="shared" si="79"/>
        <v>103.03582712281215</v>
      </c>
      <c r="AS207" s="9">
        <f t="shared" si="80"/>
        <v>102.70553730423198</v>
      </c>
      <c r="AT207" s="17"/>
      <c r="AU207" s="17"/>
      <c r="AV207" s="17"/>
      <c r="AW207" s="17"/>
    </row>
    <row r="208" spans="2:50" x14ac:dyDescent="0.2">
      <c r="B208" s="15">
        <v>42868</v>
      </c>
      <c r="C208" s="9">
        <v>36248.61</v>
      </c>
      <c r="D208" s="16">
        <f t="shared" si="81"/>
        <v>0</v>
      </c>
      <c r="E208" s="17">
        <f t="shared" si="82"/>
        <v>101.79820435123281</v>
      </c>
      <c r="G208" s="15">
        <v>42868</v>
      </c>
      <c r="H208" s="9">
        <v>36134.17</v>
      </c>
      <c r="I208" s="16">
        <f t="shared" si="83"/>
        <v>0</v>
      </c>
      <c r="J208" s="17">
        <f t="shared" si="84"/>
        <v>103.03582712281215</v>
      </c>
      <c r="L208" s="15">
        <v>42868</v>
      </c>
      <c r="M208" s="9">
        <v>40081.839999999997</v>
      </c>
      <c r="N208" s="16">
        <f t="shared" si="85"/>
        <v>0</v>
      </c>
      <c r="O208" s="17">
        <f t="shared" si="86"/>
        <v>102.85926916301084</v>
      </c>
      <c r="Q208" s="15">
        <v>42868</v>
      </c>
      <c r="R208" s="9">
        <v>37822.769999999997</v>
      </c>
      <c r="S208" s="16">
        <f t="shared" si="87"/>
        <v>0</v>
      </c>
      <c r="T208" s="17">
        <f t="shared" si="88"/>
        <v>102.96188375414773</v>
      </c>
      <c r="V208" s="15">
        <v>42868</v>
      </c>
      <c r="W208" s="9">
        <v>1513.04</v>
      </c>
      <c r="X208" s="16">
        <f t="shared" si="96"/>
        <v>7.9316817809260698E-5</v>
      </c>
      <c r="Y208" s="9">
        <f t="shared" si="77"/>
        <v>3.8090876586904798E-5</v>
      </c>
      <c r="Z208" s="17">
        <f t="shared" si="89"/>
        <v>102.63813044805487</v>
      </c>
      <c r="AA208" s="17">
        <f t="shared" si="90"/>
        <v>103.41619580278909</v>
      </c>
      <c r="AB208" s="17">
        <f t="shared" si="91"/>
        <v>102.62999016382328</v>
      </c>
      <c r="AC208" s="17">
        <f t="shared" si="91"/>
        <v>103.40405537105676</v>
      </c>
      <c r="AD208" s="17"/>
      <c r="AE208" s="15">
        <v>42868</v>
      </c>
      <c r="AF208" s="9">
        <v>62150.98</v>
      </c>
      <c r="AG208" s="16">
        <f t="shared" si="92"/>
        <v>0</v>
      </c>
      <c r="AH208" s="17">
        <f t="shared" si="93"/>
        <v>102.56741246219798</v>
      </c>
      <c r="AI208" s="17"/>
      <c r="AJ208" s="17"/>
      <c r="AK208" s="15">
        <v>42868</v>
      </c>
      <c r="AL208" s="9">
        <v>39912.239999999998</v>
      </c>
      <c r="AM208" s="16">
        <f t="shared" si="94"/>
        <v>0</v>
      </c>
      <c r="AN208" s="17">
        <f t="shared" si="95"/>
        <v>103.01062697199042</v>
      </c>
      <c r="AO208" s="17"/>
      <c r="AP208" s="17"/>
      <c r="AQ208" s="9">
        <f t="shared" si="78"/>
        <v>101.79820435123281</v>
      </c>
      <c r="AR208" s="9">
        <f t="shared" si="79"/>
        <v>103.03582712281215</v>
      </c>
      <c r="AS208" s="9">
        <f t="shared" si="80"/>
        <v>102.70553730423198</v>
      </c>
      <c r="AT208" s="17"/>
      <c r="AU208" s="17"/>
      <c r="AV208" s="17"/>
      <c r="AW208" s="17"/>
    </row>
    <row r="209" spans="2:49" x14ac:dyDescent="0.2">
      <c r="B209" s="15">
        <v>42869</v>
      </c>
      <c r="C209" s="9">
        <v>36248.61</v>
      </c>
      <c r="D209" s="16">
        <f t="shared" si="81"/>
        <v>0</v>
      </c>
      <c r="E209" s="17">
        <f t="shared" si="82"/>
        <v>101.79820435123281</v>
      </c>
      <c r="G209" s="15">
        <v>42869</v>
      </c>
      <c r="H209" s="9">
        <v>36134.17</v>
      </c>
      <c r="I209" s="16">
        <f t="shared" si="83"/>
        <v>0</v>
      </c>
      <c r="J209" s="17">
        <f t="shared" si="84"/>
        <v>103.03582712281215</v>
      </c>
      <c r="L209" s="15">
        <v>42869</v>
      </c>
      <c r="M209" s="9">
        <v>40081.839999999997</v>
      </c>
      <c r="N209" s="16">
        <f t="shared" si="85"/>
        <v>0</v>
      </c>
      <c r="O209" s="17">
        <f t="shared" si="86"/>
        <v>102.85926916301084</v>
      </c>
      <c r="Q209" s="15">
        <v>42869</v>
      </c>
      <c r="R209" s="9">
        <v>37822.769999999997</v>
      </c>
      <c r="S209" s="16">
        <f t="shared" si="87"/>
        <v>0</v>
      </c>
      <c r="T209" s="17">
        <f t="shared" si="88"/>
        <v>102.96188375414773</v>
      </c>
      <c r="V209" s="15">
        <v>42869</v>
      </c>
      <c r="W209" s="9">
        <v>1513.16</v>
      </c>
      <c r="X209" s="16">
        <f t="shared" si="96"/>
        <v>7.9310527150822097E-5</v>
      </c>
      <c r="Y209" s="9">
        <f t="shared" si="77"/>
        <v>3.8090876586904798E-5</v>
      </c>
      <c r="Z209" s="17">
        <f t="shared" si="89"/>
        <v>102.64627073228648</v>
      </c>
      <c r="AA209" s="17">
        <f t="shared" si="90"/>
        <v>103.42833700934555</v>
      </c>
      <c r="AB209" s="17">
        <f t="shared" si="91"/>
        <v>102.63813044805487</v>
      </c>
      <c r="AC209" s="17">
        <f t="shared" si="91"/>
        <v>103.41619580278909</v>
      </c>
      <c r="AD209" s="17"/>
      <c r="AE209" s="15">
        <v>42869</v>
      </c>
      <c r="AF209" s="9">
        <v>62150.98</v>
      </c>
      <c r="AG209" s="16">
        <f t="shared" si="92"/>
        <v>0</v>
      </c>
      <c r="AH209" s="17">
        <f t="shared" si="93"/>
        <v>102.56741246219798</v>
      </c>
      <c r="AI209" s="17"/>
      <c r="AJ209" s="17"/>
      <c r="AK209" s="15">
        <v>42869</v>
      </c>
      <c r="AL209" s="9">
        <v>39912.239999999998</v>
      </c>
      <c r="AM209" s="16">
        <f t="shared" si="94"/>
        <v>0</v>
      </c>
      <c r="AN209" s="17">
        <f t="shared" si="95"/>
        <v>103.01062697199042</v>
      </c>
      <c r="AO209" s="17"/>
      <c r="AP209" s="17"/>
      <c r="AQ209" s="9">
        <f t="shared" si="78"/>
        <v>101.79820435123281</v>
      </c>
      <c r="AR209" s="9">
        <f t="shared" si="79"/>
        <v>103.03582712281215</v>
      </c>
      <c r="AS209" s="9">
        <f t="shared" si="80"/>
        <v>102.70553730423198</v>
      </c>
      <c r="AT209" s="17"/>
      <c r="AU209" s="17"/>
      <c r="AV209" s="17"/>
      <c r="AW209" s="17"/>
    </row>
    <row r="210" spans="2:49" x14ac:dyDescent="0.2">
      <c r="B210" s="15">
        <v>42870</v>
      </c>
      <c r="C210" s="9">
        <v>36274.730000000003</v>
      </c>
      <c r="D210" s="16">
        <f t="shared" si="81"/>
        <v>7.2057935462921385E-4</v>
      </c>
      <c r="E210" s="17">
        <f t="shared" si="82"/>
        <v>101.87155803562663</v>
      </c>
      <c r="G210" s="15">
        <v>42870</v>
      </c>
      <c r="H210" s="9">
        <v>36152.1</v>
      </c>
      <c r="I210" s="16">
        <f t="shared" si="83"/>
        <v>4.9620622253110369E-4</v>
      </c>
      <c r="J210" s="17">
        <f t="shared" si="84"/>
        <v>103.08695414137414</v>
      </c>
      <c r="L210" s="15">
        <v>42870</v>
      </c>
      <c r="M210" s="9">
        <v>40103.22</v>
      </c>
      <c r="N210" s="16">
        <f t="shared" si="85"/>
        <v>5.3340864591056025E-4</v>
      </c>
      <c r="O210" s="17">
        <f t="shared" si="86"/>
        <v>102.91413518649443</v>
      </c>
      <c r="Q210" s="15">
        <v>42870</v>
      </c>
      <c r="R210" s="9">
        <v>37842.04</v>
      </c>
      <c r="S210" s="16">
        <f t="shared" si="87"/>
        <v>5.0948145786255949E-4</v>
      </c>
      <c r="T210" s="17">
        <f t="shared" si="88"/>
        <v>103.01434092478708</v>
      </c>
      <c r="V210" s="15">
        <v>42870</v>
      </c>
      <c r="W210" s="9">
        <v>1515.34</v>
      </c>
      <c r="X210" s="16">
        <f t="shared" si="96"/>
        <v>1.4406936477304733E-3</v>
      </c>
      <c r="Y210" s="9">
        <f t="shared" si="77"/>
        <v>3.8090876586904798E-5</v>
      </c>
      <c r="Z210" s="17">
        <f t="shared" si="89"/>
        <v>102.79415256249371</v>
      </c>
      <c r="AA210" s="17">
        <f t="shared" si="90"/>
        <v>103.58128523349086</v>
      </c>
      <c r="AB210" s="17">
        <f t="shared" si="91"/>
        <v>102.64627073228648</v>
      </c>
      <c r="AC210" s="17">
        <f t="shared" si="91"/>
        <v>103.42833700934555</v>
      </c>
      <c r="AD210" s="17"/>
      <c r="AE210" s="15">
        <v>42870</v>
      </c>
      <c r="AF210" s="9">
        <v>62194.42</v>
      </c>
      <c r="AG210" s="16">
        <f t="shared" si="92"/>
        <v>6.989431220552067E-4</v>
      </c>
      <c r="AH210" s="17">
        <f t="shared" si="93"/>
        <v>102.63910124968542</v>
      </c>
      <c r="AI210" s="17"/>
      <c r="AJ210" s="17"/>
      <c r="AK210" s="15">
        <v>42870</v>
      </c>
      <c r="AL210" s="9">
        <v>39940.22</v>
      </c>
      <c r="AM210" s="16">
        <f t="shared" si="94"/>
        <v>7.0103807754229308E-4</v>
      </c>
      <c r="AN210" s="17">
        <f t="shared" si="95"/>
        <v>103.08284134388929</v>
      </c>
      <c r="AO210" s="17"/>
      <c r="AP210" s="17"/>
      <c r="AQ210" s="9">
        <f t="shared" si="78"/>
        <v>101.87155803562663</v>
      </c>
      <c r="AR210" s="9">
        <f t="shared" si="79"/>
        <v>103.08695414137414</v>
      </c>
      <c r="AS210" s="9">
        <f t="shared" si="80"/>
        <v>102.76815514697618</v>
      </c>
      <c r="AT210" s="17"/>
      <c r="AU210" s="17"/>
      <c r="AV210" s="17"/>
      <c r="AW210" s="17"/>
    </row>
    <row r="211" spans="2:49" x14ac:dyDescent="0.2">
      <c r="B211" s="15">
        <v>42871</v>
      </c>
      <c r="C211" s="9">
        <v>36361.4</v>
      </c>
      <c r="D211" s="16">
        <f t="shared" si="81"/>
        <v>2.3892665775870903E-3</v>
      </c>
      <c r="E211" s="17">
        <f t="shared" si="82"/>
        <v>102.11495634444788</v>
      </c>
      <c r="G211" s="15">
        <v>42871</v>
      </c>
      <c r="H211" s="9">
        <v>36231.78</v>
      </c>
      <c r="I211" s="16">
        <f t="shared" si="83"/>
        <v>2.2040213431584466E-3</v>
      </c>
      <c r="J211" s="17">
        <f t="shared" si="84"/>
        <v>103.31415998850292</v>
      </c>
      <c r="L211" s="15">
        <v>42871</v>
      </c>
      <c r="M211" s="9">
        <v>40193.910000000003</v>
      </c>
      <c r="N211" s="16">
        <f t="shared" si="85"/>
        <v>2.2614144200889807E-3</v>
      </c>
      <c r="O211" s="17">
        <f t="shared" si="86"/>
        <v>103.14686669583615</v>
      </c>
      <c r="Q211" s="15">
        <v>42871</v>
      </c>
      <c r="R211" s="9">
        <v>37930.17</v>
      </c>
      <c r="S211" s="16">
        <f t="shared" si="87"/>
        <v>2.3288913599794903E-3</v>
      </c>
      <c r="T211" s="17">
        <f t="shared" si="88"/>
        <v>103.2542501333208</v>
      </c>
      <c r="V211" s="15">
        <v>42871</v>
      </c>
      <c r="W211" s="9">
        <v>1516.78</v>
      </c>
      <c r="X211" s="16">
        <f t="shared" si="96"/>
        <v>9.5028178494604987E-4</v>
      </c>
      <c r="Y211" s="9">
        <f t="shared" si="77"/>
        <v>3.8090876586904798E-5</v>
      </c>
      <c r="Z211" s="17">
        <f t="shared" si="89"/>
        <v>102.8918359732728</v>
      </c>
      <c r="AA211" s="17">
        <f t="shared" si="90"/>
        <v>103.68366214406208</v>
      </c>
      <c r="AB211" s="17">
        <f t="shared" si="91"/>
        <v>102.79415256249371</v>
      </c>
      <c r="AC211" s="17">
        <f t="shared" si="91"/>
        <v>103.58128523349086</v>
      </c>
      <c r="AD211" s="17"/>
      <c r="AE211" s="15">
        <v>42871</v>
      </c>
      <c r="AF211" s="9">
        <v>62340.44</v>
      </c>
      <c r="AG211" s="16">
        <f t="shared" si="92"/>
        <v>2.3477990469242815E-3</v>
      </c>
      <c r="AH211" s="17">
        <f t="shared" si="93"/>
        <v>102.8800772337766</v>
      </c>
      <c r="AI211" s="17"/>
      <c r="AJ211" s="17"/>
      <c r="AK211" s="15">
        <v>42871</v>
      </c>
      <c r="AL211" s="9">
        <v>39982.050000000003</v>
      </c>
      <c r="AM211" s="16">
        <f t="shared" si="94"/>
        <v>1.0473152125851648E-3</v>
      </c>
      <c r="AN211" s="17">
        <f t="shared" si="95"/>
        <v>103.19080157178524</v>
      </c>
      <c r="AO211" s="17"/>
      <c r="AP211" s="17"/>
      <c r="AQ211" s="9">
        <f t="shared" si="78"/>
        <v>102.11495634444788</v>
      </c>
      <c r="AR211" s="9">
        <f t="shared" si="79"/>
        <v>103.31415998850292</v>
      </c>
      <c r="AS211" s="9">
        <f t="shared" si="80"/>
        <v>102.98351866127825</v>
      </c>
      <c r="AT211" s="17"/>
      <c r="AU211" s="17"/>
      <c r="AV211" s="17"/>
      <c r="AW211" s="17"/>
    </row>
    <row r="212" spans="2:49" x14ac:dyDescent="0.2">
      <c r="B212" s="15">
        <v>42872</v>
      </c>
      <c r="C212" s="9">
        <v>36415.089999999997</v>
      </c>
      <c r="D212" s="16">
        <f t="shared" si="81"/>
        <v>1.4765658087971811E-3</v>
      </c>
      <c r="E212" s="17">
        <f t="shared" si="82"/>
        <v>102.26573579755291</v>
      </c>
      <c r="G212" s="15">
        <v>42872</v>
      </c>
      <c r="H212" s="9">
        <v>36264.5</v>
      </c>
      <c r="I212" s="16">
        <f t="shared" si="83"/>
        <v>9.0307459363025977E-4</v>
      </c>
      <c r="J212" s="17">
        <f t="shared" si="84"/>
        <v>103.40746038155079</v>
      </c>
      <c r="L212" s="15">
        <v>42872</v>
      </c>
      <c r="M212" s="9">
        <v>40217.89</v>
      </c>
      <c r="N212" s="16">
        <f t="shared" si="85"/>
        <v>5.966077945638304E-4</v>
      </c>
      <c r="O212" s="17">
        <f t="shared" si="86"/>
        <v>103.20840492049173</v>
      </c>
      <c r="Q212" s="15">
        <v>42872</v>
      </c>
      <c r="R212" s="9">
        <v>37977.17</v>
      </c>
      <c r="S212" s="16">
        <f t="shared" si="87"/>
        <v>1.239119149742729E-3</v>
      </c>
      <c r="T212" s="17">
        <f t="shared" si="88"/>
        <v>103.38219445195332</v>
      </c>
      <c r="V212" s="15">
        <v>42872</v>
      </c>
      <c r="W212" s="9">
        <v>1520.41</v>
      </c>
      <c r="X212" s="16">
        <f t="shared" si="96"/>
        <v>2.3932277588050166E-3</v>
      </c>
      <c r="Y212" s="9">
        <f t="shared" si="77"/>
        <v>3.8090876586904798E-5</v>
      </c>
      <c r="Z212" s="17">
        <f t="shared" si="89"/>
        <v>103.13807957127845</v>
      </c>
      <c r="AA212" s="17">
        <f t="shared" si="90"/>
        <v>103.93575016401861</v>
      </c>
      <c r="AB212" s="17">
        <f t="shared" si="91"/>
        <v>102.8918359732728</v>
      </c>
      <c r="AC212" s="17">
        <f t="shared" si="91"/>
        <v>103.68366214406208</v>
      </c>
      <c r="AD212" s="17"/>
      <c r="AE212" s="15">
        <v>42872</v>
      </c>
      <c r="AF212" s="9">
        <v>62395.02</v>
      </c>
      <c r="AG212" s="16">
        <f t="shared" si="92"/>
        <v>8.7551515517048095E-4</v>
      </c>
      <c r="AH212" s="17">
        <f t="shared" si="93"/>
        <v>102.97015030055988</v>
      </c>
      <c r="AI212" s="17"/>
      <c r="AJ212" s="17"/>
      <c r="AK212" s="15">
        <v>42872</v>
      </c>
      <c r="AL212" s="9">
        <v>39981.61</v>
      </c>
      <c r="AM212" s="16">
        <f t="shared" si="94"/>
        <v>-1.1004938466174785E-5</v>
      </c>
      <c r="AN212" s="17">
        <f t="shared" si="95"/>
        <v>103.18966596336367</v>
      </c>
      <c r="AO212" s="17"/>
      <c r="AP212" s="17"/>
      <c r="AQ212" s="9">
        <f t="shared" si="78"/>
        <v>102.26573579755291</v>
      </c>
      <c r="AR212" s="9">
        <f t="shared" si="79"/>
        <v>103.40746038155079</v>
      </c>
      <c r="AS212" s="9">
        <f t="shared" si="80"/>
        <v>103.07060196924539</v>
      </c>
      <c r="AT212" s="17"/>
      <c r="AU212" s="17"/>
      <c r="AV212" s="17"/>
      <c r="AW212" s="17"/>
    </row>
    <row r="213" spans="2:49" x14ac:dyDescent="0.2">
      <c r="B213" s="15">
        <v>42873</v>
      </c>
      <c r="C213" s="9">
        <v>36516.35</v>
      </c>
      <c r="D213" s="16">
        <f t="shared" si="81"/>
        <v>2.780715357287411E-3</v>
      </c>
      <c r="E213" s="17">
        <f t="shared" si="82"/>
        <v>102.55010769960946</v>
      </c>
      <c r="G213" s="15">
        <v>42873</v>
      </c>
      <c r="H213" s="9">
        <v>36334.089999999997</v>
      </c>
      <c r="I213" s="16">
        <f t="shared" si="83"/>
        <v>1.9189565553088261E-3</v>
      </c>
      <c r="J213" s="17">
        <f t="shared" si="84"/>
        <v>103.60589480551781</v>
      </c>
      <c r="L213" s="15">
        <v>42873</v>
      </c>
      <c r="M213" s="9">
        <v>40314.620000000003</v>
      </c>
      <c r="N213" s="16">
        <f t="shared" si="85"/>
        <v>2.4051485545364404E-3</v>
      </c>
      <c r="O213" s="17">
        <f t="shared" si="86"/>
        <v>103.45663646640226</v>
      </c>
      <c r="Q213" s="15">
        <v>42873</v>
      </c>
      <c r="R213" s="9">
        <v>38063.42</v>
      </c>
      <c r="S213" s="16">
        <f t="shared" si="87"/>
        <v>2.2711012958573917E-3</v>
      </c>
      <c r="T213" s="17">
        <f t="shared" si="88"/>
        <v>103.61698588774173</v>
      </c>
      <c r="V213" s="15">
        <v>42873</v>
      </c>
      <c r="W213" s="9">
        <v>1522</v>
      </c>
      <c r="X213" s="16">
        <f t="shared" si="96"/>
        <v>1.045770548733449E-3</v>
      </c>
      <c r="Y213" s="9">
        <f t="shared" si="77"/>
        <v>3.8090876586904798E-5</v>
      </c>
      <c r="Z213" s="17">
        <f t="shared" si="89"/>
        <v>103.24593833734703</v>
      </c>
      <c r="AA213" s="17">
        <f t="shared" si="90"/>
        <v>104.04840211433313</v>
      </c>
      <c r="AB213" s="17">
        <f t="shared" si="91"/>
        <v>103.13807957127845</v>
      </c>
      <c r="AC213" s="17">
        <f t="shared" si="91"/>
        <v>103.93575016401861</v>
      </c>
      <c r="AD213" s="17"/>
      <c r="AE213" s="15">
        <v>42873</v>
      </c>
      <c r="AF213" s="9">
        <v>62570.46</v>
      </c>
      <c r="AG213" s="16">
        <f t="shared" si="92"/>
        <v>2.811762861843814E-3</v>
      </c>
      <c r="AH213" s="17">
        <f t="shared" si="93"/>
        <v>103.25967794505347</v>
      </c>
      <c r="AI213" s="17"/>
      <c r="AJ213" s="17"/>
      <c r="AK213" s="15">
        <v>42873</v>
      </c>
      <c r="AL213" s="9">
        <v>40016.14</v>
      </c>
      <c r="AM213" s="16">
        <f t="shared" si="94"/>
        <v>8.6364706173669425E-4</v>
      </c>
      <c r="AN213" s="17">
        <f t="shared" si="95"/>
        <v>103.27878541517451</v>
      </c>
      <c r="AO213" s="17"/>
      <c r="AP213" s="17"/>
      <c r="AQ213" s="9">
        <f t="shared" si="78"/>
        <v>102.55010769960946</v>
      </c>
      <c r="AR213" s="9">
        <f t="shared" si="79"/>
        <v>103.61698588774173</v>
      </c>
      <c r="AS213" s="9">
        <f t="shared" si="80"/>
        <v>103.29468136991655</v>
      </c>
      <c r="AT213" s="17"/>
      <c r="AU213" s="17"/>
      <c r="AV213" s="17"/>
      <c r="AW213" s="17"/>
    </row>
    <row r="214" spans="2:49" x14ac:dyDescent="0.2">
      <c r="B214" s="15">
        <v>42874</v>
      </c>
      <c r="C214" s="9">
        <v>36556.28</v>
      </c>
      <c r="D214" s="16">
        <f t="shared" si="81"/>
        <v>1.0934827823700921E-3</v>
      </c>
      <c r="E214" s="17">
        <f t="shared" si="82"/>
        <v>102.66224447670918</v>
      </c>
      <c r="G214" s="15">
        <v>42874</v>
      </c>
      <c r="H214" s="9">
        <v>36373.72</v>
      </c>
      <c r="I214" s="16">
        <f t="shared" si="83"/>
        <v>1.0907112301423716E-3</v>
      </c>
      <c r="J214" s="17">
        <f t="shared" si="84"/>
        <v>103.71889891849113</v>
      </c>
      <c r="L214" s="15">
        <v>42874</v>
      </c>
      <c r="M214" s="9">
        <v>40359.29</v>
      </c>
      <c r="N214" s="16">
        <f t="shared" si="85"/>
        <v>1.1080347526528644E-3</v>
      </c>
      <c r="O214" s="17">
        <f t="shared" si="86"/>
        <v>103.57127001499961</v>
      </c>
      <c r="Q214" s="15">
        <v>42874</v>
      </c>
      <c r="R214" s="9">
        <v>38099.94</v>
      </c>
      <c r="S214" s="16">
        <f t="shared" si="87"/>
        <v>9.5945135776043244E-4</v>
      </c>
      <c r="T214" s="17">
        <f t="shared" si="88"/>
        <v>103.71640134553877</v>
      </c>
      <c r="V214" s="15">
        <v>42874</v>
      </c>
      <c r="W214" s="9">
        <v>1520.89</v>
      </c>
      <c r="X214" s="16">
        <f t="shared" si="96"/>
        <v>-7.293035479631893E-4</v>
      </c>
      <c r="Y214" s="9">
        <f t="shared" si="77"/>
        <v>3.8090876586904798E-5</v>
      </c>
      <c r="Z214" s="17">
        <f t="shared" si="89"/>
        <v>103.17064070820481</v>
      </c>
      <c r="AA214" s="17">
        <f t="shared" si="90"/>
        <v>103.97648254035525</v>
      </c>
      <c r="AB214" s="17">
        <f t="shared" si="91"/>
        <v>103.24593833734703</v>
      </c>
      <c r="AC214" s="17">
        <f t="shared" si="91"/>
        <v>104.04840211433313</v>
      </c>
      <c r="AD214" s="17"/>
      <c r="AE214" s="15">
        <v>42874</v>
      </c>
      <c r="AF214" s="9">
        <v>62659.78</v>
      </c>
      <c r="AG214" s="16">
        <f t="shared" si="92"/>
        <v>1.4275106815579974E-3</v>
      </c>
      <c r="AH214" s="17">
        <f t="shared" si="93"/>
        <v>103.40708223829427</v>
      </c>
      <c r="AI214" s="17"/>
      <c r="AJ214" s="17"/>
      <c r="AK214" s="15">
        <v>42874</v>
      </c>
      <c r="AL214" s="9">
        <v>40060.43</v>
      </c>
      <c r="AM214" s="16">
        <f t="shared" si="94"/>
        <v>1.1068034048262732E-3</v>
      </c>
      <c r="AN214" s="17">
        <f t="shared" si="95"/>
        <v>103.39309472651834</v>
      </c>
      <c r="AO214" s="17"/>
      <c r="AP214" s="17"/>
      <c r="AQ214" s="9">
        <f t="shared" si="78"/>
        <v>102.66224447670918</v>
      </c>
      <c r="AR214" s="9">
        <f t="shared" si="79"/>
        <v>103.71889891849113</v>
      </c>
      <c r="AS214" s="9">
        <f t="shared" si="80"/>
        <v>103.41149862009189</v>
      </c>
      <c r="AT214" s="17"/>
      <c r="AU214" s="17"/>
      <c r="AV214" s="17"/>
      <c r="AW214" s="17"/>
    </row>
    <row r="215" spans="2:49" x14ac:dyDescent="0.2">
      <c r="B215" s="15">
        <v>42875</v>
      </c>
      <c r="C215" s="9">
        <v>36556.28</v>
      </c>
      <c r="D215" s="16">
        <f t="shared" si="81"/>
        <v>0</v>
      </c>
      <c r="E215" s="17">
        <f t="shared" si="82"/>
        <v>102.66224447670918</v>
      </c>
      <c r="G215" s="15">
        <v>42875</v>
      </c>
      <c r="H215" s="9">
        <v>36373.72</v>
      </c>
      <c r="I215" s="16">
        <f t="shared" si="83"/>
        <v>0</v>
      </c>
      <c r="J215" s="17">
        <f t="shared" si="84"/>
        <v>103.71889891849113</v>
      </c>
      <c r="L215" s="15">
        <v>42875</v>
      </c>
      <c r="M215" s="9">
        <v>40359.29</v>
      </c>
      <c r="N215" s="16">
        <f t="shared" si="85"/>
        <v>0</v>
      </c>
      <c r="O215" s="17">
        <f t="shared" si="86"/>
        <v>103.57127001499961</v>
      </c>
      <c r="Q215" s="15">
        <v>42875</v>
      </c>
      <c r="R215" s="9">
        <v>38099.94</v>
      </c>
      <c r="S215" s="16">
        <f t="shared" si="87"/>
        <v>0</v>
      </c>
      <c r="T215" s="17">
        <f t="shared" si="88"/>
        <v>103.71640134553877</v>
      </c>
      <c r="V215" s="15">
        <v>42875</v>
      </c>
      <c r="W215" s="9">
        <v>1521.07</v>
      </c>
      <c r="X215" s="16">
        <f t="shared" si="96"/>
        <v>1.1835175456464953E-4</v>
      </c>
      <c r="Y215" s="9">
        <f t="shared" si="77"/>
        <v>3.8090876586904798E-5</v>
      </c>
      <c r="Z215" s="17">
        <f t="shared" si="89"/>
        <v>103.18285113455219</v>
      </c>
      <c r="AA215" s="17">
        <f t="shared" si="90"/>
        <v>103.99274889486175</v>
      </c>
      <c r="AB215" s="17">
        <f t="shared" si="91"/>
        <v>103.17064070820481</v>
      </c>
      <c r="AC215" s="17">
        <f t="shared" si="91"/>
        <v>103.97648254035525</v>
      </c>
      <c r="AD215" s="17"/>
      <c r="AE215" s="15">
        <v>42875</v>
      </c>
      <c r="AF215" s="9">
        <v>62659.78</v>
      </c>
      <c r="AG215" s="16">
        <f t="shared" si="92"/>
        <v>0</v>
      </c>
      <c r="AH215" s="17">
        <f t="shared" si="93"/>
        <v>103.40708223829427</v>
      </c>
      <c r="AI215" s="17"/>
      <c r="AJ215" s="17"/>
      <c r="AK215" s="15">
        <v>42875</v>
      </c>
      <c r="AL215" s="9">
        <v>40060.43</v>
      </c>
      <c r="AM215" s="16">
        <f t="shared" si="94"/>
        <v>0</v>
      </c>
      <c r="AN215" s="17">
        <f t="shared" si="95"/>
        <v>103.39309472651834</v>
      </c>
      <c r="AO215" s="17"/>
      <c r="AP215" s="17"/>
      <c r="AQ215" s="9">
        <f t="shared" si="78"/>
        <v>102.66224447670918</v>
      </c>
      <c r="AR215" s="9">
        <f t="shared" si="79"/>
        <v>103.71889891849113</v>
      </c>
      <c r="AS215" s="9">
        <f t="shared" si="80"/>
        <v>103.41149862009189</v>
      </c>
      <c r="AT215" s="17"/>
      <c r="AU215" s="17"/>
      <c r="AV215" s="17"/>
      <c r="AW215" s="17"/>
    </row>
    <row r="216" spans="2:49" x14ac:dyDescent="0.2">
      <c r="B216" s="15">
        <v>42876</v>
      </c>
      <c r="C216" s="9">
        <v>36556.28</v>
      </c>
      <c r="D216" s="16">
        <f t="shared" si="81"/>
        <v>0</v>
      </c>
      <c r="E216" s="17">
        <f t="shared" si="82"/>
        <v>102.66224447670918</v>
      </c>
      <c r="G216" s="15">
        <v>42876</v>
      </c>
      <c r="H216" s="9">
        <v>36373.72</v>
      </c>
      <c r="I216" s="16">
        <f t="shared" si="83"/>
        <v>0</v>
      </c>
      <c r="J216" s="17">
        <f t="shared" si="84"/>
        <v>103.71889891849113</v>
      </c>
      <c r="L216" s="15">
        <v>42876</v>
      </c>
      <c r="M216" s="9">
        <v>40359.29</v>
      </c>
      <c r="N216" s="16">
        <f t="shared" si="85"/>
        <v>0</v>
      </c>
      <c r="O216" s="17">
        <f t="shared" si="86"/>
        <v>103.57127001499961</v>
      </c>
      <c r="Q216" s="15">
        <v>42876</v>
      </c>
      <c r="R216" s="9">
        <v>38099.94</v>
      </c>
      <c r="S216" s="16">
        <f t="shared" si="87"/>
        <v>0</v>
      </c>
      <c r="T216" s="17">
        <f t="shared" si="88"/>
        <v>103.71640134553877</v>
      </c>
      <c r="V216" s="15">
        <v>42876</v>
      </c>
      <c r="W216" s="9">
        <v>1521.21</v>
      </c>
      <c r="X216" s="16">
        <f t="shared" si="96"/>
        <v>9.2040471510346222E-5</v>
      </c>
      <c r="Y216" s="9">
        <f t="shared" si="77"/>
        <v>3.8090876586904798E-5</v>
      </c>
      <c r="Z216" s="17">
        <f t="shared" si="89"/>
        <v>103.1923481328224</v>
      </c>
      <c r="AA216" s="17">
        <f t="shared" si="90"/>
        <v>104.00628161146777</v>
      </c>
      <c r="AB216" s="17">
        <f t="shared" si="91"/>
        <v>103.18285113455219</v>
      </c>
      <c r="AC216" s="17">
        <f t="shared" si="91"/>
        <v>103.99274889486175</v>
      </c>
      <c r="AD216" s="17"/>
      <c r="AE216" s="15">
        <v>42876</v>
      </c>
      <c r="AF216" s="9">
        <v>62659.78</v>
      </c>
      <c r="AG216" s="16">
        <f t="shared" si="92"/>
        <v>0</v>
      </c>
      <c r="AH216" s="17">
        <f t="shared" si="93"/>
        <v>103.40708223829427</v>
      </c>
      <c r="AI216" s="17"/>
      <c r="AJ216" s="17"/>
      <c r="AK216" s="15">
        <v>42876</v>
      </c>
      <c r="AL216" s="9">
        <v>40060.43</v>
      </c>
      <c r="AM216" s="16">
        <f t="shared" si="94"/>
        <v>0</v>
      </c>
      <c r="AN216" s="17">
        <f t="shared" si="95"/>
        <v>103.39309472651834</v>
      </c>
      <c r="AO216" s="17"/>
      <c r="AP216" s="17"/>
      <c r="AQ216" s="9">
        <f t="shared" si="78"/>
        <v>102.66224447670918</v>
      </c>
      <c r="AR216" s="9">
        <f t="shared" si="79"/>
        <v>103.71889891849113</v>
      </c>
      <c r="AS216" s="9">
        <f t="shared" si="80"/>
        <v>103.41149862009189</v>
      </c>
      <c r="AT216" s="17"/>
      <c r="AU216" s="17"/>
      <c r="AV216" s="17"/>
      <c r="AW216" s="17"/>
    </row>
    <row r="217" spans="2:49" x14ac:dyDescent="0.2">
      <c r="B217" s="15">
        <v>42877</v>
      </c>
      <c r="C217" s="9">
        <v>36518.480000000003</v>
      </c>
      <c r="D217" s="16">
        <f t="shared" si="81"/>
        <v>-1.0340220613256346E-3</v>
      </c>
      <c r="E217" s="17">
        <f t="shared" si="82"/>
        <v>102.55608945105506</v>
      </c>
      <c r="G217" s="15">
        <v>42877</v>
      </c>
      <c r="H217" s="9">
        <v>36335.519999999997</v>
      </c>
      <c r="I217" s="16">
        <f t="shared" si="83"/>
        <v>-1.0502087771062651E-3</v>
      </c>
      <c r="J217" s="17">
        <f t="shared" si="84"/>
        <v>103.60997242049514</v>
      </c>
      <c r="L217" s="15">
        <v>42877</v>
      </c>
      <c r="M217" s="9">
        <v>40311.589999999997</v>
      </c>
      <c r="N217" s="16">
        <f t="shared" si="85"/>
        <v>-1.1818840222412863E-3</v>
      </c>
      <c r="O217" s="17">
        <f t="shared" si="86"/>
        <v>103.44886078580565</v>
      </c>
      <c r="Q217" s="15">
        <v>42877</v>
      </c>
      <c r="R217" s="9">
        <v>38055.85</v>
      </c>
      <c r="S217" s="16">
        <f t="shared" si="87"/>
        <v>-1.1572196701623572E-3</v>
      </c>
      <c r="T217" s="17">
        <f t="shared" si="88"/>
        <v>103.59637868578326</v>
      </c>
      <c r="V217" s="15">
        <v>42877</v>
      </c>
      <c r="W217" s="9">
        <v>1519.01</v>
      </c>
      <c r="X217" s="16">
        <f t="shared" si="96"/>
        <v>-1.4462171560797321E-3</v>
      </c>
      <c r="Y217" s="9">
        <f t="shared" si="77"/>
        <v>3.8090876586904798E-5</v>
      </c>
      <c r="Z217" s="17">
        <f t="shared" si="89"/>
        <v>103.04310958857656</v>
      </c>
      <c r="AA217" s="17">
        <f t="shared" si="90"/>
        <v>103.85982763309833</v>
      </c>
      <c r="AB217" s="17">
        <f t="shared" si="91"/>
        <v>103.1923481328224</v>
      </c>
      <c r="AC217" s="17">
        <f t="shared" si="91"/>
        <v>104.00628161146777</v>
      </c>
      <c r="AD217" s="17"/>
      <c r="AE217" s="15">
        <v>42877</v>
      </c>
      <c r="AF217" s="9">
        <v>62590.5</v>
      </c>
      <c r="AG217" s="16">
        <f t="shared" si="92"/>
        <v>-1.1056534191470346E-3</v>
      </c>
      <c r="AH217" s="17">
        <f t="shared" si="93"/>
        <v>103.29274984425348</v>
      </c>
      <c r="AI217" s="17"/>
      <c r="AJ217" s="17"/>
      <c r="AK217" s="15">
        <v>42877</v>
      </c>
      <c r="AL217" s="9">
        <v>40038.79</v>
      </c>
      <c r="AM217" s="16">
        <f t="shared" si="94"/>
        <v>-5.4018391714716341E-4</v>
      </c>
      <c r="AN217" s="17">
        <f t="shared" si="95"/>
        <v>103.337243439603</v>
      </c>
      <c r="AO217" s="17"/>
      <c r="AP217" s="17"/>
      <c r="AQ217" s="9">
        <f t="shared" si="78"/>
        <v>102.55608945105506</v>
      </c>
      <c r="AR217" s="9">
        <f t="shared" si="79"/>
        <v>103.60997242049514</v>
      </c>
      <c r="AS217" s="9">
        <f t="shared" si="80"/>
        <v>103.30688243783261</v>
      </c>
      <c r="AT217" s="17"/>
      <c r="AU217" s="17"/>
      <c r="AV217" s="17"/>
      <c r="AW217" s="17"/>
    </row>
    <row r="218" spans="2:49" x14ac:dyDescent="0.2">
      <c r="B218" s="15">
        <v>42878</v>
      </c>
      <c r="C218" s="9">
        <v>36468.93</v>
      </c>
      <c r="D218" s="16">
        <f t="shared" si="81"/>
        <v>-1.3568472729423853E-3</v>
      </c>
      <c r="E218" s="17">
        <f t="shared" si="82"/>
        <v>102.41693650075976</v>
      </c>
      <c r="G218" s="15">
        <v>42878</v>
      </c>
      <c r="H218" s="9">
        <v>36317.31</v>
      </c>
      <c r="I218" s="16">
        <f t="shared" si="83"/>
        <v>-5.0116249884413211E-4</v>
      </c>
      <c r="J218" s="17">
        <f t="shared" si="84"/>
        <v>103.55804698781171</v>
      </c>
      <c r="L218" s="15">
        <v>42878</v>
      </c>
      <c r="M218" s="9">
        <v>40291.57</v>
      </c>
      <c r="N218" s="16">
        <f t="shared" si="85"/>
        <v>-4.9663136581801215E-4</v>
      </c>
      <c r="O218" s="17">
        <f t="shared" si="86"/>
        <v>103.39748483678127</v>
      </c>
      <c r="Q218" s="15">
        <v>42878</v>
      </c>
      <c r="R218" s="9">
        <v>38045.21</v>
      </c>
      <c r="S218" s="16">
        <f t="shared" si="87"/>
        <v>-2.7958907763192542E-4</v>
      </c>
      <c r="T218" s="17">
        <f t="shared" si="88"/>
        <v>103.5674142698205</v>
      </c>
      <c r="V218" s="15">
        <v>42878</v>
      </c>
      <c r="W218" s="9">
        <v>1518.7</v>
      </c>
      <c r="X218" s="16">
        <f t="shared" si="96"/>
        <v>-2.0408028913565524E-4</v>
      </c>
      <c r="Y218" s="9">
        <f t="shared" si="77"/>
        <v>3.8090876586904798E-5</v>
      </c>
      <c r="Z218" s="17">
        <f t="shared" si="89"/>
        <v>103.02208052097828</v>
      </c>
      <c r="AA218" s="17">
        <f t="shared" si="90"/>
        <v>103.8425880013221</v>
      </c>
      <c r="AB218" s="17">
        <f t="shared" si="91"/>
        <v>103.04310958857656</v>
      </c>
      <c r="AC218" s="17">
        <f t="shared" si="91"/>
        <v>103.85982763309833</v>
      </c>
      <c r="AD218" s="17"/>
      <c r="AE218" s="15">
        <v>42878</v>
      </c>
      <c r="AF218" s="9">
        <v>62553.96</v>
      </c>
      <c r="AG218" s="16">
        <f t="shared" si="92"/>
        <v>-5.8379466532465507E-4</v>
      </c>
      <c r="AH218" s="17">
        <f t="shared" si="93"/>
        <v>103.23244808792769</v>
      </c>
      <c r="AI218" s="17"/>
      <c r="AJ218" s="17"/>
      <c r="AK218" s="15">
        <v>42878</v>
      </c>
      <c r="AL218" s="9">
        <v>40034.15</v>
      </c>
      <c r="AM218" s="16">
        <f t="shared" si="94"/>
        <v>-1.158876179824242E-4</v>
      </c>
      <c r="AN218" s="17">
        <f t="shared" si="95"/>
        <v>103.32526793261191</v>
      </c>
      <c r="AO218" s="17"/>
      <c r="AP218" s="17"/>
      <c r="AQ218" s="9">
        <f t="shared" si="78"/>
        <v>102.41693650075976</v>
      </c>
      <c r="AR218" s="9">
        <f t="shared" si="79"/>
        <v>103.5674142698205</v>
      </c>
      <c r="AS218" s="9">
        <f t="shared" si="80"/>
        <v>103.2495997692855</v>
      </c>
      <c r="AT218" s="17"/>
      <c r="AU218" s="17"/>
      <c r="AV218" s="17"/>
      <c r="AW218" s="17"/>
    </row>
    <row r="219" spans="2:49" x14ac:dyDescent="0.2">
      <c r="B219" s="15">
        <v>42879</v>
      </c>
      <c r="C219" s="9">
        <v>36458.5</v>
      </c>
      <c r="D219" s="16">
        <f t="shared" si="81"/>
        <v>-2.8599687459984757E-4</v>
      </c>
      <c r="E219" s="17">
        <f t="shared" si="82"/>
        <v>102.38764557701445</v>
      </c>
      <c r="G219" s="15">
        <v>42879</v>
      </c>
      <c r="H219" s="9">
        <v>36316.89</v>
      </c>
      <c r="I219" s="16">
        <f t="shared" si="83"/>
        <v>-1.1564733180868814E-5</v>
      </c>
      <c r="J219" s="17">
        <f t="shared" si="84"/>
        <v>103.55684936662956</v>
      </c>
      <c r="L219" s="15">
        <v>42879</v>
      </c>
      <c r="M219" s="9">
        <v>40286.19</v>
      </c>
      <c r="N219" s="16">
        <f t="shared" si="85"/>
        <v>-1.3352669057065114E-4</v>
      </c>
      <c r="O219" s="17">
        <f t="shared" si="86"/>
        <v>103.3836785128177</v>
      </c>
      <c r="Q219" s="15">
        <v>42879</v>
      </c>
      <c r="R219" s="9">
        <v>38036.36</v>
      </c>
      <c r="S219" s="16">
        <f t="shared" si="87"/>
        <v>-2.3261798265794553E-4</v>
      </c>
      <c r="T219" s="17">
        <f t="shared" si="88"/>
        <v>103.54332262684396</v>
      </c>
      <c r="V219" s="15">
        <v>42879</v>
      </c>
      <c r="W219" s="9">
        <v>1519.53</v>
      </c>
      <c r="X219" s="16">
        <f t="shared" si="96"/>
        <v>5.4652005004274251E-4</v>
      </c>
      <c r="Y219" s="9">
        <f t="shared" si="77"/>
        <v>3.8090876586904798E-5</v>
      </c>
      <c r="Z219" s="17">
        <f t="shared" si="89"/>
        <v>103.07838415358012</v>
      </c>
      <c r="AA219" s="17">
        <f t="shared" si="90"/>
        <v>103.90329551291717</v>
      </c>
      <c r="AB219" s="17">
        <f t="shared" si="91"/>
        <v>103.02208052097828</v>
      </c>
      <c r="AC219" s="17">
        <f t="shared" si="91"/>
        <v>103.8425880013221</v>
      </c>
      <c r="AD219" s="17"/>
      <c r="AE219" s="15">
        <v>42879</v>
      </c>
      <c r="AF219" s="9">
        <v>62524.91</v>
      </c>
      <c r="AG219" s="16">
        <f t="shared" si="92"/>
        <v>-4.6439905643058665E-4</v>
      </c>
      <c r="AH219" s="17">
        <f t="shared" si="93"/>
        <v>103.18450703644264</v>
      </c>
      <c r="AI219" s="17"/>
      <c r="AJ219" s="17"/>
      <c r="AK219" s="15">
        <v>42879</v>
      </c>
      <c r="AL219" s="9">
        <v>40036.370000000003</v>
      </c>
      <c r="AM219" s="16">
        <f t="shared" si="94"/>
        <v>5.5452657293786345E-5</v>
      </c>
      <c r="AN219" s="17">
        <f t="shared" si="95"/>
        <v>103.33099759328437</v>
      </c>
      <c r="AO219" s="17"/>
      <c r="AP219" s="17"/>
      <c r="AQ219" s="9">
        <f t="shared" si="78"/>
        <v>102.38764557701445</v>
      </c>
      <c r="AR219" s="9">
        <f t="shared" si="79"/>
        <v>103.55684936662956</v>
      </c>
      <c r="AS219" s="9">
        <f t="shared" si="80"/>
        <v>103.23116678550547</v>
      </c>
      <c r="AT219" s="17"/>
      <c r="AU219" s="17"/>
      <c r="AV219" s="17"/>
      <c r="AW219" s="17"/>
    </row>
    <row r="220" spans="2:49" x14ac:dyDescent="0.2">
      <c r="B220" s="15">
        <v>42880</v>
      </c>
      <c r="C220" s="9">
        <v>36479.800000000003</v>
      </c>
      <c r="D220" s="16">
        <f t="shared" si="81"/>
        <v>5.8422590068163416E-4</v>
      </c>
      <c r="E220" s="17">
        <f t="shared" si="82"/>
        <v>102.44746309147035</v>
      </c>
      <c r="G220" s="15">
        <v>42880</v>
      </c>
      <c r="H220" s="9">
        <v>36349.550000000003</v>
      </c>
      <c r="I220" s="16">
        <f t="shared" si="83"/>
        <v>8.9930608044919147E-4</v>
      </c>
      <c r="J220" s="17">
        <f t="shared" si="84"/>
        <v>103.64997867093713</v>
      </c>
      <c r="L220" s="15">
        <v>42880</v>
      </c>
      <c r="M220" s="9">
        <v>40317.35</v>
      </c>
      <c r="N220" s="16">
        <f t="shared" si="85"/>
        <v>7.7346604382277917E-4</v>
      </c>
      <c r="O220" s="17">
        <f t="shared" si="86"/>
        <v>103.46364227763286</v>
      </c>
      <c r="Q220" s="15">
        <v>42880</v>
      </c>
      <c r="R220" s="9">
        <v>38069.17</v>
      </c>
      <c r="S220" s="16">
        <f t="shared" si="87"/>
        <v>8.625956847605476E-4</v>
      </c>
      <c r="T220" s="17">
        <f t="shared" si="88"/>
        <v>103.63263865012765</v>
      </c>
      <c r="V220" s="15">
        <v>42880</v>
      </c>
      <c r="W220" s="9">
        <v>1516.48</v>
      </c>
      <c r="X220" s="16">
        <f t="shared" si="96"/>
        <v>-2.0071995946114862E-3</v>
      </c>
      <c r="Y220" s="9">
        <f t="shared" si="77"/>
        <v>3.8090876586904798E-5</v>
      </c>
      <c r="Z220" s="17">
        <f t="shared" si="89"/>
        <v>102.87148526269384</v>
      </c>
      <c r="AA220" s="17">
        <f t="shared" si="90"/>
        <v>103.6986986278912</v>
      </c>
      <c r="AB220" s="17">
        <f t="shared" si="91"/>
        <v>103.07838415358012</v>
      </c>
      <c r="AC220" s="17">
        <f t="shared" si="91"/>
        <v>103.90329551291717</v>
      </c>
      <c r="AD220" s="17"/>
      <c r="AE220" s="15">
        <v>42880</v>
      </c>
      <c r="AF220" s="9">
        <v>62572.72</v>
      </c>
      <c r="AG220" s="16">
        <f t="shared" si="92"/>
        <v>7.6465523900792753E-4</v>
      </c>
      <c r="AH220" s="17">
        <f t="shared" si="93"/>
        <v>103.26340761033251</v>
      </c>
      <c r="AI220" s="17"/>
      <c r="AJ220" s="17"/>
      <c r="AK220" s="15">
        <v>42880</v>
      </c>
      <c r="AL220" s="9">
        <v>40056.699999999997</v>
      </c>
      <c r="AM220" s="16">
        <f t="shared" si="94"/>
        <v>5.077882934940714E-4</v>
      </c>
      <c r="AN220" s="17">
        <f t="shared" si="95"/>
        <v>103.38346786421729</v>
      </c>
      <c r="AO220" s="17"/>
      <c r="AP220" s="17"/>
      <c r="AQ220" s="9">
        <f t="shared" si="78"/>
        <v>102.44746309147035</v>
      </c>
      <c r="AR220" s="9">
        <f t="shared" si="79"/>
        <v>103.64997867093713</v>
      </c>
      <c r="AS220" s="9">
        <f t="shared" si="80"/>
        <v>103.3067663607863</v>
      </c>
      <c r="AT220" s="17"/>
      <c r="AU220" s="17"/>
      <c r="AV220" s="17"/>
      <c r="AW220" s="17"/>
    </row>
    <row r="221" spans="2:49" x14ac:dyDescent="0.2">
      <c r="B221" s="15">
        <v>42881</v>
      </c>
      <c r="C221" s="9">
        <v>36398.61</v>
      </c>
      <c r="D221" s="16">
        <f t="shared" si="81"/>
        <v>-2.2256152720135924E-3</v>
      </c>
      <c r="E221" s="17">
        <f t="shared" si="82"/>
        <v>102.21945445303493</v>
      </c>
      <c r="G221" s="15">
        <v>42881</v>
      </c>
      <c r="H221" s="9">
        <v>36280.730000000003</v>
      </c>
      <c r="I221" s="16">
        <f t="shared" si="83"/>
        <v>-1.8932834106611951E-3</v>
      </c>
      <c r="J221" s="17">
        <f t="shared" si="84"/>
        <v>103.45373988580405</v>
      </c>
      <c r="L221" s="15">
        <v>42881</v>
      </c>
      <c r="M221" s="9">
        <v>40239.78</v>
      </c>
      <c r="N221" s="16">
        <f t="shared" si="85"/>
        <v>-1.9239855794093152E-3</v>
      </c>
      <c r="O221" s="17">
        <f t="shared" si="86"/>
        <v>103.26457972189753</v>
      </c>
      <c r="Q221" s="15">
        <v>42881</v>
      </c>
      <c r="R221" s="9">
        <v>37996.699999999997</v>
      </c>
      <c r="S221" s="16">
        <f t="shared" si="87"/>
        <v>-1.9036401371503864E-3</v>
      </c>
      <c r="T221" s="17">
        <f t="shared" si="88"/>
        <v>103.43535939967445</v>
      </c>
      <c r="V221" s="15">
        <v>42881</v>
      </c>
      <c r="W221" s="9">
        <v>1513.94</v>
      </c>
      <c r="X221" s="16">
        <f t="shared" si="96"/>
        <v>-1.6749314201307541E-3</v>
      </c>
      <c r="Y221" s="9">
        <f t="shared" si="77"/>
        <v>3.8090876586904798E-5</v>
      </c>
      <c r="Z221" s="17">
        <f t="shared" si="89"/>
        <v>102.69918257979184</v>
      </c>
      <c r="AA221" s="17">
        <f t="shared" si="90"/>
        <v>103.52896039366433</v>
      </c>
      <c r="AB221" s="17">
        <f t="shared" si="91"/>
        <v>102.87148526269384</v>
      </c>
      <c r="AC221" s="17">
        <f t="shared" si="91"/>
        <v>103.6986986278912</v>
      </c>
      <c r="AD221" s="17"/>
      <c r="AE221" s="15">
        <v>42881</v>
      </c>
      <c r="AF221" s="9">
        <v>62438.49</v>
      </c>
      <c r="AG221" s="16">
        <f t="shared" si="92"/>
        <v>-2.1451840354711482E-3</v>
      </c>
      <c r="AH221" s="17">
        <f t="shared" si="93"/>
        <v>103.04188859687847</v>
      </c>
      <c r="AI221" s="17"/>
      <c r="AJ221" s="17"/>
      <c r="AK221" s="15">
        <v>42881</v>
      </c>
      <c r="AL221" s="9">
        <v>40030.46</v>
      </c>
      <c r="AM221" s="16">
        <f t="shared" si="94"/>
        <v>-6.5507143623910746E-4</v>
      </c>
      <c r="AN221" s="17">
        <f t="shared" si="95"/>
        <v>103.3157443074401</v>
      </c>
      <c r="AO221" s="17"/>
      <c r="AP221" s="17"/>
      <c r="AQ221" s="9">
        <f t="shared" si="78"/>
        <v>102.21945445303493</v>
      </c>
      <c r="AR221" s="9">
        <f t="shared" si="79"/>
        <v>103.45373988580405</v>
      </c>
      <c r="AS221" s="9">
        <f t="shared" si="80"/>
        <v>103.12179439412158</v>
      </c>
      <c r="AT221" s="17"/>
      <c r="AU221" s="17"/>
      <c r="AV221" s="17"/>
      <c r="AW221" s="17"/>
    </row>
    <row r="222" spans="2:49" x14ac:dyDescent="0.2">
      <c r="B222" s="15">
        <v>42882</v>
      </c>
      <c r="C222" s="9">
        <v>36398.61</v>
      </c>
      <c r="D222" s="16">
        <f t="shared" si="81"/>
        <v>0</v>
      </c>
      <c r="E222" s="17">
        <f t="shared" si="82"/>
        <v>102.21945445303493</v>
      </c>
      <c r="G222" s="15">
        <v>42882</v>
      </c>
      <c r="H222" s="9">
        <v>36280.730000000003</v>
      </c>
      <c r="I222" s="16">
        <f t="shared" si="83"/>
        <v>0</v>
      </c>
      <c r="J222" s="17">
        <f t="shared" si="84"/>
        <v>103.45373988580405</v>
      </c>
      <c r="L222" s="15">
        <v>42882</v>
      </c>
      <c r="M222" s="9">
        <v>40239.78</v>
      </c>
      <c r="N222" s="16">
        <f t="shared" si="85"/>
        <v>0</v>
      </c>
      <c r="O222" s="17">
        <f t="shared" si="86"/>
        <v>103.26457972189753</v>
      </c>
      <c r="Q222" s="15">
        <v>42882</v>
      </c>
      <c r="R222" s="9">
        <v>37996.699999999997</v>
      </c>
      <c r="S222" s="16">
        <f t="shared" si="87"/>
        <v>0</v>
      </c>
      <c r="T222" s="17">
        <f t="shared" si="88"/>
        <v>103.43535939967445</v>
      </c>
      <c r="V222" s="15">
        <v>42882</v>
      </c>
      <c r="W222" s="9">
        <v>1514.08</v>
      </c>
      <c r="X222" s="16">
        <f t="shared" si="96"/>
        <v>9.2473942164161826E-5</v>
      </c>
      <c r="Y222" s="9">
        <f t="shared" si="77"/>
        <v>3.8090876586904798E-5</v>
      </c>
      <c r="Z222" s="17">
        <f t="shared" si="89"/>
        <v>102.70867957806203</v>
      </c>
      <c r="AA222" s="17">
        <f t="shared" si="90"/>
        <v>103.54247763361361</v>
      </c>
      <c r="AB222" s="17">
        <f t="shared" si="91"/>
        <v>102.69918257979184</v>
      </c>
      <c r="AC222" s="17">
        <f t="shared" si="91"/>
        <v>103.52896039366433</v>
      </c>
      <c r="AD222" s="17"/>
      <c r="AE222" s="15">
        <v>42882</v>
      </c>
      <c r="AF222" s="9">
        <v>62438.49</v>
      </c>
      <c r="AG222" s="16">
        <f t="shared" si="92"/>
        <v>0</v>
      </c>
      <c r="AH222" s="17">
        <f t="shared" si="93"/>
        <v>103.04188859687847</v>
      </c>
      <c r="AI222" s="17"/>
      <c r="AJ222" s="17"/>
      <c r="AK222" s="15">
        <v>42882</v>
      </c>
      <c r="AL222" s="9">
        <v>40030.46</v>
      </c>
      <c r="AM222" s="16">
        <f t="shared" si="94"/>
        <v>0</v>
      </c>
      <c r="AN222" s="17">
        <f t="shared" si="95"/>
        <v>103.3157443074401</v>
      </c>
      <c r="AO222" s="17"/>
      <c r="AP222" s="17"/>
      <c r="AQ222" s="9">
        <f t="shared" si="78"/>
        <v>102.21945445303493</v>
      </c>
      <c r="AR222" s="9">
        <f t="shared" si="79"/>
        <v>103.45373988580405</v>
      </c>
      <c r="AS222" s="9">
        <f t="shared" si="80"/>
        <v>103.12179439412158</v>
      </c>
      <c r="AT222" s="17"/>
      <c r="AU222" s="17"/>
      <c r="AV222" s="17"/>
      <c r="AW222" s="17"/>
    </row>
    <row r="223" spans="2:49" x14ac:dyDescent="0.2">
      <c r="B223" s="15">
        <v>42883</v>
      </c>
      <c r="C223" s="9">
        <v>36398.61</v>
      </c>
      <c r="D223" s="16">
        <f t="shared" si="81"/>
        <v>0</v>
      </c>
      <c r="E223" s="17">
        <f t="shared" si="82"/>
        <v>102.21945445303493</v>
      </c>
      <c r="G223" s="15">
        <v>42883</v>
      </c>
      <c r="H223" s="9">
        <v>36280.730000000003</v>
      </c>
      <c r="I223" s="16">
        <f t="shared" si="83"/>
        <v>0</v>
      </c>
      <c r="J223" s="17">
        <f t="shared" si="84"/>
        <v>103.45373988580405</v>
      </c>
      <c r="L223" s="15">
        <v>42883</v>
      </c>
      <c r="M223" s="9">
        <v>40239.78</v>
      </c>
      <c r="N223" s="16">
        <f t="shared" si="85"/>
        <v>0</v>
      </c>
      <c r="O223" s="17">
        <f t="shared" si="86"/>
        <v>103.26457972189753</v>
      </c>
      <c r="Q223" s="15">
        <v>42883</v>
      </c>
      <c r="R223" s="9">
        <v>37996.699999999997</v>
      </c>
      <c r="S223" s="16">
        <f t="shared" si="87"/>
        <v>0</v>
      </c>
      <c r="T223" s="17">
        <f t="shared" si="88"/>
        <v>103.43535939967445</v>
      </c>
      <c r="V223" s="15">
        <v>42883</v>
      </c>
      <c r="W223" s="9">
        <v>1514.23</v>
      </c>
      <c r="X223" s="16">
        <f t="shared" si="96"/>
        <v>9.9070062348216581E-5</v>
      </c>
      <c r="Y223" s="9">
        <f t="shared" si="77"/>
        <v>3.8090876586904798E-5</v>
      </c>
      <c r="Z223" s="17">
        <f t="shared" si="89"/>
        <v>102.71885493335154</v>
      </c>
      <c r="AA223" s="17">
        <f t="shared" si="90"/>
        <v>103.55667961706551</v>
      </c>
      <c r="AB223" s="17">
        <f t="shared" si="91"/>
        <v>102.70867957806203</v>
      </c>
      <c r="AC223" s="17">
        <f t="shared" si="91"/>
        <v>103.54247763361361</v>
      </c>
      <c r="AD223" s="17"/>
      <c r="AE223" s="15">
        <v>42883</v>
      </c>
      <c r="AF223" s="9">
        <v>62438.49</v>
      </c>
      <c r="AG223" s="16">
        <f t="shared" si="92"/>
        <v>0</v>
      </c>
      <c r="AH223" s="17">
        <f t="shared" si="93"/>
        <v>103.04188859687847</v>
      </c>
      <c r="AI223" s="17"/>
      <c r="AJ223" s="17"/>
      <c r="AK223" s="15">
        <v>42883</v>
      </c>
      <c r="AL223" s="9">
        <v>40030.46</v>
      </c>
      <c r="AM223" s="16">
        <f t="shared" si="94"/>
        <v>0</v>
      </c>
      <c r="AN223" s="17">
        <f t="shared" si="95"/>
        <v>103.3157443074401</v>
      </c>
      <c r="AO223" s="17"/>
      <c r="AP223" s="17"/>
      <c r="AQ223" s="9">
        <f t="shared" si="78"/>
        <v>102.21945445303493</v>
      </c>
      <c r="AR223" s="9">
        <f t="shared" si="79"/>
        <v>103.45373988580405</v>
      </c>
      <c r="AS223" s="9">
        <f t="shared" si="80"/>
        <v>103.12179439412158</v>
      </c>
      <c r="AT223" s="17"/>
      <c r="AU223" s="17"/>
      <c r="AV223" s="17"/>
      <c r="AW223" s="17"/>
    </row>
    <row r="224" spans="2:49" x14ac:dyDescent="0.2">
      <c r="B224" s="15">
        <v>42884</v>
      </c>
      <c r="C224" s="9">
        <v>36341.61</v>
      </c>
      <c r="D224" s="16">
        <f t="shared" si="81"/>
        <v>-1.5659938662493378E-3</v>
      </c>
      <c r="E224" s="17">
        <f t="shared" si="82"/>
        <v>102.05937941435012</v>
      </c>
      <c r="G224" s="15">
        <v>42884</v>
      </c>
      <c r="H224" s="9">
        <v>36234.43</v>
      </c>
      <c r="I224" s="16">
        <f t="shared" si="83"/>
        <v>-1.2761595480577093E-3</v>
      </c>
      <c r="J224" s="17">
        <f t="shared" si="84"/>
        <v>103.3217164078665</v>
      </c>
      <c r="L224" s="15">
        <v>42884</v>
      </c>
      <c r="M224" s="9">
        <v>40180.870000000003</v>
      </c>
      <c r="N224" s="16">
        <f t="shared" si="85"/>
        <v>-1.4639742066183681E-3</v>
      </c>
      <c r="O224" s="17">
        <f t="shared" si="86"/>
        <v>103.11340304072739</v>
      </c>
      <c r="Q224" s="15">
        <v>42884</v>
      </c>
      <c r="R224" s="9">
        <v>37940.47</v>
      </c>
      <c r="S224" s="16">
        <f t="shared" si="87"/>
        <v>-1.4798653567282827E-3</v>
      </c>
      <c r="T224" s="17">
        <f t="shared" si="88"/>
        <v>103.28228899463814</v>
      </c>
      <c r="V224" s="15">
        <v>42884</v>
      </c>
      <c r="W224" s="9">
        <v>1514.07</v>
      </c>
      <c r="X224" s="16">
        <f t="shared" si="96"/>
        <v>-1.0566426500602244E-4</v>
      </c>
      <c r="Y224" s="9">
        <f t="shared" si="77"/>
        <v>3.8090876586904798E-5</v>
      </c>
      <c r="Z224" s="17">
        <f t="shared" si="89"/>
        <v>102.70800122104275</v>
      </c>
      <c r="AA224" s="17">
        <f t="shared" si="90"/>
        <v>103.54968194133035</v>
      </c>
      <c r="AB224" s="17">
        <f t="shared" si="91"/>
        <v>102.71885493335154</v>
      </c>
      <c r="AC224" s="17">
        <f t="shared" si="91"/>
        <v>103.55667961706551</v>
      </c>
      <c r="AD224" s="17"/>
      <c r="AE224" s="15">
        <v>42884</v>
      </c>
      <c r="AF224" s="9">
        <v>62341.93</v>
      </c>
      <c r="AG224" s="16">
        <f t="shared" si="92"/>
        <v>-1.5464819857110568E-3</v>
      </c>
      <c r="AH224" s="17">
        <f t="shared" si="93"/>
        <v>102.88253617238975</v>
      </c>
      <c r="AI224" s="17"/>
      <c r="AJ224" s="17"/>
      <c r="AK224" s="15">
        <v>42884</v>
      </c>
      <c r="AL224" s="9">
        <v>39995.19</v>
      </c>
      <c r="AM224" s="16">
        <f t="shared" si="94"/>
        <v>-8.810790582970407E-4</v>
      </c>
      <c r="AN224" s="17">
        <f t="shared" si="95"/>
        <v>103.22471496873844</v>
      </c>
      <c r="AO224" s="17"/>
      <c r="AP224" s="17"/>
      <c r="AQ224" s="9">
        <f t="shared" si="78"/>
        <v>102.05937941435012</v>
      </c>
      <c r="AR224" s="9">
        <f t="shared" si="79"/>
        <v>103.3217164078665</v>
      </c>
      <c r="AS224" s="9">
        <f t="shared" si="80"/>
        <v>102.98067316645172</v>
      </c>
      <c r="AT224" s="17"/>
      <c r="AU224" s="17"/>
      <c r="AV224" s="17"/>
      <c r="AW224" s="17"/>
    </row>
    <row r="225" spans="2:49" x14ac:dyDescent="0.2">
      <c r="B225" s="15">
        <v>42885</v>
      </c>
      <c r="C225" s="9">
        <v>36354.480000000003</v>
      </c>
      <c r="D225" s="16">
        <f t="shared" si="81"/>
        <v>3.5413951115548237E-4</v>
      </c>
      <c r="E225" s="17">
        <f t="shared" si="82"/>
        <v>102.09552267308474</v>
      </c>
      <c r="G225" s="15">
        <v>42885</v>
      </c>
      <c r="H225" s="9">
        <v>36249.19</v>
      </c>
      <c r="I225" s="16">
        <f t="shared" si="83"/>
        <v>4.0734737651471065E-4</v>
      </c>
      <c r="J225" s="17">
        <f t="shared" si="84"/>
        <v>103.36380423798225</v>
      </c>
      <c r="L225" s="15">
        <v>42885</v>
      </c>
      <c r="M225" s="9">
        <v>40181.699999999997</v>
      </c>
      <c r="N225" s="16">
        <f t="shared" si="85"/>
        <v>2.065659603678327E-5</v>
      </c>
      <c r="O225" s="17">
        <f t="shared" si="86"/>
        <v>103.11553301263999</v>
      </c>
      <c r="Q225" s="15">
        <v>42885</v>
      </c>
      <c r="R225" s="9">
        <v>37941.69</v>
      </c>
      <c r="S225" s="16">
        <f t="shared" si="87"/>
        <v>3.2155637502695456E-5</v>
      </c>
      <c r="T225" s="17">
        <f t="shared" si="88"/>
        <v>103.2856101024835</v>
      </c>
      <c r="V225" s="15">
        <v>42885</v>
      </c>
      <c r="W225" s="9">
        <v>1517.75</v>
      </c>
      <c r="X225" s="16">
        <f t="shared" si="96"/>
        <v>2.4305349158229017E-3</v>
      </c>
      <c r="Y225" s="9">
        <f t="shared" si="77"/>
        <v>3.8090876586904798E-5</v>
      </c>
      <c r="Z225" s="17">
        <f t="shared" si="89"/>
        <v>102.95763660414488</v>
      </c>
      <c r="AA225" s="17">
        <f t="shared" si="90"/>
        <v>103.80530735696655</v>
      </c>
      <c r="AB225" s="17">
        <f t="shared" si="91"/>
        <v>102.70800122104275</v>
      </c>
      <c r="AC225" s="17">
        <f t="shared" si="91"/>
        <v>103.54968194133035</v>
      </c>
      <c r="AD225" s="17"/>
      <c r="AE225" s="15">
        <v>42885</v>
      </c>
      <c r="AF225" s="9">
        <v>62342.78</v>
      </c>
      <c r="AG225" s="16">
        <f t="shared" si="92"/>
        <v>1.3634483244207019E-5</v>
      </c>
      <c r="AH225" s="17">
        <f t="shared" si="93"/>
        <v>102.88393892260531</v>
      </c>
      <c r="AI225" s="17"/>
      <c r="AJ225" s="17"/>
      <c r="AK225" s="15">
        <v>42885</v>
      </c>
      <c r="AL225" s="9">
        <v>40000.75</v>
      </c>
      <c r="AM225" s="16">
        <f t="shared" si="94"/>
        <v>1.3901671676008753E-4</v>
      </c>
      <c r="AN225" s="17">
        <f t="shared" si="95"/>
        <v>103.23906492970188</v>
      </c>
      <c r="AO225" s="17"/>
      <c r="AP225" s="17"/>
      <c r="AQ225" s="9">
        <f t="shared" si="78"/>
        <v>102.09552267308474</v>
      </c>
      <c r="AR225" s="9">
        <f t="shared" si="79"/>
        <v>103.36380423798225</v>
      </c>
      <c r="AS225" s="9">
        <f t="shared" si="80"/>
        <v>102.99724564641626</v>
      </c>
      <c r="AT225" s="17"/>
      <c r="AU225" s="17"/>
      <c r="AV225" s="17"/>
      <c r="AW225" s="17"/>
    </row>
    <row r="226" spans="2:49" x14ac:dyDescent="0.2">
      <c r="B226" s="15">
        <v>42886</v>
      </c>
      <c r="C226" s="9">
        <v>36450.410000000003</v>
      </c>
      <c r="D226" s="16">
        <f t="shared" si="81"/>
        <v>2.6387394345896986E-3</v>
      </c>
      <c r="E226" s="17">
        <f t="shared" si="82"/>
        <v>102.36492615485726</v>
      </c>
      <c r="G226" s="15">
        <v>42886</v>
      </c>
      <c r="H226" s="9">
        <v>36314.959999999999</v>
      </c>
      <c r="I226" s="16">
        <f t="shared" si="83"/>
        <v>1.8143853697143442E-3</v>
      </c>
      <c r="J226" s="17">
        <f t="shared" si="84"/>
        <v>103.55134601214966</v>
      </c>
      <c r="L226" s="15">
        <v>42886</v>
      </c>
      <c r="M226" s="9">
        <v>40269.51</v>
      </c>
      <c r="N226" s="16">
        <f t="shared" si="85"/>
        <v>2.1853231695025954E-3</v>
      </c>
      <c r="O226" s="17">
        <f t="shared" si="86"/>
        <v>103.34087377606812</v>
      </c>
      <c r="Q226" s="15">
        <v>42886</v>
      </c>
      <c r="R226" s="9">
        <v>38022.33</v>
      </c>
      <c r="S226" s="16">
        <f t="shared" si="87"/>
        <v>2.1253665822476009E-3</v>
      </c>
      <c r="T226" s="17">
        <f t="shared" si="88"/>
        <v>103.50512988662237</v>
      </c>
      <c r="V226" s="15">
        <v>42886</v>
      </c>
      <c r="W226" s="9">
        <v>1521.58</v>
      </c>
      <c r="X226" s="16">
        <f t="shared" si="96"/>
        <v>2.5234722450995228E-3</v>
      </c>
      <c r="Y226" s="9">
        <f t="shared" si="77"/>
        <v>3.8090876586904798E-5</v>
      </c>
      <c r="Z226" s="17">
        <f t="shared" si="89"/>
        <v>103.21744734253649</v>
      </c>
      <c r="AA226" s="17">
        <f t="shared" si="90"/>
        <v>104.07121120412748</v>
      </c>
      <c r="AB226" s="17">
        <f t="shared" si="91"/>
        <v>102.95763660414488</v>
      </c>
      <c r="AC226" s="17">
        <f t="shared" si="91"/>
        <v>103.80530735696655</v>
      </c>
      <c r="AD226" s="17"/>
      <c r="AE226" s="15">
        <v>42886</v>
      </c>
      <c r="AF226" s="9">
        <v>62488.45</v>
      </c>
      <c r="AG226" s="16">
        <f t="shared" si="92"/>
        <v>2.3365977583931219E-3</v>
      </c>
      <c r="AH226" s="17">
        <f t="shared" si="93"/>
        <v>103.12433730366652</v>
      </c>
      <c r="AI226" s="17"/>
      <c r="AJ226" s="17"/>
      <c r="AK226" s="15">
        <v>42886</v>
      </c>
      <c r="AL226" s="9">
        <v>40052.83</v>
      </c>
      <c r="AM226" s="16">
        <f t="shared" si="94"/>
        <v>1.3019755879577488E-3</v>
      </c>
      <c r="AN226" s="17">
        <f t="shared" si="95"/>
        <v>103.37347967196393</v>
      </c>
      <c r="AO226" s="17"/>
      <c r="AP226" s="17"/>
      <c r="AQ226" s="9">
        <f t="shared" si="78"/>
        <v>102.36492615485726</v>
      </c>
      <c r="AR226" s="9">
        <f t="shared" si="79"/>
        <v>103.55134601214966</v>
      </c>
      <c r="AS226" s="9">
        <f t="shared" si="80"/>
        <v>103.21001546755464</v>
      </c>
      <c r="AT226" s="17"/>
      <c r="AU226" s="17"/>
      <c r="AV226" s="17"/>
      <c r="AW226" s="17"/>
    </row>
    <row r="227" spans="2:49" x14ac:dyDescent="0.2">
      <c r="B227" s="15">
        <v>42887</v>
      </c>
      <c r="C227" s="9">
        <v>36537.4</v>
      </c>
      <c r="D227" s="16">
        <f t="shared" si="81"/>
        <v>2.3865300829262193E-3</v>
      </c>
      <c r="E227" s="17">
        <f t="shared" si="82"/>
        <v>102.60922313056234</v>
      </c>
      <c r="G227" s="15">
        <v>42887</v>
      </c>
      <c r="H227" s="9">
        <v>36382.1</v>
      </c>
      <c r="I227" s="16">
        <f t="shared" si="83"/>
        <v>1.8488248369266103E-3</v>
      </c>
      <c r="J227" s="17">
        <f t="shared" si="84"/>
        <v>103.74279431255411</v>
      </c>
      <c r="L227" s="15">
        <v>42887</v>
      </c>
      <c r="M227" s="9">
        <v>40353.22</v>
      </c>
      <c r="N227" s="16">
        <f t="shared" si="85"/>
        <v>2.078743942998118E-3</v>
      </c>
      <c r="O227" s="17">
        <f t="shared" si="86"/>
        <v>103.55569299149425</v>
      </c>
      <c r="Q227" s="15">
        <v>42887</v>
      </c>
      <c r="R227" s="9">
        <v>38107.699999999997</v>
      </c>
      <c r="S227" s="16">
        <f t="shared" si="87"/>
        <v>2.2452595619466553E-3</v>
      </c>
      <c r="T227" s="17">
        <f t="shared" si="88"/>
        <v>103.73752576921083</v>
      </c>
      <c r="V227" s="15">
        <v>42887</v>
      </c>
      <c r="W227" s="9">
        <v>1522.61</v>
      </c>
      <c r="X227" s="16">
        <f t="shared" si="96"/>
        <v>6.7692793017792852E-4</v>
      </c>
      <c r="Y227" s="9">
        <f t="shared" si="77"/>
        <v>3.5117065111833767E-5</v>
      </c>
      <c r="Z227" s="17">
        <f t="shared" si="89"/>
        <v>103.28731811552431</v>
      </c>
      <c r="AA227" s="17">
        <f t="shared" si="90"/>
        <v>104.14531458921913</v>
      </c>
      <c r="AB227" s="17">
        <f t="shared" si="91"/>
        <v>103.21744734253649</v>
      </c>
      <c r="AC227" s="17">
        <f t="shared" si="91"/>
        <v>104.07121120412748</v>
      </c>
      <c r="AD227" s="17"/>
      <c r="AE227" s="15">
        <v>42887</v>
      </c>
      <c r="AF227" s="9">
        <v>62617.99</v>
      </c>
      <c r="AG227" s="16">
        <f t="shared" si="92"/>
        <v>2.0730230946679473E-3</v>
      </c>
      <c r="AH227" s="17">
        <f t="shared" si="93"/>
        <v>103.33811643651936</v>
      </c>
      <c r="AI227" s="17"/>
      <c r="AJ227" s="17"/>
      <c r="AK227" s="15">
        <v>42887</v>
      </c>
      <c r="AL227" s="9">
        <v>40089.660000000003</v>
      </c>
      <c r="AM227" s="16">
        <f t="shared" si="94"/>
        <v>9.1953552345747092E-4</v>
      </c>
      <c r="AN227" s="17">
        <f t="shared" si="95"/>
        <v>103.46853525870571</v>
      </c>
      <c r="AO227" s="17"/>
      <c r="AP227" s="17"/>
      <c r="AQ227" s="9">
        <f t="shared" si="78"/>
        <v>102.60922313056234</v>
      </c>
      <c r="AR227" s="9">
        <f t="shared" si="79"/>
        <v>103.74279431255411</v>
      </c>
      <c r="AS227" s="9">
        <f t="shared" si="80"/>
        <v>103.40864798317443</v>
      </c>
      <c r="AT227" s="17"/>
      <c r="AU227" s="17"/>
      <c r="AV227" s="17"/>
      <c r="AW227" s="17"/>
    </row>
    <row r="228" spans="2:49" x14ac:dyDescent="0.2">
      <c r="B228" s="15">
        <v>42888</v>
      </c>
      <c r="C228" s="9">
        <v>36555.21</v>
      </c>
      <c r="D228" s="16">
        <f t="shared" si="81"/>
        <v>4.8744574052883571E-4</v>
      </c>
      <c r="E228" s="17">
        <f t="shared" si="82"/>
        <v>102.6592395593163</v>
      </c>
      <c r="G228" s="15">
        <v>42888</v>
      </c>
      <c r="H228" s="9">
        <v>36404.25</v>
      </c>
      <c r="I228" s="16">
        <f t="shared" si="83"/>
        <v>6.0881587374006507E-4</v>
      </c>
      <c r="J228" s="17">
        <f t="shared" si="84"/>
        <v>103.80595457251775</v>
      </c>
      <c r="L228" s="15">
        <v>42888</v>
      </c>
      <c r="M228" s="9">
        <v>40380.15</v>
      </c>
      <c r="N228" s="16">
        <f t="shared" si="85"/>
        <v>6.6735690485164589E-4</v>
      </c>
      <c r="O228" s="17">
        <f t="shared" si="86"/>
        <v>103.62480159824882</v>
      </c>
      <c r="Q228" s="15">
        <v>42888</v>
      </c>
      <c r="R228" s="9">
        <v>38133.839999999997</v>
      </c>
      <c r="S228" s="16">
        <f t="shared" si="87"/>
        <v>6.8595060840714872E-4</v>
      </c>
      <c r="T228" s="17">
        <f t="shared" si="88"/>
        <v>103.80868458812688</v>
      </c>
      <c r="V228" s="15">
        <v>42888</v>
      </c>
      <c r="W228" s="9">
        <v>1525.06</v>
      </c>
      <c r="X228" s="16">
        <f t="shared" si="96"/>
        <v>1.6090791469911547E-3</v>
      </c>
      <c r="Y228" s="9">
        <f t="shared" si="77"/>
        <v>3.5117065111833767E-5</v>
      </c>
      <c r="Z228" s="17">
        <f t="shared" si="89"/>
        <v>103.45351558525265</v>
      </c>
      <c r="AA228" s="17">
        <f t="shared" si="90"/>
        <v>104.31654992097499</v>
      </c>
      <c r="AB228" s="17">
        <f t="shared" si="91"/>
        <v>103.28731811552431</v>
      </c>
      <c r="AC228" s="17">
        <f t="shared" si="91"/>
        <v>104.14531458921913</v>
      </c>
      <c r="AD228" s="17"/>
      <c r="AE228" s="15">
        <v>42888</v>
      </c>
      <c r="AF228" s="9">
        <v>62643.839999999997</v>
      </c>
      <c r="AG228" s="16">
        <f t="shared" si="92"/>
        <v>4.1282066064396439E-4</v>
      </c>
      <c r="AH228" s="17">
        <f t="shared" si="93"/>
        <v>103.38077654601638</v>
      </c>
      <c r="AI228" s="17"/>
      <c r="AJ228" s="17"/>
      <c r="AK228" s="15">
        <v>42888</v>
      </c>
      <c r="AL228" s="9">
        <v>40114.44</v>
      </c>
      <c r="AM228" s="16">
        <f t="shared" si="94"/>
        <v>6.1811449635640336E-4</v>
      </c>
      <c r="AN228" s="17">
        <f t="shared" si="95"/>
        <v>103.53249066026588</v>
      </c>
      <c r="AO228" s="17"/>
      <c r="AP228" s="17"/>
      <c r="AQ228" s="9">
        <f t="shared" si="78"/>
        <v>102.6592395593163</v>
      </c>
      <c r="AR228" s="9">
        <f t="shared" si="79"/>
        <v>103.80868458812688</v>
      </c>
      <c r="AS228" s="9">
        <f t="shared" si="80"/>
        <v>103.46865792074868</v>
      </c>
      <c r="AT228" s="17"/>
      <c r="AU228" s="17"/>
      <c r="AV228" s="17"/>
      <c r="AW228" s="17"/>
    </row>
    <row r="229" spans="2:49" x14ac:dyDescent="0.2">
      <c r="B229" s="15">
        <v>42889</v>
      </c>
      <c r="C229" s="9">
        <v>36555.21</v>
      </c>
      <c r="D229" s="16">
        <f t="shared" si="81"/>
        <v>0</v>
      </c>
      <c r="E229" s="17">
        <f t="shared" si="82"/>
        <v>102.6592395593163</v>
      </c>
      <c r="G229" s="15">
        <v>42889</v>
      </c>
      <c r="H229" s="9">
        <v>36404.25</v>
      </c>
      <c r="I229" s="16">
        <f t="shared" si="83"/>
        <v>0</v>
      </c>
      <c r="J229" s="17">
        <f t="shared" si="84"/>
        <v>103.80595457251775</v>
      </c>
      <c r="L229" s="15">
        <v>42889</v>
      </c>
      <c r="M229" s="9">
        <v>40380.15</v>
      </c>
      <c r="N229" s="16">
        <f t="shared" si="85"/>
        <v>0</v>
      </c>
      <c r="O229" s="17">
        <f t="shared" si="86"/>
        <v>103.62480159824882</v>
      </c>
      <c r="Q229" s="15">
        <v>42889</v>
      </c>
      <c r="R229" s="9">
        <v>38133.839999999997</v>
      </c>
      <c r="S229" s="16">
        <f t="shared" si="87"/>
        <v>0</v>
      </c>
      <c r="T229" s="17">
        <f t="shared" si="88"/>
        <v>103.80868458812688</v>
      </c>
      <c r="V229" s="15">
        <v>42889</v>
      </c>
      <c r="W229" s="9">
        <v>1525.2</v>
      </c>
      <c r="X229" s="16">
        <f t="shared" si="96"/>
        <v>9.1799666898317867E-5</v>
      </c>
      <c r="Y229" s="9">
        <f t="shared" si="77"/>
        <v>3.5117065111833767E-5</v>
      </c>
      <c r="Z229" s="17">
        <f t="shared" si="89"/>
        <v>103.46301258352283</v>
      </c>
      <c r="AA229" s="17">
        <f t="shared" si="90"/>
        <v>104.32978943658554</v>
      </c>
      <c r="AB229" s="17">
        <f t="shared" si="91"/>
        <v>103.45351558525265</v>
      </c>
      <c r="AC229" s="17">
        <f t="shared" si="91"/>
        <v>104.31654992097499</v>
      </c>
      <c r="AD229" s="17"/>
      <c r="AE229" s="15">
        <v>42889</v>
      </c>
      <c r="AF229" s="9">
        <v>62643.839999999997</v>
      </c>
      <c r="AG229" s="16">
        <f t="shared" si="92"/>
        <v>0</v>
      </c>
      <c r="AH229" s="17">
        <f t="shared" si="93"/>
        <v>103.38077654601638</v>
      </c>
      <c r="AI229" s="17"/>
      <c r="AJ229" s="17"/>
      <c r="AK229" s="15">
        <v>42889</v>
      </c>
      <c r="AL229" s="9">
        <v>40114.44</v>
      </c>
      <c r="AM229" s="16">
        <f t="shared" si="94"/>
        <v>0</v>
      </c>
      <c r="AN229" s="17">
        <f t="shared" si="95"/>
        <v>103.53249066026588</v>
      </c>
      <c r="AO229" s="17"/>
      <c r="AP229" s="17"/>
      <c r="AQ229" s="9">
        <f t="shared" si="78"/>
        <v>102.6592395593163</v>
      </c>
      <c r="AR229" s="9">
        <f t="shared" si="79"/>
        <v>103.80868458812688</v>
      </c>
      <c r="AS229" s="9">
        <f t="shared" si="80"/>
        <v>103.46865792074868</v>
      </c>
      <c r="AT229" s="17"/>
      <c r="AU229" s="17"/>
      <c r="AV229" s="17"/>
      <c r="AW229" s="17"/>
    </row>
    <row r="230" spans="2:49" x14ac:dyDescent="0.2">
      <c r="B230" s="15">
        <v>42890</v>
      </c>
      <c r="C230" s="9">
        <v>36555.21</v>
      </c>
      <c r="D230" s="16">
        <f t="shared" si="81"/>
        <v>0</v>
      </c>
      <c r="E230" s="17">
        <f t="shared" si="82"/>
        <v>102.6592395593163</v>
      </c>
      <c r="G230" s="15">
        <v>42890</v>
      </c>
      <c r="H230" s="9">
        <v>36404.25</v>
      </c>
      <c r="I230" s="16">
        <f t="shared" si="83"/>
        <v>0</v>
      </c>
      <c r="J230" s="17">
        <f t="shared" si="84"/>
        <v>103.80595457251775</v>
      </c>
      <c r="L230" s="15">
        <v>42890</v>
      </c>
      <c r="M230" s="9">
        <v>40380.15</v>
      </c>
      <c r="N230" s="16">
        <f t="shared" si="85"/>
        <v>0</v>
      </c>
      <c r="O230" s="17">
        <f t="shared" si="86"/>
        <v>103.62480159824882</v>
      </c>
      <c r="Q230" s="15">
        <v>42890</v>
      </c>
      <c r="R230" s="9">
        <v>38133.839999999997</v>
      </c>
      <c r="S230" s="16">
        <f t="shared" si="87"/>
        <v>0</v>
      </c>
      <c r="T230" s="17">
        <f t="shared" si="88"/>
        <v>103.80868458812688</v>
      </c>
      <c r="V230" s="15">
        <v>42890</v>
      </c>
      <c r="W230" s="9">
        <v>1525.33</v>
      </c>
      <c r="X230" s="16">
        <f t="shared" si="96"/>
        <v>8.5234723314897565E-5</v>
      </c>
      <c r="Y230" s="9">
        <f t="shared" si="77"/>
        <v>3.5117065111833767E-5</v>
      </c>
      <c r="Z230" s="17">
        <f t="shared" si="89"/>
        <v>103.47183122477371</v>
      </c>
      <c r="AA230" s="17">
        <f t="shared" si="90"/>
        <v>104.34234571333042</v>
      </c>
      <c r="AB230" s="17">
        <f t="shared" si="91"/>
        <v>103.46301258352283</v>
      </c>
      <c r="AC230" s="17">
        <f t="shared" si="91"/>
        <v>104.32978943658554</v>
      </c>
      <c r="AD230" s="17"/>
      <c r="AE230" s="15">
        <v>42890</v>
      </c>
      <c r="AF230" s="9">
        <v>62643.839999999997</v>
      </c>
      <c r="AG230" s="16">
        <f t="shared" si="92"/>
        <v>0</v>
      </c>
      <c r="AH230" s="17">
        <f t="shared" si="93"/>
        <v>103.38077654601638</v>
      </c>
      <c r="AI230" s="17"/>
      <c r="AJ230" s="17"/>
      <c r="AK230" s="15">
        <v>42890</v>
      </c>
      <c r="AL230" s="9">
        <v>40114.44</v>
      </c>
      <c r="AM230" s="16">
        <f t="shared" si="94"/>
        <v>0</v>
      </c>
      <c r="AN230" s="17">
        <f t="shared" si="95"/>
        <v>103.53249066026588</v>
      </c>
      <c r="AO230" s="17"/>
      <c r="AP230" s="17"/>
      <c r="AQ230" s="9">
        <f t="shared" si="78"/>
        <v>102.6592395593163</v>
      </c>
      <c r="AR230" s="9">
        <f t="shared" si="79"/>
        <v>103.80868458812688</v>
      </c>
      <c r="AS230" s="9">
        <f t="shared" si="80"/>
        <v>103.46865792074868</v>
      </c>
      <c r="AT230" s="17"/>
      <c r="AU230" s="17"/>
      <c r="AV230" s="17"/>
      <c r="AW230" s="17"/>
    </row>
    <row r="231" spans="2:49" x14ac:dyDescent="0.2">
      <c r="B231" s="15">
        <v>42891</v>
      </c>
      <c r="C231" s="9">
        <v>36626.129999999997</v>
      </c>
      <c r="D231" s="16">
        <f t="shared" si="81"/>
        <v>1.9400791296233511E-3</v>
      </c>
      <c r="E231" s="17">
        <f t="shared" si="82"/>
        <v>102.85840660744834</v>
      </c>
      <c r="G231" s="15">
        <v>42891</v>
      </c>
      <c r="H231" s="9">
        <v>36459.39</v>
      </c>
      <c r="I231" s="16">
        <f t="shared" si="83"/>
        <v>1.5146583159932892E-3</v>
      </c>
      <c r="J231" s="17">
        <f t="shared" si="84"/>
        <v>103.96318512486063</v>
      </c>
      <c r="L231" s="15">
        <v>42891</v>
      </c>
      <c r="M231" s="9">
        <v>40454.400000000001</v>
      </c>
      <c r="N231" s="16">
        <f t="shared" si="85"/>
        <v>1.838774744521654E-3</v>
      </c>
      <c r="O231" s="17">
        <f t="shared" si="86"/>
        <v>103.81534426633375</v>
      </c>
      <c r="Q231" s="15">
        <v>42891</v>
      </c>
      <c r="R231" s="9">
        <v>38206.03</v>
      </c>
      <c r="S231" s="16">
        <f t="shared" si="87"/>
        <v>1.8930692529259829E-3</v>
      </c>
      <c r="T231" s="17">
        <f t="shared" si="88"/>
        <v>104.00520161710736</v>
      </c>
      <c r="V231" s="15">
        <v>42891</v>
      </c>
      <c r="W231" s="9">
        <v>1525.62</v>
      </c>
      <c r="X231" s="16">
        <f t="shared" si="96"/>
        <v>1.9012279310048896E-4</v>
      </c>
      <c r="Y231" s="9">
        <f t="shared" si="77"/>
        <v>3.5117065111833767E-5</v>
      </c>
      <c r="Z231" s="17">
        <f t="shared" si="89"/>
        <v>103.49150357833338</v>
      </c>
      <c r="AA231" s="17">
        <f t="shared" si="90"/>
        <v>104.36584776848443</v>
      </c>
      <c r="AB231" s="17">
        <f t="shared" si="91"/>
        <v>103.47183122477371</v>
      </c>
      <c r="AC231" s="17">
        <f t="shared" si="91"/>
        <v>104.34234571333042</v>
      </c>
      <c r="AD231" s="17"/>
      <c r="AE231" s="15">
        <v>42891</v>
      </c>
      <c r="AF231" s="9">
        <v>62750.44</v>
      </c>
      <c r="AG231" s="16">
        <f t="shared" si="92"/>
        <v>1.7016836771182042E-3</v>
      </c>
      <c r="AH231" s="17">
        <f t="shared" si="93"/>
        <v>103.55669792599254</v>
      </c>
      <c r="AI231" s="17"/>
      <c r="AJ231" s="17"/>
      <c r="AK231" s="15">
        <v>42891</v>
      </c>
      <c r="AL231" s="9">
        <v>40164.730000000003</v>
      </c>
      <c r="AM231" s="16">
        <f t="shared" si="94"/>
        <v>1.2536632693862515E-3</v>
      </c>
      <c r="AN231" s="17">
        <f t="shared" si="95"/>
        <v>103.66228554099473</v>
      </c>
      <c r="AO231" s="17"/>
      <c r="AP231" s="17"/>
      <c r="AQ231" s="9">
        <f t="shared" si="78"/>
        <v>102.85840660744834</v>
      </c>
      <c r="AR231" s="9">
        <f t="shared" si="79"/>
        <v>104.00520161710736</v>
      </c>
      <c r="AS231" s="9">
        <f t="shared" si="80"/>
        <v>103.64352018045624</v>
      </c>
      <c r="AT231" s="17"/>
      <c r="AU231" s="17"/>
      <c r="AV231" s="17"/>
      <c r="AW231" s="17"/>
    </row>
    <row r="232" spans="2:49" x14ac:dyDescent="0.2">
      <c r="B232" s="15">
        <v>42892</v>
      </c>
      <c r="C232" s="9">
        <v>36639.550000000003</v>
      </c>
      <c r="D232" s="16">
        <f t="shared" si="81"/>
        <v>3.6640507746810158E-4</v>
      </c>
      <c r="E232" s="17">
        <f t="shared" si="82"/>
        <v>102.89609444988959</v>
      </c>
      <c r="G232" s="15">
        <v>42892</v>
      </c>
      <c r="H232" s="9">
        <v>36482.199999999997</v>
      </c>
      <c r="I232" s="16">
        <f t="shared" si="83"/>
        <v>6.2562758181083922E-4</v>
      </c>
      <c r="J232" s="17">
        <f t="shared" si="84"/>
        <v>104.02822736096765</v>
      </c>
      <c r="L232" s="15">
        <v>42892</v>
      </c>
      <c r="M232" s="9">
        <v>40466.54</v>
      </c>
      <c r="N232" s="16">
        <f t="shared" si="85"/>
        <v>3.0009096661909318E-4</v>
      </c>
      <c r="O232" s="17">
        <f t="shared" si="86"/>
        <v>103.84649831334453</v>
      </c>
      <c r="Q232" s="15">
        <v>42892</v>
      </c>
      <c r="R232" s="9">
        <v>38227.56</v>
      </c>
      <c r="S232" s="16">
        <f t="shared" si="87"/>
        <v>5.635236113252784E-4</v>
      </c>
      <c r="T232" s="17">
        <f t="shared" si="88"/>
        <v>104.06381100391924</v>
      </c>
      <c r="V232" s="15">
        <v>42892</v>
      </c>
      <c r="W232" s="9">
        <v>1526.05</v>
      </c>
      <c r="X232" s="16">
        <f t="shared" si="96"/>
        <v>2.818526238512753E-4</v>
      </c>
      <c r="Y232" s="9">
        <f t="shared" si="77"/>
        <v>3.5117065111833767E-5</v>
      </c>
      <c r="Z232" s="17">
        <f t="shared" si="89"/>
        <v>103.52067293016324</v>
      </c>
      <c r="AA232" s="17">
        <f t="shared" si="90"/>
        <v>104.39892857878998</v>
      </c>
      <c r="AB232" s="17">
        <f t="shared" si="91"/>
        <v>103.49150357833338</v>
      </c>
      <c r="AC232" s="17">
        <f t="shared" si="91"/>
        <v>104.36584776848443</v>
      </c>
      <c r="AD232" s="17"/>
      <c r="AE232" s="15">
        <v>42892</v>
      </c>
      <c r="AF232" s="9">
        <v>62779.28</v>
      </c>
      <c r="AG232" s="16">
        <f t="shared" si="92"/>
        <v>4.5959837094367018E-4</v>
      </c>
      <c r="AH232" s="17">
        <f t="shared" si="93"/>
        <v>103.60429241565963</v>
      </c>
      <c r="AI232" s="17"/>
      <c r="AJ232" s="17"/>
      <c r="AK232" s="15">
        <v>42892</v>
      </c>
      <c r="AL232" s="9">
        <v>40174.449999999997</v>
      </c>
      <c r="AM232" s="16">
        <f t="shared" si="94"/>
        <v>2.4200336962287849E-4</v>
      </c>
      <c r="AN232" s="17">
        <f t="shared" si="95"/>
        <v>103.68737216339846</v>
      </c>
      <c r="AO232" s="17"/>
      <c r="AP232" s="17"/>
      <c r="AQ232" s="9">
        <f t="shared" si="78"/>
        <v>102.89609444988959</v>
      </c>
      <c r="AR232" s="9">
        <f t="shared" si="79"/>
        <v>104.06381100391924</v>
      </c>
      <c r="AS232" s="9">
        <f t="shared" si="80"/>
        <v>103.68771595119649</v>
      </c>
      <c r="AT232" s="17"/>
      <c r="AU232" s="17"/>
      <c r="AV232" s="17"/>
      <c r="AW232" s="17"/>
    </row>
    <row r="233" spans="2:49" x14ac:dyDescent="0.2">
      <c r="B233" s="15">
        <v>42893</v>
      </c>
      <c r="C233" s="9">
        <v>36645.18</v>
      </c>
      <c r="D233" s="16">
        <f t="shared" si="81"/>
        <v>1.5365909242870401E-4</v>
      </c>
      <c r="E233" s="17">
        <f t="shared" si="82"/>
        <v>102.91190537037721</v>
      </c>
      <c r="G233" s="15">
        <v>42893</v>
      </c>
      <c r="H233" s="9">
        <v>36483.589999999997</v>
      </c>
      <c r="I233" s="16">
        <f t="shared" si="83"/>
        <v>3.8100772431493013E-5</v>
      </c>
      <c r="J233" s="17">
        <f t="shared" si="84"/>
        <v>104.03219091678478</v>
      </c>
      <c r="L233" s="15">
        <v>42893</v>
      </c>
      <c r="M233" s="9">
        <v>40475.47</v>
      </c>
      <c r="N233" s="16">
        <f t="shared" si="85"/>
        <v>2.2067614379683853E-4</v>
      </c>
      <c r="O233" s="17">
        <f t="shared" si="86"/>
        <v>103.86941475813911</v>
      </c>
      <c r="Q233" s="15">
        <v>42893</v>
      </c>
      <c r="R233" s="9">
        <v>38235.879999999997</v>
      </c>
      <c r="S233" s="16">
        <f t="shared" si="87"/>
        <v>2.1764402436352803E-4</v>
      </c>
      <c r="T233" s="17">
        <f t="shared" si="88"/>
        <v>104.08645987053674</v>
      </c>
      <c r="V233" s="15">
        <v>42893</v>
      </c>
      <c r="W233" s="9">
        <v>1525.91</v>
      </c>
      <c r="X233" s="16">
        <f t="shared" si="96"/>
        <v>-9.1740113364435771E-5</v>
      </c>
      <c r="Y233" s="9">
        <f t="shared" si="77"/>
        <v>3.5117065111833767E-5</v>
      </c>
      <c r="Z233" s="17">
        <f t="shared" si="89"/>
        <v>103.51117593189306</v>
      </c>
      <c r="AA233" s="17">
        <f t="shared" si="90"/>
        <v>104.39301719321953</v>
      </c>
      <c r="AB233" s="17">
        <f t="shared" si="91"/>
        <v>103.52067293016324</v>
      </c>
      <c r="AC233" s="17">
        <f t="shared" si="91"/>
        <v>104.39892857878998</v>
      </c>
      <c r="AD233" s="17"/>
      <c r="AE233" s="15">
        <v>42893</v>
      </c>
      <c r="AF233" s="9">
        <v>62779.21</v>
      </c>
      <c r="AG233" s="16">
        <f t="shared" si="92"/>
        <v>-1.1150175662777428E-6</v>
      </c>
      <c r="AH233" s="17">
        <f t="shared" si="93"/>
        <v>103.60417689505364</v>
      </c>
      <c r="AI233" s="17"/>
      <c r="AJ233" s="17"/>
      <c r="AK233" s="15">
        <v>42893</v>
      </c>
      <c r="AL233" s="9">
        <v>40180.29</v>
      </c>
      <c r="AM233" s="16">
        <f t="shared" si="94"/>
        <v>1.4536602243464536E-4</v>
      </c>
      <c r="AN233" s="17">
        <f t="shared" si="95"/>
        <v>103.70244478426656</v>
      </c>
      <c r="AO233" s="17"/>
      <c r="AP233" s="17"/>
      <c r="AQ233" s="9">
        <f t="shared" si="78"/>
        <v>102.91190537037721</v>
      </c>
      <c r="AR233" s="9">
        <f t="shared" si="79"/>
        <v>104.08645987053674</v>
      </c>
      <c r="AS233" s="9">
        <f t="shared" si="80"/>
        <v>103.70109876585967</v>
      </c>
      <c r="AT233" s="17"/>
      <c r="AU233" s="17"/>
      <c r="AV233" s="17"/>
      <c r="AW233" s="17"/>
    </row>
    <row r="234" spans="2:49" x14ac:dyDescent="0.2">
      <c r="B234" s="15">
        <v>42894</v>
      </c>
      <c r="C234" s="9">
        <v>36644.51</v>
      </c>
      <c r="D234" s="16">
        <f t="shared" si="81"/>
        <v>-1.8283441369337794E-5</v>
      </c>
      <c r="E234" s="17">
        <f t="shared" si="82"/>
        <v>102.91002378658916</v>
      </c>
      <c r="G234" s="15">
        <v>42894</v>
      </c>
      <c r="H234" s="9">
        <v>36486.400000000001</v>
      </c>
      <c r="I234" s="16">
        <f t="shared" si="83"/>
        <v>7.7020929135640515E-5</v>
      </c>
      <c r="J234" s="17">
        <f t="shared" si="84"/>
        <v>104.04020357278921</v>
      </c>
      <c r="L234" s="15">
        <v>42894</v>
      </c>
      <c r="M234" s="9">
        <v>40475.03</v>
      </c>
      <c r="N234" s="16">
        <f t="shared" si="85"/>
        <v>-1.0870781735228263E-5</v>
      </c>
      <c r="O234" s="17">
        <f t="shared" si="86"/>
        <v>103.86828561640232</v>
      </c>
      <c r="Q234" s="15">
        <v>42894</v>
      </c>
      <c r="R234" s="9">
        <v>38238.699999999997</v>
      </c>
      <c r="S234" s="16">
        <f t="shared" si="87"/>
        <v>7.3752716035269117E-5</v>
      </c>
      <c r="T234" s="17">
        <f t="shared" si="88"/>
        <v>104.09413652965469</v>
      </c>
      <c r="V234" s="15">
        <v>42894</v>
      </c>
      <c r="W234" s="9">
        <v>1524.55</v>
      </c>
      <c r="X234" s="16">
        <f t="shared" si="96"/>
        <v>-8.9127143802725239E-4</v>
      </c>
      <c r="Y234" s="9">
        <f t="shared" si="77"/>
        <v>3.5117065111833767E-5</v>
      </c>
      <c r="Z234" s="17">
        <f t="shared" si="89"/>
        <v>103.41891937726835</v>
      </c>
      <c r="AA234" s="17">
        <f t="shared" si="90"/>
        <v>104.30364065504773</v>
      </c>
      <c r="AB234" s="17">
        <f t="shared" si="91"/>
        <v>103.51117593189306</v>
      </c>
      <c r="AC234" s="17">
        <f t="shared" si="91"/>
        <v>104.39301719321953</v>
      </c>
      <c r="AD234" s="17"/>
      <c r="AE234" s="15">
        <v>42894</v>
      </c>
      <c r="AF234" s="9">
        <v>62778.9</v>
      </c>
      <c r="AG234" s="16">
        <f t="shared" si="92"/>
        <v>-4.9379404423177675E-6</v>
      </c>
      <c r="AH234" s="17">
        <f t="shared" si="93"/>
        <v>103.60366530379856</v>
      </c>
      <c r="AI234" s="17"/>
      <c r="AJ234" s="17"/>
      <c r="AK234" s="15">
        <v>42894</v>
      </c>
      <c r="AL234" s="9">
        <v>40188.230000000003</v>
      </c>
      <c r="AM234" s="16">
        <f t="shared" si="94"/>
        <v>1.9760932536838638E-4</v>
      </c>
      <c r="AN234" s="17">
        <f t="shared" si="95"/>
        <v>103.72293735441943</v>
      </c>
      <c r="AO234" s="17"/>
      <c r="AP234" s="17"/>
      <c r="AQ234" s="9">
        <f t="shared" si="78"/>
        <v>102.91002378658916</v>
      </c>
      <c r="AR234" s="9">
        <f t="shared" si="79"/>
        <v>104.09413652965469</v>
      </c>
      <c r="AS234" s="9">
        <f t="shared" si="80"/>
        <v>103.70654202727557</v>
      </c>
      <c r="AT234" s="17"/>
      <c r="AU234" s="17"/>
      <c r="AV234" s="17"/>
      <c r="AW234" s="17"/>
    </row>
    <row r="235" spans="2:49" x14ac:dyDescent="0.2">
      <c r="B235" s="15">
        <v>42895</v>
      </c>
      <c r="C235" s="9">
        <v>36610.339999999997</v>
      </c>
      <c r="D235" s="16">
        <f t="shared" si="81"/>
        <v>-9.3247255864536971E-4</v>
      </c>
      <c r="E235" s="17">
        <f t="shared" si="82"/>
        <v>102.81406301339862</v>
      </c>
      <c r="G235" s="15">
        <v>42895</v>
      </c>
      <c r="H235" s="9">
        <v>36476.050000000003</v>
      </c>
      <c r="I235" s="16">
        <f t="shared" si="83"/>
        <v>-2.8366733906326491E-4</v>
      </c>
      <c r="J235" s="17">
        <f t="shared" si="84"/>
        <v>104.01069076508611</v>
      </c>
      <c r="L235" s="15">
        <v>42895</v>
      </c>
      <c r="M235" s="9">
        <v>40450.1</v>
      </c>
      <c r="N235" s="16">
        <f t="shared" si="85"/>
        <v>-6.1593530628634152E-4</v>
      </c>
      <c r="O235" s="17">
        <f t="shared" si="86"/>
        <v>103.80430947208774</v>
      </c>
      <c r="Q235" s="15">
        <v>42895</v>
      </c>
      <c r="R235" s="9">
        <v>38220.15</v>
      </c>
      <c r="S235" s="16">
        <f t="shared" si="87"/>
        <v>-4.8511063399114818E-4</v>
      </c>
      <c r="T235" s="17">
        <f t="shared" si="88"/>
        <v>104.04363935708803</v>
      </c>
      <c r="V235" s="15">
        <v>42895</v>
      </c>
      <c r="W235" s="9">
        <v>1524.05</v>
      </c>
      <c r="X235" s="16">
        <f t="shared" si="96"/>
        <v>-3.2796562920200945E-4</v>
      </c>
      <c r="Y235" s="9">
        <f t="shared" si="77"/>
        <v>3.5117065111833767E-5</v>
      </c>
      <c r="Z235" s="17">
        <f t="shared" si="89"/>
        <v>103.3850015263034</v>
      </c>
      <c r="AA235" s="17">
        <f t="shared" si="90"/>
        <v>104.27309548365253</v>
      </c>
      <c r="AB235" s="17">
        <f t="shared" si="91"/>
        <v>103.41891937726835</v>
      </c>
      <c r="AC235" s="17">
        <f t="shared" si="91"/>
        <v>104.30364065504773</v>
      </c>
      <c r="AD235" s="17"/>
      <c r="AE235" s="15">
        <v>42895</v>
      </c>
      <c r="AF235" s="9">
        <v>62734.87</v>
      </c>
      <c r="AG235" s="16">
        <f t="shared" si="92"/>
        <v>-7.0135029444606811E-4</v>
      </c>
      <c r="AH235" s="17">
        <f t="shared" si="93"/>
        <v>103.53100284263205</v>
      </c>
      <c r="AI235" s="17"/>
      <c r="AJ235" s="17"/>
      <c r="AK235" s="15">
        <v>42895</v>
      </c>
      <c r="AL235" s="9">
        <v>40180.25</v>
      </c>
      <c r="AM235" s="16">
        <f t="shared" si="94"/>
        <v>-1.9856559992825762E-4</v>
      </c>
      <c r="AN235" s="17">
        <f t="shared" si="95"/>
        <v>103.70234154713732</v>
      </c>
      <c r="AO235" s="17"/>
      <c r="AP235" s="17"/>
      <c r="AQ235" s="9">
        <f t="shared" si="78"/>
        <v>102.81406301339862</v>
      </c>
      <c r="AR235" s="9">
        <f t="shared" si="79"/>
        <v>104.04363935708803</v>
      </c>
      <c r="AS235" s="9">
        <f t="shared" si="80"/>
        <v>103.65100783290497</v>
      </c>
      <c r="AT235" s="17"/>
      <c r="AU235" s="17"/>
      <c r="AV235" s="17"/>
      <c r="AW235" s="17"/>
    </row>
    <row r="236" spans="2:49" x14ac:dyDescent="0.2">
      <c r="B236" s="15">
        <v>42896</v>
      </c>
      <c r="C236" s="9">
        <v>36610.339999999997</v>
      </c>
      <c r="D236" s="16">
        <f t="shared" si="81"/>
        <v>0</v>
      </c>
      <c r="E236" s="17">
        <f t="shared" si="82"/>
        <v>102.81406301339862</v>
      </c>
      <c r="G236" s="15">
        <v>42896</v>
      </c>
      <c r="H236" s="9">
        <v>36476.050000000003</v>
      </c>
      <c r="I236" s="16">
        <f t="shared" si="83"/>
        <v>0</v>
      </c>
      <c r="J236" s="17">
        <f t="shared" si="84"/>
        <v>104.01069076508611</v>
      </c>
      <c r="L236" s="15">
        <v>42896</v>
      </c>
      <c r="M236" s="9">
        <v>40450.1</v>
      </c>
      <c r="N236" s="16">
        <f t="shared" si="85"/>
        <v>0</v>
      </c>
      <c r="O236" s="17">
        <f t="shared" si="86"/>
        <v>103.80430947208774</v>
      </c>
      <c r="Q236" s="15">
        <v>42896</v>
      </c>
      <c r="R236" s="9">
        <v>38220.15</v>
      </c>
      <c r="S236" s="16">
        <f t="shared" si="87"/>
        <v>0</v>
      </c>
      <c r="T236" s="17">
        <f t="shared" si="88"/>
        <v>104.04363935708803</v>
      </c>
      <c r="V236" s="15">
        <v>42896</v>
      </c>
      <c r="W236" s="9">
        <v>1524.17</v>
      </c>
      <c r="X236" s="16">
        <f t="shared" si="96"/>
        <v>7.87375742266061E-5</v>
      </c>
      <c r="Y236" s="9">
        <f t="shared" si="77"/>
        <v>3.5117065111833767E-5</v>
      </c>
      <c r="Z236" s="17">
        <f t="shared" si="89"/>
        <v>103.393141810535</v>
      </c>
      <c r="AA236" s="17">
        <f t="shared" si="90"/>
        <v>104.28496745933153</v>
      </c>
      <c r="AB236" s="17">
        <f t="shared" si="91"/>
        <v>103.3850015263034</v>
      </c>
      <c r="AC236" s="17">
        <f t="shared" si="91"/>
        <v>104.27309548365253</v>
      </c>
      <c r="AD236" s="17"/>
      <c r="AE236" s="15">
        <v>42896</v>
      </c>
      <c r="AF236" s="9">
        <v>62734.87</v>
      </c>
      <c r="AG236" s="16">
        <f t="shared" si="92"/>
        <v>0</v>
      </c>
      <c r="AH236" s="17">
        <f t="shared" si="93"/>
        <v>103.53100284263205</v>
      </c>
      <c r="AI236" s="17"/>
      <c r="AJ236" s="17"/>
      <c r="AK236" s="15">
        <v>42896</v>
      </c>
      <c r="AL236" s="9">
        <v>40180.25</v>
      </c>
      <c r="AM236" s="16">
        <f t="shared" si="94"/>
        <v>0</v>
      </c>
      <c r="AN236" s="17">
        <f t="shared" si="95"/>
        <v>103.70234154713732</v>
      </c>
      <c r="AO236" s="17"/>
      <c r="AP236" s="17"/>
      <c r="AQ236" s="9">
        <f t="shared" si="78"/>
        <v>102.81406301339862</v>
      </c>
      <c r="AR236" s="9">
        <f t="shared" si="79"/>
        <v>104.04363935708803</v>
      </c>
      <c r="AS236" s="9">
        <f t="shared" si="80"/>
        <v>103.65100783290497</v>
      </c>
      <c r="AT236" s="17"/>
      <c r="AU236" s="17"/>
      <c r="AV236" s="17"/>
      <c r="AW236" s="17"/>
    </row>
    <row r="237" spans="2:49" x14ac:dyDescent="0.2">
      <c r="B237" s="15">
        <v>42897</v>
      </c>
      <c r="C237" s="9">
        <v>36610.339999999997</v>
      </c>
      <c r="D237" s="16">
        <f t="shared" si="81"/>
        <v>0</v>
      </c>
      <c r="E237" s="17">
        <f t="shared" si="82"/>
        <v>102.81406301339862</v>
      </c>
      <c r="G237" s="15">
        <v>42897</v>
      </c>
      <c r="H237" s="9">
        <v>36476.050000000003</v>
      </c>
      <c r="I237" s="16">
        <f t="shared" si="83"/>
        <v>0</v>
      </c>
      <c r="J237" s="17">
        <f t="shared" si="84"/>
        <v>104.01069076508611</v>
      </c>
      <c r="L237" s="15">
        <v>42897</v>
      </c>
      <c r="M237" s="9">
        <v>40450.1</v>
      </c>
      <c r="N237" s="16">
        <f t="shared" si="85"/>
        <v>0</v>
      </c>
      <c r="O237" s="17">
        <f t="shared" si="86"/>
        <v>103.80430947208774</v>
      </c>
      <c r="Q237" s="15">
        <v>42897</v>
      </c>
      <c r="R237" s="9">
        <v>38220.15</v>
      </c>
      <c r="S237" s="16">
        <f t="shared" si="87"/>
        <v>0</v>
      </c>
      <c r="T237" s="17">
        <f t="shared" si="88"/>
        <v>104.04363935708803</v>
      </c>
      <c r="V237" s="15">
        <v>42897</v>
      </c>
      <c r="W237" s="9">
        <v>1524.28</v>
      </c>
      <c r="X237" s="16">
        <f t="shared" si="96"/>
        <v>7.217042718332678E-5</v>
      </c>
      <c r="Y237" s="9">
        <f t="shared" si="77"/>
        <v>3.5117065111833767E-5</v>
      </c>
      <c r="Z237" s="17">
        <f t="shared" si="89"/>
        <v>103.40060373774729</v>
      </c>
      <c r="AA237" s="17">
        <f t="shared" si="90"/>
        <v>104.29615593197433</v>
      </c>
      <c r="AB237" s="17">
        <f t="shared" si="91"/>
        <v>103.393141810535</v>
      </c>
      <c r="AC237" s="17">
        <f t="shared" si="91"/>
        <v>104.28496745933153</v>
      </c>
      <c r="AD237" s="17"/>
      <c r="AE237" s="15">
        <v>42897</v>
      </c>
      <c r="AF237" s="9">
        <v>62734.87</v>
      </c>
      <c r="AG237" s="16">
        <f t="shared" si="92"/>
        <v>0</v>
      </c>
      <c r="AH237" s="17">
        <f t="shared" si="93"/>
        <v>103.53100284263205</v>
      </c>
      <c r="AI237" s="17"/>
      <c r="AJ237" s="17"/>
      <c r="AK237" s="15">
        <v>42897</v>
      </c>
      <c r="AL237" s="9">
        <v>40180.25</v>
      </c>
      <c r="AM237" s="16">
        <f t="shared" si="94"/>
        <v>0</v>
      </c>
      <c r="AN237" s="17">
        <f t="shared" si="95"/>
        <v>103.70234154713732</v>
      </c>
      <c r="AO237" s="17"/>
      <c r="AP237" s="17"/>
      <c r="AQ237" s="9">
        <f t="shared" si="78"/>
        <v>102.81406301339862</v>
      </c>
      <c r="AR237" s="9">
        <f t="shared" si="79"/>
        <v>104.04363935708803</v>
      </c>
      <c r="AS237" s="9">
        <f t="shared" si="80"/>
        <v>103.65100783290497</v>
      </c>
      <c r="AT237" s="17"/>
      <c r="AU237" s="17"/>
      <c r="AV237" s="17"/>
      <c r="AW237" s="17"/>
    </row>
    <row r="238" spans="2:49" x14ac:dyDescent="0.2">
      <c r="B238" s="15">
        <v>42898</v>
      </c>
      <c r="C238" s="9">
        <v>36591.21</v>
      </c>
      <c r="D238" s="16">
        <f t="shared" si="81"/>
        <v>-5.2252997377233434E-4</v>
      </c>
      <c r="E238" s="17">
        <f t="shared" si="82"/>
        <v>102.7603395837488</v>
      </c>
      <c r="G238" s="15">
        <v>42898</v>
      </c>
      <c r="H238" s="9">
        <v>36460.629999999997</v>
      </c>
      <c r="I238" s="16">
        <f t="shared" si="83"/>
        <v>-4.2274314241830258E-4</v>
      </c>
      <c r="J238" s="17">
        <f t="shared" si="84"/>
        <v>103.96672095882698</v>
      </c>
      <c r="L238" s="15">
        <v>42898</v>
      </c>
      <c r="M238" s="9">
        <v>40425.089999999997</v>
      </c>
      <c r="N238" s="16">
        <f t="shared" si="85"/>
        <v>-6.1829266182289455E-4</v>
      </c>
      <c r="O238" s="17">
        <f t="shared" si="86"/>
        <v>103.74012802927555</v>
      </c>
      <c r="Q238" s="15">
        <v>42898</v>
      </c>
      <c r="R238" s="9">
        <v>38207.660000000003</v>
      </c>
      <c r="S238" s="16">
        <f t="shared" si="87"/>
        <v>-3.2679097282450886E-4</v>
      </c>
      <c r="T238" s="17">
        <f t="shared" si="88"/>
        <v>104.00963883496632</v>
      </c>
      <c r="V238" s="15">
        <v>42898</v>
      </c>
      <c r="W238" s="9">
        <v>1522.75</v>
      </c>
      <c r="X238" s="16">
        <f t="shared" si="96"/>
        <v>-1.0037525913874079E-3</v>
      </c>
      <c r="Y238" s="9">
        <f t="shared" si="77"/>
        <v>3.5117065111833767E-5</v>
      </c>
      <c r="Z238" s="17">
        <f t="shared" si="89"/>
        <v>103.29681511379451</v>
      </c>
      <c r="AA238" s="17">
        <f t="shared" si="90"/>
        <v>104.19513097008463</v>
      </c>
      <c r="AB238" s="17">
        <f t="shared" si="91"/>
        <v>103.40060373774729</v>
      </c>
      <c r="AC238" s="17">
        <f t="shared" si="91"/>
        <v>104.29615593197433</v>
      </c>
      <c r="AD238" s="17"/>
      <c r="AE238" s="15">
        <v>42898</v>
      </c>
      <c r="AF238" s="9">
        <v>62713.95</v>
      </c>
      <c r="AG238" s="16">
        <f t="shared" si="92"/>
        <v>-3.334668582242184E-4</v>
      </c>
      <c r="AH238" s="17">
        <f t="shared" si="93"/>
        <v>103.49647868438531</v>
      </c>
      <c r="AI238" s="17"/>
      <c r="AJ238" s="17"/>
      <c r="AK238" s="15">
        <v>42898</v>
      </c>
      <c r="AL238" s="9">
        <v>40173.17</v>
      </c>
      <c r="AM238" s="16">
        <f t="shared" si="94"/>
        <v>-1.762059718394271E-4</v>
      </c>
      <c r="AN238" s="17">
        <f t="shared" si="95"/>
        <v>103.68406857526298</v>
      </c>
      <c r="AO238" s="17"/>
      <c r="AP238" s="17"/>
      <c r="AQ238" s="9">
        <f t="shared" si="78"/>
        <v>102.7603395837488</v>
      </c>
      <c r="AR238" s="9">
        <f t="shared" si="79"/>
        <v>104.00963883496632</v>
      </c>
      <c r="AS238" s="9">
        <f t="shared" si="80"/>
        <v>103.60956244441098</v>
      </c>
      <c r="AT238" s="17"/>
      <c r="AU238" s="17"/>
      <c r="AV238" s="17"/>
      <c r="AW238" s="17"/>
    </row>
    <row r="239" spans="2:49" x14ac:dyDescent="0.2">
      <c r="B239" s="15">
        <v>42899</v>
      </c>
      <c r="C239" s="9">
        <v>36532.589999999997</v>
      </c>
      <c r="D239" s="16">
        <f t="shared" si="81"/>
        <v>-1.6020240926715168E-3</v>
      </c>
      <c r="E239" s="17">
        <f t="shared" si="82"/>
        <v>102.59571504396453</v>
      </c>
      <c r="G239" s="15">
        <v>42899</v>
      </c>
      <c r="H239" s="9">
        <v>36424.480000000003</v>
      </c>
      <c r="I239" s="16">
        <f t="shared" si="83"/>
        <v>-9.9148039954310985E-4</v>
      </c>
      <c r="J239" s="17">
        <f t="shared" si="84"/>
        <v>103.86363999279153</v>
      </c>
      <c r="L239" s="15">
        <v>42899</v>
      </c>
      <c r="M239" s="9">
        <v>40378.959999999999</v>
      </c>
      <c r="N239" s="16">
        <f t="shared" si="85"/>
        <v>-1.1411230005918815E-3</v>
      </c>
      <c r="O239" s="17">
        <f t="shared" si="86"/>
        <v>103.62174778309701</v>
      </c>
      <c r="Q239" s="15">
        <v>42899</v>
      </c>
      <c r="R239" s="9">
        <v>38169.5</v>
      </c>
      <c r="S239" s="16">
        <f t="shared" si="87"/>
        <v>-9.9875260615289729E-4</v>
      </c>
      <c r="T239" s="17">
        <f t="shared" si="88"/>
        <v>103.90575893711488</v>
      </c>
      <c r="V239" s="15">
        <v>42899</v>
      </c>
      <c r="W239" s="9">
        <v>1523.12</v>
      </c>
      <c r="X239" s="16">
        <f t="shared" si="96"/>
        <v>2.4298144803802657E-4</v>
      </c>
      <c r="Y239" s="9">
        <f t="shared" si="77"/>
        <v>3.5117065111833767E-5</v>
      </c>
      <c r="Z239" s="17">
        <f t="shared" si="89"/>
        <v>103.32191432350858</v>
      </c>
      <c r="AA239" s="17">
        <f t="shared" si="90"/>
        <v>104.22410748108487</v>
      </c>
      <c r="AB239" s="17">
        <f t="shared" si="91"/>
        <v>103.29681511379451</v>
      </c>
      <c r="AC239" s="17">
        <f t="shared" si="91"/>
        <v>104.19513097008463</v>
      </c>
      <c r="AD239" s="17"/>
      <c r="AE239" s="15">
        <v>42899</v>
      </c>
      <c r="AF239" s="9">
        <v>62644.33</v>
      </c>
      <c r="AG239" s="16">
        <f t="shared" si="92"/>
        <v>-1.1101198377713173E-3</v>
      </c>
      <c r="AH239" s="17">
        <f t="shared" si="93"/>
        <v>103.38158519025829</v>
      </c>
      <c r="AI239" s="17"/>
      <c r="AJ239" s="17"/>
      <c r="AK239" s="15">
        <v>42899</v>
      </c>
      <c r="AL239" s="9">
        <v>40147.21</v>
      </c>
      <c r="AM239" s="16">
        <f t="shared" si="94"/>
        <v>-6.4620242813795414E-4</v>
      </c>
      <c r="AN239" s="17">
        <f t="shared" si="95"/>
        <v>103.61706767839043</v>
      </c>
      <c r="AO239" s="17"/>
      <c r="AP239" s="17"/>
      <c r="AQ239" s="9">
        <f t="shared" si="78"/>
        <v>102.59571504396453</v>
      </c>
      <c r="AR239" s="9">
        <f t="shared" si="79"/>
        <v>103.90575893711488</v>
      </c>
      <c r="AS239" s="9">
        <f t="shared" si="80"/>
        <v>103.49758577093611</v>
      </c>
      <c r="AT239" s="17"/>
      <c r="AU239" s="17"/>
      <c r="AV239" s="17"/>
      <c r="AW239" s="17"/>
    </row>
    <row r="240" spans="2:49" x14ac:dyDescent="0.2">
      <c r="B240" s="15">
        <v>42900</v>
      </c>
      <c r="C240" s="9">
        <v>36553.78</v>
      </c>
      <c r="D240" s="16">
        <f t="shared" si="81"/>
        <v>5.8003004988149698E-4</v>
      </c>
      <c r="E240" s="17">
        <f t="shared" si="82"/>
        <v>102.65522364167911</v>
      </c>
      <c r="G240" s="15">
        <v>42900</v>
      </c>
      <c r="H240" s="9">
        <v>36464.43</v>
      </c>
      <c r="I240" s="16">
        <f t="shared" si="83"/>
        <v>1.0967898512208585E-3</v>
      </c>
      <c r="J240" s="17">
        <f t="shared" si="84"/>
        <v>103.97755657904648</v>
      </c>
      <c r="L240" s="15">
        <v>42900</v>
      </c>
      <c r="M240" s="9">
        <v>40419.14</v>
      </c>
      <c r="N240" s="16">
        <f t="shared" si="85"/>
        <v>9.9507268141629801E-4</v>
      </c>
      <c r="O240" s="17">
        <f t="shared" si="86"/>
        <v>103.72485895351657</v>
      </c>
      <c r="Q240" s="15">
        <v>42900</v>
      </c>
      <c r="R240" s="9">
        <v>38209.32</v>
      </c>
      <c r="S240" s="16">
        <f t="shared" si="87"/>
        <v>1.043241331429634E-3</v>
      </c>
      <c r="T240" s="17">
        <f t="shared" si="88"/>
        <v>104.01415771941164</v>
      </c>
      <c r="V240" s="15">
        <v>42900</v>
      </c>
      <c r="W240" s="9">
        <v>1524.39</v>
      </c>
      <c r="X240" s="16">
        <f t="shared" si="96"/>
        <v>8.3381480119770757E-4</v>
      </c>
      <c r="Y240" s="9">
        <f t="shared" si="77"/>
        <v>3.5117065111833767E-5</v>
      </c>
      <c r="Z240" s="17">
        <f t="shared" si="89"/>
        <v>103.40806566495961</v>
      </c>
      <c r="AA240" s="17">
        <f t="shared" si="90"/>
        <v>104.31467112931286</v>
      </c>
      <c r="AB240" s="17">
        <f t="shared" si="91"/>
        <v>103.32191432350858</v>
      </c>
      <c r="AC240" s="17">
        <f t="shared" si="91"/>
        <v>104.22410748108487</v>
      </c>
      <c r="AD240" s="17"/>
      <c r="AE240" s="15">
        <v>42900</v>
      </c>
      <c r="AF240" s="9">
        <v>62702.32</v>
      </c>
      <c r="AG240" s="16">
        <f t="shared" si="92"/>
        <v>9.2570229420596561E-4</v>
      </c>
      <c r="AH240" s="17">
        <f t="shared" si="93"/>
        <v>103.47728576084756</v>
      </c>
      <c r="AI240" s="17"/>
      <c r="AJ240" s="17"/>
      <c r="AK240" s="15">
        <v>42900</v>
      </c>
      <c r="AL240" s="9">
        <v>40172.18</v>
      </c>
      <c r="AM240" s="16">
        <f t="shared" si="94"/>
        <v>6.2196102792699826E-4</v>
      </c>
      <c r="AN240" s="17">
        <f t="shared" si="95"/>
        <v>103.68151345631446</v>
      </c>
      <c r="AO240" s="17"/>
      <c r="AP240" s="17"/>
      <c r="AQ240" s="9">
        <f t="shared" si="78"/>
        <v>102.65522364167911</v>
      </c>
      <c r="AR240" s="9">
        <f t="shared" si="79"/>
        <v>104.01415771941164</v>
      </c>
      <c r="AS240" s="9">
        <f t="shared" si="80"/>
        <v>103.58843268513596</v>
      </c>
      <c r="AT240" s="17"/>
      <c r="AU240" s="17"/>
      <c r="AV240" s="17"/>
      <c r="AW240" s="17"/>
    </row>
    <row r="241" spans="2:49" x14ac:dyDescent="0.2">
      <c r="B241" s="15">
        <v>42901</v>
      </c>
      <c r="C241" s="9">
        <v>36589.86</v>
      </c>
      <c r="D241" s="16">
        <f t="shared" si="81"/>
        <v>9.8703882334461035E-4</v>
      </c>
      <c r="E241" s="17">
        <f t="shared" si="82"/>
        <v>102.75654833283258</v>
      </c>
      <c r="G241" s="15">
        <v>42901</v>
      </c>
      <c r="H241" s="9">
        <v>36479.440000000002</v>
      </c>
      <c r="I241" s="16">
        <f t="shared" si="83"/>
        <v>4.1163402252553105E-4</v>
      </c>
      <c r="J241" s="17">
        <f t="shared" si="84"/>
        <v>104.02035727891349</v>
      </c>
      <c r="L241" s="15">
        <v>42901</v>
      </c>
      <c r="M241" s="9">
        <v>40432.01</v>
      </c>
      <c r="N241" s="16">
        <f t="shared" si="85"/>
        <v>3.1841350409744784E-4</v>
      </c>
      <c r="O241" s="17">
        <f t="shared" si="86"/>
        <v>103.75788634931797</v>
      </c>
      <c r="Q241" s="15">
        <v>42901</v>
      </c>
      <c r="R241" s="9">
        <v>38228.15</v>
      </c>
      <c r="S241" s="16">
        <f t="shared" si="87"/>
        <v>4.9281170143822273E-4</v>
      </c>
      <c r="T241" s="17">
        <f t="shared" si="88"/>
        <v>104.06541711345101</v>
      </c>
      <c r="V241" s="15">
        <v>42901</v>
      </c>
      <c r="W241" s="9">
        <v>1523.23</v>
      </c>
      <c r="X241" s="16">
        <f t="shared" si="96"/>
        <v>-7.6096012175363992E-4</v>
      </c>
      <c r="Y241" s="9">
        <f t="shared" si="77"/>
        <v>3.5117065111833767E-5</v>
      </c>
      <c r="Z241" s="17">
        <f t="shared" si="89"/>
        <v>103.3293762507209</v>
      </c>
      <c r="AA241" s="17">
        <f t="shared" si="90"/>
        <v>104.23895504956776</v>
      </c>
      <c r="AB241" s="17">
        <f t="shared" si="91"/>
        <v>103.40806566495961</v>
      </c>
      <c r="AC241" s="17">
        <f t="shared" si="91"/>
        <v>104.31467112931286</v>
      </c>
      <c r="AD241" s="17"/>
      <c r="AE241" s="15">
        <v>42901</v>
      </c>
      <c r="AF241" s="9">
        <v>62726.38</v>
      </c>
      <c r="AG241" s="16">
        <f t="shared" si="92"/>
        <v>3.8371785924340429E-4</v>
      </c>
      <c r="AH241" s="17">
        <f t="shared" si="93"/>
        <v>103.51699184342003</v>
      </c>
      <c r="AI241" s="17"/>
      <c r="AJ241" s="17"/>
      <c r="AK241" s="15">
        <v>42901</v>
      </c>
      <c r="AL241" s="9">
        <v>40174.870000000003</v>
      </c>
      <c r="AM241" s="16">
        <f t="shared" si="94"/>
        <v>6.6961763090844784E-5</v>
      </c>
      <c r="AN241" s="17">
        <f t="shared" si="95"/>
        <v>103.68845615325543</v>
      </c>
      <c r="AO241" s="17"/>
      <c r="AP241" s="17"/>
      <c r="AQ241" s="9">
        <f t="shared" si="78"/>
        <v>102.75654833283258</v>
      </c>
      <c r="AR241" s="9">
        <f t="shared" si="79"/>
        <v>104.06541711345101</v>
      </c>
      <c r="AS241" s="9">
        <f t="shared" si="80"/>
        <v>103.63427617853176</v>
      </c>
      <c r="AT241" s="17"/>
      <c r="AU241" s="17"/>
      <c r="AV241" s="17"/>
      <c r="AW241" s="17"/>
    </row>
    <row r="242" spans="2:49" x14ac:dyDescent="0.2">
      <c r="B242" s="15">
        <v>42902</v>
      </c>
      <c r="C242" s="9">
        <v>36590.65</v>
      </c>
      <c r="D242" s="16">
        <f t="shared" si="81"/>
        <v>2.1590681134053824E-5</v>
      </c>
      <c r="E242" s="17">
        <f t="shared" si="82"/>
        <v>102.75876691670207</v>
      </c>
      <c r="G242" s="15">
        <v>42902</v>
      </c>
      <c r="H242" s="9">
        <v>36486.79</v>
      </c>
      <c r="I242" s="16">
        <f t="shared" si="83"/>
        <v>2.0148335610414847E-4</v>
      </c>
      <c r="J242" s="17">
        <f t="shared" si="84"/>
        <v>104.0413156496012</v>
      </c>
      <c r="L242" s="15">
        <v>42902</v>
      </c>
      <c r="M242" s="9">
        <v>40439.699999999997</v>
      </c>
      <c r="N242" s="16">
        <f t="shared" si="85"/>
        <v>1.9019583740687018E-4</v>
      </c>
      <c r="O242" s="17">
        <f t="shared" si="86"/>
        <v>103.77762066739975</v>
      </c>
      <c r="Q242" s="15">
        <v>42902</v>
      </c>
      <c r="R242" s="9">
        <v>38230.85</v>
      </c>
      <c r="S242" s="16">
        <f t="shared" si="87"/>
        <v>7.0628581294140957E-5</v>
      </c>
      <c r="T242" s="17">
        <f t="shared" si="88"/>
        <v>104.07276710622351</v>
      </c>
      <c r="V242" s="15">
        <v>42902</v>
      </c>
      <c r="W242" s="9">
        <v>1521.74</v>
      </c>
      <c r="X242" s="16">
        <f t="shared" si="96"/>
        <v>-9.781845157986746E-4</v>
      </c>
      <c r="Y242" s="9">
        <f t="shared" si="77"/>
        <v>3.5117065111833767E-5</v>
      </c>
      <c r="Z242" s="17">
        <f t="shared" si="89"/>
        <v>103.2283010548453</v>
      </c>
      <c r="AA242" s="17">
        <f t="shared" si="90"/>
        <v>104.14065068396691</v>
      </c>
      <c r="AB242" s="17">
        <f t="shared" si="91"/>
        <v>103.3293762507209</v>
      </c>
      <c r="AC242" s="17">
        <f t="shared" si="91"/>
        <v>104.23895504956776</v>
      </c>
      <c r="AD242" s="17"/>
      <c r="AE242" s="15">
        <v>42902</v>
      </c>
      <c r="AF242" s="9">
        <v>62739.66</v>
      </c>
      <c r="AG242" s="16">
        <f t="shared" si="92"/>
        <v>2.117131580048337E-4</v>
      </c>
      <c r="AH242" s="17">
        <f t="shared" si="93"/>
        <v>103.53890775267035</v>
      </c>
      <c r="AI242" s="17"/>
      <c r="AJ242" s="17"/>
      <c r="AK242" s="15">
        <v>42902</v>
      </c>
      <c r="AL242" s="9">
        <v>40181.08</v>
      </c>
      <c r="AM242" s="16">
        <f t="shared" si="94"/>
        <v>1.5457424006593001E-4</v>
      </c>
      <c r="AN242" s="17">
        <f t="shared" si="95"/>
        <v>103.70448371756893</v>
      </c>
      <c r="AO242" s="17"/>
      <c r="AP242" s="17"/>
      <c r="AQ242" s="9">
        <f t="shared" si="78"/>
        <v>102.75876691670207</v>
      </c>
      <c r="AR242" s="9">
        <f t="shared" si="79"/>
        <v>104.07276710622351</v>
      </c>
      <c r="AS242" s="9">
        <f t="shared" si="80"/>
        <v>103.64897696836096</v>
      </c>
      <c r="AT242" s="17"/>
      <c r="AU242" s="17"/>
      <c r="AV242" s="17"/>
      <c r="AW242" s="17"/>
    </row>
    <row r="243" spans="2:49" x14ac:dyDescent="0.2">
      <c r="B243" s="15">
        <v>42903</v>
      </c>
      <c r="C243" s="9">
        <v>36590.65</v>
      </c>
      <c r="D243" s="16">
        <f t="shared" si="81"/>
        <v>0</v>
      </c>
      <c r="E243" s="17">
        <f t="shared" si="82"/>
        <v>102.75876691670207</v>
      </c>
      <c r="G243" s="15">
        <v>42903</v>
      </c>
      <c r="H243" s="9">
        <v>36486.79</v>
      </c>
      <c r="I243" s="16">
        <f t="shared" si="83"/>
        <v>0</v>
      </c>
      <c r="J243" s="17">
        <f t="shared" si="84"/>
        <v>104.0413156496012</v>
      </c>
      <c r="L243" s="15">
        <v>42903</v>
      </c>
      <c r="M243" s="9">
        <v>40439.699999999997</v>
      </c>
      <c r="N243" s="16">
        <f t="shared" si="85"/>
        <v>0</v>
      </c>
      <c r="O243" s="17">
        <f t="shared" si="86"/>
        <v>103.77762066739975</v>
      </c>
      <c r="Q243" s="15">
        <v>42903</v>
      </c>
      <c r="R243" s="9">
        <v>38230.85</v>
      </c>
      <c r="S243" s="16">
        <f t="shared" si="87"/>
        <v>0</v>
      </c>
      <c r="T243" s="17">
        <f t="shared" si="88"/>
        <v>104.07276710622351</v>
      </c>
      <c r="V243" s="15">
        <v>42903</v>
      </c>
      <c r="W243" s="9">
        <v>1521.87</v>
      </c>
      <c r="X243" s="16">
        <f t="shared" si="96"/>
        <v>8.5428522612174262E-5</v>
      </c>
      <c r="Y243" s="9">
        <f t="shared" si="77"/>
        <v>3.5117065111833767E-5</v>
      </c>
      <c r="Z243" s="17">
        <f t="shared" si="89"/>
        <v>103.23711969609619</v>
      </c>
      <c r="AA243" s="17">
        <f t="shared" si="90"/>
        <v>104.15320437990957</v>
      </c>
      <c r="AB243" s="17">
        <f t="shared" si="91"/>
        <v>103.2283010548453</v>
      </c>
      <c r="AC243" s="17">
        <f t="shared" si="91"/>
        <v>104.14065068396691</v>
      </c>
      <c r="AD243" s="17"/>
      <c r="AE243" s="15">
        <v>42903</v>
      </c>
      <c r="AF243" s="9">
        <v>62739.66</v>
      </c>
      <c r="AG243" s="16">
        <f t="shared" si="92"/>
        <v>0</v>
      </c>
      <c r="AH243" s="17">
        <f t="shared" si="93"/>
        <v>103.53890775267035</v>
      </c>
      <c r="AI243" s="17"/>
      <c r="AJ243" s="17"/>
      <c r="AK243" s="15">
        <v>42903</v>
      </c>
      <c r="AL243" s="9">
        <v>40181.08</v>
      </c>
      <c r="AM243" s="16">
        <f t="shared" si="94"/>
        <v>0</v>
      </c>
      <c r="AN243" s="17">
        <f t="shared" si="95"/>
        <v>103.70448371756893</v>
      </c>
      <c r="AO243" s="17"/>
      <c r="AP243" s="17"/>
      <c r="AQ243" s="9">
        <f t="shared" si="78"/>
        <v>102.75876691670207</v>
      </c>
      <c r="AR243" s="9">
        <f t="shared" si="79"/>
        <v>104.07276710622351</v>
      </c>
      <c r="AS243" s="9">
        <f t="shared" si="80"/>
        <v>103.64897696836096</v>
      </c>
      <c r="AT243" s="17"/>
      <c r="AU243" s="17"/>
      <c r="AV243" s="17"/>
      <c r="AW243" s="17"/>
    </row>
    <row r="244" spans="2:49" x14ac:dyDescent="0.2">
      <c r="B244" s="15">
        <v>42904</v>
      </c>
      <c r="C244" s="9">
        <v>36590.65</v>
      </c>
      <c r="D244" s="16">
        <f t="shared" si="81"/>
        <v>0</v>
      </c>
      <c r="E244" s="17">
        <f t="shared" si="82"/>
        <v>102.75876691670207</v>
      </c>
      <c r="G244" s="15">
        <v>42904</v>
      </c>
      <c r="H244" s="9">
        <v>36486.79</v>
      </c>
      <c r="I244" s="16">
        <f t="shared" si="83"/>
        <v>0</v>
      </c>
      <c r="J244" s="17">
        <f t="shared" si="84"/>
        <v>104.0413156496012</v>
      </c>
      <c r="L244" s="15">
        <v>42904</v>
      </c>
      <c r="M244" s="9">
        <v>40439.699999999997</v>
      </c>
      <c r="N244" s="16">
        <f t="shared" si="85"/>
        <v>0</v>
      </c>
      <c r="O244" s="17">
        <f t="shared" si="86"/>
        <v>103.77762066739975</v>
      </c>
      <c r="Q244" s="15">
        <v>42904</v>
      </c>
      <c r="R244" s="9">
        <v>38230.85</v>
      </c>
      <c r="S244" s="16">
        <f t="shared" si="87"/>
        <v>0</v>
      </c>
      <c r="T244" s="17">
        <f t="shared" si="88"/>
        <v>104.07276710622351</v>
      </c>
      <c r="V244" s="15">
        <v>42904</v>
      </c>
      <c r="W244" s="9">
        <v>1521.99</v>
      </c>
      <c r="X244" s="16">
        <f t="shared" si="96"/>
        <v>7.8850361726168217E-5</v>
      </c>
      <c r="Y244" s="9">
        <f t="shared" si="77"/>
        <v>3.5117065111833767E-5</v>
      </c>
      <c r="Z244" s="17">
        <f t="shared" si="89"/>
        <v>103.24525998032779</v>
      </c>
      <c r="AA244" s="17">
        <f t="shared" si="90"/>
        <v>104.16507445260967</v>
      </c>
      <c r="AB244" s="17">
        <f t="shared" si="91"/>
        <v>103.23711969609619</v>
      </c>
      <c r="AC244" s="17">
        <f t="shared" si="91"/>
        <v>104.15320437990957</v>
      </c>
      <c r="AD244" s="17"/>
      <c r="AE244" s="15">
        <v>42904</v>
      </c>
      <c r="AF244" s="9">
        <v>62739.66</v>
      </c>
      <c r="AG244" s="16">
        <f t="shared" si="92"/>
        <v>0</v>
      </c>
      <c r="AH244" s="17">
        <f t="shared" si="93"/>
        <v>103.53890775267035</v>
      </c>
      <c r="AI244" s="17"/>
      <c r="AJ244" s="17"/>
      <c r="AK244" s="15">
        <v>42904</v>
      </c>
      <c r="AL244" s="9">
        <v>40181.08</v>
      </c>
      <c r="AM244" s="16">
        <f t="shared" si="94"/>
        <v>0</v>
      </c>
      <c r="AN244" s="17">
        <f t="shared" si="95"/>
        <v>103.70448371756893</v>
      </c>
      <c r="AO244" s="17"/>
      <c r="AP244" s="17"/>
      <c r="AQ244" s="9">
        <f t="shared" si="78"/>
        <v>102.75876691670207</v>
      </c>
      <c r="AR244" s="9">
        <f t="shared" si="79"/>
        <v>104.07276710622351</v>
      </c>
      <c r="AS244" s="9">
        <f t="shared" si="80"/>
        <v>103.64897696836096</v>
      </c>
      <c r="AT244" s="17"/>
      <c r="AU244" s="17"/>
      <c r="AV244" s="17"/>
      <c r="AW244" s="17"/>
    </row>
    <row r="245" spans="2:49" x14ac:dyDescent="0.2">
      <c r="B245" s="15">
        <v>42905</v>
      </c>
      <c r="C245" s="9">
        <v>36551.69</v>
      </c>
      <c r="D245" s="16">
        <f t="shared" si="81"/>
        <v>-1.0647528808588325E-3</v>
      </c>
      <c r="E245" s="17">
        <f t="shared" si="82"/>
        <v>102.64935422359402</v>
      </c>
      <c r="G245" s="15">
        <v>42905</v>
      </c>
      <c r="H245" s="9">
        <v>36445.75</v>
      </c>
      <c r="I245" s="16">
        <f t="shared" si="83"/>
        <v>-1.1247906434082022E-3</v>
      </c>
      <c r="J245" s="17">
        <f t="shared" si="84"/>
        <v>103.92429095123065</v>
      </c>
      <c r="L245" s="15">
        <v>42905</v>
      </c>
      <c r="M245" s="9">
        <v>40393.089999999997</v>
      </c>
      <c r="N245" s="16">
        <f t="shared" si="85"/>
        <v>-1.1525802614756886E-3</v>
      </c>
      <c r="O245" s="17">
        <f t="shared" si="86"/>
        <v>103.65800863023559</v>
      </c>
      <c r="Q245" s="15">
        <v>42905</v>
      </c>
      <c r="R245" s="9">
        <v>38189.410000000003</v>
      </c>
      <c r="S245" s="16">
        <f t="shared" si="87"/>
        <v>-1.0839413719546664E-3</v>
      </c>
      <c r="T245" s="17">
        <f t="shared" si="88"/>
        <v>103.95995832826327</v>
      </c>
      <c r="V245" s="15">
        <v>42905</v>
      </c>
      <c r="W245" s="9">
        <v>1522.06</v>
      </c>
      <c r="X245" s="16">
        <f t="shared" si="96"/>
        <v>4.5992417821327791E-5</v>
      </c>
      <c r="Y245" s="9">
        <f t="shared" si="77"/>
        <v>3.5117065111833767E-5</v>
      </c>
      <c r="Z245" s="17">
        <f t="shared" si="89"/>
        <v>103.25000847946288</v>
      </c>
      <c r="AA245" s="17">
        <f t="shared" si="90"/>
        <v>104.17352322793822</v>
      </c>
      <c r="AB245" s="17">
        <f t="shared" si="91"/>
        <v>103.24525998032779</v>
      </c>
      <c r="AC245" s="17">
        <f t="shared" si="91"/>
        <v>104.16507445260967</v>
      </c>
      <c r="AD245" s="17"/>
      <c r="AE245" s="15">
        <v>42905</v>
      </c>
      <c r="AF245" s="9">
        <v>62664.6</v>
      </c>
      <c r="AG245" s="16">
        <f t="shared" si="92"/>
        <v>-1.1963724381037766E-3</v>
      </c>
      <c r="AH245" s="17">
        <f t="shared" si="93"/>
        <v>103.4150366571637</v>
      </c>
      <c r="AI245" s="17"/>
      <c r="AJ245" s="17"/>
      <c r="AK245" s="15">
        <v>42905</v>
      </c>
      <c r="AL245" s="9">
        <v>40164.080000000002</v>
      </c>
      <c r="AM245" s="16">
        <f t="shared" si="94"/>
        <v>-4.2308469558305362E-4</v>
      </c>
      <c r="AN245" s="17">
        <f t="shared" si="95"/>
        <v>103.66060793764468</v>
      </c>
      <c r="AO245" s="17"/>
      <c r="AP245" s="17"/>
      <c r="AQ245" s="9">
        <f t="shared" si="78"/>
        <v>102.64935422359402</v>
      </c>
      <c r="AR245" s="9">
        <f t="shared" si="79"/>
        <v>103.95995832826327</v>
      </c>
      <c r="AS245" s="9">
        <f t="shared" si="80"/>
        <v>103.544542788022</v>
      </c>
      <c r="AT245" s="17"/>
      <c r="AU245" s="17"/>
      <c r="AV245" s="17"/>
      <c r="AW245" s="17"/>
    </row>
    <row r="246" spans="2:49" x14ac:dyDescent="0.2">
      <c r="B246" s="15">
        <v>42906</v>
      </c>
      <c r="C246" s="9">
        <v>36554.68</v>
      </c>
      <c r="D246" s="16">
        <f t="shared" si="81"/>
        <v>8.1801963192296157E-5</v>
      </c>
      <c r="E246" s="17">
        <f t="shared" si="82"/>
        <v>102.65775114228992</v>
      </c>
      <c r="G246" s="15">
        <v>42906</v>
      </c>
      <c r="H246" s="9">
        <v>36454.51</v>
      </c>
      <c r="I246" s="16">
        <f t="shared" si="83"/>
        <v>2.4035724330007113E-4</v>
      </c>
      <c r="J246" s="17">
        <f t="shared" si="84"/>
        <v>103.9492699073156</v>
      </c>
      <c r="L246" s="15">
        <v>42906</v>
      </c>
      <c r="M246" s="9">
        <v>40400.26</v>
      </c>
      <c r="N246" s="16">
        <f t="shared" si="85"/>
        <v>1.7750560801377269E-4</v>
      </c>
      <c r="O246" s="17">
        <f t="shared" si="86"/>
        <v>103.67640850808299</v>
      </c>
      <c r="Q246" s="15">
        <v>42906</v>
      </c>
      <c r="R246" s="9">
        <v>38197.17</v>
      </c>
      <c r="S246" s="16">
        <f t="shared" si="87"/>
        <v>2.0319769276344601E-4</v>
      </c>
      <c r="T246" s="17">
        <f t="shared" si="88"/>
        <v>103.98108275193536</v>
      </c>
      <c r="V246" s="15">
        <v>42906</v>
      </c>
      <c r="W246" s="9">
        <v>1520.98</v>
      </c>
      <c r="X246" s="16">
        <f t="shared" si="96"/>
        <v>-7.0956466893545844E-4</v>
      </c>
      <c r="Y246" s="9">
        <f t="shared" si="77"/>
        <v>3.5117065111833767E-5</v>
      </c>
      <c r="Z246" s="17">
        <f t="shared" si="89"/>
        <v>103.17674592137857</v>
      </c>
      <c r="AA246" s="17">
        <f t="shared" si="90"/>
        <v>104.10326364481527</v>
      </c>
      <c r="AB246" s="17">
        <f t="shared" si="91"/>
        <v>103.25000847946288</v>
      </c>
      <c r="AC246" s="17">
        <f t="shared" si="91"/>
        <v>104.17352322793822</v>
      </c>
      <c r="AD246" s="17"/>
      <c r="AE246" s="15">
        <v>42906</v>
      </c>
      <c r="AF246" s="9">
        <v>62680.800000000003</v>
      </c>
      <c r="AG246" s="16">
        <f t="shared" si="92"/>
        <v>2.5851916392993779E-4</v>
      </c>
      <c r="AH246" s="17">
        <f t="shared" si="93"/>
        <v>103.44177142597809</v>
      </c>
      <c r="AI246" s="17"/>
      <c r="AJ246" s="17"/>
      <c r="AK246" s="15">
        <v>42906</v>
      </c>
      <c r="AL246" s="9">
        <v>40174.17</v>
      </c>
      <c r="AM246" s="16">
        <f t="shared" si="94"/>
        <v>2.5121949762074713E-4</v>
      </c>
      <c r="AN246" s="17">
        <f t="shared" si="95"/>
        <v>103.68664950349384</v>
      </c>
      <c r="AO246" s="17"/>
      <c r="AP246" s="17"/>
      <c r="AQ246" s="9">
        <f t="shared" si="78"/>
        <v>102.65775114228992</v>
      </c>
      <c r="AR246" s="9">
        <f t="shared" si="79"/>
        <v>103.98108275193536</v>
      </c>
      <c r="AS246" s="9">
        <f t="shared" si="80"/>
        <v>103.56548887318264</v>
      </c>
      <c r="AT246" s="17"/>
      <c r="AU246" s="17"/>
      <c r="AV246" s="17"/>
      <c r="AW246" s="17"/>
    </row>
    <row r="247" spans="2:49" x14ac:dyDescent="0.2">
      <c r="B247" s="15">
        <v>42907</v>
      </c>
      <c r="C247" s="9">
        <v>36546.480000000003</v>
      </c>
      <c r="D247" s="16">
        <f t="shared" si="81"/>
        <v>-2.2432148222872872E-4</v>
      </c>
      <c r="E247" s="17">
        <f t="shared" si="82"/>
        <v>102.63472280339141</v>
      </c>
      <c r="G247" s="15">
        <v>42907</v>
      </c>
      <c r="H247" s="9">
        <v>36418.660000000003</v>
      </c>
      <c r="I247" s="16">
        <f t="shared" si="83"/>
        <v>-9.8341741529373028E-4</v>
      </c>
      <c r="J247" s="17">
        <f t="shared" si="84"/>
        <v>103.84704438498167</v>
      </c>
      <c r="L247" s="15">
        <v>42907</v>
      </c>
      <c r="M247" s="9">
        <v>40353.589999999997</v>
      </c>
      <c r="N247" s="16">
        <f t="shared" si="85"/>
        <v>-1.1551905854072508E-3</v>
      </c>
      <c r="O247" s="17">
        <f t="shared" si="86"/>
        <v>103.55664249704562</v>
      </c>
      <c r="Q247" s="15">
        <v>42907</v>
      </c>
      <c r="R247" s="9">
        <v>38155.54</v>
      </c>
      <c r="S247" s="16">
        <f t="shared" si="87"/>
        <v>-1.0898713176917818E-3</v>
      </c>
      <c r="T247" s="17">
        <f t="shared" si="88"/>
        <v>103.86775675226149</v>
      </c>
      <c r="V247" s="15">
        <v>42907</v>
      </c>
      <c r="W247" s="9">
        <v>1518.72</v>
      </c>
      <c r="X247" s="16">
        <f t="shared" si="96"/>
        <v>-1.4858841010401136E-3</v>
      </c>
      <c r="Y247" s="9">
        <f t="shared" si="77"/>
        <v>3.5117065111833767E-5</v>
      </c>
      <c r="Z247" s="17">
        <f t="shared" si="89"/>
        <v>103.02343723501694</v>
      </c>
      <c r="AA247" s="17">
        <f t="shared" si="90"/>
        <v>103.95223406158682</v>
      </c>
      <c r="AB247" s="17">
        <f t="shared" si="91"/>
        <v>103.17674592137857</v>
      </c>
      <c r="AC247" s="17">
        <f t="shared" si="91"/>
        <v>104.10326364481527</v>
      </c>
      <c r="AD247" s="17"/>
      <c r="AE247" s="15">
        <v>42907</v>
      </c>
      <c r="AF247" s="9">
        <v>62629.67</v>
      </c>
      <c r="AG247" s="16">
        <f t="shared" si="92"/>
        <v>-8.1572028436149857E-4</v>
      </c>
      <c r="AH247" s="17">
        <f t="shared" si="93"/>
        <v>103.35739187477563</v>
      </c>
      <c r="AI247" s="17"/>
      <c r="AJ247" s="17"/>
      <c r="AK247" s="15">
        <v>42907</v>
      </c>
      <c r="AL247" s="9">
        <v>40142.58</v>
      </c>
      <c r="AM247" s="16">
        <f t="shared" si="94"/>
        <v>-7.863261394074339E-4</v>
      </c>
      <c r="AN247" s="17">
        <f t="shared" si="95"/>
        <v>103.60511798068167</v>
      </c>
      <c r="AO247" s="17"/>
      <c r="AP247" s="17"/>
      <c r="AQ247" s="9">
        <f t="shared" si="78"/>
        <v>102.63472280339141</v>
      </c>
      <c r="AR247" s="9">
        <f t="shared" si="79"/>
        <v>103.86775675226149</v>
      </c>
      <c r="AS247" s="9">
        <f t="shared" si="80"/>
        <v>103.47811271552291</v>
      </c>
      <c r="AT247" s="17"/>
      <c r="AU247" s="17"/>
      <c r="AV247" s="17"/>
      <c r="AW247" s="17"/>
    </row>
    <row r="248" spans="2:49" x14ac:dyDescent="0.2">
      <c r="B248" s="15">
        <v>42908</v>
      </c>
      <c r="C248" s="9">
        <v>36475.96</v>
      </c>
      <c r="D248" s="16">
        <f t="shared" si="81"/>
        <v>-1.9295975973611101E-3</v>
      </c>
      <c r="E248" s="17">
        <f t="shared" si="82"/>
        <v>102.43667908886417</v>
      </c>
      <c r="G248" s="15">
        <v>42908</v>
      </c>
      <c r="H248" s="9">
        <v>36379.96</v>
      </c>
      <c r="I248" s="16">
        <f t="shared" si="83"/>
        <v>-1.0626420631622002E-3</v>
      </c>
      <c r="J248" s="17">
        <f t="shared" si="84"/>
        <v>103.73669214748311</v>
      </c>
      <c r="L248" s="15">
        <v>42908</v>
      </c>
      <c r="M248" s="9">
        <v>40312.57</v>
      </c>
      <c r="N248" s="16">
        <f t="shared" si="85"/>
        <v>-1.0165142679994243E-3</v>
      </c>
      <c r="O248" s="17">
        <f t="shared" si="86"/>
        <v>103.45137569240126</v>
      </c>
      <c r="Q248" s="15">
        <v>42908</v>
      </c>
      <c r="R248" s="9">
        <v>38109.56</v>
      </c>
      <c r="S248" s="16">
        <f t="shared" si="87"/>
        <v>-1.2050674685774032E-3</v>
      </c>
      <c r="T248" s="17">
        <f t="shared" si="88"/>
        <v>103.74258909756523</v>
      </c>
      <c r="V248" s="15">
        <v>42908</v>
      </c>
      <c r="W248" s="9">
        <v>1520.84</v>
      </c>
      <c r="X248" s="16">
        <f t="shared" si="96"/>
        <v>1.3959123472397916E-3</v>
      </c>
      <c r="Y248" s="9">
        <f t="shared" si="77"/>
        <v>3.5117065111833767E-5</v>
      </c>
      <c r="Z248" s="17">
        <f t="shared" si="89"/>
        <v>103.16724892310839</v>
      </c>
      <c r="AA248" s="17">
        <f t="shared" si="90"/>
        <v>104.10099276600862</v>
      </c>
      <c r="AB248" s="17">
        <f t="shared" si="91"/>
        <v>103.02343723501694</v>
      </c>
      <c r="AC248" s="17">
        <f t="shared" si="91"/>
        <v>103.95223406158682</v>
      </c>
      <c r="AD248" s="17"/>
      <c r="AE248" s="15">
        <v>42908</v>
      </c>
      <c r="AF248" s="9">
        <v>62562.29</v>
      </c>
      <c r="AG248" s="16">
        <f t="shared" si="92"/>
        <v>-1.0758479168100354E-3</v>
      </c>
      <c r="AH248" s="17">
        <f t="shared" si="93"/>
        <v>103.24619504004023</v>
      </c>
      <c r="AI248" s="17"/>
      <c r="AJ248" s="17"/>
      <c r="AK248" s="15">
        <v>42908</v>
      </c>
      <c r="AL248" s="9">
        <v>40124.120000000003</v>
      </c>
      <c r="AM248" s="16">
        <f t="shared" si="94"/>
        <v>-4.5986082608540091E-4</v>
      </c>
      <c r="AN248" s="17">
        <f t="shared" si="95"/>
        <v>103.5574740455404</v>
      </c>
      <c r="AO248" s="17"/>
      <c r="AP248" s="17"/>
      <c r="AQ248" s="9">
        <f t="shared" si="78"/>
        <v>102.43667908886417</v>
      </c>
      <c r="AR248" s="9">
        <f t="shared" si="79"/>
        <v>103.74258909756523</v>
      </c>
      <c r="AS248" s="9">
        <f t="shared" si="80"/>
        <v>103.36183418531573</v>
      </c>
      <c r="AT248" s="17"/>
      <c r="AU248" s="17"/>
      <c r="AV248" s="17"/>
      <c r="AW248" s="17"/>
    </row>
    <row r="249" spans="2:49" x14ac:dyDescent="0.2">
      <c r="B249" s="15">
        <v>42909</v>
      </c>
      <c r="C249" s="9">
        <v>36497.620000000003</v>
      </c>
      <c r="D249" s="16">
        <f t="shared" si="81"/>
        <v>5.9381576249140089E-4</v>
      </c>
      <c r="E249" s="17">
        <f t="shared" si="82"/>
        <v>102.49750760356442</v>
      </c>
      <c r="G249" s="15">
        <v>42909</v>
      </c>
      <c r="H249" s="9">
        <v>36392.400000000001</v>
      </c>
      <c r="I249" s="16">
        <f t="shared" si="83"/>
        <v>3.4194650021612816E-4</v>
      </c>
      <c r="J249" s="17">
        <f t="shared" si="84"/>
        <v>103.77216454630694</v>
      </c>
      <c r="L249" s="15">
        <v>42909</v>
      </c>
      <c r="M249" s="9">
        <v>40353.01</v>
      </c>
      <c r="N249" s="16">
        <f t="shared" si="85"/>
        <v>1.0031610487746256E-3</v>
      </c>
      <c r="O249" s="17">
        <f t="shared" si="86"/>
        <v>103.55515408293802</v>
      </c>
      <c r="Q249" s="15">
        <v>42909</v>
      </c>
      <c r="R249" s="9">
        <v>38132.559999999998</v>
      </c>
      <c r="S249" s="16">
        <f t="shared" si="87"/>
        <v>6.035231054883905E-4</v>
      </c>
      <c r="T249" s="17">
        <f t="shared" si="88"/>
        <v>103.80520014710879</v>
      </c>
      <c r="V249" s="15">
        <v>42909</v>
      </c>
      <c r="W249" s="9">
        <v>1518.37</v>
      </c>
      <c r="X249" s="16">
        <f t="shared" si="96"/>
        <v>-1.6241024696878048E-3</v>
      </c>
      <c r="Y249" s="9">
        <f t="shared" si="77"/>
        <v>3.5117065111833767E-5</v>
      </c>
      <c r="Z249" s="17">
        <f t="shared" si="89"/>
        <v>102.99969473934148</v>
      </c>
      <c r="AA249" s="17">
        <f t="shared" si="90"/>
        <v>103.93557780790157</v>
      </c>
      <c r="AB249" s="17">
        <f t="shared" si="91"/>
        <v>103.16724892310839</v>
      </c>
      <c r="AC249" s="17">
        <f t="shared" si="91"/>
        <v>104.10099276600862</v>
      </c>
      <c r="AD249" s="17"/>
      <c r="AE249" s="15">
        <v>42909</v>
      </c>
      <c r="AF249" s="9">
        <v>62593.86</v>
      </c>
      <c r="AG249" s="16">
        <f t="shared" si="92"/>
        <v>5.046170784348547E-4</v>
      </c>
      <c r="AH249" s="17">
        <f t="shared" si="93"/>
        <v>103.29829483334086</v>
      </c>
      <c r="AI249" s="17"/>
      <c r="AJ249" s="17"/>
      <c r="AK249" s="15">
        <v>42909</v>
      </c>
      <c r="AL249" s="9">
        <v>40144.04</v>
      </c>
      <c r="AM249" s="16">
        <f t="shared" si="94"/>
        <v>4.9645948621424019E-4</v>
      </c>
      <c r="AN249" s="17">
        <f t="shared" si="95"/>
        <v>103.6088861358987</v>
      </c>
      <c r="AO249" s="17"/>
      <c r="AP249" s="17"/>
      <c r="AQ249" s="9">
        <f t="shared" si="78"/>
        <v>102.49750760356442</v>
      </c>
      <c r="AR249" s="9">
        <f t="shared" si="79"/>
        <v>103.80520014710879</v>
      </c>
      <c r="AS249" s="9">
        <f t="shared" si="80"/>
        <v>103.42286789152628</v>
      </c>
      <c r="AT249" s="17"/>
      <c r="AU249" s="17"/>
      <c r="AV249" s="17"/>
      <c r="AW249" s="17"/>
    </row>
    <row r="250" spans="2:49" x14ac:dyDescent="0.2">
      <c r="B250" s="15">
        <v>42910</v>
      </c>
      <c r="C250" s="9">
        <v>36497.620000000003</v>
      </c>
      <c r="D250" s="16">
        <f t="shared" si="81"/>
        <v>0</v>
      </c>
      <c r="E250" s="17">
        <f t="shared" si="82"/>
        <v>102.49750760356442</v>
      </c>
      <c r="G250" s="15">
        <v>42910</v>
      </c>
      <c r="H250" s="9">
        <v>36392.400000000001</v>
      </c>
      <c r="I250" s="16">
        <f t="shared" si="83"/>
        <v>0</v>
      </c>
      <c r="J250" s="17">
        <f t="shared" si="84"/>
        <v>103.77216454630694</v>
      </c>
      <c r="L250" s="15">
        <v>42910</v>
      </c>
      <c r="M250" s="9">
        <v>40353.01</v>
      </c>
      <c r="N250" s="16">
        <f t="shared" si="85"/>
        <v>0</v>
      </c>
      <c r="O250" s="17">
        <f t="shared" si="86"/>
        <v>103.55515408293802</v>
      </c>
      <c r="Q250" s="15">
        <v>42910</v>
      </c>
      <c r="R250" s="9">
        <v>38132.559999999998</v>
      </c>
      <c r="S250" s="16">
        <f t="shared" si="87"/>
        <v>0</v>
      </c>
      <c r="T250" s="17">
        <f t="shared" si="88"/>
        <v>103.80520014710879</v>
      </c>
      <c r="V250" s="15">
        <v>42910</v>
      </c>
      <c r="W250" s="9">
        <v>1518.5</v>
      </c>
      <c r="X250" s="16">
        <f t="shared" si="96"/>
        <v>8.5618129968434431E-5</v>
      </c>
      <c r="Y250" s="9">
        <f t="shared" si="77"/>
        <v>3.5117065111833767E-5</v>
      </c>
      <c r="Z250" s="17">
        <f t="shared" si="89"/>
        <v>103.00851338059238</v>
      </c>
      <c r="AA250" s="17">
        <f t="shared" si="90"/>
        <v>103.94812649016399</v>
      </c>
      <c r="AB250" s="17">
        <f t="shared" si="91"/>
        <v>102.99969473934148</v>
      </c>
      <c r="AC250" s="17">
        <f t="shared" si="91"/>
        <v>103.93557780790157</v>
      </c>
      <c r="AD250" s="17"/>
      <c r="AE250" s="15">
        <v>42910</v>
      </c>
      <c r="AF250" s="9">
        <v>62593.86</v>
      </c>
      <c r="AG250" s="16">
        <f t="shared" si="92"/>
        <v>0</v>
      </c>
      <c r="AH250" s="17">
        <f t="shared" si="93"/>
        <v>103.29829483334086</v>
      </c>
      <c r="AI250" s="17"/>
      <c r="AJ250" s="17"/>
      <c r="AK250" s="15">
        <v>42910</v>
      </c>
      <c r="AL250" s="9">
        <v>40144.04</v>
      </c>
      <c r="AM250" s="16">
        <f t="shared" si="94"/>
        <v>0</v>
      </c>
      <c r="AN250" s="17">
        <f t="shared" si="95"/>
        <v>103.6088861358987</v>
      </c>
      <c r="AO250" s="17"/>
      <c r="AP250" s="17"/>
      <c r="AQ250" s="9">
        <f t="shared" si="78"/>
        <v>102.49750760356442</v>
      </c>
      <c r="AR250" s="9">
        <f t="shared" si="79"/>
        <v>103.80520014710879</v>
      </c>
      <c r="AS250" s="9">
        <f t="shared" si="80"/>
        <v>103.42286789152628</v>
      </c>
      <c r="AT250" s="17"/>
      <c r="AU250" s="17"/>
      <c r="AV250" s="17"/>
      <c r="AW250" s="17"/>
    </row>
    <row r="251" spans="2:49" x14ac:dyDescent="0.2">
      <c r="B251" s="15">
        <v>42911</v>
      </c>
      <c r="C251" s="9">
        <v>36497.620000000003</v>
      </c>
      <c r="D251" s="16">
        <f t="shared" si="81"/>
        <v>0</v>
      </c>
      <c r="E251" s="17">
        <f t="shared" si="82"/>
        <v>102.49750760356442</v>
      </c>
      <c r="G251" s="15">
        <v>42911</v>
      </c>
      <c r="H251" s="9">
        <v>36392.400000000001</v>
      </c>
      <c r="I251" s="16">
        <f t="shared" si="83"/>
        <v>0</v>
      </c>
      <c r="J251" s="17">
        <f t="shared" si="84"/>
        <v>103.77216454630694</v>
      </c>
      <c r="L251" s="15">
        <v>42911</v>
      </c>
      <c r="M251" s="9">
        <v>40353.01</v>
      </c>
      <c r="N251" s="16">
        <f t="shared" si="85"/>
        <v>0</v>
      </c>
      <c r="O251" s="17">
        <f t="shared" si="86"/>
        <v>103.55515408293802</v>
      </c>
      <c r="Q251" s="15">
        <v>42911</v>
      </c>
      <c r="R251" s="9">
        <v>38132.559999999998</v>
      </c>
      <c r="S251" s="16">
        <f t="shared" si="87"/>
        <v>0</v>
      </c>
      <c r="T251" s="17">
        <f t="shared" si="88"/>
        <v>103.80520014710879</v>
      </c>
      <c r="V251" s="15">
        <v>42911</v>
      </c>
      <c r="W251" s="9">
        <v>1518.65</v>
      </c>
      <c r="X251" s="16">
        <f t="shared" si="96"/>
        <v>9.8781692459803949E-5</v>
      </c>
      <c r="Y251" s="9">
        <f t="shared" si="77"/>
        <v>3.5117065111833767E-5</v>
      </c>
      <c r="Z251" s="17">
        <f t="shared" si="89"/>
        <v>103.01868873588188</v>
      </c>
      <c r="AA251" s="17">
        <f t="shared" si="90"/>
        <v>103.96204501515292</v>
      </c>
      <c r="AB251" s="17">
        <f t="shared" si="91"/>
        <v>103.00851338059238</v>
      </c>
      <c r="AC251" s="17">
        <f t="shared" si="91"/>
        <v>103.94812649016399</v>
      </c>
      <c r="AD251" s="17"/>
      <c r="AE251" s="15">
        <v>42911</v>
      </c>
      <c r="AF251" s="9">
        <v>62593.86</v>
      </c>
      <c r="AG251" s="16">
        <f t="shared" si="92"/>
        <v>0</v>
      </c>
      <c r="AH251" s="17">
        <f t="shared" si="93"/>
        <v>103.29829483334086</v>
      </c>
      <c r="AI251" s="17"/>
      <c r="AJ251" s="17"/>
      <c r="AK251" s="15">
        <v>42911</v>
      </c>
      <c r="AL251" s="9">
        <v>40144.04</v>
      </c>
      <c r="AM251" s="16">
        <f t="shared" si="94"/>
        <v>0</v>
      </c>
      <c r="AN251" s="17">
        <f t="shared" si="95"/>
        <v>103.6088861358987</v>
      </c>
      <c r="AO251" s="17"/>
      <c r="AP251" s="17"/>
      <c r="AQ251" s="9">
        <f t="shared" si="78"/>
        <v>102.49750760356442</v>
      </c>
      <c r="AR251" s="9">
        <f t="shared" si="79"/>
        <v>103.80520014710879</v>
      </c>
      <c r="AS251" s="9">
        <f t="shared" si="80"/>
        <v>103.42286789152628</v>
      </c>
      <c r="AT251" s="17"/>
      <c r="AU251" s="17"/>
      <c r="AV251" s="17"/>
      <c r="AW251" s="17"/>
    </row>
    <row r="252" spans="2:49" x14ac:dyDescent="0.2">
      <c r="B252" s="15">
        <v>42912</v>
      </c>
      <c r="C252" s="9">
        <v>36497.620000000003</v>
      </c>
      <c r="D252" s="16">
        <f t="shared" si="81"/>
        <v>0</v>
      </c>
      <c r="E252" s="17">
        <f t="shared" si="82"/>
        <v>102.49750760356442</v>
      </c>
      <c r="G252" s="15">
        <v>42912</v>
      </c>
      <c r="H252" s="9">
        <v>36392.400000000001</v>
      </c>
      <c r="I252" s="16">
        <f t="shared" si="83"/>
        <v>0</v>
      </c>
      <c r="J252" s="17">
        <f t="shared" si="84"/>
        <v>103.77216454630694</v>
      </c>
      <c r="L252" s="15">
        <v>42912</v>
      </c>
      <c r="M252" s="9">
        <v>40353.01</v>
      </c>
      <c r="N252" s="16">
        <f t="shared" si="85"/>
        <v>0</v>
      </c>
      <c r="O252" s="17">
        <f t="shared" si="86"/>
        <v>103.55515408293802</v>
      </c>
      <c r="Q252" s="15">
        <v>42912</v>
      </c>
      <c r="R252" s="9">
        <v>38132.559999999998</v>
      </c>
      <c r="S252" s="16">
        <f t="shared" si="87"/>
        <v>0</v>
      </c>
      <c r="T252" s="17">
        <f t="shared" si="88"/>
        <v>103.80520014710879</v>
      </c>
      <c r="V252" s="15">
        <v>42912</v>
      </c>
      <c r="W252" s="9">
        <v>1518.72</v>
      </c>
      <c r="X252" s="16">
        <f t="shared" si="96"/>
        <v>4.6093569946892288E-5</v>
      </c>
      <c r="Y252" s="9">
        <f t="shared" si="77"/>
        <v>3.5117065111833767E-5</v>
      </c>
      <c r="Z252" s="17">
        <f t="shared" si="89"/>
        <v>103.02343723501697</v>
      </c>
      <c r="AA252" s="17">
        <f t="shared" si="90"/>
        <v>103.9704878388506</v>
      </c>
      <c r="AB252" s="17">
        <f t="shared" si="91"/>
        <v>103.01868873588188</v>
      </c>
      <c r="AC252" s="17">
        <f t="shared" si="91"/>
        <v>103.96204501515292</v>
      </c>
      <c r="AD252" s="17"/>
      <c r="AE252" s="15">
        <v>42912</v>
      </c>
      <c r="AF252" s="9">
        <v>62593.86</v>
      </c>
      <c r="AG252" s="16">
        <f t="shared" si="92"/>
        <v>0</v>
      </c>
      <c r="AH252" s="17">
        <f t="shared" si="93"/>
        <v>103.29829483334086</v>
      </c>
      <c r="AI252" s="17"/>
      <c r="AJ252" s="17"/>
      <c r="AK252" s="15">
        <v>42912</v>
      </c>
      <c r="AL252" s="9">
        <v>40144.04</v>
      </c>
      <c r="AM252" s="16">
        <f t="shared" si="94"/>
        <v>0</v>
      </c>
      <c r="AN252" s="17">
        <f t="shared" si="95"/>
        <v>103.6088861358987</v>
      </c>
      <c r="AO252" s="17"/>
      <c r="AP252" s="17"/>
      <c r="AQ252" s="9">
        <f t="shared" si="78"/>
        <v>102.49750760356442</v>
      </c>
      <c r="AR252" s="9">
        <f t="shared" si="79"/>
        <v>103.80520014710879</v>
      </c>
      <c r="AS252" s="9">
        <f t="shared" si="80"/>
        <v>103.42286789152628</v>
      </c>
      <c r="AT252" s="17"/>
      <c r="AU252" s="17"/>
      <c r="AV252" s="17"/>
      <c r="AW252" s="17"/>
    </row>
    <row r="253" spans="2:49" x14ac:dyDescent="0.2">
      <c r="B253" s="15">
        <v>42913</v>
      </c>
      <c r="C253" s="9">
        <v>36459.46</v>
      </c>
      <c r="D253" s="16">
        <f t="shared" si="81"/>
        <v>-1.0455476274892073E-3</v>
      </c>
      <c r="E253" s="17">
        <f t="shared" si="82"/>
        <v>102.39034157766595</v>
      </c>
      <c r="G253" s="15">
        <v>42913</v>
      </c>
      <c r="H253" s="9">
        <v>36358.019999999997</v>
      </c>
      <c r="I253" s="16">
        <f t="shared" si="83"/>
        <v>-9.4470274013269684E-4</v>
      </c>
      <c r="J253" s="17">
        <f t="shared" si="84"/>
        <v>103.67413069811055</v>
      </c>
      <c r="L253" s="15">
        <v>42913</v>
      </c>
      <c r="M253" s="9">
        <v>40305.360000000001</v>
      </c>
      <c r="N253" s="16">
        <f t="shared" si="85"/>
        <v>-1.1808288898399466E-3</v>
      </c>
      <c r="O253" s="17">
        <f t="shared" si="86"/>
        <v>103.43287316530505</v>
      </c>
      <c r="Q253" s="15">
        <v>42913</v>
      </c>
      <c r="R253" s="9">
        <v>38097.74</v>
      </c>
      <c r="S253" s="16">
        <f t="shared" si="87"/>
        <v>-9.1313040614104946E-4</v>
      </c>
      <c r="T253" s="17">
        <f t="shared" si="88"/>
        <v>103.71041246253891</v>
      </c>
      <c r="V253" s="15">
        <v>42913</v>
      </c>
      <c r="W253" s="9">
        <v>1516.12</v>
      </c>
      <c r="X253" s="16">
        <f t="shared" si="96"/>
        <v>-1.7119679730299708E-3</v>
      </c>
      <c r="Y253" s="9">
        <f t="shared" si="77"/>
        <v>3.5117065111833767E-5</v>
      </c>
      <c r="Z253" s="17">
        <f t="shared" si="89"/>
        <v>102.84706440999916</v>
      </c>
      <c r="AA253" s="17">
        <f t="shared" si="90"/>
        <v>103.79614483192134</v>
      </c>
      <c r="AB253" s="17">
        <f t="shared" si="91"/>
        <v>103.02343723501697</v>
      </c>
      <c r="AC253" s="17">
        <f t="shared" si="91"/>
        <v>103.9704878388506</v>
      </c>
      <c r="AD253" s="17"/>
      <c r="AE253" s="15">
        <v>42913</v>
      </c>
      <c r="AF253" s="9">
        <v>62530.62</v>
      </c>
      <c r="AG253" s="16">
        <f t="shared" si="92"/>
        <v>-1.0103227377253887E-3</v>
      </c>
      <c r="AH253" s="17">
        <f t="shared" si="93"/>
        <v>103.19393021730248</v>
      </c>
      <c r="AI253" s="17"/>
      <c r="AJ253" s="17"/>
      <c r="AK253" s="15">
        <v>42913</v>
      </c>
      <c r="AL253" s="9">
        <v>40120.699999999997</v>
      </c>
      <c r="AM253" s="16">
        <f t="shared" si="94"/>
        <v>-5.8140635571313215E-4</v>
      </c>
      <c r="AN253" s="17">
        <f t="shared" si="95"/>
        <v>103.54864727099093</v>
      </c>
      <c r="AO253" s="17"/>
      <c r="AP253" s="17"/>
      <c r="AQ253" s="9">
        <f t="shared" si="78"/>
        <v>102.39034157766595</v>
      </c>
      <c r="AR253" s="9">
        <f t="shared" si="79"/>
        <v>103.71041246253891</v>
      </c>
      <c r="AS253" s="9">
        <f t="shared" si="80"/>
        <v>103.32505589865231</v>
      </c>
      <c r="AT253" s="17"/>
      <c r="AU253" s="17"/>
      <c r="AV253" s="17"/>
      <c r="AW253" s="17"/>
    </row>
    <row r="254" spans="2:49" x14ac:dyDescent="0.2">
      <c r="B254" s="15">
        <v>42914</v>
      </c>
      <c r="C254" s="9">
        <v>36384.870000000003</v>
      </c>
      <c r="D254" s="16">
        <f t="shared" si="81"/>
        <v>-2.0458339207436449E-3</v>
      </c>
      <c r="E254" s="17">
        <f t="shared" si="82"/>
        <v>102.18086794370983</v>
      </c>
      <c r="G254" s="15">
        <v>42914</v>
      </c>
      <c r="H254" s="9">
        <v>36288.199999999997</v>
      </c>
      <c r="I254" s="16">
        <f t="shared" si="83"/>
        <v>-1.92034659753193E-3</v>
      </c>
      <c r="J254" s="17">
        <f t="shared" si="84"/>
        <v>103.47504043397235</v>
      </c>
      <c r="L254" s="15">
        <v>42914</v>
      </c>
      <c r="M254" s="9">
        <v>40213.980000000003</v>
      </c>
      <c r="N254" s="16">
        <f t="shared" si="85"/>
        <v>-2.2671922543303635E-3</v>
      </c>
      <c r="O254" s="17">
        <f t="shared" si="86"/>
        <v>103.19837095642154</v>
      </c>
      <c r="Q254" s="15">
        <v>42914</v>
      </c>
      <c r="R254" s="9">
        <v>38022.410000000003</v>
      </c>
      <c r="S254" s="16">
        <f t="shared" si="87"/>
        <v>-1.9772826419623968E-3</v>
      </c>
      <c r="T254" s="17">
        <f t="shared" si="88"/>
        <v>103.50534766418598</v>
      </c>
      <c r="V254" s="15">
        <v>42914</v>
      </c>
      <c r="W254" s="9">
        <v>1515.86</v>
      </c>
      <c r="X254" s="16">
        <f t="shared" si="96"/>
        <v>-1.7149038334696165E-4</v>
      </c>
      <c r="Y254" s="9">
        <f t="shared" si="77"/>
        <v>3.5117065111833767E-5</v>
      </c>
      <c r="Z254" s="17">
        <f t="shared" si="89"/>
        <v>102.82942712749738</v>
      </c>
      <c r="AA254" s="17">
        <f t="shared" si="90"/>
        <v>103.7819898072306</v>
      </c>
      <c r="AB254" s="17">
        <f t="shared" si="91"/>
        <v>102.84706440999916</v>
      </c>
      <c r="AC254" s="17">
        <f t="shared" si="91"/>
        <v>103.79614483192134</v>
      </c>
      <c r="AD254" s="17"/>
      <c r="AE254" s="15">
        <v>42914</v>
      </c>
      <c r="AF254" s="9">
        <v>62411.83</v>
      </c>
      <c r="AG254" s="16">
        <f t="shared" si="92"/>
        <v>-1.8997092944225136E-3</v>
      </c>
      <c r="AH254" s="17">
        <f t="shared" si="93"/>
        <v>102.99789174894069</v>
      </c>
      <c r="AI254" s="17"/>
      <c r="AJ254" s="17"/>
      <c r="AK254" s="15">
        <v>42914</v>
      </c>
      <c r="AL254" s="9">
        <v>40067.129999999997</v>
      </c>
      <c r="AM254" s="16">
        <f t="shared" si="94"/>
        <v>-1.3352209707208074E-3</v>
      </c>
      <c r="AN254" s="17">
        <f t="shared" si="95"/>
        <v>103.41038694566492</v>
      </c>
      <c r="AO254" s="17"/>
      <c r="AP254" s="17"/>
      <c r="AQ254" s="9">
        <f t="shared" si="78"/>
        <v>102.18086794370983</v>
      </c>
      <c r="AR254" s="9">
        <f t="shared" si="79"/>
        <v>103.50534766418598</v>
      </c>
      <c r="AS254" s="9">
        <f t="shared" si="80"/>
        <v>103.12798428214921</v>
      </c>
      <c r="AT254" s="17"/>
      <c r="AU254" s="17"/>
      <c r="AV254" s="17"/>
      <c r="AW254" s="17"/>
    </row>
    <row r="255" spans="2:49" x14ac:dyDescent="0.2">
      <c r="B255" s="15">
        <v>42915</v>
      </c>
      <c r="C255" s="9">
        <v>36372.85</v>
      </c>
      <c r="D255" s="16">
        <f t="shared" si="81"/>
        <v>-3.3035709623274734E-4</v>
      </c>
      <c r="E255" s="17">
        <f t="shared" si="82"/>
        <v>102.1471117688854</v>
      </c>
      <c r="G255" s="15">
        <v>42915</v>
      </c>
      <c r="H255" s="9">
        <v>36291.29</v>
      </c>
      <c r="I255" s="16">
        <f t="shared" si="83"/>
        <v>8.5151647091885607E-5</v>
      </c>
      <c r="J255" s="17">
        <f t="shared" si="84"/>
        <v>103.48385150409821</v>
      </c>
      <c r="L255" s="15">
        <v>42915</v>
      </c>
      <c r="M255" s="9">
        <v>40212.57</v>
      </c>
      <c r="N255" s="16">
        <f t="shared" si="85"/>
        <v>-3.5062433512034197E-5</v>
      </c>
      <c r="O255" s="17">
        <f t="shared" si="86"/>
        <v>103.19475257040133</v>
      </c>
      <c r="Q255" s="15">
        <v>42915</v>
      </c>
      <c r="R255" s="9">
        <v>38019.39</v>
      </c>
      <c r="S255" s="16">
        <f t="shared" si="87"/>
        <v>-7.9426843274887915E-5</v>
      </c>
      <c r="T255" s="17">
        <f t="shared" si="88"/>
        <v>103.49712656115894</v>
      </c>
      <c r="V255" s="15">
        <v>42915</v>
      </c>
      <c r="W255" s="9">
        <v>1514.8</v>
      </c>
      <c r="X255" s="16">
        <f t="shared" si="96"/>
        <v>-6.9927301993588653E-4</v>
      </c>
      <c r="Y255" s="9">
        <f t="shared" si="77"/>
        <v>3.5117065111833767E-5</v>
      </c>
      <c r="Z255" s="17">
        <f t="shared" si="89"/>
        <v>102.75752128345167</v>
      </c>
      <c r="AA255" s="17">
        <f t="shared" si="90"/>
        <v>103.71306238069664</v>
      </c>
      <c r="AB255" s="17">
        <f t="shared" si="91"/>
        <v>102.82942712749738</v>
      </c>
      <c r="AC255" s="17">
        <f t="shared" si="91"/>
        <v>103.7819898072306</v>
      </c>
      <c r="AD255" s="17"/>
      <c r="AE255" s="15">
        <v>42915</v>
      </c>
      <c r="AF255" s="9">
        <v>62412.56</v>
      </c>
      <c r="AG255" s="16">
        <f t="shared" si="92"/>
        <v>1.169650048704618E-5</v>
      </c>
      <c r="AH255" s="17">
        <f t="shared" si="93"/>
        <v>102.99909646383169</v>
      </c>
      <c r="AI255" s="17"/>
      <c r="AJ255" s="17"/>
      <c r="AK255" s="15">
        <v>42915</v>
      </c>
      <c r="AL255" s="9">
        <v>40065.199999999997</v>
      </c>
      <c r="AM255" s="16">
        <f t="shared" si="94"/>
        <v>-4.8169160107081055E-5</v>
      </c>
      <c r="AN255" s="17">
        <f t="shared" si="95"/>
        <v>103.4054057541794</v>
      </c>
      <c r="AO255" s="17"/>
      <c r="AP255" s="17"/>
      <c r="AQ255" s="9">
        <f t="shared" si="78"/>
        <v>102.1471117688854</v>
      </c>
      <c r="AR255" s="9">
        <f t="shared" si="79"/>
        <v>103.49712656115894</v>
      </c>
      <c r="AS255" s="9">
        <f t="shared" si="80"/>
        <v>103.12122410375916</v>
      </c>
      <c r="AT255" s="17"/>
      <c r="AU255" s="17"/>
      <c r="AV255" s="17"/>
      <c r="AW255" s="17"/>
    </row>
    <row r="256" spans="2:49" x14ac:dyDescent="0.2">
      <c r="B256" s="15">
        <v>42916</v>
      </c>
      <c r="C256" s="9">
        <v>36326.25</v>
      </c>
      <c r="D256" s="16">
        <f t="shared" si="81"/>
        <v>-1.2811753821875271E-3</v>
      </c>
      <c r="E256" s="17">
        <f t="shared" si="82"/>
        <v>102.01624340392554</v>
      </c>
      <c r="G256" s="15">
        <v>42916</v>
      </c>
      <c r="H256" s="9">
        <v>36243.32</v>
      </c>
      <c r="I256" s="16">
        <f t="shared" si="83"/>
        <v>-1.321804763622425E-3</v>
      </c>
      <c r="J256" s="17">
        <f t="shared" si="84"/>
        <v>103.3470660562221</v>
      </c>
      <c r="L256" s="15">
        <v>42916</v>
      </c>
      <c r="M256" s="9">
        <v>40149.550000000003</v>
      </c>
      <c r="N256" s="16">
        <f t="shared" si="85"/>
        <v>-1.567171658016342E-3</v>
      </c>
      <c r="O256" s="17">
        <f t="shared" si="86"/>
        <v>103.03302867891699</v>
      </c>
      <c r="Q256" s="15">
        <v>42916</v>
      </c>
      <c r="R256" s="9">
        <v>37962.300000000003</v>
      </c>
      <c r="S256" s="16">
        <f t="shared" si="87"/>
        <v>-1.5016022087676051E-3</v>
      </c>
      <c r="T256" s="17">
        <f t="shared" si="88"/>
        <v>103.3417150473136</v>
      </c>
      <c r="V256" s="15">
        <v>42916</v>
      </c>
      <c r="W256" s="9">
        <v>1515.13</v>
      </c>
      <c r="X256" s="16">
        <f t="shared" si="96"/>
        <v>2.178505413257259E-4</v>
      </c>
      <c r="Y256" s="9">
        <f t="shared" si="77"/>
        <v>3.5117065111833767E-5</v>
      </c>
      <c r="Z256" s="17">
        <f t="shared" si="89"/>
        <v>102.77990706508855</v>
      </c>
      <c r="AA256" s="17">
        <f t="shared" si="90"/>
        <v>103.7392984258434</v>
      </c>
      <c r="AB256" s="17">
        <f t="shared" si="91"/>
        <v>102.75752128345167</v>
      </c>
      <c r="AC256" s="17">
        <f t="shared" si="91"/>
        <v>103.71306238069664</v>
      </c>
      <c r="AD256" s="17"/>
      <c r="AE256" s="15">
        <v>42916</v>
      </c>
      <c r="AF256" s="9">
        <v>62325.08</v>
      </c>
      <c r="AG256" s="16">
        <f t="shared" si="92"/>
        <v>-1.4016409517570994E-3</v>
      </c>
      <c r="AH256" s="17">
        <f t="shared" si="93"/>
        <v>102.85472871223401</v>
      </c>
      <c r="AI256" s="17"/>
      <c r="AJ256" s="17"/>
      <c r="AK256" s="15">
        <v>42916</v>
      </c>
      <c r="AL256" s="9">
        <v>40024.9</v>
      </c>
      <c r="AM256" s="16">
        <f t="shared" si="94"/>
        <v>-1.0058604474705302E-3</v>
      </c>
      <c r="AN256" s="17">
        <f t="shared" si="95"/>
        <v>103.30139434647663</v>
      </c>
      <c r="AO256" s="17"/>
      <c r="AP256" s="17"/>
      <c r="AQ256" s="9">
        <f t="shared" si="78"/>
        <v>102.01624340392554</v>
      </c>
      <c r="AR256" s="9">
        <f t="shared" si="79"/>
        <v>103.3470660562221</v>
      </c>
      <c r="AS256" s="9">
        <f t="shared" si="80"/>
        <v>102.98236270751481</v>
      </c>
      <c r="AT256" s="17"/>
      <c r="AU256" s="17"/>
      <c r="AV256" s="17"/>
      <c r="AW256" s="17"/>
    </row>
    <row r="257" spans="2:49" x14ac:dyDescent="0.2">
      <c r="B257" s="15">
        <v>42917</v>
      </c>
      <c r="C257" s="9">
        <v>36326.25</v>
      </c>
      <c r="D257" s="16">
        <f t="shared" si="81"/>
        <v>0</v>
      </c>
      <c r="E257" s="17">
        <f t="shared" si="82"/>
        <v>102.01624340392554</v>
      </c>
      <c r="G257" s="15">
        <v>42917</v>
      </c>
      <c r="H257" s="9">
        <v>36243.32</v>
      </c>
      <c r="I257" s="16">
        <f t="shared" si="83"/>
        <v>0</v>
      </c>
      <c r="J257" s="17">
        <f t="shared" si="84"/>
        <v>103.3470660562221</v>
      </c>
      <c r="L257" s="15">
        <v>42917</v>
      </c>
      <c r="M257" s="9">
        <v>40149.550000000003</v>
      </c>
      <c r="N257" s="16">
        <f t="shared" si="85"/>
        <v>0</v>
      </c>
      <c r="O257" s="17">
        <f t="shared" si="86"/>
        <v>103.03302867891699</v>
      </c>
      <c r="Q257" s="15">
        <v>42917</v>
      </c>
      <c r="R257" s="9">
        <v>37962.300000000003</v>
      </c>
      <c r="S257" s="16">
        <f t="shared" si="87"/>
        <v>0</v>
      </c>
      <c r="T257" s="17">
        <f t="shared" si="88"/>
        <v>103.3417150473136</v>
      </c>
      <c r="V257" s="15">
        <v>42917</v>
      </c>
      <c r="W257" s="9">
        <v>1515.26</v>
      </c>
      <c r="X257" s="16">
        <f t="shared" si="96"/>
        <v>8.5801218377312694E-5</v>
      </c>
      <c r="Y257" s="9">
        <f t="shared" si="77"/>
        <v>3.6198823578414974E-5</v>
      </c>
      <c r="Z257" s="17">
        <f t="shared" si="89"/>
        <v>102.78872570633945</v>
      </c>
      <c r="AA257" s="17">
        <f t="shared" si="90"/>
        <v>103.75195462460381</v>
      </c>
      <c r="AB257" s="17">
        <f t="shared" si="91"/>
        <v>102.77990706508855</v>
      </c>
      <c r="AC257" s="17">
        <f t="shared" si="91"/>
        <v>103.7392984258434</v>
      </c>
      <c r="AD257" s="17"/>
      <c r="AE257" s="15">
        <v>42917</v>
      </c>
      <c r="AF257" s="9">
        <v>62325.08</v>
      </c>
      <c r="AG257" s="16">
        <f t="shared" si="92"/>
        <v>0</v>
      </c>
      <c r="AH257" s="17">
        <f t="shared" si="93"/>
        <v>102.85472871223401</v>
      </c>
      <c r="AI257" s="17"/>
      <c r="AJ257" s="17"/>
      <c r="AK257" s="15">
        <v>42917</v>
      </c>
      <c r="AL257" s="9">
        <v>40024.9</v>
      </c>
      <c r="AM257" s="16">
        <f t="shared" si="94"/>
        <v>0</v>
      </c>
      <c r="AN257" s="17">
        <f t="shared" si="95"/>
        <v>103.30139434647663</v>
      </c>
      <c r="AO257" s="17"/>
      <c r="AP257" s="17"/>
      <c r="AQ257" s="9">
        <f t="shared" si="78"/>
        <v>102.01624340392554</v>
      </c>
      <c r="AR257" s="9">
        <f t="shared" si="79"/>
        <v>103.3470660562221</v>
      </c>
      <c r="AS257" s="9">
        <f t="shared" si="80"/>
        <v>102.98236270751481</v>
      </c>
      <c r="AT257" s="17"/>
      <c r="AU257" s="17"/>
      <c r="AV257" s="17"/>
      <c r="AW257" s="17"/>
    </row>
    <row r="258" spans="2:49" x14ac:dyDescent="0.2">
      <c r="B258" s="15">
        <v>42918</v>
      </c>
      <c r="C258" s="9">
        <v>36326.25</v>
      </c>
      <c r="D258" s="16">
        <f t="shared" si="81"/>
        <v>0</v>
      </c>
      <c r="E258" s="17">
        <f t="shared" si="82"/>
        <v>102.01624340392554</v>
      </c>
      <c r="G258" s="15">
        <v>42918</v>
      </c>
      <c r="H258" s="9">
        <v>36243.32</v>
      </c>
      <c r="I258" s="16">
        <f t="shared" si="83"/>
        <v>0</v>
      </c>
      <c r="J258" s="17">
        <f t="shared" si="84"/>
        <v>103.3470660562221</v>
      </c>
      <c r="L258" s="15">
        <v>42918</v>
      </c>
      <c r="M258" s="9">
        <v>40149.550000000003</v>
      </c>
      <c r="N258" s="16">
        <f t="shared" si="85"/>
        <v>0</v>
      </c>
      <c r="O258" s="17">
        <f t="shared" si="86"/>
        <v>103.03302867891699</v>
      </c>
      <c r="Q258" s="15">
        <v>42918</v>
      </c>
      <c r="R258" s="9">
        <v>37962.300000000003</v>
      </c>
      <c r="S258" s="16">
        <f t="shared" si="87"/>
        <v>0</v>
      </c>
      <c r="T258" s="17">
        <f t="shared" si="88"/>
        <v>103.3417150473136</v>
      </c>
      <c r="V258" s="15">
        <v>42918</v>
      </c>
      <c r="W258" s="9">
        <v>1515.37</v>
      </c>
      <c r="X258" s="16">
        <f t="shared" si="96"/>
        <v>7.2594802212000431E-5</v>
      </c>
      <c r="Y258" s="9">
        <f t="shared" si="77"/>
        <v>3.6198823578414974E-5</v>
      </c>
      <c r="Z258" s="17">
        <f t="shared" si="89"/>
        <v>102.79618763355172</v>
      </c>
      <c r="AA258" s="17">
        <f t="shared" si="90"/>
        <v>103.76324217593026</v>
      </c>
      <c r="AB258" s="17">
        <f t="shared" si="91"/>
        <v>102.78872570633945</v>
      </c>
      <c r="AC258" s="17">
        <f t="shared" si="91"/>
        <v>103.75195462460381</v>
      </c>
      <c r="AD258" s="17"/>
      <c r="AE258" s="15">
        <v>42918</v>
      </c>
      <c r="AF258" s="9">
        <v>62325.08</v>
      </c>
      <c r="AG258" s="16">
        <f t="shared" si="92"/>
        <v>0</v>
      </c>
      <c r="AH258" s="17">
        <f t="shared" si="93"/>
        <v>102.85472871223401</v>
      </c>
      <c r="AI258" s="17"/>
      <c r="AJ258" s="17"/>
      <c r="AK258" s="15">
        <v>42918</v>
      </c>
      <c r="AL258" s="9">
        <v>40024.9</v>
      </c>
      <c r="AM258" s="16">
        <f t="shared" si="94"/>
        <v>0</v>
      </c>
      <c r="AN258" s="17">
        <f t="shared" si="95"/>
        <v>103.30139434647663</v>
      </c>
      <c r="AO258" s="17"/>
      <c r="AP258" s="17"/>
      <c r="AQ258" s="9">
        <f t="shared" si="78"/>
        <v>102.01624340392554</v>
      </c>
      <c r="AR258" s="9">
        <f t="shared" si="79"/>
        <v>103.3470660562221</v>
      </c>
      <c r="AS258" s="9">
        <f t="shared" si="80"/>
        <v>102.98236270751481</v>
      </c>
      <c r="AT258" s="17"/>
      <c r="AU258" s="17"/>
      <c r="AV258" s="17"/>
      <c r="AW258" s="17"/>
    </row>
    <row r="259" spans="2:49" x14ac:dyDescent="0.2">
      <c r="B259" s="15">
        <v>42919</v>
      </c>
      <c r="C259" s="9">
        <v>36324.18</v>
      </c>
      <c r="D259" s="16">
        <f t="shared" si="81"/>
        <v>-5.6983586249614859E-5</v>
      </c>
      <c r="E259" s="17">
        <f t="shared" si="82"/>
        <v>102.01043015252067</v>
      </c>
      <c r="G259" s="15">
        <v>42919</v>
      </c>
      <c r="H259" s="9">
        <v>36252.080000000002</v>
      </c>
      <c r="I259" s="16">
        <f t="shared" si="83"/>
        <v>2.4169971183662931E-4</v>
      </c>
      <c r="J259" s="17">
        <f t="shared" si="84"/>
        <v>103.37204501230705</v>
      </c>
      <c r="L259" s="15">
        <v>42919</v>
      </c>
      <c r="M259" s="9">
        <v>40155.49</v>
      </c>
      <c r="N259" s="16">
        <f t="shared" si="85"/>
        <v>1.4794686366337295E-4</v>
      </c>
      <c r="O259" s="17">
        <f t="shared" si="86"/>
        <v>103.04827209236377</v>
      </c>
      <c r="Q259" s="15">
        <v>42919</v>
      </c>
      <c r="R259" s="9">
        <v>37967.120000000003</v>
      </c>
      <c r="S259" s="16">
        <f t="shared" si="87"/>
        <v>1.2696807095458063E-4</v>
      </c>
      <c r="T259" s="17">
        <f t="shared" si="88"/>
        <v>103.3548361455223</v>
      </c>
      <c r="V259" s="15">
        <v>42919</v>
      </c>
      <c r="W259" s="9">
        <v>1514.02</v>
      </c>
      <c r="X259" s="16">
        <f t="shared" si="96"/>
        <v>-8.9087153632438909E-4</v>
      </c>
      <c r="Y259" s="9">
        <f t="shared" ref="Y259:Y322" si="97">+(1+VLOOKUP(MONTH(V259),$BM$4:$BN$15,2,0)/100)^(1/365)-1</f>
        <v>3.6198823578414974E-5</v>
      </c>
      <c r="Z259" s="17">
        <f t="shared" si="89"/>
        <v>102.70460943594634</v>
      </c>
      <c r="AA259" s="17">
        <f t="shared" si="90"/>
        <v>103.67455856425644</v>
      </c>
      <c r="AB259" s="17">
        <f t="shared" si="91"/>
        <v>102.79618763355172</v>
      </c>
      <c r="AC259" s="17">
        <f t="shared" si="91"/>
        <v>103.76324217593026</v>
      </c>
      <c r="AD259" s="17"/>
      <c r="AE259" s="15">
        <v>42919</v>
      </c>
      <c r="AF259" s="9">
        <v>62343.15</v>
      </c>
      <c r="AG259" s="16">
        <f t="shared" si="92"/>
        <v>2.8993143691113943E-4</v>
      </c>
      <c r="AH259" s="17">
        <f t="shared" si="93"/>
        <v>102.88454953152265</v>
      </c>
      <c r="AI259" s="17"/>
      <c r="AJ259" s="17"/>
      <c r="AK259" s="15">
        <v>42919</v>
      </c>
      <c r="AL259" s="9">
        <v>40037.83</v>
      </c>
      <c r="AM259" s="16">
        <f t="shared" si="94"/>
        <v>3.2304890205847592E-4</v>
      </c>
      <c r="AN259" s="17">
        <f t="shared" si="95"/>
        <v>103.33476574850137</v>
      </c>
      <c r="AO259" s="17"/>
      <c r="AP259" s="17"/>
      <c r="AQ259" s="9">
        <f t="shared" ref="AQ259:AQ322" si="98">+MIN(AN259,AH259,T259,O259,J259,E259)</f>
        <v>102.01043015252067</v>
      </c>
      <c r="AR259" s="9">
        <f t="shared" ref="AR259:AR322" si="99">+MAX(AN259,AH259,T259,O259,J259,E259)</f>
        <v>103.37204501230705</v>
      </c>
      <c r="AS259" s="9">
        <f t="shared" ref="AS259:AS322" si="100">+AVERAGE(AN259,AH259,T259,O259,J259,E259)</f>
        <v>103.00081644712299</v>
      </c>
      <c r="AT259" s="17"/>
      <c r="AU259" s="17"/>
      <c r="AV259" s="17"/>
      <c r="AW259" s="17"/>
    </row>
    <row r="260" spans="2:49" x14ac:dyDescent="0.2">
      <c r="B260" s="15">
        <v>42920</v>
      </c>
      <c r="C260" s="9">
        <v>36302.730000000003</v>
      </c>
      <c r="D260" s="16">
        <f t="shared" si="81"/>
        <v>-5.9051573910262611E-4</v>
      </c>
      <c r="E260" s="17">
        <f t="shared" si="82"/>
        <v>101.95019138796297</v>
      </c>
      <c r="G260" s="15">
        <v>42920</v>
      </c>
      <c r="H260" s="9">
        <v>36241.949999999997</v>
      </c>
      <c r="I260" s="16">
        <f t="shared" si="83"/>
        <v>-2.7943224223281327E-4</v>
      </c>
      <c r="J260" s="17">
        <f t="shared" si="84"/>
        <v>103.34315952998507</v>
      </c>
      <c r="L260" s="15">
        <v>42920</v>
      </c>
      <c r="M260" s="9">
        <v>40136.449999999997</v>
      </c>
      <c r="N260" s="16">
        <f t="shared" si="85"/>
        <v>-4.7415683384766094E-4</v>
      </c>
      <c r="O260" s="17">
        <f t="shared" si="86"/>
        <v>102.99941104993499</v>
      </c>
      <c r="Q260" s="15">
        <v>42920</v>
      </c>
      <c r="R260" s="9">
        <v>37946.89</v>
      </c>
      <c r="S260" s="16">
        <f t="shared" si="87"/>
        <v>-5.3282945875277044E-4</v>
      </c>
      <c r="T260" s="17">
        <f t="shared" si="88"/>
        <v>103.2997656441194</v>
      </c>
      <c r="V260" s="15">
        <v>42920</v>
      </c>
      <c r="W260" s="9">
        <v>1512.46</v>
      </c>
      <c r="X260" s="16">
        <f t="shared" si="96"/>
        <v>-1.0303694799276286E-3</v>
      </c>
      <c r="Y260" s="9">
        <f t="shared" si="97"/>
        <v>3.6198823578414974E-5</v>
      </c>
      <c r="Z260" s="17">
        <f t="shared" si="89"/>
        <v>102.59878574093565</v>
      </c>
      <c r="AA260" s="17">
        <f t="shared" si="90"/>
        <v>103.57148836032191</v>
      </c>
      <c r="AB260" s="17">
        <f t="shared" si="91"/>
        <v>102.70460943594634</v>
      </c>
      <c r="AC260" s="17">
        <f t="shared" si="91"/>
        <v>103.67455856425644</v>
      </c>
      <c r="AD260" s="17"/>
      <c r="AE260" s="15">
        <v>42920</v>
      </c>
      <c r="AF260" s="9">
        <v>62303.77</v>
      </c>
      <c r="AG260" s="16">
        <f t="shared" si="92"/>
        <v>-6.3166522705393469E-4</v>
      </c>
      <c r="AH260" s="17">
        <f t="shared" si="93"/>
        <v>102.81956093918248</v>
      </c>
      <c r="AI260" s="17"/>
      <c r="AJ260" s="17"/>
      <c r="AK260" s="15">
        <v>42920</v>
      </c>
      <c r="AL260" s="9">
        <v>40031.79</v>
      </c>
      <c r="AM260" s="16">
        <f t="shared" si="94"/>
        <v>-1.5085732668329577E-4</v>
      </c>
      <c r="AN260" s="17">
        <f t="shared" si="95"/>
        <v>103.31917694198711</v>
      </c>
      <c r="AO260" s="17"/>
      <c r="AP260" s="17"/>
      <c r="AQ260" s="9">
        <f t="shared" si="98"/>
        <v>101.95019138796297</v>
      </c>
      <c r="AR260" s="9">
        <f t="shared" si="99"/>
        <v>103.34315952998507</v>
      </c>
      <c r="AS260" s="9">
        <f t="shared" si="100"/>
        <v>102.95521091552867</v>
      </c>
      <c r="AT260" s="17"/>
      <c r="AU260" s="17"/>
      <c r="AV260" s="17"/>
      <c r="AW260" s="17"/>
    </row>
    <row r="261" spans="2:49" x14ac:dyDescent="0.2">
      <c r="B261" s="15">
        <v>42921</v>
      </c>
      <c r="C261" s="9">
        <v>36273.32</v>
      </c>
      <c r="D261" s="16">
        <f t="shared" ref="D261:D324" si="101">+C261/C260-1</f>
        <v>-8.1013191018974862E-4</v>
      </c>
      <c r="E261" s="17">
        <f t="shared" ref="E261:E324" si="102">+(1+D261)*E260</f>
        <v>101.86759828466964</v>
      </c>
      <c r="G261" s="15">
        <v>42921</v>
      </c>
      <c r="H261" s="9">
        <v>36205.949999999997</v>
      </c>
      <c r="I261" s="16">
        <f t="shared" ref="I261:I324" si="103">+H261/H260-1</f>
        <v>-9.9332403471663611E-4</v>
      </c>
      <c r="J261" s="17">
        <f t="shared" ref="J261:J324" si="104">+(1+I261)*J260</f>
        <v>103.24050628580038</v>
      </c>
      <c r="L261" s="15">
        <v>42921</v>
      </c>
      <c r="M261" s="9">
        <v>40091.69</v>
      </c>
      <c r="N261" s="16">
        <f t="shared" ref="N261:N324" si="105">+M261/M260-1</f>
        <v>-1.1151957883668295E-3</v>
      </c>
      <c r="O261" s="17">
        <f t="shared" ref="O261:O324" si="106">+(1+N261)*O260</f>
        <v>102.88454654052784</v>
      </c>
      <c r="Q261" s="15">
        <v>42921</v>
      </c>
      <c r="R261" s="9">
        <v>37910.97</v>
      </c>
      <c r="S261" s="16">
        <f t="shared" ref="S261:S324" si="107">+R261/R260-1</f>
        <v>-9.4658613657139234E-4</v>
      </c>
      <c r="T261" s="17">
        <f t="shared" ref="T261:T324" si="108">+(1+S261)*T260</f>
        <v>103.2019835180496</v>
      </c>
      <c r="V261" s="15">
        <v>42921</v>
      </c>
      <c r="W261" s="9">
        <v>1512.28</v>
      </c>
      <c r="X261" s="16">
        <f t="shared" si="96"/>
        <v>-1.1901141187209419E-4</v>
      </c>
      <c r="Y261" s="9">
        <f t="shared" si="97"/>
        <v>3.6198823578414974E-5</v>
      </c>
      <c r="Z261" s="17">
        <f t="shared" ref="Z261:Z324" si="109">+(1+X261)*Z260</f>
        <v>102.58657531458826</v>
      </c>
      <c r="AA261" s="17">
        <f t="shared" ref="AA261:AA324" si="110">+(1+X261+Y261)*AA260</f>
        <v>103.56291133729736</v>
      </c>
      <c r="AB261" s="17">
        <f t="shared" ref="AB261:AC324" si="111">+Z260</f>
        <v>102.59878574093565</v>
      </c>
      <c r="AC261" s="17">
        <f t="shared" si="111"/>
        <v>103.57148836032191</v>
      </c>
      <c r="AD261" s="17"/>
      <c r="AE261" s="15">
        <v>42921</v>
      </c>
      <c r="AF261" s="9">
        <v>62248.75</v>
      </c>
      <c r="AG261" s="16">
        <f t="shared" ref="AG261:AG324" si="112">+AF261/AF260-1</f>
        <v>-8.8309262826302692E-4</v>
      </c>
      <c r="AH261" s="17">
        <f t="shared" ref="AH261:AH324" si="113">+(1+AG261)*AH260</f>
        <v>102.72876174287585</v>
      </c>
      <c r="AI261" s="17"/>
      <c r="AJ261" s="17"/>
      <c r="AK261" s="15">
        <v>42921</v>
      </c>
      <c r="AL261" s="9">
        <v>40003.18</v>
      </c>
      <c r="AM261" s="16">
        <f t="shared" ref="AM261:AM324" si="114">+AL261/AL260-1</f>
        <v>-7.1468200647539781E-4</v>
      </c>
      <c r="AN261" s="17">
        <f t="shared" ref="AN261:AN324" si="115">+(1+AM261)*AN260</f>
        <v>103.24533658530282</v>
      </c>
      <c r="AO261" s="17"/>
      <c r="AP261" s="17"/>
      <c r="AQ261" s="9">
        <f t="shared" si="98"/>
        <v>101.86759828466964</v>
      </c>
      <c r="AR261" s="9">
        <f t="shared" si="99"/>
        <v>103.24533658530282</v>
      </c>
      <c r="AS261" s="9">
        <f t="shared" si="100"/>
        <v>102.86145549287102</v>
      </c>
      <c r="AT261" s="17"/>
      <c r="AU261" s="17"/>
      <c r="AV261" s="17"/>
      <c r="AW261" s="17"/>
    </row>
    <row r="262" spans="2:49" x14ac:dyDescent="0.2">
      <c r="B262" s="15">
        <v>42922</v>
      </c>
      <c r="C262" s="9">
        <v>36275.49</v>
      </c>
      <c r="D262" s="16">
        <f t="shared" si="101"/>
        <v>5.9823583835161287E-5</v>
      </c>
      <c r="E262" s="17">
        <f t="shared" si="102"/>
        <v>101.87369236947571</v>
      </c>
      <c r="G262" s="15">
        <v>42922</v>
      </c>
      <c r="H262" s="9">
        <v>36213.33</v>
      </c>
      <c r="I262" s="16">
        <f t="shared" si="103"/>
        <v>2.0383390022926662E-4</v>
      </c>
      <c r="J262" s="17">
        <f t="shared" si="104"/>
        <v>103.26155020085825</v>
      </c>
      <c r="L262" s="15">
        <v>42922</v>
      </c>
      <c r="M262" s="9">
        <v>40096.589999999997</v>
      </c>
      <c r="N262" s="16">
        <f t="shared" si="105"/>
        <v>1.2221984156801646E-4</v>
      </c>
      <c r="O262" s="17">
        <f t="shared" si="106"/>
        <v>102.89712107350582</v>
      </c>
      <c r="Q262" s="15">
        <v>42922</v>
      </c>
      <c r="R262" s="9">
        <v>37914.660000000003</v>
      </c>
      <c r="S262" s="16">
        <f t="shared" si="107"/>
        <v>9.7333304845514945E-5</v>
      </c>
      <c r="T262" s="17">
        <f t="shared" si="108"/>
        <v>103.21202850817203</v>
      </c>
      <c r="V262" s="15">
        <v>42922</v>
      </c>
      <c r="W262" s="9">
        <v>1509.89</v>
      </c>
      <c r="X262" s="16">
        <f t="shared" si="96"/>
        <v>-1.5803951649164816E-3</v>
      </c>
      <c r="Y262" s="9">
        <f t="shared" si="97"/>
        <v>3.6198823578414974E-5</v>
      </c>
      <c r="Z262" s="17">
        <f t="shared" si="109"/>
        <v>102.42444798697575</v>
      </c>
      <c r="AA262" s="17">
        <f t="shared" si="110"/>
        <v>103.40298986851199</v>
      </c>
      <c r="AB262" s="17">
        <f t="shared" si="111"/>
        <v>102.58657531458826</v>
      </c>
      <c r="AC262" s="17">
        <f t="shared" si="111"/>
        <v>103.56291133729736</v>
      </c>
      <c r="AD262" s="17"/>
      <c r="AE262" s="15">
        <v>42922</v>
      </c>
      <c r="AF262" s="9">
        <v>62262.89</v>
      </c>
      <c r="AG262" s="16">
        <f t="shared" si="112"/>
        <v>2.2715315568588856E-4</v>
      </c>
      <c r="AH262" s="17">
        <f t="shared" si="113"/>
        <v>102.75209690528544</v>
      </c>
      <c r="AI262" s="17"/>
      <c r="AJ262" s="17"/>
      <c r="AK262" s="15">
        <v>42922</v>
      </c>
      <c r="AL262" s="9">
        <v>40017.5</v>
      </c>
      <c r="AM262" s="16">
        <f t="shared" si="114"/>
        <v>3.5797154126249175E-4</v>
      </c>
      <c r="AN262" s="17">
        <f t="shared" si="115"/>
        <v>103.28229547756843</v>
      </c>
      <c r="AO262" s="17"/>
      <c r="AP262" s="17"/>
      <c r="AQ262" s="9">
        <f t="shared" si="98"/>
        <v>101.87369236947571</v>
      </c>
      <c r="AR262" s="9">
        <f t="shared" si="99"/>
        <v>103.28229547756843</v>
      </c>
      <c r="AS262" s="9">
        <f t="shared" si="100"/>
        <v>102.87979742247761</v>
      </c>
      <c r="AT262" s="17"/>
      <c r="AU262" s="17"/>
      <c r="AV262" s="17"/>
      <c r="AW262" s="17"/>
    </row>
    <row r="263" spans="2:49" x14ac:dyDescent="0.2">
      <c r="B263" s="15">
        <v>42923</v>
      </c>
      <c r="C263" s="9">
        <v>36198.400000000001</v>
      </c>
      <c r="D263" s="16">
        <f t="shared" si="101"/>
        <v>-2.1251263594233016E-3</v>
      </c>
      <c r="E263" s="17">
        <f t="shared" si="102"/>
        <v>101.65719790048955</v>
      </c>
      <c r="G263" s="15">
        <v>42923</v>
      </c>
      <c r="H263" s="9">
        <v>36125.03</v>
      </c>
      <c r="I263" s="16">
        <f t="shared" si="103"/>
        <v>-2.43832864859439E-3</v>
      </c>
      <c r="J263" s="17">
        <f t="shared" si="104"/>
        <v>103.00976460470523</v>
      </c>
      <c r="L263" s="15">
        <v>42923</v>
      </c>
      <c r="M263" s="9">
        <v>39995.980000000003</v>
      </c>
      <c r="N263" s="16">
        <f t="shared" si="105"/>
        <v>-2.5091909311987237E-3</v>
      </c>
      <c r="O263" s="17">
        <f t="shared" si="106"/>
        <v>102.63893255046172</v>
      </c>
      <c r="Q263" s="15">
        <v>42923</v>
      </c>
      <c r="R263" s="9">
        <v>37826.730000000003</v>
      </c>
      <c r="S263" s="16">
        <f t="shared" si="107"/>
        <v>-2.3191557038887423E-3</v>
      </c>
      <c r="T263" s="17">
        <f t="shared" si="108"/>
        <v>102.97266374354737</v>
      </c>
      <c r="V263" s="15">
        <v>42923</v>
      </c>
      <c r="W263" s="9">
        <v>1509.31</v>
      </c>
      <c r="X263" s="16">
        <f t="shared" ref="X263:X326" si="116">+W263/W262-1</f>
        <v>-3.8413394353242758E-4</v>
      </c>
      <c r="Y263" s="9">
        <f t="shared" si="97"/>
        <v>3.6198823578414974E-5</v>
      </c>
      <c r="Z263" s="17">
        <f t="shared" si="109"/>
        <v>102.38510327985638</v>
      </c>
      <c r="AA263" s="17">
        <f t="shared" si="110"/>
        <v>103.36701233682849</v>
      </c>
      <c r="AB263" s="17">
        <f t="shared" si="111"/>
        <v>102.42444798697575</v>
      </c>
      <c r="AC263" s="17">
        <f t="shared" si="111"/>
        <v>103.40298986851199</v>
      </c>
      <c r="AD263" s="17"/>
      <c r="AE263" s="15">
        <v>42923</v>
      </c>
      <c r="AF263" s="9">
        <v>62136.76</v>
      </c>
      <c r="AG263" s="16">
        <f t="shared" si="112"/>
        <v>-2.0257652672401871E-3</v>
      </c>
      <c r="AH263" s="17">
        <f t="shared" si="113"/>
        <v>102.54394527623862</v>
      </c>
      <c r="AI263" s="17"/>
      <c r="AJ263" s="17"/>
      <c r="AK263" s="15">
        <v>42923</v>
      </c>
      <c r="AL263" s="9">
        <v>39953.14</v>
      </c>
      <c r="AM263" s="16">
        <f t="shared" si="114"/>
        <v>-1.6082963703379916E-3</v>
      </c>
      <c r="AN263" s="17">
        <f t="shared" si="115"/>
        <v>103.11618693663168</v>
      </c>
      <c r="AO263" s="17"/>
      <c r="AP263" s="17"/>
      <c r="AQ263" s="9">
        <f t="shared" si="98"/>
        <v>101.65719790048955</v>
      </c>
      <c r="AR263" s="9">
        <f t="shared" si="99"/>
        <v>103.11618693663168</v>
      </c>
      <c r="AS263" s="9">
        <f t="shared" si="100"/>
        <v>102.65644850201237</v>
      </c>
      <c r="AT263" s="17"/>
      <c r="AU263" s="17"/>
      <c r="AV263" s="17"/>
      <c r="AW263" s="17"/>
    </row>
    <row r="264" spans="2:49" x14ac:dyDescent="0.2">
      <c r="B264" s="15">
        <v>42924</v>
      </c>
      <c r="C264" s="9">
        <v>36198.400000000001</v>
      </c>
      <c r="D264" s="16">
        <f t="shared" si="101"/>
        <v>0</v>
      </c>
      <c r="E264" s="17">
        <f t="shared" si="102"/>
        <v>101.65719790048955</v>
      </c>
      <c r="G264" s="15">
        <v>42924</v>
      </c>
      <c r="H264" s="9">
        <v>36125.03</v>
      </c>
      <c r="I264" s="16">
        <f t="shared" si="103"/>
        <v>0</v>
      </c>
      <c r="J264" s="17">
        <f t="shared" si="104"/>
        <v>103.00976460470523</v>
      </c>
      <c r="L264" s="15">
        <v>42924</v>
      </c>
      <c r="M264" s="9">
        <v>39995.980000000003</v>
      </c>
      <c r="N264" s="16">
        <f t="shared" si="105"/>
        <v>0</v>
      </c>
      <c r="O264" s="17">
        <f t="shared" si="106"/>
        <v>102.63893255046172</v>
      </c>
      <c r="Q264" s="15">
        <v>42924</v>
      </c>
      <c r="R264" s="9">
        <v>37826.730000000003</v>
      </c>
      <c r="S264" s="16">
        <f t="shared" si="107"/>
        <v>0</v>
      </c>
      <c r="T264" s="17">
        <f t="shared" si="108"/>
        <v>102.97266374354737</v>
      </c>
      <c r="V264" s="15">
        <v>42924</v>
      </c>
      <c r="W264" s="9">
        <v>1509.41</v>
      </c>
      <c r="X264" s="16">
        <f t="shared" si="116"/>
        <v>6.625544122829119E-5</v>
      </c>
      <c r="Y264" s="9">
        <f t="shared" si="97"/>
        <v>3.6198823578414974E-5</v>
      </c>
      <c r="Z264" s="17">
        <f t="shared" si="109"/>
        <v>102.39188685004939</v>
      </c>
      <c r="AA264" s="17">
        <f t="shared" si="110"/>
        <v>103.37760272808273</v>
      </c>
      <c r="AB264" s="17">
        <f t="shared" si="111"/>
        <v>102.38510327985638</v>
      </c>
      <c r="AC264" s="17">
        <f t="shared" si="111"/>
        <v>103.36701233682849</v>
      </c>
      <c r="AD264" s="17"/>
      <c r="AE264" s="15">
        <v>42924</v>
      </c>
      <c r="AF264" s="9">
        <v>62136.76</v>
      </c>
      <c r="AG264" s="16">
        <f t="shared" si="112"/>
        <v>0</v>
      </c>
      <c r="AH264" s="17">
        <f t="shared" si="113"/>
        <v>102.54394527623862</v>
      </c>
      <c r="AI264" s="17"/>
      <c r="AJ264" s="17"/>
      <c r="AK264" s="15">
        <v>42924</v>
      </c>
      <c r="AL264" s="9">
        <v>39953.14</v>
      </c>
      <c r="AM264" s="16">
        <f t="shared" si="114"/>
        <v>0</v>
      </c>
      <c r="AN264" s="17">
        <f t="shared" si="115"/>
        <v>103.11618693663168</v>
      </c>
      <c r="AO264" s="17"/>
      <c r="AP264" s="17"/>
      <c r="AQ264" s="9">
        <f t="shared" si="98"/>
        <v>101.65719790048955</v>
      </c>
      <c r="AR264" s="9">
        <f t="shared" si="99"/>
        <v>103.11618693663168</v>
      </c>
      <c r="AS264" s="9">
        <f t="shared" si="100"/>
        <v>102.65644850201237</v>
      </c>
      <c r="AT264" s="17"/>
      <c r="AU264" s="17"/>
      <c r="AV264" s="17"/>
      <c r="AW264" s="17"/>
    </row>
    <row r="265" spans="2:49" x14ac:dyDescent="0.2">
      <c r="B265" s="15">
        <v>42925</v>
      </c>
      <c r="C265" s="9">
        <v>36198.400000000001</v>
      </c>
      <c r="D265" s="16">
        <f t="shared" si="101"/>
        <v>0</v>
      </c>
      <c r="E265" s="17">
        <f t="shared" si="102"/>
        <v>101.65719790048955</v>
      </c>
      <c r="G265" s="15">
        <v>42925</v>
      </c>
      <c r="H265" s="9">
        <v>36125.03</v>
      </c>
      <c r="I265" s="16">
        <f t="shared" si="103"/>
        <v>0</v>
      </c>
      <c r="J265" s="17">
        <f t="shared" si="104"/>
        <v>103.00976460470523</v>
      </c>
      <c r="L265" s="15">
        <v>42925</v>
      </c>
      <c r="M265" s="9">
        <v>39995.980000000003</v>
      </c>
      <c r="N265" s="16">
        <f t="shared" si="105"/>
        <v>0</v>
      </c>
      <c r="O265" s="17">
        <f t="shared" si="106"/>
        <v>102.63893255046172</v>
      </c>
      <c r="Q265" s="15">
        <v>42925</v>
      </c>
      <c r="R265" s="9">
        <v>37826.730000000003</v>
      </c>
      <c r="S265" s="16">
        <f t="shared" si="107"/>
        <v>0</v>
      </c>
      <c r="T265" s="17">
        <f t="shared" si="108"/>
        <v>102.97266374354737</v>
      </c>
      <c r="V265" s="15">
        <v>42925</v>
      </c>
      <c r="W265" s="9">
        <v>1509.53</v>
      </c>
      <c r="X265" s="16">
        <f t="shared" si="116"/>
        <v>7.9501262082448676E-5</v>
      </c>
      <c r="Y265" s="9">
        <f t="shared" si="97"/>
        <v>3.6198823578414974E-5</v>
      </c>
      <c r="Z265" s="17">
        <f t="shared" si="109"/>
        <v>102.40002713428098</v>
      </c>
      <c r="AA265" s="17">
        <f t="shared" si="110"/>
        <v>103.38956352557379</v>
      </c>
      <c r="AB265" s="17">
        <f t="shared" si="111"/>
        <v>102.39188685004939</v>
      </c>
      <c r="AC265" s="17">
        <f t="shared" si="111"/>
        <v>103.37760272808273</v>
      </c>
      <c r="AD265" s="17"/>
      <c r="AE265" s="15">
        <v>42925</v>
      </c>
      <c r="AF265" s="9">
        <v>62136.76</v>
      </c>
      <c r="AG265" s="16">
        <f t="shared" si="112"/>
        <v>0</v>
      </c>
      <c r="AH265" s="17">
        <f t="shared" si="113"/>
        <v>102.54394527623862</v>
      </c>
      <c r="AI265" s="17"/>
      <c r="AJ265" s="17"/>
      <c r="AK265" s="15">
        <v>42925</v>
      </c>
      <c r="AL265" s="9">
        <v>39953.14</v>
      </c>
      <c r="AM265" s="16">
        <f t="shared" si="114"/>
        <v>0</v>
      </c>
      <c r="AN265" s="17">
        <f t="shared" si="115"/>
        <v>103.11618693663168</v>
      </c>
      <c r="AO265" s="17"/>
      <c r="AP265" s="17"/>
      <c r="AQ265" s="9">
        <f t="shared" si="98"/>
        <v>101.65719790048955</v>
      </c>
      <c r="AR265" s="9">
        <f t="shared" si="99"/>
        <v>103.11618693663168</v>
      </c>
      <c r="AS265" s="9">
        <f t="shared" si="100"/>
        <v>102.65644850201237</v>
      </c>
      <c r="AT265" s="17"/>
      <c r="AU265" s="17"/>
      <c r="AV265" s="17"/>
      <c r="AW265" s="17"/>
    </row>
    <row r="266" spans="2:49" x14ac:dyDescent="0.2">
      <c r="B266" s="15">
        <v>42926</v>
      </c>
      <c r="C266" s="9">
        <v>36168.54</v>
      </c>
      <c r="D266" s="16">
        <f t="shared" si="101"/>
        <v>-8.2489833804810786E-4</v>
      </c>
      <c r="E266" s="17">
        <f t="shared" si="102"/>
        <v>101.5733410468908</v>
      </c>
      <c r="G266" s="15">
        <v>42926</v>
      </c>
      <c r="H266" s="9">
        <v>36101.040000000001</v>
      </c>
      <c r="I266" s="16">
        <f t="shared" si="103"/>
        <v>-6.6408249349547699E-4</v>
      </c>
      <c r="J266" s="17">
        <f t="shared" si="104"/>
        <v>102.94135762337216</v>
      </c>
      <c r="L266" s="15">
        <v>42926</v>
      </c>
      <c r="M266" s="9">
        <v>39974.410000000003</v>
      </c>
      <c r="N266" s="16">
        <f t="shared" si="105"/>
        <v>-5.3930420007208824E-4</v>
      </c>
      <c r="O266" s="17">
        <f t="shared" si="106"/>
        <v>102.58357894304633</v>
      </c>
      <c r="Q266" s="15">
        <v>42926</v>
      </c>
      <c r="R266" s="9">
        <v>37796.71</v>
      </c>
      <c r="S266" s="16">
        <f t="shared" si="107"/>
        <v>-7.936186923903632E-4</v>
      </c>
      <c r="T266" s="17">
        <f t="shared" si="108"/>
        <v>102.89094271279527</v>
      </c>
      <c r="V266" s="15">
        <v>42926</v>
      </c>
      <c r="W266" s="9">
        <v>1510.51</v>
      </c>
      <c r="X266" s="16">
        <f t="shared" si="116"/>
        <v>6.4920869409679227E-4</v>
      </c>
      <c r="Y266" s="9">
        <f t="shared" si="97"/>
        <v>3.6198823578414974E-5</v>
      </c>
      <c r="Z266" s="17">
        <f t="shared" si="109"/>
        <v>102.46650612217231</v>
      </c>
      <c r="AA266" s="17">
        <f t="shared" si="110"/>
        <v>103.46042750966338</v>
      </c>
      <c r="AB266" s="17">
        <f t="shared" si="111"/>
        <v>102.40002713428098</v>
      </c>
      <c r="AC266" s="17">
        <f t="shared" si="111"/>
        <v>103.38956352557379</v>
      </c>
      <c r="AD266" s="17"/>
      <c r="AE266" s="15">
        <v>42926</v>
      </c>
      <c r="AF266" s="9">
        <v>62088.06</v>
      </c>
      <c r="AG266" s="16">
        <f t="shared" si="112"/>
        <v>-7.8375505900218911E-4</v>
      </c>
      <c r="AH266" s="17">
        <f t="shared" si="113"/>
        <v>102.46357594035833</v>
      </c>
      <c r="AI266" s="17"/>
      <c r="AJ266" s="17"/>
      <c r="AK266" s="15">
        <v>42926</v>
      </c>
      <c r="AL266" s="9">
        <v>39931.410000000003</v>
      </c>
      <c r="AM266" s="16">
        <f t="shared" si="114"/>
        <v>-5.4388716381226221E-4</v>
      </c>
      <c r="AN266" s="17">
        <f t="shared" si="115"/>
        <v>103.06010336617558</v>
      </c>
      <c r="AO266" s="17"/>
      <c r="AP266" s="17"/>
      <c r="AQ266" s="9">
        <f t="shared" si="98"/>
        <v>101.5733410468908</v>
      </c>
      <c r="AR266" s="9">
        <f t="shared" si="99"/>
        <v>103.06010336617558</v>
      </c>
      <c r="AS266" s="9">
        <f t="shared" si="100"/>
        <v>102.58548327210643</v>
      </c>
      <c r="AT266" s="17"/>
      <c r="AU266" s="17"/>
      <c r="AV266" s="17"/>
      <c r="AW266" s="17"/>
    </row>
    <row r="267" spans="2:49" x14ac:dyDescent="0.2">
      <c r="B267" s="15">
        <v>42927</v>
      </c>
      <c r="C267" s="9">
        <v>36172.769999999997</v>
      </c>
      <c r="D267" s="16">
        <f t="shared" si="101"/>
        <v>1.1695246753107291E-4</v>
      </c>
      <c r="E267" s="17">
        <f t="shared" si="102"/>
        <v>101.58522029976162</v>
      </c>
      <c r="G267" s="15">
        <v>42927</v>
      </c>
      <c r="H267" s="9">
        <v>36097</v>
      </c>
      <c r="I267" s="16">
        <f t="shared" si="103"/>
        <v>-1.1190813339456707E-4</v>
      </c>
      <c r="J267" s="17">
        <f t="shared" si="104"/>
        <v>102.92983764819142</v>
      </c>
      <c r="L267" s="15">
        <v>42927</v>
      </c>
      <c r="M267" s="9">
        <v>39992.400000000001</v>
      </c>
      <c r="N267" s="16">
        <f t="shared" si="105"/>
        <v>4.5003791175401986E-4</v>
      </c>
      <c r="O267" s="17">
        <f t="shared" si="106"/>
        <v>102.62974544269412</v>
      </c>
      <c r="Q267" s="15">
        <v>42927</v>
      </c>
      <c r="R267" s="9">
        <v>37803.68</v>
      </c>
      <c r="S267" s="16">
        <f t="shared" si="107"/>
        <v>1.8440758468130092E-4</v>
      </c>
      <c r="T267" s="17">
        <f t="shared" si="108"/>
        <v>102.90991658302652</v>
      </c>
      <c r="V267" s="15">
        <v>42927</v>
      </c>
      <c r="W267" s="9">
        <v>1512.42</v>
      </c>
      <c r="X267" s="16">
        <f t="shared" si="116"/>
        <v>1.2644735883906577E-3</v>
      </c>
      <c r="Y267" s="9">
        <f t="shared" si="97"/>
        <v>3.6198823578414974E-5</v>
      </c>
      <c r="Z267" s="17">
        <f t="shared" si="109"/>
        <v>102.59607231285847</v>
      </c>
      <c r="AA267" s="17">
        <f t="shared" si="110"/>
        <v>103.59499563345572</v>
      </c>
      <c r="AB267" s="17">
        <f t="shared" si="111"/>
        <v>102.46650612217231</v>
      </c>
      <c r="AC267" s="17">
        <f t="shared" si="111"/>
        <v>103.46042750966338</v>
      </c>
      <c r="AD267" s="17"/>
      <c r="AE267" s="15">
        <v>42927</v>
      </c>
      <c r="AF267" s="9">
        <v>62098.49</v>
      </c>
      <c r="AG267" s="16">
        <f t="shared" si="112"/>
        <v>1.6798721042343701E-4</v>
      </c>
      <c r="AH267" s="17">
        <f t="shared" si="113"/>
        <v>102.48078851065056</v>
      </c>
      <c r="AI267" s="17"/>
      <c r="AJ267" s="17"/>
      <c r="AK267" s="15">
        <v>42927</v>
      </c>
      <c r="AL267" s="9">
        <v>39939.81</v>
      </c>
      <c r="AM267" s="16">
        <f t="shared" si="114"/>
        <v>2.1036071603774964E-4</v>
      </c>
      <c r="AN267" s="17">
        <f t="shared" si="115"/>
        <v>103.08178316331461</v>
      </c>
      <c r="AO267" s="17"/>
      <c r="AP267" s="17"/>
      <c r="AQ267" s="9">
        <f t="shared" si="98"/>
        <v>101.58522029976162</v>
      </c>
      <c r="AR267" s="9">
        <f t="shared" si="99"/>
        <v>103.08178316331461</v>
      </c>
      <c r="AS267" s="9">
        <f t="shared" si="100"/>
        <v>102.60288194127315</v>
      </c>
      <c r="AT267" s="17"/>
      <c r="AU267" s="17"/>
      <c r="AV267" s="17"/>
      <c r="AW267" s="17"/>
    </row>
    <row r="268" spans="2:49" x14ac:dyDescent="0.2">
      <c r="B268" s="15">
        <v>42928</v>
      </c>
      <c r="C268" s="9">
        <v>36241.230000000003</v>
      </c>
      <c r="D268" s="16">
        <f t="shared" si="101"/>
        <v>1.8925838413814677E-3</v>
      </c>
      <c r="E268" s="17">
        <f t="shared" si="102"/>
        <v>101.77747884622413</v>
      </c>
      <c r="G268" s="15">
        <v>42928</v>
      </c>
      <c r="H268" s="9">
        <v>36163.31</v>
      </c>
      <c r="I268" s="16">
        <f t="shared" si="103"/>
        <v>1.8369947641077022E-3</v>
      </c>
      <c r="J268" s="17">
        <f t="shared" si="104"/>
        <v>103.11891922102161</v>
      </c>
      <c r="L268" s="15">
        <v>42928</v>
      </c>
      <c r="M268" s="9">
        <v>40062.629999999997</v>
      </c>
      <c r="N268" s="16">
        <f t="shared" si="105"/>
        <v>1.7560836558945248E-3</v>
      </c>
      <c r="O268" s="17">
        <f t="shared" si="106"/>
        <v>102.80997186127465</v>
      </c>
      <c r="Q268" s="15">
        <v>42928</v>
      </c>
      <c r="R268" s="9">
        <v>37867.81</v>
      </c>
      <c r="S268" s="16">
        <f t="shared" si="107"/>
        <v>1.6963956948106151E-3</v>
      </c>
      <c r="T268" s="17">
        <f t="shared" si="108"/>
        <v>103.08449252247128</v>
      </c>
      <c r="V268" s="15">
        <v>42928</v>
      </c>
      <c r="W268" s="9">
        <v>1513.74</v>
      </c>
      <c r="X268" s="16">
        <f t="shared" si="116"/>
        <v>8.7277343595038026E-4</v>
      </c>
      <c r="Y268" s="9">
        <f t="shared" si="97"/>
        <v>3.6198823578414974E-5</v>
      </c>
      <c r="Z268" s="17">
        <f t="shared" si="109"/>
        <v>102.68561543940598</v>
      </c>
      <c r="AA268" s="17">
        <f t="shared" si="110"/>
        <v>103.68916061071255</v>
      </c>
      <c r="AB268" s="17">
        <f t="shared" si="111"/>
        <v>102.59607231285847</v>
      </c>
      <c r="AC268" s="17">
        <f t="shared" si="111"/>
        <v>103.59499563345572</v>
      </c>
      <c r="AD268" s="17"/>
      <c r="AE268" s="15">
        <v>42928</v>
      </c>
      <c r="AF268" s="9">
        <v>62199.82</v>
      </c>
      <c r="AG268" s="16">
        <f t="shared" si="112"/>
        <v>1.631762704697115E-3</v>
      </c>
      <c r="AH268" s="17">
        <f t="shared" si="113"/>
        <v>102.64801283929019</v>
      </c>
      <c r="AI268" s="17"/>
      <c r="AJ268" s="17"/>
      <c r="AK268" s="15">
        <v>42928</v>
      </c>
      <c r="AL268" s="9">
        <v>39984.379999999997</v>
      </c>
      <c r="AM268" s="16">
        <f t="shared" si="114"/>
        <v>1.1159291944553562E-3</v>
      </c>
      <c r="AN268" s="17">
        <f t="shared" si="115"/>
        <v>103.19681513456307</v>
      </c>
      <c r="AO268" s="17"/>
      <c r="AP268" s="17"/>
      <c r="AQ268" s="9">
        <f t="shared" si="98"/>
        <v>101.77747884622413</v>
      </c>
      <c r="AR268" s="9">
        <f t="shared" si="99"/>
        <v>103.19681513456307</v>
      </c>
      <c r="AS268" s="9">
        <f t="shared" si="100"/>
        <v>102.77261507080749</v>
      </c>
      <c r="AT268" s="17"/>
      <c r="AU268" s="17"/>
      <c r="AV268" s="17"/>
      <c r="AW268" s="17"/>
    </row>
    <row r="269" spans="2:49" x14ac:dyDescent="0.2">
      <c r="B269" s="15">
        <v>42929</v>
      </c>
      <c r="C269" s="9">
        <v>36278.11</v>
      </c>
      <c r="D269" s="16">
        <f t="shared" si="101"/>
        <v>1.0176255055360794E-3</v>
      </c>
      <c r="E269" s="17">
        <f t="shared" si="102"/>
        <v>101.8810502045872</v>
      </c>
      <c r="G269" s="15">
        <v>42929</v>
      </c>
      <c r="H269" s="9">
        <v>36202.53</v>
      </c>
      <c r="I269" s="16">
        <f t="shared" si="103"/>
        <v>1.0845246190129831E-3</v>
      </c>
      <c r="J269" s="17">
        <f t="shared" si="104"/>
        <v>103.23075422760282</v>
      </c>
      <c r="L269" s="15">
        <v>42929</v>
      </c>
      <c r="M269" s="9">
        <v>40116.480000000003</v>
      </c>
      <c r="N269" s="16">
        <f t="shared" si="105"/>
        <v>1.3441454043332524E-3</v>
      </c>
      <c r="O269" s="17">
        <f t="shared" si="106"/>
        <v>102.94816341247162</v>
      </c>
      <c r="Q269" s="15">
        <v>42929</v>
      </c>
      <c r="R269" s="9">
        <v>37911.760000000002</v>
      </c>
      <c r="S269" s="16">
        <f t="shared" si="107"/>
        <v>1.1606163651927126E-3</v>
      </c>
      <c r="T269" s="17">
        <f t="shared" si="108"/>
        <v>103.20413407149044</v>
      </c>
      <c r="V269" s="15">
        <v>42929</v>
      </c>
      <c r="W269" s="9">
        <v>1508.73</v>
      </c>
      <c r="X269" s="16">
        <f t="shared" si="116"/>
        <v>-3.309683300963151E-3</v>
      </c>
      <c r="Y269" s="9">
        <f t="shared" si="97"/>
        <v>3.6198823578414974E-5</v>
      </c>
      <c r="Z269" s="17">
        <f t="shared" si="109"/>
        <v>102.34575857273705</v>
      </c>
      <c r="AA269" s="17">
        <f t="shared" si="110"/>
        <v>103.34973575298032</v>
      </c>
      <c r="AB269" s="17">
        <f t="shared" si="111"/>
        <v>102.68561543940598</v>
      </c>
      <c r="AC269" s="17">
        <f t="shared" si="111"/>
        <v>103.68916061071255</v>
      </c>
      <c r="AD269" s="17"/>
      <c r="AE269" s="15">
        <v>42929</v>
      </c>
      <c r="AF269" s="9">
        <v>62258.27</v>
      </c>
      <c r="AG269" s="16">
        <f t="shared" si="112"/>
        <v>9.3971333036013682E-4</v>
      </c>
      <c r="AH269" s="17">
        <f t="shared" si="113"/>
        <v>102.74447254529025</v>
      </c>
      <c r="AI269" s="17"/>
      <c r="AJ269" s="17"/>
      <c r="AK269" s="15">
        <v>42929</v>
      </c>
      <c r="AL269" s="9">
        <v>40025.49</v>
      </c>
      <c r="AM269" s="16">
        <f t="shared" si="114"/>
        <v>1.0281514931580471E-3</v>
      </c>
      <c r="AN269" s="17">
        <f t="shared" si="115"/>
        <v>103.30291709413282</v>
      </c>
      <c r="AO269" s="17"/>
      <c r="AP269" s="17"/>
      <c r="AQ269" s="9">
        <f t="shared" si="98"/>
        <v>101.8810502045872</v>
      </c>
      <c r="AR269" s="9">
        <f t="shared" si="99"/>
        <v>103.30291709413282</v>
      </c>
      <c r="AS269" s="9">
        <f t="shared" si="100"/>
        <v>102.88524859259586</v>
      </c>
      <c r="AT269" s="17"/>
      <c r="AU269" s="17"/>
      <c r="AV269" s="17"/>
      <c r="AW269" s="17"/>
    </row>
    <row r="270" spans="2:49" x14ac:dyDescent="0.2">
      <c r="B270" s="15">
        <v>42930</v>
      </c>
      <c r="C270" s="9">
        <v>36193.78</v>
      </c>
      <c r="D270" s="16">
        <f t="shared" si="101"/>
        <v>-2.3245422652944381E-3</v>
      </c>
      <c r="E270" s="17">
        <f t="shared" si="102"/>
        <v>101.64422339735405</v>
      </c>
      <c r="G270" s="15">
        <v>42930</v>
      </c>
      <c r="H270" s="9">
        <v>36096.67</v>
      </c>
      <c r="I270" s="16">
        <f t="shared" si="103"/>
        <v>-2.9241050280187642E-3</v>
      </c>
      <c r="J270" s="17">
        <f t="shared" si="104"/>
        <v>102.92889666011972</v>
      </c>
      <c r="L270" s="15">
        <v>42930</v>
      </c>
      <c r="M270" s="9">
        <v>39978.9</v>
      </c>
      <c r="N270" s="16">
        <f t="shared" si="105"/>
        <v>-3.4295132573944898E-3</v>
      </c>
      <c r="O270" s="17">
        <f t="shared" si="106"/>
        <v>102.59510132122413</v>
      </c>
      <c r="Q270" s="15">
        <v>42930</v>
      </c>
      <c r="R270" s="9">
        <v>37803.129999999997</v>
      </c>
      <c r="S270" s="16">
        <f t="shared" si="107"/>
        <v>-2.8653378265742768E-3</v>
      </c>
      <c r="T270" s="17">
        <f t="shared" si="108"/>
        <v>102.90841936227656</v>
      </c>
      <c r="V270" s="15">
        <v>42930</v>
      </c>
      <c r="W270" s="9">
        <v>1504.38</v>
      </c>
      <c r="X270" s="16">
        <f t="shared" si="116"/>
        <v>-2.8832196615695693E-3</v>
      </c>
      <c r="Y270" s="9">
        <f t="shared" si="97"/>
        <v>3.6198823578414974E-5</v>
      </c>
      <c r="Z270" s="17">
        <f t="shared" si="109"/>
        <v>102.05067326934189</v>
      </c>
      <c r="AA270" s="17">
        <f t="shared" si="110"/>
        <v>103.0554969016907</v>
      </c>
      <c r="AB270" s="17">
        <f t="shared" si="111"/>
        <v>102.34575857273705</v>
      </c>
      <c r="AC270" s="17">
        <f t="shared" si="111"/>
        <v>103.34973575298032</v>
      </c>
      <c r="AD270" s="17"/>
      <c r="AE270" s="15">
        <v>42930</v>
      </c>
      <c r="AF270" s="9">
        <v>62057.95</v>
      </c>
      <c r="AG270" s="16">
        <f t="shared" si="112"/>
        <v>-3.2175645099036254E-3</v>
      </c>
      <c r="AH270" s="17">
        <f t="shared" si="113"/>
        <v>102.41388557683976</v>
      </c>
      <c r="AI270" s="17"/>
      <c r="AJ270" s="17"/>
      <c r="AK270" s="15">
        <v>42930</v>
      </c>
      <c r="AL270" s="9">
        <v>39938.629999999997</v>
      </c>
      <c r="AM270" s="16">
        <f t="shared" si="114"/>
        <v>-2.1701170928826174E-3</v>
      </c>
      <c r="AN270" s="17">
        <f t="shared" si="115"/>
        <v>103.0787376680022</v>
      </c>
      <c r="AO270" s="17"/>
      <c r="AP270" s="17"/>
      <c r="AQ270" s="9">
        <f t="shared" si="98"/>
        <v>101.64422339735405</v>
      </c>
      <c r="AR270" s="9">
        <f t="shared" si="99"/>
        <v>103.0787376680022</v>
      </c>
      <c r="AS270" s="9">
        <f t="shared" si="100"/>
        <v>102.5948773309694</v>
      </c>
      <c r="AT270" s="17"/>
      <c r="AU270" s="17"/>
      <c r="AV270" s="17"/>
      <c r="AW270" s="17"/>
    </row>
    <row r="271" spans="2:49" x14ac:dyDescent="0.2">
      <c r="B271" s="15">
        <v>42931</v>
      </c>
      <c r="C271" s="9">
        <v>36193.78</v>
      </c>
      <c r="D271" s="16">
        <f t="shared" si="101"/>
        <v>0</v>
      </c>
      <c r="E271" s="17">
        <f t="shared" si="102"/>
        <v>101.64422339735405</v>
      </c>
      <c r="G271" s="15">
        <v>42931</v>
      </c>
      <c r="H271" s="9">
        <v>36096.67</v>
      </c>
      <c r="I271" s="16">
        <f t="shared" si="103"/>
        <v>0</v>
      </c>
      <c r="J271" s="17">
        <f t="shared" si="104"/>
        <v>102.92889666011972</v>
      </c>
      <c r="L271" s="15">
        <v>42931</v>
      </c>
      <c r="M271" s="9">
        <v>39978.9</v>
      </c>
      <c r="N271" s="16">
        <f t="shared" si="105"/>
        <v>0</v>
      </c>
      <c r="O271" s="17">
        <f t="shared" si="106"/>
        <v>102.59510132122413</v>
      </c>
      <c r="Q271" s="15">
        <v>42931</v>
      </c>
      <c r="R271" s="9">
        <v>37803.129999999997</v>
      </c>
      <c r="S271" s="16">
        <f t="shared" si="107"/>
        <v>0</v>
      </c>
      <c r="T271" s="17">
        <f t="shared" si="108"/>
        <v>102.90841936227656</v>
      </c>
      <c r="V271" s="15">
        <v>42931</v>
      </c>
      <c r="W271" s="9">
        <v>1504.3</v>
      </c>
      <c r="X271" s="16">
        <f t="shared" si="116"/>
        <v>-5.3178053417424209E-5</v>
      </c>
      <c r="Y271" s="9">
        <f t="shared" si="97"/>
        <v>3.6198823578414974E-5</v>
      </c>
      <c r="Z271" s="17">
        <f t="shared" si="109"/>
        <v>102.04524641318748</v>
      </c>
      <c r="AA271" s="17">
        <f t="shared" si="110"/>
        <v>103.05374709872264</v>
      </c>
      <c r="AB271" s="17">
        <f t="shared" si="111"/>
        <v>102.05067326934189</v>
      </c>
      <c r="AC271" s="17">
        <f t="shared" si="111"/>
        <v>103.0554969016907</v>
      </c>
      <c r="AD271" s="17"/>
      <c r="AE271" s="15">
        <v>42931</v>
      </c>
      <c r="AF271" s="9">
        <v>62057.95</v>
      </c>
      <c r="AG271" s="16">
        <f t="shared" si="112"/>
        <v>0</v>
      </c>
      <c r="AH271" s="17">
        <f t="shared" si="113"/>
        <v>102.41388557683976</v>
      </c>
      <c r="AI271" s="17"/>
      <c r="AJ271" s="17"/>
      <c r="AK271" s="15">
        <v>42931</v>
      </c>
      <c r="AL271" s="9">
        <v>39938.629999999997</v>
      </c>
      <c r="AM271" s="16">
        <f t="shared" si="114"/>
        <v>0</v>
      </c>
      <c r="AN271" s="17">
        <f t="shared" si="115"/>
        <v>103.0787376680022</v>
      </c>
      <c r="AO271" s="17"/>
      <c r="AP271" s="17"/>
      <c r="AQ271" s="9">
        <f t="shared" si="98"/>
        <v>101.64422339735405</v>
      </c>
      <c r="AR271" s="9">
        <f t="shared" si="99"/>
        <v>103.0787376680022</v>
      </c>
      <c r="AS271" s="9">
        <f t="shared" si="100"/>
        <v>102.5948773309694</v>
      </c>
      <c r="AT271" s="17"/>
      <c r="AU271" s="17"/>
      <c r="AV271" s="17"/>
      <c r="AW271" s="17"/>
    </row>
    <row r="272" spans="2:49" x14ac:dyDescent="0.2">
      <c r="B272" s="15">
        <v>42932</v>
      </c>
      <c r="C272" s="9">
        <v>36193.78</v>
      </c>
      <c r="D272" s="16">
        <f t="shared" si="101"/>
        <v>0</v>
      </c>
      <c r="E272" s="17">
        <f t="shared" si="102"/>
        <v>101.64422339735405</v>
      </c>
      <c r="G272" s="15">
        <v>42932</v>
      </c>
      <c r="H272" s="9">
        <v>36096.67</v>
      </c>
      <c r="I272" s="16">
        <f t="shared" si="103"/>
        <v>0</v>
      </c>
      <c r="J272" s="17">
        <f t="shared" si="104"/>
        <v>102.92889666011972</v>
      </c>
      <c r="L272" s="15">
        <v>42932</v>
      </c>
      <c r="M272" s="9">
        <v>39978.9</v>
      </c>
      <c r="N272" s="16">
        <f t="shared" si="105"/>
        <v>0</v>
      </c>
      <c r="O272" s="17">
        <f t="shared" si="106"/>
        <v>102.59510132122413</v>
      </c>
      <c r="Q272" s="15">
        <v>42932</v>
      </c>
      <c r="R272" s="9">
        <v>37803.129999999997</v>
      </c>
      <c r="S272" s="16">
        <f t="shared" si="107"/>
        <v>0</v>
      </c>
      <c r="T272" s="17">
        <f t="shared" si="108"/>
        <v>102.90841936227656</v>
      </c>
      <c r="V272" s="15">
        <v>42932</v>
      </c>
      <c r="W272" s="9">
        <v>1504.22</v>
      </c>
      <c r="X272" s="16">
        <f t="shared" si="116"/>
        <v>-5.3180881473102737E-5</v>
      </c>
      <c r="Y272" s="9">
        <f t="shared" si="97"/>
        <v>3.6198823578414974E-5</v>
      </c>
      <c r="Z272" s="17">
        <f t="shared" si="109"/>
        <v>102.0398195570331</v>
      </c>
      <c r="AA272" s="17">
        <f t="shared" si="110"/>
        <v>103.05199703402315</v>
      </c>
      <c r="AB272" s="17">
        <f t="shared" si="111"/>
        <v>102.04524641318748</v>
      </c>
      <c r="AC272" s="17">
        <f t="shared" si="111"/>
        <v>103.05374709872264</v>
      </c>
      <c r="AD272" s="17"/>
      <c r="AE272" s="15">
        <v>42932</v>
      </c>
      <c r="AF272" s="9">
        <v>62057.95</v>
      </c>
      <c r="AG272" s="16">
        <f t="shared" si="112"/>
        <v>0</v>
      </c>
      <c r="AH272" s="17">
        <f t="shared" si="113"/>
        <v>102.41388557683976</v>
      </c>
      <c r="AI272" s="17"/>
      <c r="AJ272" s="17"/>
      <c r="AK272" s="15">
        <v>42932</v>
      </c>
      <c r="AL272" s="9">
        <v>39938.629999999997</v>
      </c>
      <c r="AM272" s="16">
        <f t="shared" si="114"/>
        <v>0</v>
      </c>
      <c r="AN272" s="17">
        <f t="shared" si="115"/>
        <v>103.0787376680022</v>
      </c>
      <c r="AO272" s="17"/>
      <c r="AP272" s="17"/>
      <c r="AQ272" s="9">
        <f t="shared" si="98"/>
        <v>101.64422339735405</v>
      </c>
      <c r="AR272" s="9">
        <f t="shared" si="99"/>
        <v>103.0787376680022</v>
      </c>
      <c r="AS272" s="9">
        <f t="shared" si="100"/>
        <v>102.5948773309694</v>
      </c>
      <c r="AT272" s="17"/>
      <c r="AU272" s="17"/>
      <c r="AV272" s="17"/>
      <c r="AW272" s="17"/>
    </row>
    <row r="273" spans="2:49" x14ac:dyDescent="0.2">
      <c r="B273" s="15">
        <v>42933</v>
      </c>
      <c r="C273" s="9">
        <v>36104.050000000003</v>
      </c>
      <c r="D273" s="16">
        <f t="shared" si="101"/>
        <v>-2.4791552581685528E-3</v>
      </c>
      <c r="E273" s="17">
        <f t="shared" si="102"/>
        <v>101.39223158645605</v>
      </c>
      <c r="G273" s="15">
        <v>42933</v>
      </c>
      <c r="H273" s="9">
        <v>36022.400000000001</v>
      </c>
      <c r="I273" s="16">
        <f t="shared" si="103"/>
        <v>-2.0575305145875689E-3</v>
      </c>
      <c r="J273" s="17">
        <f t="shared" si="104"/>
        <v>102.7171173144087</v>
      </c>
      <c r="L273" s="15">
        <v>42933</v>
      </c>
      <c r="M273" s="9">
        <v>39883.01</v>
      </c>
      <c r="N273" s="16">
        <f t="shared" si="105"/>
        <v>-2.3985152167768087E-3</v>
      </c>
      <c r="O273" s="17">
        <f t="shared" si="106"/>
        <v>102.34902540953843</v>
      </c>
      <c r="Q273" s="15">
        <v>42933</v>
      </c>
      <c r="R273" s="9">
        <v>37725.22</v>
      </c>
      <c r="S273" s="16">
        <f t="shared" si="107"/>
        <v>-2.0609404565176126E-3</v>
      </c>
      <c r="T273" s="17">
        <f t="shared" si="108"/>
        <v>102.69633123749657</v>
      </c>
      <c r="V273" s="15">
        <v>42933</v>
      </c>
      <c r="W273" s="9">
        <v>1501.54</v>
      </c>
      <c r="X273" s="16">
        <f t="shared" si="116"/>
        <v>-1.7816542792943313E-3</v>
      </c>
      <c r="Y273" s="9">
        <f t="shared" si="97"/>
        <v>3.6198823578414974E-5</v>
      </c>
      <c r="Z273" s="17">
        <f t="shared" si="109"/>
        <v>101.85801987586089</v>
      </c>
      <c r="AA273" s="17">
        <f t="shared" si="110"/>
        <v>102.87212436357768</v>
      </c>
      <c r="AB273" s="17">
        <f t="shared" si="111"/>
        <v>102.0398195570331</v>
      </c>
      <c r="AC273" s="17">
        <f t="shared" si="111"/>
        <v>103.05199703402315</v>
      </c>
      <c r="AD273" s="17"/>
      <c r="AE273" s="15">
        <v>42933</v>
      </c>
      <c r="AF273" s="9">
        <v>61926.77</v>
      </c>
      <c r="AG273" s="16">
        <f t="shared" si="112"/>
        <v>-2.1138307017876112E-3</v>
      </c>
      <c r="AH273" s="17">
        <f t="shared" si="113"/>
        <v>102.19739996121807</v>
      </c>
      <c r="AI273" s="17"/>
      <c r="AJ273" s="17"/>
      <c r="AK273" s="15">
        <v>42933</v>
      </c>
      <c r="AL273" s="9">
        <v>39886.25</v>
      </c>
      <c r="AM273" s="16">
        <f t="shared" si="114"/>
        <v>-1.311512187573749E-3</v>
      </c>
      <c r="AN273" s="17">
        <f t="shared" si="115"/>
        <v>102.9435486472709</v>
      </c>
      <c r="AO273" s="17"/>
      <c r="AP273" s="17"/>
      <c r="AQ273" s="9">
        <f t="shared" si="98"/>
        <v>101.39223158645605</v>
      </c>
      <c r="AR273" s="9">
        <f t="shared" si="99"/>
        <v>102.9435486472709</v>
      </c>
      <c r="AS273" s="9">
        <f t="shared" si="100"/>
        <v>102.3826090260648</v>
      </c>
      <c r="AT273" s="17"/>
      <c r="AU273" s="17"/>
      <c r="AV273" s="17"/>
      <c r="AW273" s="17"/>
    </row>
    <row r="274" spans="2:49" x14ac:dyDescent="0.2">
      <c r="B274" s="15">
        <v>42934</v>
      </c>
      <c r="C274" s="9">
        <v>36050.36</v>
      </c>
      <c r="D274" s="16">
        <f t="shared" si="101"/>
        <v>-1.4870907834440006E-3</v>
      </c>
      <c r="E274" s="17">
        <f t="shared" si="102"/>
        <v>101.241452133351</v>
      </c>
      <c r="G274" s="15">
        <v>42934</v>
      </c>
      <c r="H274" s="9">
        <v>35974.25</v>
      </c>
      <c r="I274" s="16">
        <f t="shared" si="103"/>
        <v>-1.3366682952830056E-3</v>
      </c>
      <c r="J274" s="17">
        <f t="shared" si="104"/>
        <v>102.57981860031167</v>
      </c>
      <c r="L274" s="15">
        <v>42934</v>
      </c>
      <c r="M274" s="9">
        <v>39834.46</v>
      </c>
      <c r="N274" s="16">
        <f t="shared" si="105"/>
        <v>-1.2173103283830145E-3</v>
      </c>
      <c r="O274" s="17">
        <f t="shared" si="106"/>
        <v>102.22443488380746</v>
      </c>
      <c r="Q274" s="15">
        <v>42934</v>
      </c>
      <c r="R274" s="9">
        <v>37676.519999999997</v>
      </c>
      <c r="S274" s="16">
        <f t="shared" si="107"/>
        <v>-1.2909136116371345E-3</v>
      </c>
      <c r="T274" s="17">
        <f t="shared" si="108"/>
        <v>102.56375914563688</v>
      </c>
      <c r="V274" s="15">
        <v>42934</v>
      </c>
      <c r="W274" s="9">
        <v>1500.27</v>
      </c>
      <c r="X274" s="16">
        <f t="shared" si="116"/>
        <v>-8.4579831373121639E-4</v>
      </c>
      <c r="Y274" s="9">
        <f t="shared" si="97"/>
        <v>3.6198823578414974E-5</v>
      </c>
      <c r="Z274" s="17">
        <f t="shared" si="109"/>
        <v>101.77186853440989</v>
      </c>
      <c r="AA274" s="17">
        <f t="shared" si="110"/>
        <v>102.78883914414199</v>
      </c>
      <c r="AB274" s="17">
        <f t="shared" si="111"/>
        <v>101.85801987586089</v>
      </c>
      <c r="AC274" s="17">
        <f t="shared" si="111"/>
        <v>102.87212436357768</v>
      </c>
      <c r="AD274" s="17"/>
      <c r="AE274" s="15">
        <v>42934</v>
      </c>
      <c r="AF274" s="9">
        <v>61850.83</v>
      </c>
      <c r="AG274" s="16">
        <f t="shared" si="112"/>
        <v>-1.2262871129883335E-3</v>
      </c>
      <c r="AH274" s="17">
        <f t="shared" si="113"/>
        <v>102.07207660666471</v>
      </c>
      <c r="AI274" s="17"/>
      <c r="AJ274" s="17"/>
      <c r="AK274" s="15">
        <v>42934</v>
      </c>
      <c r="AL274" s="9">
        <v>39866.76</v>
      </c>
      <c r="AM274" s="16">
        <f t="shared" si="114"/>
        <v>-4.8863956877365222E-4</v>
      </c>
      <c r="AN274" s="17">
        <f t="shared" si="115"/>
        <v>102.89324635605188</v>
      </c>
      <c r="AO274" s="17"/>
      <c r="AP274" s="17"/>
      <c r="AQ274" s="9">
        <f t="shared" si="98"/>
        <v>101.241452133351</v>
      </c>
      <c r="AR274" s="9">
        <f t="shared" si="99"/>
        <v>102.89324635605188</v>
      </c>
      <c r="AS274" s="9">
        <f t="shared" si="100"/>
        <v>102.2624646209706</v>
      </c>
      <c r="AT274" s="17"/>
      <c r="AU274" s="17"/>
      <c r="AV274" s="17"/>
      <c r="AW274" s="17"/>
    </row>
    <row r="275" spans="2:49" x14ac:dyDescent="0.2">
      <c r="B275" s="15">
        <v>42935</v>
      </c>
      <c r="C275" s="9">
        <v>36028.17</v>
      </c>
      <c r="D275" s="16">
        <f t="shared" si="101"/>
        <v>-6.1552783384144494E-4</v>
      </c>
      <c r="E275" s="17">
        <f t="shared" si="102"/>
        <v>101.1791352016244</v>
      </c>
      <c r="G275" s="15">
        <v>42935</v>
      </c>
      <c r="H275" s="9">
        <v>35960.94</v>
      </c>
      <c r="I275" s="16">
        <f t="shared" si="103"/>
        <v>-3.6998686560518745E-4</v>
      </c>
      <c r="J275" s="17">
        <f t="shared" si="104"/>
        <v>102.54186541475339</v>
      </c>
      <c r="L275" s="15">
        <v>42935</v>
      </c>
      <c r="M275" s="9">
        <v>39811.919999999998</v>
      </c>
      <c r="N275" s="16">
        <f t="shared" si="105"/>
        <v>-5.6584173602458598E-4</v>
      </c>
      <c r="O275" s="17">
        <f t="shared" si="106"/>
        <v>102.16659203210868</v>
      </c>
      <c r="Q275" s="15">
        <v>42935</v>
      </c>
      <c r="R275" s="9">
        <v>37654.769999999997</v>
      </c>
      <c r="S275" s="16">
        <f t="shared" si="107"/>
        <v>-5.7728261527334457E-4</v>
      </c>
      <c r="T275" s="17">
        <f t="shared" si="108"/>
        <v>102.50455087052502</v>
      </c>
      <c r="V275" s="15">
        <v>42935</v>
      </c>
      <c r="W275" s="9">
        <v>1499.22</v>
      </c>
      <c r="X275" s="16">
        <f t="shared" si="116"/>
        <v>-6.9987402267590593E-4</v>
      </c>
      <c r="Y275" s="9">
        <f t="shared" si="97"/>
        <v>3.6198823578414974E-5</v>
      </c>
      <c r="Z275" s="17">
        <f t="shared" si="109"/>
        <v>101.70064104738347</v>
      </c>
      <c r="AA275" s="17">
        <f t="shared" si="110"/>
        <v>102.720620740858</v>
      </c>
      <c r="AB275" s="17">
        <f t="shared" si="111"/>
        <v>101.77186853440989</v>
      </c>
      <c r="AC275" s="17">
        <f t="shared" si="111"/>
        <v>102.78883914414199</v>
      </c>
      <c r="AD275" s="17"/>
      <c r="AE275" s="15">
        <v>42935</v>
      </c>
      <c r="AF275" s="9">
        <v>61822.400000000001</v>
      </c>
      <c r="AG275" s="16">
        <f t="shared" si="112"/>
        <v>-4.5965430051631007E-4</v>
      </c>
      <c r="AH275" s="17">
        <f t="shared" si="113"/>
        <v>102.02515873768982</v>
      </c>
      <c r="AI275" s="17"/>
      <c r="AJ275" s="17"/>
      <c r="AK275" s="15">
        <v>42935</v>
      </c>
      <c r="AL275" s="9">
        <v>39857.49</v>
      </c>
      <c r="AM275" s="16">
        <f t="shared" si="114"/>
        <v>-2.3252453924027527E-4</v>
      </c>
      <c r="AN275" s="17">
        <f t="shared" si="115"/>
        <v>102.869321151352</v>
      </c>
      <c r="AO275" s="17"/>
      <c r="AP275" s="17"/>
      <c r="AQ275" s="9">
        <f t="shared" si="98"/>
        <v>101.1791352016244</v>
      </c>
      <c r="AR275" s="9">
        <f t="shared" si="99"/>
        <v>102.869321151352</v>
      </c>
      <c r="AS275" s="9">
        <f t="shared" si="100"/>
        <v>102.21443723467554</v>
      </c>
      <c r="AT275" s="17"/>
      <c r="AU275" s="17"/>
      <c r="AV275" s="17"/>
      <c r="AW275" s="17"/>
    </row>
    <row r="276" spans="2:49" x14ac:dyDescent="0.2">
      <c r="B276" s="15">
        <v>42936</v>
      </c>
      <c r="C276" s="9">
        <v>36004.480000000003</v>
      </c>
      <c r="D276" s="16">
        <f t="shared" si="101"/>
        <v>-6.5754102969972639E-4</v>
      </c>
      <c r="E276" s="17">
        <f t="shared" si="102"/>
        <v>101.1126057688798</v>
      </c>
      <c r="G276" s="15">
        <v>42936</v>
      </c>
      <c r="H276" s="9">
        <v>35932.120000000003</v>
      </c>
      <c r="I276" s="16">
        <f t="shared" si="103"/>
        <v>-8.0142510179104232E-4</v>
      </c>
      <c r="J276" s="17">
        <f t="shared" si="104"/>
        <v>102.45968578982553</v>
      </c>
      <c r="L276" s="15">
        <v>42936</v>
      </c>
      <c r="M276" s="9">
        <v>39775.760000000002</v>
      </c>
      <c r="N276" s="16">
        <f t="shared" si="105"/>
        <v>-9.0827068877852302E-4</v>
      </c>
      <c r="O276" s="17">
        <f t="shared" si="106"/>
        <v>102.07379711119353</v>
      </c>
      <c r="Q276" s="15">
        <v>42936</v>
      </c>
      <c r="R276" s="9">
        <v>37625.97</v>
      </c>
      <c r="S276" s="16">
        <f t="shared" si="107"/>
        <v>-7.6484333857296249E-4</v>
      </c>
      <c r="T276" s="17">
        <f t="shared" si="108"/>
        <v>102.42615094761828</v>
      </c>
      <c r="V276" s="15">
        <v>42936</v>
      </c>
      <c r="W276" s="9">
        <v>1499.29</v>
      </c>
      <c r="X276" s="16">
        <f t="shared" si="116"/>
        <v>4.669094595843859E-5</v>
      </c>
      <c r="Y276" s="9">
        <f t="shared" si="97"/>
        <v>3.6198823578414974E-5</v>
      </c>
      <c r="Z276" s="17">
        <f t="shared" si="109"/>
        <v>101.70538954651855</v>
      </c>
      <c r="AA276" s="17">
        <f t="shared" si="110"/>
        <v>102.72913522943789</v>
      </c>
      <c r="AB276" s="17">
        <f t="shared" si="111"/>
        <v>101.70064104738347</v>
      </c>
      <c r="AC276" s="17">
        <f t="shared" si="111"/>
        <v>102.720620740858</v>
      </c>
      <c r="AD276" s="17"/>
      <c r="AE276" s="15">
        <v>42936</v>
      </c>
      <c r="AF276" s="9">
        <v>61777.29</v>
      </c>
      <c r="AG276" s="16">
        <f t="shared" si="112"/>
        <v>-7.2967079893371256E-4</v>
      </c>
      <c r="AH276" s="17">
        <f t="shared" si="113"/>
        <v>101.95071395860235</v>
      </c>
      <c r="AI276" s="17"/>
      <c r="AJ276" s="17"/>
      <c r="AK276" s="15">
        <v>42936</v>
      </c>
      <c r="AL276" s="9">
        <v>39861.120000000003</v>
      </c>
      <c r="AM276" s="16">
        <f t="shared" si="114"/>
        <v>9.1074475587982207E-5</v>
      </c>
      <c r="AN276" s="17">
        <f t="shared" si="115"/>
        <v>102.87868992082994</v>
      </c>
      <c r="AO276" s="17"/>
      <c r="AP276" s="17"/>
      <c r="AQ276" s="9">
        <f t="shared" si="98"/>
        <v>101.1126057688798</v>
      </c>
      <c r="AR276" s="9">
        <f t="shared" si="99"/>
        <v>102.87868992082994</v>
      </c>
      <c r="AS276" s="9">
        <f t="shared" si="100"/>
        <v>102.15027391615824</v>
      </c>
      <c r="AT276" s="17"/>
      <c r="AU276" s="17"/>
      <c r="AV276" s="17"/>
      <c r="AW276" s="17"/>
    </row>
    <row r="277" spans="2:49" x14ac:dyDescent="0.2">
      <c r="B277" s="15">
        <v>42937</v>
      </c>
      <c r="C277" s="9">
        <v>36012.230000000003</v>
      </c>
      <c r="D277" s="16">
        <f t="shared" si="101"/>
        <v>2.152509909878475E-4</v>
      </c>
      <c r="E277" s="17">
        <f t="shared" si="102"/>
        <v>101.13437035747292</v>
      </c>
      <c r="G277" s="15">
        <v>42937</v>
      </c>
      <c r="H277" s="9">
        <v>35941.53</v>
      </c>
      <c r="I277" s="16">
        <f t="shared" si="103"/>
        <v>2.6188268323701358E-4</v>
      </c>
      <c r="J277" s="17">
        <f t="shared" si="104"/>
        <v>102.48651820726379</v>
      </c>
      <c r="L277" s="15">
        <v>42937</v>
      </c>
      <c r="M277" s="9">
        <v>39783.050000000003</v>
      </c>
      <c r="N277" s="16">
        <f t="shared" si="105"/>
        <v>1.8327745340385171E-4</v>
      </c>
      <c r="O277" s="17">
        <f t="shared" si="106"/>
        <v>102.09250493678734</v>
      </c>
      <c r="Q277" s="15">
        <v>42937</v>
      </c>
      <c r="R277" s="9">
        <v>37637.839999999997</v>
      </c>
      <c r="S277" s="16">
        <f t="shared" si="107"/>
        <v>3.1547359443484524E-4</v>
      </c>
      <c r="T277" s="17">
        <f t="shared" si="108"/>
        <v>102.45846369362185</v>
      </c>
      <c r="V277" s="15">
        <v>42937</v>
      </c>
      <c r="W277" s="9">
        <v>1501.52</v>
      </c>
      <c r="X277" s="16">
        <f t="shared" si="116"/>
        <v>1.4873706887927884E-3</v>
      </c>
      <c r="Y277" s="9">
        <f t="shared" si="97"/>
        <v>3.6198823578414974E-5</v>
      </c>
      <c r="Z277" s="17">
        <f t="shared" si="109"/>
        <v>101.8566631618223</v>
      </c>
      <c r="AA277" s="17">
        <f t="shared" si="110"/>
        <v>102.88565020790571</v>
      </c>
      <c r="AB277" s="17">
        <f t="shared" si="111"/>
        <v>101.70538954651855</v>
      </c>
      <c r="AC277" s="17">
        <f t="shared" si="111"/>
        <v>102.72913522943789</v>
      </c>
      <c r="AD277" s="17"/>
      <c r="AE277" s="15">
        <v>42937</v>
      </c>
      <c r="AF277" s="9">
        <v>61791.42</v>
      </c>
      <c r="AG277" s="16">
        <f t="shared" si="112"/>
        <v>2.2872482752145373E-4</v>
      </c>
      <c r="AH277" s="17">
        <f t="shared" si="113"/>
        <v>101.97403261806822</v>
      </c>
      <c r="AI277" s="17"/>
      <c r="AJ277" s="17"/>
      <c r="AK277" s="15">
        <v>42937</v>
      </c>
      <c r="AL277" s="9">
        <v>39870.120000000003</v>
      </c>
      <c r="AM277" s="16">
        <f t="shared" si="114"/>
        <v>2.2578392177630136E-4</v>
      </c>
      <c r="AN277" s="17">
        <f t="shared" si="115"/>
        <v>102.90191827490747</v>
      </c>
      <c r="AO277" s="17"/>
      <c r="AP277" s="17"/>
      <c r="AQ277" s="9">
        <f t="shared" si="98"/>
        <v>101.13437035747292</v>
      </c>
      <c r="AR277" s="9">
        <f t="shared" si="99"/>
        <v>102.90191827490747</v>
      </c>
      <c r="AS277" s="9">
        <f t="shared" si="100"/>
        <v>102.17463468135361</v>
      </c>
      <c r="AT277" s="17"/>
      <c r="AU277" s="17"/>
      <c r="AV277" s="17"/>
      <c r="AW277" s="17"/>
    </row>
    <row r="278" spans="2:49" x14ac:dyDescent="0.2">
      <c r="B278" s="15">
        <v>42938</v>
      </c>
      <c r="C278" s="9">
        <v>36012.230000000003</v>
      </c>
      <c r="D278" s="16">
        <f t="shared" si="101"/>
        <v>0</v>
      </c>
      <c r="E278" s="17">
        <f t="shared" si="102"/>
        <v>101.13437035747292</v>
      </c>
      <c r="G278" s="15">
        <v>42938</v>
      </c>
      <c r="H278" s="9">
        <v>35941.53</v>
      </c>
      <c r="I278" s="16">
        <f t="shared" si="103"/>
        <v>0</v>
      </c>
      <c r="J278" s="17">
        <f t="shared" si="104"/>
        <v>102.48651820726379</v>
      </c>
      <c r="L278" s="15">
        <v>42938</v>
      </c>
      <c r="M278" s="9">
        <v>39783.050000000003</v>
      </c>
      <c r="N278" s="16">
        <f t="shared" si="105"/>
        <v>0</v>
      </c>
      <c r="O278" s="17">
        <f t="shared" si="106"/>
        <v>102.09250493678734</v>
      </c>
      <c r="Q278" s="15">
        <v>42938</v>
      </c>
      <c r="R278" s="9">
        <v>37637.839999999997</v>
      </c>
      <c r="S278" s="16">
        <f t="shared" si="107"/>
        <v>0</v>
      </c>
      <c r="T278" s="17">
        <f t="shared" si="108"/>
        <v>102.45846369362185</v>
      </c>
      <c r="V278" s="15">
        <v>42938</v>
      </c>
      <c r="W278" s="9">
        <v>1501.44</v>
      </c>
      <c r="X278" s="16">
        <f t="shared" si="116"/>
        <v>-5.3279343598444662E-5</v>
      </c>
      <c r="Y278" s="9">
        <f t="shared" si="97"/>
        <v>3.6198823578414974E-5</v>
      </c>
      <c r="Z278" s="17">
        <f t="shared" si="109"/>
        <v>101.85123630566791</v>
      </c>
      <c r="AA278" s="17">
        <f t="shared" si="110"/>
        <v>102.88389286749756</v>
      </c>
      <c r="AB278" s="17">
        <f t="shared" si="111"/>
        <v>101.8566631618223</v>
      </c>
      <c r="AC278" s="17">
        <f t="shared" si="111"/>
        <v>102.88565020790571</v>
      </c>
      <c r="AD278" s="17"/>
      <c r="AE278" s="15">
        <v>42938</v>
      </c>
      <c r="AF278" s="9">
        <v>61791.42</v>
      </c>
      <c r="AG278" s="16">
        <f t="shared" si="112"/>
        <v>0</v>
      </c>
      <c r="AH278" s="17">
        <f t="shared" si="113"/>
        <v>101.97403261806822</v>
      </c>
      <c r="AI278" s="17"/>
      <c r="AJ278" s="17"/>
      <c r="AK278" s="15">
        <v>42938</v>
      </c>
      <c r="AL278" s="9">
        <v>39870.120000000003</v>
      </c>
      <c r="AM278" s="16">
        <f t="shared" si="114"/>
        <v>0</v>
      </c>
      <c r="AN278" s="17">
        <f t="shared" si="115"/>
        <v>102.90191827490747</v>
      </c>
      <c r="AO278" s="17"/>
      <c r="AP278" s="17"/>
      <c r="AQ278" s="9">
        <f t="shared" si="98"/>
        <v>101.13437035747292</v>
      </c>
      <c r="AR278" s="9">
        <f t="shared" si="99"/>
        <v>102.90191827490747</v>
      </c>
      <c r="AS278" s="9">
        <f t="shared" si="100"/>
        <v>102.17463468135361</v>
      </c>
      <c r="AT278" s="17"/>
      <c r="AU278" s="17"/>
      <c r="AV278" s="17"/>
      <c r="AW278" s="17"/>
    </row>
    <row r="279" spans="2:49" x14ac:dyDescent="0.2">
      <c r="B279" s="15">
        <v>42939</v>
      </c>
      <c r="C279" s="9">
        <v>36012.230000000003</v>
      </c>
      <c r="D279" s="16">
        <f t="shared" si="101"/>
        <v>0</v>
      </c>
      <c r="E279" s="17">
        <f t="shared" si="102"/>
        <v>101.13437035747292</v>
      </c>
      <c r="G279" s="15">
        <v>42939</v>
      </c>
      <c r="H279" s="9">
        <v>35941.53</v>
      </c>
      <c r="I279" s="16">
        <f t="shared" si="103"/>
        <v>0</v>
      </c>
      <c r="J279" s="17">
        <f t="shared" si="104"/>
        <v>102.48651820726379</v>
      </c>
      <c r="L279" s="15">
        <v>42939</v>
      </c>
      <c r="M279" s="9">
        <v>39783.050000000003</v>
      </c>
      <c r="N279" s="16">
        <f t="shared" si="105"/>
        <v>0</v>
      </c>
      <c r="O279" s="17">
        <f t="shared" si="106"/>
        <v>102.09250493678734</v>
      </c>
      <c r="Q279" s="15">
        <v>42939</v>
      </c>
      <c r="R279" s="9">
        <v>37637.839999999997</v>
      </c>
      <c r="S279" s="16">
        <f t="shared" si="107"/>
        <v>0</v>
      </c>
      <c r="T279" s="17">
        <f t="shared" si="108"/>
        <v>102.45846369362185</v>
      </c>
      <c r="V279" s="15">
        <v>42939</v>
      </c>
      <c r="W279" s="9">
        <v>1501.38</v>
      </c>
      <c r="X279" s="16">
        <f t="shared" si="116"/>
        <v>-3.9961636828622638E-5</v>
      </c>
      <c r="Y279" s="9">
        <f t="shared" si="97"/>
        <v>3.6198823578414974E-5</v>
      </c>
      <c r="Z279" s="17">
        <f t="shared" si="109"/>
        <v>101.84716616355212</v>
      </c>
      <c r="AA279" s="17">
        <f t="shared" si="110"/>
        <v>102.88350573462225</v>
      </c>
      <c r="AB279" s="17">
        <f t="shared" si="111"/>
        <v>101.85123630566791</v>
      </c>
      <c r="AC279" s="17">
        <f t="shared" si="111"/>
        <v>102.88389286749756</v>
      </c>
      <c r="AD279" s="17"/>
      <c r="AE279" s="15">
        <v>42939</v>
      </c>
      <c r="AF279" s="9">
        <v>61791.42</v>
      </c>
      <c r="AG279" s="16">
        <f t="shared" si="112"/>
        <v>0</v>
      </c>
      <c r="AH279" s="17">
        <f t="shared" si="113"/>
        <v>101.97403261806822</v>
      </c>
      <c r="AI279" s="17"/>
      <c r="AJ279" s="17"/>
      <c r="AK279" s="15">
        <v>42939</v>
      </c>
      <c r="AL279" s="9">
        <v>39870.120000000003</v>
      </c>
      <c r="AM279" s="16">
        <f t="shared" si="114"/>
        <v>0</v>
      </c>
      <c r="AN279" s="17">
        <f t="shared" si="115"/>
        <v>102.90191827490747</v>
      </c>
      <c r="AO279" s="17"/>
      <c r="AP279" s="17"/>
      <c r="AQ279" s="9">
        <f t="shared" si="98"/>
        <v>101.13437035747292</v>
      </c>
      <c r="AR279" s="9">
        <f t="shared" si="99"/>
        <v>102.90191827490747</v>
      </c>
      <c r="AS279" s="9">
        <f t="shared" si="100"/>
        <v>102.17463468135361</v>
      </c>
      <c r="AT279" s="17"/>
      <c r="AU279" s="17"/>
      <c r="AV279" s="17"/>
      <c r="AW279" s="17"/>
    </row>
    <row r="280" spans="2:49" x14ac:dyDescent="0.2">
      <c r="B280" s="15">
        <v>42940</v>
      </c>
      <c r="C280" s="9">
        <v>36063.29</v>
      </c>
      <c r="D280" s="16">
        <f t="shared" si="101"/>
        <v>1.4178516576173195E-3</v>
      </c>
      <c r="E280" s="17">
        <f t="shared" si="102"/>
        <v>101.27776389212634</v>
      </c>
      <c r="G280" s="15">
        <v>42940</v>
      </c>
      <c r="H280" s="9">
        <v>35997.89</v>
      </c>
      <c r="I280" s="16">
        <f t="shared" si="103"/>
        <v>1.5681024152283118E-3</v>
      </c>
      <c r="J280" s="17">
        <f t="shared" si="104"/>
        <v>102.64722756399294</v>
      </c>
      <c r="L280" s="15">
        <v>42940</v>
      </c>
      <c r="M280" s="9">
        <v>39854.11</v>
      </c>
      <c r="N280" s="16">
        <f t="shared" si="105"/>
        <v>1.7861878362770423E-3</v>
      </c>
      <c r="O280" s="17">
        <f t="shared" si="106"/>
        <v>102.27486132728048</v>
      </c>
      <c r="Q280" s="15">
        <v>42940</v>
      </c>
      <c r="R280" s="9">
        <v>37699.019999999997</v>
      </c>
      <c r="S280" s="16">
        <f t="shared" si="107"/>
        <v>1.6254917923026468E-3</v>
      </c>
      <c r="T280" s="17">
        <f t="shared" si="108"/>
        <v>102.62500908540777</v>
      </c>
      <c r="V280" s="15">
        <v>42940</v>
      </c>
      <c r="W280" s="9">
        <v>1503.65</v>
      </c>
      <c r="X280" s="16">
        <f t="shared" si="116"/>
        <v>1.5119423463747506E-3</v>
      </c>
      <c r="Y280" s="9">
        <f t="shared" si="97"/>
        <v>3.6198823578414974E-5</v>
      </c>
      <c r="Z280" s="17">
        <f t="shared" si="109"/>
        <v>102.00115320693305</v>
      </c>
      <c r="AA280" s="17">
        <f t="shared" si="110"/>
        <v>103.04278392555914</v>
      </c>
      <c r="AB280" s="17">
        <f t="shared" si="111"/>
        <v>101.84716616355212</v>
      </c>
      <c r="AC280" s="17">
        <f t="shared" si="111"/>
        <v>102.88350573462225</v>
      </c>
      <c r="AD280" s="17"/>
      <c r="AE280" s="15">
        <v>42940</v>
      </c>
      <c r="AF280" s="9">
        <v>61891.13</v>
      </c>
      <c r="AG280" s="16">
        <f t="shared" si="112"/>
        <v>1.6136544523495111E-3</v>
      </c>
      <c r="AH280" s="17">
        <f t="shared" si="113"/>
        <v>102.1385834698264</v>
      </c>
      <c r="AI280" s="17"/>
      <c r="AJ280" s="17"/>
      <c r="AK280" s="15">
        <v>42940</v>
      </c>
      <c r="AL280" s="9">
        <v>39927.279999999999</v>
      </c>
      <c r="AM280" s="16">
        <f t="shared" si="114"/>
        <v>1.4336550780382762E-3</v>
      </c>
      <c r="AN280" s="17">
        <f t="shared" si="115"/>
        <v>103.04944413258217</v>
      </c>
      <c r="AO280" s="17"/>
      <c r="AP280" s="17"/>
      <c r="AQ280" s="9">
        <f t="shared" si="98"/>
        <v>101.27776389212634</v>
      </c>
      <c r="AR280" s="9">
        <f t="shared" si="99"/>
        <v>103.04944413258217</v>
      </c>
      <c r="AS280" s="9">
        <f t="shared" si="100"/>
        <v>102.33548157853602</v>
      </c>
      <c r="AT280" s="17"/>
      <c r="AU280" s="17"/>
      <c r="AV280" s="17"/>
      <c r="AW280" s="17"/>
    </row>
    <row r="281" spans="2:49" x14ac:dyDescent="0.2">
      <c r="B281" s="15">
        <v>42941</v>
      </c>
      <c r="C281" s="9">
        <v>36120.14</v>
      </c>
      <c r="D281" s="16">
        <f t="shared" si="101"/>
        <v>1.5763952761935762E-3</v>
      </c>
      <c r="E281" s="17">
        <f t="shared" si="102"/>
        <v>101.43741768070934</v>
      </c>
      <c r="G281" s="15">
        <v>42941</v>
      </c>
      <c r="H281" s="9">
        <v>36049.14</v>
      </c>
      <c r="I281" s="16">
        <f t="shared" si="103"/>
        <v>1.4236945554308988E-3</v>
      </c>
      <c r="J281" s="17">
        <f t="shared" si="104"/>
        <v>102.79336586300587</v>
      </c>
      <c r="L281" s="15">
        <v>42941</v>
      </c>
      <c r="M281" s="9">
        <v>39916.31</v>
      </c>
      <c r="N281" s="16">
        <f t="shared" si="105"/>
        <v>1.5606922347530805E-3</v>
      </c>
      <c r="O281" s="17">
        <f t="shared" si="106"/>
        <v>102.43448090916441</v>
      </c>
      <c r="Q281" s="15">
        <v>42941</v>
      </c>
      <c r="R281" s="9">
        <v>37753.18</v>
      </c>
      <c r="S281" s="16">
        <f t="shared" si="107"/>
        <v>1.436642119609477E-3</v>
      </c>
      <c r="T281" s="17">
        <f t="shared" si="108"/>
        <v>102.77244449598517</v>
      </c>
      <c r="V281" s="15">
        <v>42941</v>
      </c>
      <c r="W281" s="9">
        <v>1502.1</v>
      </c>
      <c r="X281" s="16">
        <f t="shared" si="116"/>
        <v>-1.0308249925182755E-3</v>
      </c>
      <c r="Y281" s="9">
        <f t="shared" si="97"/>
        <v>3.6198823578414974E-5</v>
      </c>
      <c r="Z281" s="17">
        <f t="shared" si="109"/>
        <v>101.89600786894167</v>
      </c>
      <c r="AA281" s="17">
        <f t="shared" si="110"/>
        <v>102.94029487614635</v>
      </c>
      <c r="AB281" s="17">
        <f t="shared" si="111"/>
        <v>102.00115320693305</v>
      </c>
      <c r="AC281" s="17">
        <f t="shared" si="111"/>
        <v>103.04278392555914</v>
      </c>
      <c r="AD281" s="17"/>
      <c r="AE281" s="15">
        <v>42941</v>
      </c>
      <c r="AF281" s="9">
        <v>61979.58</v>
      </c>
      <c r="AG281" s="16">
        <f t="shared" si="112"/>
        <v>1.429122396052529E-3</v>
      </c>
      <c r="AH281" s="17">
        <f t="shared" si="113"/>
        <v>102.2845520069642</v>
      </c>
      <c r="AI281" s="17"/>
      <c r="AJ281" s="17"/>
      <c r="AK281" s="15">
        <v>42941</v>
      </c>
      <c r="AL281" s="9">
        <v>39976.94</v>
      </c>
      <c r="AM281" s="16">
        <f t="shared" si="114"/>
        <v>1.2437611577849061E-3</v>
      </c>
      <c r="AN281" s="17">
        <f t="shared" si="115"/>
        <v>103.1776130285256</v>
      </c>
      <c r="AO281" s="17"/>
      <c r="AP281" s="17"/>
      <c r="AQ281" s="9">
        <f t="shared" si="98"/>
        <v>101.43741768070934</v>
      </c>
      <c r="AR281" s="9">
        <f t="shared" si="99"/>
        <v>103.1776130285256</v>
      </c>
      <c r="AS281" s="9">
        <f t="shared" si="100"/>
        <v>102.48331233072577</v>
      </c>
      <c r="AT281" s="17"/>
      <c r="AU281" s="17"/>
      <c r="AV281" s="17"/>
      <c r="AW281" s="17"/>
    </row>
    <row r="282" spans="2:49" x14ac:dyDescent="0.2">
      <c r="B282" s="15">
        <v>42942</v>
      </c>
      <c r="C282" s="9">
        <v>36083.339999999997</v>
      </c>
      <c r="D282" s="16">
        <f t="shared" si="101"/>
        <v>-1.0188221861821001E-3</v>
      </c>
      <c r="E282" s="17">
        <f t="shared" si="102"/>
        <v>101.33407098906721</v>
      </c>
      <c r="G282" s="15">
        <v>42942</v>
      </c>
      <c r="H282" s="9">
        <v>36022.519999999997</v>
      </c>
      <c r="I282" s="16">
        <f t="shared" si="103"/>
        <v>-7.3843647865112771E-4</v>
      </c>
      <c r="J282" s="17">
        <f t="shared" si="104"/>
        <v>102.7174594918893</v>
      </c>
      <c r="L282" s="15">
        <v>42942</v>
      </c>
      <c r="M282" s="9">
        <v>39875.769999999997</v>
      </c>
      <c r="N282" s="16">
        <f t="shared" si="105"/>
        <v>-1.0156249412833773E-3</v>
      </c>
      <c r="O282" s="17">
        <f t="shared" si="106"/>
        <v>102.33044589550565</v>
      </c>
      <c r="Q282" s="15">
        <v>42942</v>
      </c>
      <c r="R282" s="9">
        <v>37721.9</v>
      </c>
      <c r="S282" s="16">
        <f t="shared" si="107"/>
        <v>-8.2853947667449468E-4</v>
      </c>
      <c r="T282" s="17">
        <f t="shared" si="108"/>
        <v>102.6872934686059</v>
      </c>
      <c r="V282" s="15">
        <v>42942</v>
      </c>
      <c r="W282" s="9">
        <v>1503.89</v>
      </c>
      <c r="X282" s="16">
        <f t="shared" si="116"/>
        <v>1.1916650023302555E-3</v>
      </c>
      <c r="Y282" s="9">
        <f t="shared" si="97"/>
        <v>3.6198823578414974E-5</v>
      </c>
      <c r="Z282" s="17">
        <f t="shared" si="109"/>
        <v>102.01743377539626</v>
      </c>
      <c r="AA282" s="17">
        <f t="shared" si="110"/>
        <v>103.06669154045315</v>
      </c>
      <c r="AB282" s="17">
        <f t="shared" si="111"/>
        <v>101.89600786894167</v>
      </c>
      <c r="AC282" s="17">
        <f t="shared" si="111"/>
        <v>102.94029487614635</v>
      </c>
      <c r="AD282" s="17"/>
      <c r="AE282" s="15">
        <v>42942</v>
      </c>
      <c r="AF282" s="9">
        <v>61929.46</v>
      </c>
      <c r="AG282" s="16">
        <f t="shared" si="112"/>
        <v>-8.086534306944726E-4</v>
      </c>
      <c r="AH282" s="17">
        <f t="shared" si="113"/>
        <v>102.20183925307673</v>
      </c>
      <c r="AI282" s="17"/>
      <c r="AJ282" s="17"/>
      <c r="AK282" s="15">
        <v>42942</v>
      </c>
      <c r="AL282" s="9">
        <v>39953.949999999997</v>
      </c>
      <c r="AM282" s="16">
        <f t="shared" si="114"/>
        <v>-5.7508153450480659E-4</v>
      </c>
      <c r="AN282" s="17">
        <f t="shared" si="115"/>
        <v>103.11827748849861</v>
      </c>
      <c r="AO282" s="17"/>
      <c r="AP282" s="17"/>
      <c r="AQ282" s="9">
        <f t="shared" si="98"/>
        <v>101.33407098906721</v>
      </c>
      <c r="AR282" s="9">
        <f t="shared" si="99"/>
        <v>103.11827748849861</v>
      </c>
      <c r="AS282" s="9">
        <f t="shared" si="100"/>
        <v>102.39823109777389</v>
      </c>
      <c r="AT282" s="17"/>
      <c r="AU282" s="17"/>
      <c r="AV282" s="17"/>
      <c r="AW282" s="17"/>
    </row>
    <row r="283" spans="2:49" x14ac:dyDescent="0.2">
      <c r="B283" s="15">
        <v>42943</v>
      </c>
      <c r="C283" s="9">
        <v>36129.26</v>
      </c>
      <c r="D283" s="16">
        <f t="shared" si="101"/>
        <v>1.2726094646451358E-3</v>
      </c>
      <c r="E283" s="17">
        <f t="shared" si="102"/>
        <v>101.46302968689892</v>
      </c>
      <c r="G283" s="15">
        <v>42943</v>
      </c>
      <c r="H283" s="9">
        <v>36063.65</v>
      </c>
      <c r="I283" s="16">
        <f t="shared" si="103"/>
        <v>1.1417857495812367E-3</v>
      </c>
      <c r="J283" s="17">
        <f t="shared" si="104"/>
        <v>102.83474082337032</v>
      </c>
      <c r="L283" s="15">
        <v>42943</v>
      </c>
      <c r="M283" s="9">
        <v>39923.370000000003</v>
      </c>
      <c r="N283" s="16">
        <f t="shared" si="105"/>
        <v>1.1937073566230527E-3</v>
      </c>
      <c r="O283" s="17">
        <f t="shared" si="106"/>
        <v>102.45259850157763</v>
      </c>
      <c r="Q283" s="15">
        <v>42943</v>
      </c>
      <c r="R283" s="9">
        <v>37771.47</v>
      </c>
      <c r="S283" s="16">
        <f t="shared" si="107"/>
        <v>1.3140907536470792E-3</v>
      </c>
      <c r="T283" s="17">
        <f t="shared" si="108"/>
        <v>102.82223389147003</v>
      </c>
      <c r="V283" s="15">
        <v>42943</v>
      </c>
      <c r="W283" s="9">
        <v>1504.45</v>
      </c>
      <c r="X283" s="16">
        <f t="shared" si="116"/>
        <v>3.7236765986881082E-4</v>
      </c>
      <c r="Y283" s="9">
        <f t="shared" si="97"/>
        <v>3.6198823578414974E-5</v>
      </c>
      <c r="Z283" s="17">
        <f t="shared" si="109"/>
        <v>102.05542176847702</v>
      </c>
      <c r="AA283" s="17">
        <f t="shared" si="110"/>
        <v>103.10880113617637</v>
      </c>
      <c r="AB283" s="17">
        <f t="shared" si="111"/>
        <v>102.01743377539626</v>
      </c>
      <c r="AC283" s="17">
        <f t="shared" si="111"/>
        <v>103.06669154045315</v>
      </c>
      <c r="AD283" s="17"/>
      <c r="AE283" s="15">
        <v>42943</v>
      </c>
      <c r="AF283" s="9">
        <v>62014.05</v>
      </c>
      <c r="AG283" s="16">
        <f t="shared" si="112"/>
        <v>1.3659088905344507E-3</v>
      </c>
      <c r="AH283" s="17">
        <f t="shared" si="113"/>
        <v>102.34143765394148</v>
      </c>
      <c r="AI283" s="17"/>
      <c r="AJ283" s="17"/>
      <c r="AK283" s="15">
        <v>42943</v>
      </c>
      <c r="AL283" s="9">
        <v>39986.559999999998</v>
      </c>
      <c r="AM283" s="16">
        <f t="shared" si="114"/>
        <v>8.161896383211964E-4</v>
      </c>
      <c r="AN283" s="17">
        <f t="shared" si="115"/>
        <v>103.20244155810624</v>
      </c>
      <c r="AO283" s="17"/>
      <c r="AP283" s="17"/>
      <c r="AQ283" s="9">
        <f t="shared" si="98"/>
        <v>101.46302968689892</v>
      </c>
      <c r="AR283" s="9">
        <f t="shared" si="99"/>
        <v>103.20244155810624</v>
      </c>
      <c r="AS283" s="9">
        <f t="shared" si="100"/>
        <v>102.51941368589411</v>
      </c>
      <c r="AT283" s="17"/>
      <c r="AU283" s="17"/>
      <c r="AV283" s="17"/>
      <c r="AW283" s="17"/>
    </row>
    <row r="284" spans="2:49" x14ac:dyDescent="0.2">
      <c r="B284" s="15">
        <v>42944</v>
      </c>
      <c r="C284" s="9">
        <v>36154.58</v>
      </c>
      <c r="D284" s="16">
        <f t="shared" si="101"/>
        <v>7.0081701092128412E-4</v>
      </c>
      <c r="E284" s="17">
        <f t="shared" si="102"/>
        <v>101.53413670408311</v>
      </c>
      <c r="G284" s="15">
        <v>42944</v>
      </c>
      <c r="H284" s="9">
        <v>36074.199999999997</v>
      </c>
      <c r="I284" s="16">
        <f t="shared" si="103"/>
        <v>2.9253833153308761E-4</v>
      </c>
      <c r="J284" s="17">
        <f t="shared" si="104"/>
        <v>102.86482392687444</v>
      </c>
      <c r="L284" s="15">
        <v>42944</v>
      </c>
      <c r="M284" s="9">
        <v>39933.47</v>
      </c>
      <c r="N284" s="16">
        <f t="shared" si="105"/>
        <v>2.5298465535339432E-4</v>
      </c>
      <c r="O284" s="17">
        <f t="shared" si="106"/>
        <v>102.47851743689961</v>
      </c>
      <c r="Q284" s="15">
        <v>42944</v>
      </c>
      <c r="R284" s="9">
        <v>37784.04</v>
      </c>
      <c r="S284" s="16">
        <f t="shared" si="107"/>
        <v>3.327908604033869E-4</v>
      </c>
      <c r="T284" s="17">
        <f t="shared" si="108"/>
        <v>102.85645219115537</v>
      </c>
      <c r="V284" s="15">
        <v>42944</v>
      </c>
      <c r="W284" s="9">
        <v>1506.96</v>
      </c>
      <c r="X284" s="16">
        <f t="shared" si="116"/>
        <v>1.668383794742212E-3</v>
      </c>
      <c r="Y284" s="9">
        <f t="shared" si="97"/>
        <v>3.6198823578414974E-5</v>
      </c>
      <c r="Z284" s="17">
        <f t="shared" si="109"/>
        <v>102.22568938032113</v>
      </c>
      <c r="AA284" s="17">
        <f t="shared" si="110"/>
        <v>103.28455860638897</v>
      </c>
      <c r="AB284" s="17">
        <f t="shared" si="111"/>
        <v>102.05542176847702</v>
      </c>
      <c r="AC284" s="17">
        <f t="shared" si="111"/>
        <v>103.10880113617637</v>
      </c>
      <c r="AD284" s="17"/>
      <c r="AE284" s="15">
        <v>42944</v>
      </c>
      <c r="AF284" s="9">
        <v>62031.94</v>
      </c>
      <c r="AG284" s="16">
        <f t="shared" si="112"/>
        <v>2.8848301312356384E-4</v>
      </c>
      <c r="AH284" s="17">
        <f t="shared" si="113"/>
        <v>102.37096142024329</v>
      </c>
      <c r="AI284" s="17"/>
      <c r="AJ284" s="17"/>
      <c r="AK284" s="15">
        <v>42944</v>
      </c>
      <c r="AL284" s="9">
        <v>39991.870000000003</v>
      </c>
      <c r="AM284" s="16">
        <f t="shared" si="114"/>
        <v>1.3279461899218248E-4</v>
      </c>
      <c r="AN284" s="17">
        <f t="shared" si="115"/>
        <v>103.21614628701201</v>
      </c>
      <c r="AO284" s="17"/>
      <c r="AP284" s="17"/>
      <c r="AQ284" s="9">
        <f t="shared" si="98"/>
        <v>101.53413670408311</v>
      </c>
      <c r="AR284" s="9">
        <f t="shared" si="99"/>
        <v>103.21614628701201</v>
      </c>
      <c r="AS284" s="9">
        <f t="shared" si="100"/>
        <v>102.55350632771132</v>
      </c>
      <c r="AT284" s="17"/>
      <c r="AU284" s="17"/>
      <c r="AV284" s="17"/>
      <c r="AW284" s="17"/>
    </row>
    <row r="285" spans="2:49" x14ac:dyDescent="0.2">
      <c r="B285" s="15">
        <v>42945</v>
      </c>
      <c r="C285" s="9">
        <v>36154.58</v>
      </c>
      <c r="D285" s="16">
        <f t="shared" si="101"/>
        <v>0</v>
      </c>
      <c r="E285" s="17">
        <f t="shared" si="102"/>
        <v>101.53413670408311</v>
      </c>
      <c r="G285" s="15">
        <v>42945</v>
      </c>
      <c r="H285" s="9">
        <v>36074.199999999997</v>
      </c>
      <c r="I285" s="16">
        <f t="shared" si="103"/>
        <v>0</v>
      </c>
      <c r="J285" s="17">
        <f t="shared" si="104"/>
        <v>102.86482392687444</v>
      </c>
      <c r="L285" s="15">
        <v>42945</v>
      </c>
      <c r="M285" s="9">
        <v>39933.47</v>
      </c>
      <c r="N285" s="16">
        <f t="shared" si="105"/>
        <v>0</v>
      </c>
      <c r="O285" s="17">
        <f t="shared" si="106"/>
        <v>102.47851743689961</v>
      </c>
      <c r="Q285" s="15">
        <v>42945</v>
      </c>
      <c r="R285" s="9">
        <v>37784.04</v>
      </c>
      <c r="S285" s="16">
        <f t="shared" si="107"/>
        <v>0</v>
      </c>
      <c r="T285" s="17">
        <f t="shared" si="108"/>
        <v>102.85645219115537</v>
      </c>
      <c r="V285" s="15">
        <v>42945</v>
      </c>
      <c r="W285" s="9">
        <v>1506.89</v>
      </c>
      <c r="X285" s="16">
        <f t="shared" si="116"/>
        <v>-4.6451133407621192E-5</v>
      </c>
      <c r="Y285" s="9">
        <f t="shared" si="97"/>
        <v>3.6198823578414974E-5</v>
      </c>
      <c r="Z285" s="17">
        <f t="shared" si="109"/>
        <v>102.22094088118604</v>
      </c>
      <c r="AA285" s="17">
        <f t="shared" si="110"/>
        <v>103.28349970109356</v>
      </c>
      <c r="AB285" s="17">
        <f t="shared" si="111"/>
        <v>102.22568938032113</v>
      </c>
      <c r="AC285" s="17">
        <f t="shared" si="111"/>
        <v>103.28455860638897</v>
      </c>
      <c r="AD285" s="17"/>
      <c r="AE285" s="15">
        <v>42945</v>
      </c>
      <c r="AF285" s="9">
        <v>62031.94</v>
      </c>
      <c r="AG285" s="16">
        <f t="shared" si="112"/>
        <v>0</v>
      </c>
      <c r="AH285" s="17">
        <f t="shared" si="113"/>
        <v>102.37096142024329</v>
      </c>
      <c r="AI285" s="17"/>
      <c r="AJ285" s="17"/>
      <c r="AK285" s="15">
        <v>42945</v>
      </c>
      <c r="AL285" s="9">
        <v>39991.870000000003</v>
      </c>
      <c r="AM285" s="16">
        <f t="shared" si="114"/>
        <v>0</v>
      </c>
      <c r="AN285" s="17">
        <f t="shared" si="115"/>
        <v>103.21614628701201</v>
      </c>
      <c r="AO285" s="17"/>
      <c r="AP285" s="17"/>
      <c r="AQ285" s="9">
        <f t="shared" si="98"/>
        <v>101.53413670408311</v>
      </c>
      <c r="AR285" s="9">
        <f t="shared" si="99"/>
        <v>103.21614628701201</v>
      </c>
      <c r="AS285" s="9">
        <f t="shared" si="100"/>
        <v>102.55350632771132</v>
      </c>
      <c r="AT285" s="17"/>
      <c r="AU285" s="17"/>
      <c r="AV285" s="17"/>
      <c r="AW285" s="17"/>
    </row>
    <row r="286" spans="2:49" x14ac:dyDescent="0.2">
      <c r="B286" s="15">
        <v>42946</v>
      </c>
      <c r="C286" s="9">
        <v>36154.58</v>
      </c>
      <c r="D286" s="16">
        <f t="shared" si="101"/>
        <v>0</v>
      </c>
      <c r="E286" s="17">
        <f t="shared" si="102"/>
        <v>101.53413670408311</v>
      </c>
      <c r="G286" s="15">
        <v>42946</v>
      </c>
      <c r="H286" s="9">
        <v>36074.199999999997</v>
      </c>
      <c r="I286" s="16">
        <f t="shared" si="103"/>
        <v>0</v>
      </c>
      <c r="J286" s="17">
        <f t="shared" si="104"/>
        <v>102.86482392687444</v>
      </c>
      <c r="L286" s="15">
        <v>42946</v>
      </c>
      <c r="M286" s="9">
        <v>39933.47</v>
      </c>
      <c r="N286" s="16">
        <f t="shared" si="105"/>
        <v>0</v>
      </c>
      <c r="O286" s="17">
        <f t="shared" si="106"/>
        <v>102.47851743689961</v>
      </c>
      <c r="Q286" s="15">
        <v>42946</v>
      </c>
      <c r="R286" s="9">
        <v>37784.04</v>
      </c>
      <c r="S286" s="16">
        <f t="shared" si="107"/>
        <v>0</v>
      </c>
      <c r="T286" s="17">
        <f t="shared" si="108"/>
        <v>102.85645219115537</v>
      </c>
      <c r="V286" s="15">
        <v>42946</v>
      </c>
      <c r="W286" s="9">
        <v>1506.8</v>
      </c>
      <c r="X286" s="16">
        <f t="shared" si="116"/>
        <v>-5.9725660134568592E-5</v>
      </c>
      <c r="Y286" s="9">
        <f t="shared" si="97"/>
        <v>3.6198823578414974E-5</v>
      </c>
      <c r="Z286" s="17">
        <f t="shared" si="109"/>
        <v>102.21483566801233</v>
      </c>
      <c r="AA286" s="17">
        <f t="shared" si="110"/>
        <v>103.28106976707714</v>
      </c>
      <c r="AB286" s="17">
        <f t="shared" si="111"/>
        <v>102.22094088118604</v>
      </c>
      <c r="AC286" s="17">
        <f t="shared" si="111"/>
        <v>103.28349970109356</v>
      </c>
      <c r="AD286" s="17"/>
      <c r="AE286" s="15">
        <v>42946</v>
      </c>
      <c r="AF286" s="9">
        <v>62031.94</v>
      </c>
      <c r="AG286" s="16">
        <f t="shared" si="112"/>
        <v>0</v>
      </c>
      <c r="AH286" s="17">
        <f t="shared" si="113"/>
        <v>102.37096142024329</v>
      </c>
      <c r="AI286" s="17"/>
      <c r="AJ286" s="17"/>
      <c r="AK286" s="15">
        <v>42946</v>
      </c>
      <c r="AL286" s="9">
        <v>39991.870000000003</v>
      </c>
      <c r="AM286" s="16">
        <f t="shared" si="114"/>
        <v>0</v>
      </c>
      <c r="AN286" s="17">
        <f t="shared" si="115"/>
        <v>103.21614628701201</v>
      </c>
      <c r="AO286" s="17"/>
      <c r="AP286" s="17"/>
      <c r="AQ286" s="9">
        <f t="shared" si="98"/>
        <v>101.53413670408311</v>
      </c>
      <c r="AR286" s="9">
        <f t="shared" si="99"/>
        <v>103.21614628701201</v>
      </c>
      <c r="AS286" s="9">
        <f t="shared" si="100"/>
        <v>102.55350632771132</v>
      </c>
      <c r="AT286" s="17"/>
      <c r="AU286" s="17"/>
      <c r="AV286" s="17"/>
      <c r="AW286" s="17"/>
    </row>
    <row r="287" spans="2:49" x14ac:dyDescent="0.2">
      <c r="B287" s="15">
        <v>42947</v>
      </c>
      <c r="C287" s="9">
        <v>36207.69</v>
      </c>
      <c r="D287" s="16">
        <f t="shared" si="101"/>
        <v>1.4689701830308266E-3</v>
      </c>
      <c r="E287" s="17">
        <f t="shared" si="102"/>
        <v>101.68328732346119</v>
      </c>
      <c r="G287" s="15">
        <v>42947</v>
      </c>
      <c r="H287" s="9">
        <v>36142.82</v>
      </c>
      <c r="I287" s="16">
        <f t="shared" si="103"/>
        <v>1.9021904851668214E-3</v>
      </c>
      <c r="J287" s="17">
        <f t="shared" si="104"/>
        <v>103.0604924162065</v>
      </c>
      <c r="L287" s="15">
        <v>42947</v>
      </c>
      <c r="M287" s="9">
        <v>39997.79</v>
      </c>
      <c r="N287" s="16">
        <f t="shared" si="105"/>
        <v>1.6106789617831296E-3</v>
      </c>
      <c r="O287" s="17">
        <f t="shared" si="106"/>
        <v>102.64357742896995</v>
      </c>
      <c r="Q287" s="15">
        <v>42947</v>
      </c>
      <c r="R287" s="9">
        <v>37847.67</v>
      </c>
      <c r="S287" s="16">
        <f t="shared" si="107"/>
        <v>1.6840443742913713E-3</v>
      </c>
      <c r="T287" s="17">
        <f t="shared" si="108"/>
        <v>103.02966702082746</v>
      </c>
      <c r="V287" s="15">
        <v>42947</v>
      </c>
      <c r="W287" s="9">
        <v>1508.23</v>
      </c>
      <c r="X287" s="16">
        <f t="shared" si="116"/>
        <v>9.4903105919841302E-4</v>
      </c>
      <c r="Y287" s="9">
        <f t="shared" si="97"/>
        <v>3.6198823578414974E-5</v>
      </c>
      <c r="Z287" s="17">
        <f t="shared" si="109"/>
        <v>102.31184072177213</v>
      </c>
      <c r="AA287" s="17">
        <f t="shared" si="110"/>
        <v>103.38282536333682</v>
      </c>
      <c r="AB287" s="17">
        <f t="shared" si="111"/>
        <v>102.21483566801233</v>
      </c>
      <c r="AC287" s="17">
        <f t="shared" si="111"/>
        <v>103.28106976707714</v>
      </c>
      <c r="AD287" s="17"/>
      <c r="AE287" s="15">
        <v>42947</v>
      </c>
      <c r="AF287" s="9">
        <v>62139.72</v>
      </c>
      <c r="AG287" s="16">
        <f t="shared" si="112"/>
        <v>1.7374920081494327E-3</v>
      </c>
      <c r="AH287" s="17">
        <f t="shared" si="113"/>
        <v>102.54883014757753</v>
      </c>
      <c r="AI287" s="17"/>
      <c r="AJ287" s="17"/>
      <c r="AK287" s="15">
        <v>42947</v>
      </c>
      <c r="AL287" s="9">
        <v>40033.339999999997</v>
      </c>
      <c r="AM287" s="16">
        <f t="shared" si="114"/>
        <v>1.0369607622748855E-3</v>
      </c>
      <c r="AN287" s="17">
        <f t="shared" si="115"/>
        <v>103.32317738074487</v>
      </c>
      <c r="AO287" s="17"/>
      <c r="AP287" s="17"/>
      <c r="AQ287" s="9">
        <f t="shared" si="98"/>
        <v>101.68328732346119</v>
      </c>
      <c r="AR287" s="9">
        <f t="shared" si="99"/>
        <v>103.32317738074487</v>
      </c>
      <c r="AS287" s="9">
        <f t="shared" si="100"/>
        <v>102.71483861963124</v>
      </c>
      <c r="AT287" s="17"/>
      <c r="AU287" s="17"/>
      <c r="AV287" s="17"/>
      <c r="AW287" s="17"/>
    </row>
    <row r="288" spans="2:49" x14ac:dyDescent="0.2">
      <c r="B288" s="15">
        <v>42948</v>
      </c>
      <c r="C288" s="9">
        <v>36227.97</v>
      </c>
      <c r="D288" s="16">
        <f t="shared" si="101"/>
        <v>5.6010201147871364E-4</v>
      </c>
      <c r="E288" s="17">
        <f t="shared" si="102"/>
        <v>101.74024033722482</v>
      </c>
      <c r="G288" s="15">
        <v>42948</v>
      </c>
      <c r="H288" s="9">
        <v>36163.54</v>
      </c>
      <c r="I288" s="16">
        <f t="shared" si="103"/>
        <v>5.7328122155375638E-4</v>
      </c>
      <c r="J288" s="17">
        <f t="shared" si="104"/>
        <v>103.11957506119279</v>
      </c>
      <c r="L288" s="15">
        <v>42948</v>
      </c>
      <c r="M288" s="9">
        <v>40025.18</v>
      </c>
      <c r="N288" s="16">
        <f t="shared" si="105"/>
        <v>6.8478783452774472E-4</v>
      </c>
      <c r="O288" s="17">
        <f t="shared" si="106"/>
        <v>102.71386650208571</v>
      </c>
      <c r="Q288" s="15">
        <v>42948</v>
      </c>
      <c r="R288" s="9">
        <v>37879.58</v>
      </c>
      <c r="S288" s="16">
        <f t="shared" si="107"/>
        <v>8.431166304294635E-4</v>
      </c>
      <c r="T288" s="17">
        <f t="shared" si="108"/>
        <v>103.11653304652033</v>
      </c>
      <c r="V288" s="15">
        <v>42948</v>
      </c>
      <c r="W288" s="9">
        <v>1508.51</v>
      </c>
      <c r="X288" s="16">
        <f t="shared" si="116"/>
        <v>1.8564807754772872E-4</v>
      </c>
      <c r="Y288" s="9">
        <f t="shared" si="97"/>
        <v>3.5928423890885242E-5</v>
      </c>
      <c r="Z288" s="17">
        <f t="shared" si="109"/>
        <v>102.33083471831249</v>
      </c>
      <c r="AA288" s="17">
        <f t="shared" si="110"/>
        <v>103.40573256808966</v>
      </c>
      <c r="AB288" s="17">
        <f t="shared" si="111"/>
        <v>102.31184072177213</v>
      </c>
      <c r="AC288" s="17">
        <f t="shared" si="111"/>
        <v>103.38282536333682</v>
      </c>
      <c r="AD288" s="17"/>
      <c r="AE288" s="15">
        <v>42948</v>
      </c>
      <c r="AF288" s="9">
        <v>62188.5</v>
      </c>
      <c r="AG288" s="16">
        <f t="shared" si="112"/>
        <v>7.8500514646662189E-4</v>
      </c>
      <c r="AH288" s="17">
        <f t="shared" si="113"/>
        <v>102.62933150700751</v>
      </c>
      <c r="AI288" s="17"/>
      <c r="AJ288" s="17"/>
      <c r="AK288" s="15">
        <v>42948</v>
      </c>
      <c r="AL288" s="9">
        <v>40049.97</v>
      </c>
      <c r="AM288" s="16">
        <f t="shared" si="114"/>
        <v>4.1540376096538267E-4</v>
      </c>
      <c r="AN288" s="17">
        <f t="shared" si="115"/>
        <v>103.36609821722372</v>
      </c>
      <c r="AO288" s="17"/>
      <c r="AP288" s="17"/>
      <c r="AQ288" s="9">
        <f t="shared" si="98"/>
        <v>101.74024033722482</v>
      </c>
      <c r="AR288" s="9">
        <f t="shared" si="99"/>
        <v>103.36609821722372</v>
      </c>
      <c r="AS288" s="9">
        <f t="shared" si="100"/>
        <v>102.78094077854247</v>
      </c>
      <c r="AT288" s="17"/>
      <c r="AU288" s="17"/>
      <c r="AV288" s="17"/>
      <c r="AW288" s="17"/>
    </row>
    <row r="289" spans="2:49" x14ac:dyDescent="0.2">
      <c r="B289" s="15">
        <v>42949</v>
      </c>
      <c r="C289" s="9">
        <v>36255.71</v>
      </c>
      <c r="D289" s="16">
        <f t="shared" si="101"/>
        <v>7.6570671776532429E-4</v>
      </c>
      <c r="E289" s="17">
        <f t="shared" si="102"/>
        <v>101.81814352271809</v>
      </c>
      <c r="G289" s="15">
        <v>42949</v>
      </c>
      <c r="H289" s="9">
        <v>36191.71</v>
      </c>
      <c r="I289" s="16">
        <f t="shared" si="103"/>
        <v>7.7896135168176173E-4</v>
      </c>
      <c r="J289" s="17">
        <f t="shared" si="104"/>
        <v>103.1999012247673</v>
      </c>
      <c r="L289" s="15">
        <v>42949</v>
      </c>
      <c r="M289" s="9">
        <v>40054.32</v>
      </c>
      <c r="N289" s="16">
        <f t="shared" si="105"/>
        <v>7.2804169775131378E-4</v>
      </c>
      <c r="O289" s="17">
        <f t="shared" si="106"/>
        <v>102.78864647983649</v>
      </c>
      <c r="Q289" s="15">
        <v>42949</v>
      </c>
      <c r="R289" s="9">
        <v>37905.96</v>
      </c>
      <c r="S289" s="16">
        <f t="shared" si="107"/>
        <v>6.9641743651849275E-4</v>
      </c>
      <c r="T289" s="17">
        <f t="shared" si="108"/>
        <v>103.18834519812727</v>
      </c>
      <c r="V289" s="15">
        <v>42949</v>
      </c>
      <c r="W289" s="9">
        <v>1509.45</v>
      </c>
      <c r="X289" s="16">
        <f t="shared" si="116"/>
        <v>6.2313143432923823E-4</v>
      </c>
      <c r="Y289" s="9">
        <f t="shared" si="97"/>
        <v>3.5928423890885242E-5</v>
      </c>
      <c r="Z289" s="17">
        <f t="shared" si="109"/>
        <v>102.39460027812662</v>
      </c>
      <c r="AA289" s="17">
        <f t="shared" si="110"/>
        <v>103.47388313553513</v>
      </c>
      <c r="AB289" s="17">
        <f t="shared" si="111"/>
        <v>102.33083471831249</v>
      </c>
      <c r="AC289" s="17">
        <f t="shared" si="111"/>
        <v>103.40573256808966</v>
      </c>
      <c r="AD289" s="17"/>
      <c r="AE289" s="15">
        <v>42949</v>
      </c>
      <c r="AF289" s="9">
        <v>62220.87</v>
      </c>
      <c r="AG289" s="16">
        <f t="shared" si="112"/>
        <v>5.2051424298715787E-4</v>
      </c>
      <c r="AH289" s="17">
        <f t="shared" si="113"/>
        <v>102.68275153580515</v>
      </c>
      <c r="AI289" s="17"/>
      <c r="AJ289" s="17"/>
      <c r="AK289" s="15">
        <v>42949</v>
      </c>
      <c r="AL289" s="9">
        <v>40066.86</v>
      </c>
      <c r="AM289" s="16">
        <f t="shared" si="114"/>
        <v>4.2172316233934914E-4</v>
      </c>
      <c r="AN289" s="17">
        <f t="shared" si="115"/>
        <v>103.40969009504256</v>
      </c>
      <c r="AO289" s="17"/>
      <c r="AP289" s="17"/>
      <c r="AQ289" s="9">
        <f t="shared" si="98"/>
        <v>101.81814352271809</v>
      </c>
      <c r="AR289" s="9">
        <f t="shared" si="99"/>
        <v>103.40969009504256</v>
      </c>
      <c r="AS289" s="9">
        <f t="shared" si="100"/>
        <v>102.84791300938281</v>
      </c>
      <c r="AT289" s="17"/>
      <c r="AU289" s="17"/>
      <c r="AV289" s="17"/>
      <c r="AW289" s="17"/>
    </row>
    <row r="290" spans="2:49" x14ac:dyDescent="0.2">
      <c r="B290" s="15">
        <v>42950</v>
      </c>
      <c r="C290" s="9">
        <v>36280.160000000003</v>
      </c>
      <c r="D290" s="16">
        <f t="shared" si="101"/>
        <v>6.7437653268975772E-4</v>
      </c>
      <c r="E290" s="17">
        <f t="shared" si="102"/>
        <v>101.88680728931185</v>
      </c>
      <c r="G290" s="15">
        <v>42950</v>
      </c>
      <c r="H290" s="9">
        <v>36205.22</v>
      </c>
      <c r="I290" s="16">
        <f t="shared" si="103"/>
        <v>3.7328990534035711E-4</v>
      </c>
      <c r="J290" s="17">
        <f t="shared" si="104"/>
        <v>103.23842470612664</v>
      </c>
      <c r="L290" s="15">
        <v>42950</v>
      </c>
      <c r="M290" s="9">
        <v>40066.36</v>
      </c>
      <c r="N290" s="16">
        <f t="shared" si="105"/>
        <v>3.0059179634056576E-4</v>
      </c>
      <c r="O290" s="17">
        <f t="shared" si="106"/>
        <v>102.81954390372528</v>
      </c>
      <c r="Q290" s="15">
        <v>42950</v>
      </c>
      <c r="R290" s="9">
        <v>37923.879999999997</v>
      </c>
      <c r="S290" s="16">
        <f t="shared" si="107"/>
        <v>4.7274887643000696E-4</v>
      </c>
      <c r="T290" s="17">
        <f t="shared" si="108"/>
        <v>103.23712737238036</v>
      </c>
      <c r="V290" s="15">
        <v>42950</v>
      </c>
      <c r="W290" s="9">
        <v>1507.08</v>
      </c>
      <c r="X290" s="16">
        <f t="shared" si="116"/>
        <v>-1.5701083175991837E-3</v>
      </c>
      <c r="Y290" s="9">
        <f t="shared" si="97"/>
        <v>3.5928423890885242E-5</v>
      </c>
      <c r="Z290" s="17">
        <f t="shared" si="109"/>
        <v>102.23382966455269</v>
      </c>
      <c r="AA290" s="17">
        <f t="shared" si="110"/>
        <v>103.31513558450467</v>
      </c>
      <c r="AB290" s="17">
        <f t="shared" si="111"/>
        <v>102.39460027812662</v>
      </c>
      <c r="AC290" s="17">
        <f t="shared" si="111"/>
        <v>103.47388313553513</v>
      </c>
      <c r="AD290" s="17"/>
      <c r="AE290" s="15">
        <v>42950</v>
      </c>
      <c r="AF290" s="9">
        <v>62243.64</v>
      </c>
      <c r="AG290" s="16">
        <f t="shared" si="112"/>
        <v>3.659543815441868E-4</v>
      </c>
      <c r="AH290" s="17">
        <f t="shared" si="113"/>
        <v>102.7203287386387</v>
      </c>
      <c r="AI290" s="17"/>
      <c r="AJ290" s="17"/>
      <c r="AK290" s="15">
        <v>42950</v>
      </c>
      <c r="AL290" s="9">
        <v>40080.86</v>
      </c>
      <c r="AM290" s="16">
        <f t="shared" si="114"/>
        <v>3.4941595123760827E-4</v>
      </c>
      <c r="AN290" s="17">
        <f t="shared" si="115"/>
        <v>103.4458230902743</v>
      </c>
      <c r="AO290" s="17"/>
      <c r="AP290" s="17"/>
      <c r="AQ290" s="9">
        <f t="shared" si="98"/>
        <v>101.88680728931185</v>
      </c>
      <c r="AR290" s="9">
        <f t="shared" si="99"/>
        <v>103.4458230902743</v>
      </c>
      <c r="AS290" s="9">
        <f t="shared" si="100"/>
        <v>102.89134251674285</v>
      </c>
      <c r="AT290" s="17"/>
      <c r="AU290" s="17"/>
      <c r="AV290" s="17"/>
      <c r="AW290" s="17"/>
    </row>
    <row r="291" spans="2:49" x14ac:dyDescent="0.2">
      <c r="B291" s="15">
        <v>42951</v>
      </c>
      <c r="C291" s="9">
        <v>36211.440000000002</v>
      </c>
      <c r="D291" s="16">
        <f t="shared" si="101"/>
        <v>-1.8941482066231474E-3</v>
      </c>
      <c r="E291" s="17">
        <f t="shared" si="102"/>
        <v>101.69381857600624</v>
      </c>
      <c r="G291" s="15">
        <v>42951</v>
      </c>
      <c r="H291" s="9">
        <v>36136.949999999997</v>
      </c>
      <c r="I291" s="16">
        <f t="shared" si="103"/>
        <v>-1.8856396950496235E-3</v>
      </c>
      <c r="J291" s="17">
        <f t="shared" si="104"/>
        <v>103.04375423444637</v>
      </c>
      <c r="L291" s="15">
        <v>42951</v>
      </c>
      <c r="M291" s="9">
        <v>39989.35</v>
      </c>
      <c r="N291" s="16">
        <f t="shared" si="105"/>
        <v>-1.9220613003028131E-3</v>
      </c>
      <c r="O291" s="17">
        <f t="shared" si="106"/>
        <v>102.62191843747314</v>
      </c>
      <c r="Q291" s="15">
        <v>42951</v>
      </c>
      <c r="R291" s="9">
        <v>37858.07</v>
      </c>
      <c r="S291" s="16">
        <f t="shared" si="107"/>
        <v>-1.7353182216587326E-3</v>
      </c>
      <c r="T291" s="17">
        <f t="shared" si="108"/>
        <v>103.05797810409936</v>
      </c>
      <c r="V291" s="15">
        <v>42951</v>
      </c>
      <c r="W291" s="9">
        <v>1504.85</v>
      </c>
      <c r="X291" s="16">
        <f t="shared" si="116"/>
        <v>-1.4796825649601164E-3</v>
      </c>
      <c r="Y291" s="9">
        <f t="shared" si="97"/>
        <v>3.5928423890885242E-5</v>
      </c>
      <c r="Z291" s="17">
        <f t="shared" si="109"/>
        <v>102.08255604924895</v>
      </c>
      <c r="AA291" s="17">
        <f t="shared" si="110"/>
        <v>103.16597392966942</v>
      </c>
      <c r="AB291" s="17">
        <f t="shared" si="111"/>
        <v>102.23382966455269</v>
      </c>
      <c r="AC291" s="17">
        <f t="shared" si="111"/>
        <v>103.31513558450467</v>
      </c>
      <c r="AD291" s="17"/>
      <c r="AE291" s="15">
        <v>42951</v>
      </c>
      <c r="AF291" s="9">
        <v>62134.58</v>
      </c>
      <c r="AG291" s="16">
        <f t="shared" si="112"/>
        <v>-1.7521468860111078E-3</v>
      </c>
      <c r="AH291" s="17">
        <f t="shared" si="113"/>
        <v>102.54034763450926</v>
      </c>
      <c r="AI291" s="17"/>
      <c r="AJ291" s="17"/>
      <c r="AK291" s="15">
        <v>42951</v>
      </c>
      <c r="AL291" s="9">
        <v>40022.400000000001</v>
      </c>
      <c r="AM291" s="16">
        <f t="shared" si="114"/>
        <v>-1.4585515380657332E-3</v>
      </c>
      <c r="AN291" s="17">
        <f t="shared" si="115"/>
        <v>103.2949420258995</v>
      </c>
      <c r="AO291" s="17"/>
      <c r="AP291" s="17"/>
      <c r="AQ291" s="9">
        <f t="shared" si="98"/>
        <v>101.69381857600624</v>
      </c>
      <c r="AR291" s="9">
        <f t="shared" si="99"/>
        <v>103.2949420258995</v>
      </c>
      <c r="AS291" s="9">
        <f t="shared" si="100"/>
        <v>102.70879316873898</v>
      </c>
      <c r="AT291" s="17"/>
      <c r="AU291" s="17"/>
      <c r="AV291" s="17"/>
      <c r="AW291" s="17"/>
    </row>
    <row r="292" spans="2:49" x14ac:dyDescent="0.2">
      <c r="B292" s="15">
        <v>42952</v>
      </c>
      <c r="C292" s="9">
        <v>36211.440000000002</v>
      </c>
      <c r="D292" s="16">
        <f t="shared" si="101"/>
        <v>0</v>
      </c>
      <c r="E292" s="17">
        <f t="shared" si="102"/>
        <v>101.69381857600624</v>
      </c>
      <c r="G292" s="15">
        <v>42952</v>
      </c>
      <c r="H292" s="9">
        <v>36136.949999999997</v>
      </c>
      <c r="I292" s="16">
        <f t="shared" si="103"/>
        <v>0</v>
      </c>
      <c r="J292" s="17">
        <f t="shared" si="104"/>
        <v>103.04375423444637</v>
      </c>
      <c r="L292" s="15">
        <v>42952</v>
      </c>
      <c r="M292" s="9">
        <v>39989.35</v>
      </c>
      <c r="N292" s="16">
        <f t="shared" si="105"/>
        <v>0</v>
      </c>
      <c r="O292" s="17">
        <f t="shared" si="106"/>
        <v>102.62191843747314</v>
      </c>
      <c r="Q292" s="15">
        <v>42952</v>
      </c>
      <c r="R292" s="9">
        <v>37858.07</v>
      </c>
      <c r="S292" s="16">
        <f t="shared" si="107"/>
        <v>0</v>
      </c>
      <c r="T292" s="17">
        <f t="shared" si="108"/>
        <v>103.05797810409936</v>
      </c>
      <c r="V292" s="15">
        <v>42952</v>
      </c>
      <c r="W292" s="9">
        <v>1504.77</v>
      </c>
      <c r="X292" s="16">
        <f t="shared" si="116"/>
        <v>-5.3161444662164214E-5</v>
      </c>
      <c r="Y292" s="9">
        <f t="shared" si="97"/>
        <v>3.5928423890885242E-5</v>
      </c>
      <c r="Z292" s="17">
        <f t="shared" si="109"/>
        <v>102.07712919309456</v>
      </c>
      <c r="AA292" s="17">
        <f t="shared" si="110"/>
        <v>103.1641960682978</v>
      </c>
      <c r="AB292" s="17">
        <f t="shared" si="111"/>
        <v>102.08255604924895</v>
      </c>
      <c r="AC292" s="17">
        <f t="shared" si="111"/>
        <v>103.16597392966942</v>
      </c>
      <c r="AD292" s="17"/>
      <c r="AE292" s="15">
        <v>42952</v>
      </c>
      <c r="AF292" s="9">
        <v>62134.58</v>
      </c>
      <c r="AG292" s="16">
        <f t="shared" si="112"/>
        <v>0</v>
      </c>
      <c r="AH292" s="17">
        <f t="shared" si="113"/>
        <v>102.54034763450926</v>
      </c>
      <c r="AI292" s="17"/>
      <c r="AJ292" s="17"/>
      <c r="AK292" s="15">
        <v>42952</v>
      </c>
      <c r="AL292" s="9">
        <v>40022.400000000001</v>
      </c>
      <c r="AM292" s="16">
        <f t="shared" si="114"/>
        <v>0</v>
      </c>
      <c r="AN292" s="17">
        <f t="shared" si="115"/>
        <v>103.2949420258995</v>
      </c>
      <c r="AO292" s="17"/>
      <c r="AP292" s="17"/>
      <c r="AQ292" s="9">
        <f t="shared" si="98"/>
        <v>101.69381857600624</v>
      </c>
      <c r="AR292" s="9">
        <f t="shared" si="99"/>
        <v>103.2949420258995</v>
      </c>
      <c r="AS292" s="9">
        <f t="shared" si="100"/>
        <v>102.70879316873898</v>
      </c>
      <c r="AT292" s="17"/>
      <c r="AU292" s="17"/>
      <c r="AV292" s="17"/>
      <c r="AW292" s="17"/>
    </row>
    <row r="293" spans="2:49" x14ac:dyDescent="0.2">
      <c r="B293" s="15">
        <v>42953</v>
      </c>
      <c r="C293" s="9">
        <v>36211.440000000002</v>
      </c>
      <c r="D293" s="16">
        <f t="shared" si="101"/>
        <v>0</v>
      </c>
      <c r="E293" s="17">
        <f t="shared" si="102"/>
        <v>101.69381857600624</v>
      </c>
      <c r="G293" s="15">
        <v>42953</v>
      </c>
      <c r="H293" s="9">
        <v>36136.949999999997</v>
      </c>
      <c r="I293" s="16">
        <f t="shared" si="103"/>
        <v>0</v>
      </c>
      <c r="J293" s="17">
        <f t="shared" si="104"/>
        <v>103.04375423444637</v>
      </c>
      <c r="L293" s="15">
        <v>42953</v>
      </c>
      <c r="M293" s="9">
        <v>39989.35</v>
      </c>
      <c r="N293" s="16">
        <f t="shared" si="105"/>
        <v>0</v>
      </c>
      <c r="O293" s="17">
        <f t="shared" si="106"/>
        <v>102.62191843747314</v>
      </c>
      <c r="Q293" s="15">
        <v>42953</v>
      </c>
      <c r="R293" s="9">
        <v>37858.07</v>
      </c>
      <c r="S293" s="16">
        <f t="shared" si="107"/>
        <v>0</v>
      </c>
      <c r="T293" s="17">
        <f t="shared" si="108"/>
        <v>103.05797810409936</v>
      </c>
      <c r="V293" s="15">
        <v>42953</v>
      </c>
      <c r="W293" s="9">
        <v>1504.7</v>
      </c>
      <c r="X293" s="16">
        <f t="shared" si="116"/>
        <v>-4.6518737082723582E-5</v>
      </c>
      <c r="Y293" s="9">
        <f t="shared" si="97"/>
        <v>3.5928423890885242E-5</v>
      </c>
      <c r="Z293" s="17">
        <f t="shared" si="109"/>
        <v>102.07238069395947</v>
      </c>
      <c r="AA293" s="17">
        <f t="shared" si="110"/>
        <v>103.16310352715125</v>
      </c>
      <c r="AB293" s="17">
        <f t="shared" si="111"/>
        <v>102.07712919309456</v>
      </c>
      <c r="AC293" s="17">
        <f t="shared" si="111"/>
        <v>103.1641960682978</v>
      </c>
      <c r="AD293" s="17"/>
      <c r="AE293" s="15">
        <v>42953</v>
      </c>
      <c r="AF293" s="9">
        <v>62134.58</v>
      </c>
      <c r="AG293" s="16">
        <f t="shared" si="112"/>
        <v>0</v>
      </c>
      <c r="AH293" s="17">
        <f t="shared" si="113"/>
        <v>102.54034763450926</v>
      </c>
      <c r="AI293" s="17"/>
      <c r="AJ293" s="17"/>
      <c r="AK293" s="15">
        <v>42953</v>
      </c>
      <c r="AL293" s="9">
        <v>40022.400000000001</v>
      </c>
      <c r="AM293" s="16">
        <f t="shared" si="114"/>
        <v>0</v>
      </c>
      <c r="AN293" s="17">
        <f t="shared" si="115"/>
        <v>103.2949420258995</v>
      </c>
      <c r="AO293" s="17"/>
      <c r="AP293" s="17"/>
      <c r="AQ293" s="9">
        <f t="shared" si="98"/>
        <v>101.69381857600624</v>
      </c>
      <c r="AR293" s="9">
        <f t="shared" si="99"/>
        <v>103.2949420258995</v>
      </c>
      <c r="AS293" s="9">
        <f t="shared" si="100"/>
        <v>102.70879316873898</v>
      </c>
      <c r="AT293" s="17"/>
      <c r="AU293" s="17"/>
      <c r="AV293" s="17"/>
      <c r="AW293" s="17"/>
    </row>
    <row r="294" spans="2:49" x14ac:dyDescent="0.2">
      <c r="B294" s="15">
        <v>42954</v>
      </c>
      <c r="C294" s="9">
        <v>36176.89</v>
      </c>
      <c r="D294" s="16">
        <f t="shared" si="101"/>
        <v>-9.5411836701342345E-4</v>
      </c>
      <c r="E294" s="17">
        <f t="shared" si="102"/>
        <v>101.59679063589114</v>
      </c>
      <c r="G294" s="15">
        <v>42954</v>
      </c>
      <c r="H294" s="9">
        <v>36092.5</v>
      </c>
      <c r="I294" s="16">
        <f t="shared" si="103"/>
        <v>-1.230042933894504E-3</v>
      </c>
      <c r="J294" s="17">
        <f t="shared" si="104"/>
        <v>102.91700599266832</v>
      </c>
      <c r="L294" s="15">
        <v>42954</v>
      </c>
      <c r="M294" s="9">
        <v>39937.29</v>
      </c>
      <c r="N294" s="16">
        <f t="shared" si="105"/>
        <v>-1.3018466166616616E-3</v>
      </c>
      <c r="O294" s="17">
        <f t="shared" si="106"/>
        <v>102.48832044015998</v>
      </c>
      <c r="Q294" s="15">
        <v>42954</v>
      </c>
      <c r="R294" s="9">
        <v>37809.22</v>
      </c>
      <c r="S294" s="16">
        <f t="shared" si="107"/>
        <v>-1.290345757192557E-3</v>
      </c>
      <c r="T294" s="17">
        <f t="shared" si="108"/>
        <v>102.92499767930789</v>
      </c>
      <c r="V294" s="15">
        <v>42954</v>
      </c>
      <c r="W294" s="9">
        <v>1502.37</v>
      </c>
      <c r="X294" s="16">
        <f t="shared" si="116"/>
        <v>-1.5484814248688528E-3</v>
      </c>
      <c r="Y294" s="9">
        <f t="shared" si="97"/>
        <v>3.5928423890885242E-5</v>
      </c>
      <c r="Z294" s="17">
        <f t="shared" si="109"/>
        <v>101.91432350846273</v>
      </c>
      <c r="AA294" s="17">
        <f t="shared" si="110"/>
        <v>103.00706386532106</v>
      </c>
      <c r="AB294" s="17">
        <f t="shared" si="111"/>
        <v>102.07238069395947</v>
      </c>
      <c r="AC294" s="17">
        <f t="shared" si="111"/>
        <v>103.16310352715125</v>
      </c>
      <c r="AD294" s="17"/>
      <c r="AE294" s="15">
        <v>42954</v>
      </c>
      <c r="AF294" s="9">
        <v>62055.28</v>
      </c>
      <c r="AG294" s="16">
        <f t="shared" si="112"/>
        <v>-1.2762619462464153E-3</v>
      </c>
      <c r="AH294" s="17">
        <f t="shared" si="113"/>
        <v>102.40947929086846</v>
      </c>
      <c r="AI294" s="17"/>
      <c r="AJ294" s="17"/>
      <c r="AK294" s="15">
        <v>42954</v>
      </c>
      <c r="AL294" s="9">
        <v>39975.65</v>
      </c>
      <c r="AM294" s="16">
        <f t="shared" si="114"/>
        <v>-1.1680958663148333E-3</v>
      </c>
      <c r="AN294" s="17">
        <f t="shared" si="115"/>
        <v>103.17428363110781</v>
      </c>
      <c r="AO294" s="17"/>
      <c r="AP294" s="17"/>
      <c r="AQ294" s="9">
        <f t="shared" si="98"/>
        <v>101.59679063589114</v>
      </c>
      <c r="AR294" s="9">
        <f t="shared" si="99"/>
        <v>103.17428363110781</v>
      </c>
      <c r="AS294" s="9">
        <f t="shared" si="100"/>
        <v>102.58514627833394</v>
      </c>
      <c r="AT294" s="17"/>
      <c r="AU294" s="17"/>
      <c r="AV294" s="17"/>
      <c r="AW294" s="17"/>
    </row>
    <row r="295" spans="2:49" x14ac:dyDescent="0.2">
      <c r="B295" s="15">
        <v>42955</v>
      </c>
      <c r="C295" s="9">
        <v>36135.269999999997</v>
      </c>
      <c r="D295" s="16">
        <f t="shared" si="101"/>
        <v>-1.1504582068829761E-3</v>
      </c>
      <c r="E295" s="17">
        <f t="shared" si="102"/>
        <v>101.4799077743111</v>
      </c>
      <c r="G295" s="15">
        <v>42955</v>
      </c>
      <c r="H295" s="9">
        <v>36066.300000000003</v>
      </c>
      <c r="I295" s="16">
        <f t="shared" si="103"/>
        <v>-7.2591258571719219E-4</v>
      </c>
      <c r="J295" s="17">
        <f t="shared" si="104"/>
        <v>102.84229724273391</v>
      </c>
      <c r="L295" s="15">
        <v>42955</v>
      </c>
      <c r="M295" s="9">
        <v>39897.97</v>
      </c>
      <c r="N295" s="16">
        <f t="shared" si="105"/>
        <v>-9.8454351810051133E-4</v>
      </c>
      <c r="O295" s="17">
        <f t="shared" si="106"/>
        <v>102.38741622858961</v>
      </c>
      <c r="Q295" s="15">
        <v>42955</v>
      </c>
      <c r="R295" s="9">
        <v>37775.43</v>
      </c>
      <c r="S295" s="16">
        <f t="shared" si="107"/>
        <v>-8.9369735741706702E-4</v>
      </c>
      <c r="T295" s="17">
        <f t="shared" si="108"/>
        <v>102.83301388086974</v>
      </c>
      <c r="V295" s="15">
        <v>42955</v>
      </c>
      <c r="W295" s="9">
        <v>1502.6</v>
      </c>
      <c r="X295" s="16">
        <f t="shared" si="116"/>
        <v>1.5309144884412262E-4</v>
      </c>
      <c r="Y295" s="9">
        <f t="shared" si="97"/>
        <v>3.5928423890885242E-5</v>
      </c>
      <c r="Z295" s="17">
        <f t="shared" si="109"/>
        <v>101.92992571990661</v>
      </c>
      <c r="AA295" s="17">
        <f t="shared" si="110"/>
        <v>103.02653424742368</v>
      </c>
      <c r="AB295" s="17">
        <f t="shared" si="111"/>
        <v>101.91432350846273</v>
      </c>
      <c r="AC295" s="17">
        <f t="shared" si="111"/>
        <v>103.00706386532106</v>
      </c>
      <c r="AD295" s="17"/>
      <c r="AE295" s="15">
        <v>42955</v>
      </c>
      <c r="AF295" s="9">
        <v>61993.17</v>
      </c>
      <c r="AG295" s="16">
        <f t="shared" si="112"/>
        <v>-1.000881794425923E-3</v>
      </c>
      <c r="AH295" s="17">
        <f t="shared" si="113"/>
        <v>102.30697950746959</v>
      </c>
      <c r="AI295" s="17"/>
      <c r="AJ295" s="17"/>
      <c r="AK295" s="15">
        <v>42955</v>
      </c>
      <c r="AL295" s="9">
        <v>39953.67</v>
      </c>
      <c r="AM295" s="16">
        <f t="shared" si="114"/>
        <v>-5.4983471188096988E-4</v>
      </c>
      <c r="AN295" s="17">
        <f t="shared" si="115"/>
        <v>103.11755482859398</v>
      </c>
      <c r="AO295" s="17"/>
      <c r="AP295" s="17"/>
      <c r="AQ295" s="9">
        <f t="shared" si="98"/>
        <v>101.4799077743111</v>
      </c>
      <c r="AR295" s="9">
        <f t="shared" si="99"/>
        <v>103.11755482859398</v>
      </c>
      <c r="AS295" s="9">
        <f t="shared" si="100"/>
        <v>102.49452824376131</v>
      </c>
      <c r="AT295" s="17"/>
      <c r="AU295" s="17"/>
      <c r="AV295" s="17"/>
      <c r="AW295" s="17"/>
    </row>
    <row r="296" spans="2:49" x14ac:dyDescent="0.2">
      <c r="B296" s="15">
        <v>42956</v>
      </c>
      <c r="C296" s="9">
        <v>36150.339999999997</v>
      </c>
      <c r="D296" s="16">
        <f t="shared" si="101"/>
        <v>4.1704406802556271E-4</v>
      </c>
      <c r="E296" s="17">
        <f t="shared" si="102"/>
        <v>101.52222936787216</v>
      </c>
      <c r="G296" s="15">
        <v>42956</v>
      </c>
      <c r="H296" s="9">
        <v>36093.75</v>
      </c>
      <c r="I296" s="16">
        <f t="shared" si="103"/>
        <v>7.6109831061121902E-4</v>
      </c>
      <c r="J296" s="17">
        <f t="shared" si="104"/>
        <v>102.92057034142472</v>
      </c>
      <c r="L296" s="15">
        <v>42956</v>
      </c>
      <c r="M296" s="9">
        <v>39936.99</v>
      </c>
      <c r="N296" s="16">
        <f t="shared" si="105"/>
        <v>9.779946197763234E-4</v>
      </c>
      <c r="O296" s="17">
        <f t="shared" si="106"/>
        <v>102.48755057079397</v>
      </c>
      <c r="Q296" s="15">
        <v>42956</v>
      </c>
      <c r="R296" s="9">
        <v>37812.089999999997</v>
      </c>
      <c r="S296" s="16">
        <f t="shared" si="107"/>
        <v>9.704720766909869E-4</v>
      </c>
      <c r="T296" s="17">
        <f t="shared" si="108"/>
        <v>102.93281044940311</v>
      </c>
      <c r="V296" s="15">
        <v>42956</v>
      </c>
      <c r="W296" s="9">
        <v>1501.59</v>
      </c>
      <c r="X296" s="16">
        <f t="shared" si="116"/>
        <v>-6.7216824171434375E-4</v>
      </c>
      <c r="Y296" s="9">
        <f t="shared" si="97"/>
        <v>3.5928423890885242E-5</v>
      </c>
      <c r="Z296" s="17">
        <f t="shared" si="109"/>
        <v>101.86141166095739</v>
      </c>
      <c r="AA296" s="17">
        <f t="shared" si="110"/>
        <v>102.96098466404312</v>
      </c>
      <c r="AB296" s="17">
        <f t="shared" si="111"/>
        <v>101.92992571990661</v>
      </c>
      <c r="AC296" s="17">
        <f t="shared" si="111"/>
        <v>103.02653424742368</v>
      </c>
      <c r="AD296" s="17"/>
      <c r="AE296" s="15">
        <v>42956</v>
      </c>
      <c r="AF296" s="9">
        <v>62035.82</v>
      </c>
      <c r="AG296" s="16">
        <f t="shared" si="112"/>
        <v>6.8797901446249199E-4</v>
      </c>
      <c r="AH296" s="17">
        <f t="shared" si="113"/>
        <v>102.37736456240377</v>
      </c>
      <c r="AI296" s="17"/>
      <c r="AJ296" s="17"/>
      <c r="AK296" s="15">
        <v>42956</v>
      </c>
      <c r="AL296" s="9">
        <v>40000.22</v>
      </c>
      <c r="AM296" s="16">
        <f t="shared" si="114"/>
        <v>1.1650994764687006E-3</v>
      </c>
      <c r="AN296" s="17">
        <f t="shared" si="115"/>
        <v>103.23769703773951</v>
      </c>
      <c r="AO296" s="17"/>
      <c r="AP296" s="17"/>
      <c r="AQ296" s="9">
        <f t="shared" si="98"/>
        <v>101.52222936787216</v>
      </c>
      <c r="AR296" s="9">
        <f t="shared" si="99"/>
        <v>103.23769703773951</v>
      </c>
      <c r="AS296" s="9">
        <f t="shared" si="100"/>
        <v>102.57970372160621</v>
      </c>
      <c r="AT296" s="17"/>
      <c r="AU296" s="17"/>
      <c r="AV296" s="17"/>
      <c r="AW296" s="17"/>
    </row>
    <row r="297" spans="2:49" x14ac:dyDescent="0.2">
      <c r="B297" s="15">
        <v>42957</v>
      </c>
      <c r="C297" s="9">
        <v>36119.199999999997</v>
      </c>
      <c r="D297" s="16">
        <f t="shared" si="101"/>
        <v>-8.6140268666901054E-4</v>
      </c>
      <c r="E297" s="17">
        <f t="shared" si="102"/>
        <v>101.43477784673804</v>
      </c>
      <c r="G297" s="15">
        <v>42957</v>
      </c>
      <c r="H297" s="9">
        <v>36065.699999999997</v>
      </c>
      <c r="I297" s="16">
        <f t="shared" si="103"/>
        <v>-7.7714285714292064E-4</v>
      </c>
      <c r="J297" s="17">
        <f t="shared" si="104"/>
        <v>102.84058635533081</v>
      </c>
      <c r="L297" s="15">
        <v>42957</v>
      </c>
      <c r="M297" s="9">
        <v>39893.550000000003</v>
      </c>
      <c r="N297" s="16">
        <f t="shared" si="105"/>
        <v>-1.0877134205655725E-3</v>
      </c>
      <c r="O297" s="17">
        <f t="shared" si="106"/>
        <v>102.37607348659722</v>
      </c>
      <c r="Q297" s="15">
        <v>42957</v>
      </c>
      <c r="R297" s="9">
        <v>37781.51</v>
      </c>
      <c r="S297" s="16">
        <f t="shared" si="107"/>
        <v>-8.0873604183195891E-4</v>
      </c>
      <c r="T297" s="17">
        <f t="shared" si="108"/>
        <v>102.84956497570562</v>
      </c>
      <c r="V297" s="15">
        <v>42957</v>
      </c>
      <c r="W297" s="9">
        <v>1501.3</v>
      </c>
      <c r="X297" s="16">
        <f t="shared" si="116"/>
        <v>-1.9312861699927186E-4</v>
      </c>
      <c r="Y297" s="9">
        <f t="shared" si="97"/>
        <v>3.5928423890885242E-5</v>
      </c>
      <c r="Z297" s="17">
        <f t="shared" si="109"/>
        <v>101.84173930739772</v>
      </c>
      <c r="AA297" s="17">
        <f t="shared" si="110"/>
        <v>102.94479917737131</v>
      </c>
      <c r="AB297" s="17">
        <f t="shared" si="111"/>
        <v>101.86141166095739</v>
      </c>
      <c r="AC297" s="17">
        <f t="shared" si="111"/>
        <v>102.96098466404312</v>
      </c>
      <c r="AD297" s="17"/>
      <c r="AE297" s="15">
        <v>42957</v>
      </c>
      <c r="AF297" s="9">
        <v>61995.47</v>
      </c>
      <c r="AG297" s="16">
        <f t="shared" si="112"/>
        <v>-6.5043067053838222E-4</v>
      </c>
      <c r="AH297" s="17">
        <f t="shared" si="113"/>
        <v>102.31077518452349</v>
      </c>
      <c r="AI297" s="17"/>
      <c r="AJ297" s="17"/>
      <c r="AK297" s="15">
        <v>42957</v>
      </c>
      <c r="AL297" s="9">
        <v>39974.21</v>
      </c>
      <c r="AM297" s="16">
        <f t="shared" si="114"/>
        <v>-6.5024642364475138E-4</v>
      </c>
      <c r="AN297" s="17">
        <f t="shared" si="115"/>
        <v>103.17056709445539</v>
      </c>
      <c r="AO297" s="17"/>
      <c r="AP297" s="17"/>
      <c r="AQ297" s="9">
        <f t="shared" si="98"/>
        <v>101.43477784673804</v>
      </c>
      <c r="AR297" s="9">
        <f t="shared" si="99"/>
        <v>103.17056709445539</v>
      </c>
      <c r="AS297" s="9">
        <f t="shared" si="100"/>
        <v>102.49705749055845</v>
      </c>
      <c r="AT297" s="17"/>
      <c r="AU297" s="17"/>
      <c r="AV297" s="17"/>
      <c r="AW297" s="17"/>
    </row>
    <row r="298" spans="2:49" x14ac:dyDescent="0.2">
      <c r="B298" s="15">
        <v>42958</v>
      </c>
      <c r="C298" s="9">
        <v>36100.379999999997</v>
      </c>
      <c r="D298" s="16">
        <f t="shared" si="101"/>
        <v>-5.2105251500589311E-4</v>
      </c>
      <c r="E298" s="17">
        <f t="shared" si="102"/>
        <v>101.38192500063194</v>
      </c>
      <c r="G298" s="15">
        <v>42958</v>
      </c>
      <c r="H298" s="9">
        <v>36040.04</v>
      </c>
      <c r="I298" s="16">
        <f t="shared" si="103"/>
        <v>-7.114793280040832E-4</v>
      </c>
      <c r="J298" s="17">
        <f t="shared" si="104"/>
        <v>102.76741740405917</v>
      </c>
      <c r="L298" s="15">
        <v>42958</v>
      </c>
      <c r="M298" s="9">
        <v>39864.39</v>
      </c>
      <c r="N298" s="16">
        <f t="shared" si="105"/>
        <v>-7.3094522798811123E-4</v>
      </c>
      <c r="O298" s="17">
        <f t="shared" si="106"/>
        <v>102.30124218422203</v>
      </c>
      <c r="Q298" s="15">
        <v>42958</v>
      </c>
      <c r="R298" s="9">
        <v>37763.32</v>
      </c>
      <c r="S298" s="16">
        <f t="shared" si="107"/>
        <v>-4.8145243533148641E-4</v>
      </c>
      <c r="T298" s="17">
        <f t="shared" si="108"/>
        <v>102.80004780217529</v>
      </c>
      <c r="V298" s="15">
        <v>42958</v>
      </c>
      <c r="W298" s="9">
        <v>1503.75</v>
      </c>
      <c r="X298" s="16">
        <f t="shared" si="116"/>
        <v>1.6319190035303244E-3</v>
      </c>
      <c r="Y298" s="9">
        <f t="shared" si="97"/>
        <v>3.5928423890885242E-5</v>
      </c>
      <c r="Z298" s="17">
        <f t="shared" si="109"/>
        <v>102.00793677712603</v>
      </c>
      <c r="AA298" s="17">
        <f t="shared" si="110"/>
        <v>103.11649539584567</v>
      </c>
      <c r="AB298" s="17">
        <f t="shared" si="111"/>
        <v>101.84173930739772</v>
      </c>
      <c r="AC298" s="17">
        <f t="shared" si="111"/>
        <v>102.94479917737131</v>
      </c>
      <c r="AD298" s="17"/>
      <c r="AE298" s="15">
        <v>42958</v>
      </c>
      <c r="AF298" s="9">
        <v>61960.15</v>
      </c>
      <c r="AG298" s="16">
        <f t="shared" si="112"/>
        <v>-5.6971904560121356E-4</v>
      </c>
      <c r="AH298" s="17">
        <f t="shared" si="113"/>
        <v>102.25248678733064</v>
      </c>
      <c r="AI298" s="17"/>
      <c r="AJ298" s="17"/>
      <c r="AK298" s="15">
        <v>42958</v>
      </c>
      <c r="AL298" s="9">
        <v>39945.410000000003</v>
      </c>
      <c r="AM298" s="16">
        <f t="shared" si="114"/>
        <v>-7.2046451949880908E-4</v>
      </c>
      <c r="AN298" s="17">
        <f t="shared" si="115"/>
        <v>103.09623636140726</v>
      </c>
      <c r="AO298" s="17"/>
      <c r="AP298" s="17"/>
      <c r="AQ298" s="9">
        <f t="shared" si="98"/>
        <v>101.38192500063194</v>
      </c>
      <c r="AR298" s="9">
        <f t="shared" si="99"/>
        <v>103.09623636140726</v>
      </c>
      <c r="AS298" s="9">
        <f t="shared" si="100"/>
        <v>102.43322592330439</v>
      </c>
      <c r="AT298" s="17"/>
      <c r="AU298" s="17"/>
      <c r="AV298" s="17"/>
      <c r="AW298" s="17"/>
    </row>
    <row r="299" spans="2:49" x14ac:dyDescent="0.2">
      <c r="B299" s="15">
        <v>42959</v>
      </c>
      <c r="C299" s="9">
        <v>36100.379999999997</v>
      </c>
      <c r="D299" s="16">
        <f t="shared" si="101"/>
        <v>0</v>
      </c>
      <c r="E299" s="17">
        <f t="shared" si="102"/>
        <v>101.38192500063194</v>
      </c>
      <c r="G299" s="15">
        <v>42959</v>
      </c>
      <c r="H299" s="9">
        <v>36040.04</v>
      </c>
      <c r="I299" s="16">
        <f t="shared" si="103"/>
        <v>0</v>
      </c>
      <c r="J299" s="17">
        <f t="shared" si="104"/>
        <v>102.76741740405917</v>
      </c>
      <c r="L299" s="15">
        <v>42959</v>
      </c>
      <c r="M299" s="9">
        <v>39864.39</v>
      </c>
      <c r="N299" s="16">
        <f t="shared" si="105"/>
        <v>0</v>
      </c>
      <c r="O299" s="17">
        <f t="shared" si="106"/>
        <v>102.30124218422203</v>
      </c>
      <c r="Q299" s="15">
        <v>42959</v>
      </c>
      <c r="R299" s="9">
        <v>37763.32</v>
      </c>
      <c r="S299" s="16">
        <f t="shared" si="107"/>
        <v>0</v>
      </c>
      <c r="T299" s="17">
        <f t="shared" si="108"/>
        <v>102.80004780217529</v>
      </c>
      <c r="V299" s="15">
        <v>42959</v>
      </c>
      <c r="W299" s="9">
        <v>1503.87</v>
      </c>
      <c r="X299" s="16">
        <f t="shared" si="116"/>
        <v>7.9800498753002103E-5</v>
      </c>
      <c r="Y299" s="9">
        <f t="shared" si="97"/>
        <v>3.5928423890885242E-5</v>
      </c>
      <c r="Z299" s="17">
        <f t="shared" si="109"/>
        <v>102.01607706135761</v>
      </c>
      <c r="AA299" s="17">
        <f t="shared" si="110"/>
        <v>103.12842895676465</v>
      </c>
      <c r="AB299" s="17">
        <f t="shared" si="111"/>
        <v>102.00793677712603</v>
      </c>
      <c r="AC299" s="17">
        <f t="shared" si="111"/>
        <v>103.11649539584567</v>
      </c>
      <c r="AD299" s="17"/>
      <c r="AE299" s="15">
        <v>42959</v>
      </c>
      <c r="AF299" s="9">
        <v>61960.15</v>
      </c>
      <c r="AG299" s="16">
        <f t="shared" si="112"/>
        <v>0</v>
      </c>
      <c r="AH299" s="17">
        <f t="shared" si="113"/>
        <v>102.25248678733064</v>
      </c>
      <c r="AI299" s="17"/>
      <c r="AJ299" s="17"/>
      <c r="AK299" s="15">
        <v>42959</v>
      </c>
      <c r="AL299" s="9">
        <v>39945.410000000003</v>
      </c>
      <c r="AM299" s="16">
        <f t="shared" si="114"/>
        <v>0</v>
      </c>
      <c r="AN299" s="17">
        <f t="shared" si="115"/>
        <v>103.09623636140726</v>
      </c>
      <c r="AO299" s="17"/>
      <c r="AP299" s="17"/>
      <c r="AQ299" s="9">
        <f t="shared" si="98"/>
        <v>101.38192500063194</v>
      </c>
      <c r="AR299" s="9">
        <f t="shared" si="99"/>
        <v>103.09623636140726</v>
      </c>
      <c r="AS299" s="9">
        <f t="shared" si="100"/>
        <v>102.43322592330439</v>
      </c>
      <c r="AT299" s="17"/>
      <c r="AU299" s="17"/>
      <c r="AV299" s="17"/>
      <c r="AW299" s="17"/>
    </row>
    <row r="300" spans="2:49" x14ac:dyDescent="0.2">
      <c r="B300" s="15">
        <v>42960</v>
      </c>
      <c r="C300" s="9">
        <v>36100.379999999997</v>
      </c>
      <c r="D300" s="16">
        <f t="shared" si="101"/>
        <v>0</v>
      </c>
      <c r="E300" s="17">
        <f t="shared" si="102"/>
        <v>101.38192500063194</v>
      </c>
      <c r="G300" s="15">
        <v>42960</v>
      </c>
      <c r="H300" s="9">
        <v>36040.04</v>
      </c>
      <c r="I300" s="16">
        <f t="shared" si="103"/>
        <v>0</v>
      </c>
      <c r="J300" s="17">
        <f t="shared" si="104"/>
        <v>102.76741740405917</v>
      </c>
      <c r="L300" s="15">
        <v>42960</v>
      </c>
      <c r="M300" s="9">
        <v>39864.39</v>
      </c>
      <c r="N300" s="16">
        <f t="shared" si="105"/>
        <v>0</v>
      </c>
      <c r="O300" s="17">
        <f t="shared" si="106"/>
        <v>102.30124218422203</v>
      </c>
      <c r="Q300" s="15">
        <v>42960</v>
      </c>
      <c r="R300" s="9">
        <v>37763.32</v>
      </c>
      <c r="S300" s="16">
        <f t="shared" si="107"/>
        <v>0</v>
      </c>
      <c r="T300" s="17">
        <f t="shared" si="108"/>
        <v>102.80004780217529</v>
      </c>
      <c r="V300" s="15">
        <v>42960</v>
      </c>
      <c r="W300" s="9">
        <v>1504.02</v>
      </c>
      <c r="X300" s="16">
        <f t="shared" si="116"/>
        <v>9.9742663927093744E-5</v>
      </c>
      <c r="Y300" s="9">
        <f t="shared" si="97"/>
        <v>3.5928423890885242E-5</v>
      </c>
      <c r="Z300" s="17">
        <f t="shared" si="109"/>
        <v>102.0262524166471</v>
      </c>
      <c r="AA300" s="17">
        <f t="shared" si="110"/>
        <v>103.14242050290618</v>
      </c>
      <c r="AB300" s="17">
        <f t="shared" si="111"/>
        <v>102.01607706135761</v>
      </c>
      <c r="AC300" s="17">
        <f t="shared" si="111"/>
        <v>103.12842895676465</v>
      </c>
      <c r="AD300" s="17"/>
      <c r="AE300" s="15">
        <v>42960</v>
      </c>
      <c r="AF300" s="9">
        <v>61960.15</v>
      </c>
      <c r="AG300" s="16">
        <f t="shared" si="112"/>
        <v>0</v>
      </c>
      <c r="AH300" s="17">
        <f t="shared" si="113"/>
        <v>102.25248678733064</v>
      </c>
      <c r="AI300" s="17"/>
      <c r="AJ300" s="17"/>
      <c r="AK300" s="15">
        <v>42960</v>
      </c>
      <c r="AL300" s="9">
        <v>39945.410000000003</v>
      </c>
      <c r="AM300" s="16">
        <f t="shared" si="114"/>
        <v>0</v>
      </c>
      <c r="AN300" s="17">
        <f t="shared" si="115"/>
        <v>103.09623636140726</v>
      </c>
      <c r="AO300" s="17"/>
      <c r="AP300" s="17"/>
      <c r="AQ300" s="9">
        <f t="shared" si="98"/>
        <v>101.38192500063194</v>
      </c>
      <c r="AR300" s="9">
        <f t="shared" si="99"/>
        <v>103.09623636140726</v>
      </c>
      <c r="AS300" s="9">
        <f t="shared" si="100"/>
        <v>102.43322592330439</v>
      </c>
      <c r="AT300" s="17"/>
      <c r="AU300" s="17"/>
      <c r="AV300" s="17"/>
      <c r="AW300" s="17"/>
    </row>
    <row r="301" spans="2:49" x14ac:dyDescent="0.2">
      <c r="B301" s="15">
        <v>42961</v>
      </c>
      <c r="C301" s="9">
        <v>36100.379999999997</v>
      </c>
      <c r="D301" s="16">
        <f t="shared" si="101"/>
        <v>0</v>
      </c>
      <c r="E301" s="17">
        <f t="shared" si="102"/>
        <v>101.38192500063194</v>
      </c>
      <c r="G301" s="15">
        <v>42961</v>
      </c>
      <c r="H301" s="9">
        <v>36040.04</v>
      </c>
      <c r="I301" s="16">
        <f t="shared" si="103"/>
        <v>0</v>
      </c>
      <c r="J301" s="17">
        <f t="shared" si="104"/>
        <v>102.76741740405917</v>
      </c>
      <c r="L301" s="15">
        <v>42961</v>
      </c>
      <c r="M301" s="9">
        <v>39864.39</v>
      </c>
      <c r="N301" s="16">
        <f t="shared" si="105"/>
        <v>0</v>
      </c>
      <c r="O301" s="17">
        <f t="shared" si="106"/>
        <v>102.30124218422203</v>
      </c>
      <c r="Q301" s="15">
        <v>42961</v>
      </c>
      <c r="R301" s="9">
        <v>37763.32</v>
      </c>
      <c r="S301" s="16">
        <f t="shared" si="107"/>
        <v>0</v>
      </c>
      <c r="T301" s="17">
        <f t="shared" si="108"/>
        <v>102.80004780217529</v>
      </c>
      <c r="V301" s="15">
        <v>42961</v>
      </c>
      <c r="W301" s="9">
        <v>1504.42</v>
      </c>
      <c r="X301" s="16">
        <f t="shared" si="116"/>
        <v>2.6595391018746639E-4</v>
      </c>
      <c r="Y301" s="9">
        <f t="shared" si="97"/>
        <v>3.5928423890885242E-5</v>
      </c>
      <c r="Z301" s="17">
        <f t="shared" si="109"/>
        <v>102.05338669741907</v>
      </c>
      <c r="AA301" s="17">
        <f t="shared" si="110"/>
        <v>103.17355737755008</v>
      </c>
      <c r="AB301" s="17">
        <f t="shared" si="111"/>
        <v>102.0262524166471</v>
      </c>
      <c r="AC301" s="17">
        <f t="shared" si="111"/>
        <v>103.14242050290618</v>
      </c>
      <c r="AD301" s="17"/>
      <c r="AE301" s="15">
        <v>42961</v>
      </c>
      <c r="AF301" s="9">
        <v>61960.15</v>
      </c>
      <c r="AG301" s="16">
        <f t="shared" si="112"/>
        <v>0</v>
      </c>
      <c r="AH301" s="17">
        <f t="shared" si="113"/>
        <v>102.25248678733064</v>
      </c>
      <c r="AI301" s="17"/>
      <c r="AJ301" s="17"/>
      <c r="AK301" s="15">
        <v>42961</v>
      </c>
      <c r="AL301" s="9">
        <v>39945.410000000003</v>
      </c>
      <c r="AM301" s="16">
        <f t="shared" si="114"/>
        <v>0</v>
      </c>
      <c r="AN301" s="17">
        <f t="shared" si="115"/>
        <v>103.09623636140726</v>
      </c>
      <c r="AO301" s="17"/>
      <c r="AP301" s="17"/>
      <c r="AQ301" s="9">
        <f t="shared" si="98"/>
        <v>101.38192500063194</v>
      </c>
      <c r="AR301" s="9">
        <f t="shared" si="99"/>
        <v>103.09623636140726</v>
      </c>
      <c r="AS301" s="9">
        <f t="shared" si="100"/>
        <v>102.43322592330439</v>
      </c>
      <c r="AT301" s="17"/>
      <c r="AU301" s="17"/>
      <c r="AV301" s="17"/>
      <c r="AW301" s="17"/>
    </row>
    <row r="302" spans="2:49" x14ac:dyDescent="0.2">
      <c r="B302" s="15">
        <v>42962</v>
      </c>
      <c r="C302" s="9">
        <v>36172.14</v>
      </c>
      <c r="D302" s="16">
        <f t="shared" si="101"/>
        <v>1.987790710236359E-3</v>
      </c>
      <c r="E302" s="17">
        <f t="shared" si="102"/>
        <v>101.58345104933407</v>
      </c>
      <c r="G302" s="15">
        <v>42962</v>
      </c>
      <c r="H302" s="9">
        <v>36111.279999999999</v>
      </c>
      <c r="I302" s="16">
        <f t="shared" si="103"/>
        <v>1.9766903699329763E-3</v>
      </c>
      <c r="J302" s="17">
        <f t="shared" si="104"/>
        <v>102.97055676838465</v>
      </c>
      <c r="L302" s="15">
        <v>42962</v>
      </c>
      <c r="M302" s="9">
        <v>39944.54</v>
      </c>
      <c r="N302" s="16">
        <f t="shared" si="105"/>
        <v>2.0105663224747605E-3</v>
      </c>
      <c r="O302" s="17">
        <f t="shared" si="106"/>
        <v>102.50692561650496</v>
      </c>
      <c r="Q302" s="15">
        <v>42962</v>
      </c>
      <c r="R302" s="9">
        <v>37837.08</v>
      </c>
      <c r="S302" s="16">
        <f t="shared" si="107"/>
        <v>1.9532180962902324E-3</v>
      </c>
      <c r="T302" s="17">
        <f t="shared" si="108"/>
        <v>103.00083871584199</v>
      </c>
      <c r="V302" s="15">
        <v>42962</v>
      </c>
      <c r="W302" s="9">
        <v>1504.55</v>
      </c>
      <c r="X302" s="16">
        <f t="shared" si="116"/>
        <v>8.6412039191019474E-5</v>
      </c>
      <c r="Y302" s="9">
        <f t="shared" si="97"/>
        <v>3.5928423890885242E-5</v>
      </c>
      <c r="Z302" s="17">
        <f t="shared" si="109"/>
        <v>102.06220533866994</v>
      </c>
      <c r="AA302" s="17">
        <f t="shared" si="110"/>
        <v>103.18617967833745</v>
      </c>
      <c r="AB302" s="17">
        <f t="shared" si="111"/>
        <v>102.05338669741907</v>
      </c>
      <c r="AC302" s="17">
        <f t="shared" si="111"/>
        <v>103.17355737755008</v>
      </c>
      <c r="AD302" s="17"/>
      <c r="AE302" s="15">
        <v>42962</v>
      </c>
      <c r="AF302" s="9">
        <v>62079.93</v>
      </c>
      <c r="AG302" s="16">
        <f t="shared" si="112"/>
        <v>1.9331780184521641E-3</v>
      </c>
      <c r="AH302" s="17">
        <f t="shared" si="113"/>
        <v>102.45015904711998</v>
      </c>
      <c r="AI302" s="17"/>
      <c r="AK302" s="15">
        <v>42962</v>
      </c>
      <c r="AL302" s="9">
        <v>40020.71</v>
      </c>
      <c r="AM302" s="16">
        <f t="shared" si="114"/>
        <v>1.8850726529029416E-3</v>
      </c>
      <c r="AN302" s="17">
        <f t="shared" si="115"/>
        <v>103.29058025718938</v>
      </c>
      <c r="AO302" s="17"/>
      <c r="AP302" s="17"/>
      <c r="AQ302" s="9">
        <f t="shared" si="98"/>
        <v>101.58345104933407</v>
      </c>
      <c r="AR302" s="9">
        <f t="shared" si="99"/>
        <v>103.29058025718938</v>
      </c>
      <c r="AS302" s="9">
        <f t="shared" si="100"/>
        <v>102.6337519090625</v>
      </c>
    </row>
    <row r="303" spans="2:49" x14ac:dyDescent="0.2">
      <c r="B303" s="15">
        <v>42963</v>
      </c>
      <c r="C303" s="9">
        <v>36195.19</v>
      </c>
      <c r="D303" s="16">
        <f t="shared" si="101"/>
        <v>6.3723075272847929E-4</v>
      </c>
      <c r="E303" s="17">
        <f t="shared" si="102"/>
        <v>101.64818314831099</v>
      </c>
      <c r="G303" s="15">
        <v>42963</v>
      </c>
      <c r="H303" s="9">
        <v>36111.279999999999</v>
      </c>
      <c r="I303" s="16">
        <f t="shared" si="103"/>
        <v>0</v>
      </c>
      <c r="J303" s="17">
        <f t="shared" si="104"/>
        <v>102.97055676838465</v>
      </c>
      <c r="L303" s="15">
        <v>42963</v>
      </c>
      <c r="M303" s="9">
        <v>39973.56</v>
      </c>
      <c r="N303" s="16">
        <f t="shared" si="105"/>
        <v>7.2650730237455718E-4</v>
      </c>
      <c r="O303" s="17">
        <f t="shared" si="106"/>
        <v>102.58139764650932</v>
      </c>
      <c r="Q303" s="15">
        <v>42963</v>
      </c>
      <c r="R303" s="9">
        <v>37870.949999999997</v>
      </c>
      <c r="S303" s="16">
        <f t="shared" si="107"/>
        <v>8.9515364293424327E-4</v>
      </c>
      <c r="T303" s="17">
        <f t="shared" si="108"/>
        <v>103.09304029184376</v>
      </c>
      <c r="V303" s="15">
        <v>42963</v>
      </c>
      <c r="W303" s="9">
        <v>1504.25</v>
      </c>
      <c r="X303" s="16">
        <f t="shared" si="116"/>
        <v>-1.9939516799039048E-4</v>
      </c>
      <c r="Y303" s="9">
        <f t="shared" si="97"/>
        <v>3.5928423890885242E-5</v>
      </c>
      <c r="Z303" s="17">
        <f t="shared" si="109"/>
        <v>102.04185462809097</v>
      </c>
      <c r="AA303" s="17">
        <f t="shared" si="110"/>
        <v>103.16931216950937</v>
      </c>
      <c r="AB303" s="17">
        <f t="shared" si="111"/>
        <v>102.06220533866994</v>
      </c>
      <c r="AC303" s="17">
        <f t="shared" si="111"/>
        <v>103.18617967833745</v>
      </c>
      <c r="AD303" s="17"/>
      <c r="AE303" s="15">
        <v>42963</v>
      </c>
      <c r="AF303" s="9">
        <v>62123.58</v>
      </c>
      <c r="AG303" s="16">
        <f t="shared" si="112"/>
        <v>7.0312579282871823E-4</v>
      </c>
      <c r="AH303" s="17">
        <f t="shared" si="113"/>
        <v>102.52219439642542</v>
      </c>
      <c r="AI303" s="17"/>
      <c r="AK303" s="15">
        <v>42963</v>
      </c>
      <c r="AL303" s="9">
        <v>40050.67</v>
      </c>
      <c r="AM303" s="16">
        <f t="shared" si="114"/>
        <v>7.4861240592682954E-4</v>
      </c>
      <c r="AN303" s="17">
        <f t="shared" si="115"/>
        <v>103.36790486698528</v>
      </c>
      <c r="AO303" s="17"/>
      <c r="AP303" s="17"/>
      <c r="AQ303" s="9">
        <f t="shared" si="98"/>
        <v>101.64818314831099</v>
      </c>
      <c r="AR303" s="9">
        <f t="shared" si="99"/>
        <v>103.36790486698528</v>
      </c>
      <c r="AS303" s="9">
        <f t="shared" si="100"/>
        <v>102.69721285307656</v>
      </c>
    </row>
    <row r="304" spans="2:49" x14ac:dyDescent="0.2">
      <c r="B304" s="15">
        <v>42964</v>
      </c>
      <c r="C304" s="9">
        <v>36199.33</v>
      </c>
      <c r="D304" s="16">
        <f t="shared" si="101"/>
        <v>1.1437983886808389E-4</v>
      </c>
      <c r="E304" s="17">
        <f t="shared" si="102"/>
        <v>101.65980965112072</v>
      </c>
      <c r="G304" s="15">
        <v>42964</v>
      </c>
      <c r="H304" s="9">
        <v>36111.279999999999</v>
      </c>
      <c r="I304" s="16">
        <f t="shared" si="103"/>
        <v>0</v>
      </c>
      <c r="J304" s="17">
        <f t="shared" si="104"/>
        <v>102.97055676838465</v>
      </c>
      <c r="L304" s="15">
        <v>42964</v>
      </c>
      <c r="M304" s="9">
        <v>39985.49</v>
      </c>
      <c r="N304" s="16">
        <f t="shared" si="105"/>
        <v>2.984472736478061E-4</v>
      </c>
      <c r="O304" s="17">
        <f t="shared" si="106"/>
        <v>102.61201278496389</v>
      </c>
      <c r="Q304" s="15">
        <v>42964</v>
      </c>
      <c r="R304" s="9">
        <v>37878.5</v>
      </c>
      <c r="S304" s="16">
        <f t="shared" si="107"/>
        <v>1.9936125183028786E-4</v>
      </c>
      <c r="T304" s="17">
        <f t="shared" si="108"/>
        <v>103.11359304941134</v>
      </c>
      <c r="V304" s="15">
        <v>42964</v>
      </c>
      <c r="W304" s="9">
        <v>1505.12</v>
      </c>
      <c r="X304" s="16">
        <f t="shared" si="116"/>
        <v>5.7836130962263255E-4</v>
      </c>
      <c r="Y304" s="9">
        <f t="shared" si="97"/>
        <v>3.5928423890885242E-5</v>
      </c>
      <c r="Z304" s="17">
        <f t="shared" si="109"/>
        <v>102.10087168877</v>
      </c>
      <c r="AA304" s="17">
        <f t="shared" si="110"/>
        <v>103.23268801878875</v>
      </c>
      <c r="AB304" s="17">
        <f t="shared" si="111"/>
        <v>102.04185462809097</v>
      </c>
      <c r="AC304" s="17">
        <f t="shared" si="111"/>
        <v>103.16931216950937</v>
      </c>
      <c r="AD304" s="17"/>
      <c r="AE304" s="15">
        <v>42964</v>
      </c>
      <c r="AF304" s="9">
        <v>62127.28</v>
      </c>
      <c r="AG304" s="16">
        <f t="shared" si="112"/>
        <v>5.9558705406193013E-5</v>
      </c>
      <c r="AH304" s="17">
        <f t="shared" si="113"/>
        <v>102.52830048559908</v>
      </c>
      <c r="AI304" s="17"/>
      <c r="AK304" s="15">
        <v>42964</v>
      </c>
      <c r="AL304" s="9">
        <v>40066.92</v>
      </c>
      <c r="AM304" s="16">
        <f t="shared" si="114"/>
        <v>4.0573603387916712E-4</v>
      </c>
      <c r="AN304" s="17">
        <f t="shared" si="115"/>
        <v>103.40984495073641</v>
      </c>
      <c r="AO304" s="17"/>
      <c r="AP304" s="17"/>
      <c r="AQ304" s="9">
        <f t="shared" si="98"/>
        <v>101.65980965112072</v>
      </c>
      <c r="AR304" s="9">
        <f t="shared" si="99"/>
        <v>103.40984495073641</v>
      </c>
      <c r="AS304" s="9">
        <f t="shared" si="100"/>
        <v>102.71568628170269</v>
      </c>
    </row>
    <row r="305" spans="2:45" x14ac:dyDescent="0.2">
      <c r="B305" s="15">
        <v>42965</v>
      </c>
      <c r="C305" s="9">
        <v>36201.050000000003</v>
      </c>
      <c r="D305" s="16">
        <f t="shared" si="101"/>
        <v>4.7514691570382794E-5</v>
      </c>
      <c r="E305" s="17">
        <f t="shared" si="102"/>
        <v>101.66463998562141</v>
      </c>
      <c r="G305" s="15">
        <v>42965</v>
      </c>
      <c r="H305" s="9">
        <v>36161.919999999998</v>
      </c>
      <c r="I305" s="16">
        <f t="shared" si="103"/>
        <v>1.4023319029399239E-3</v>
      </c>
      <c r="J305" s="17">
        <f t="shared" si="104"/>
        <v>103.11495566520445</v>
      </c>
      <c r="L305" s="15">
        <v>42965</v>
      </c>
      <c r="M305" s="9">
        <v>39989.01</v>
      </c>
      <c r="N305" s="16">
        <f t="shared" si="105"/>
        <v>8.8031933584087341E-5</v>
      </c>
      <c r="O305" s="17">
        <f t="shared" si="106"/>
        <v>102.62104591885831</v>
      </c>
      <c r="Q305" s="15">
        <v>42965</v>
      </c>
      <c r="R305" s="9">
        <v>37882.559999999998</v>
      </c>
      <c r="S305" s="16">
        <f t="shared" si="107"/>
        <v>1.071848146045884E-4</v>
      </c>
      <c r="T305" s="17">
        <f t="shared" si="108"/>
        <v>103.12464526076555</v>
      </c>
      <c r="V305" s="15">
        <v>42965</v>
      </c>
      <c r="W305" s="9">
        <v>1506.05</v>
      </c>
      <c r="X305" s="16">
        <f t="shared" si="116"/>
        <v>6.1789093228448166E-4</v>
      </c>
      <c r="Y305" s="9">
        <f t="shared" si="97"/>
        <v>3.5928423890885242E-5</v>
      </c>
      <c r="Z305" s="17">
        <f t="shared" si="109"/>
        <v>102.16395889156483</v>
      </c>
      <c r="AA305" s="17">
        <f t="shared" si="110"/>
        <v>103.30018354840544</v>
      </c>
      <c r="AB305" s="17">
        <f t="shared" si="111"/>
        <v>102.10087168877</v>
      </c>
      <c r="AC305" s="17">
        <f t="shared" si="111"/>
        <v>103.23268801878875</v>
      </c>
      <c r="AD305" s="17"/>
      <c r="AE305" s="15">
        <v>42965</v>
      </c>
      <c r="AF305" s="9">
        <v>62141.08</v>
      </c>
      <c r="AG305" s="16">
        <f t="shared" si="112"/>
        <v>2.2212464476156768E-4</v>
      </c>
      <c r="AH305" s="17">
        <f t="shared" si="113"/>
        <v>102.55107454792244</v>
      </c>
      <c r="AI305" s="17"/>
      <c r="AK305" s="15">
        <v>42965</v>
      </c>
      <c r="AL305" s="9">
        <v>40054.660000000003</v>
      </c>
      <c r="AM305" s="16">
        <f t="shared" si="114"/>
        <v>-3.0598808193882387E-4</v>
      </c>
      <c r="AN305" s="17">
        <f t="shared" si="115"/>
        <v>103.37820277062634</v>
      </c>
      <c r="AO305" s="17"/>
      <c r="AP305" s="17"/>
      <c r="AQ305" s="9">
        <f t="shared" si="98"/>
        <v>101.66463998562141</v>
      </c>
      <c r="AR305" s="9">
        <f t="shared" si="99"/>
        <v>103.37820277062634</v>
      </c>
      <c r="AS305" s="9">
        <f t="shared" si="100"/>
        <v>102.74242735816642</v>
      </c>
    </row>
    <row r="306" spans="2:45" x14ac:dyDescent="0.2">
      <c r="B306" s="15">
        <v>42966</v>
      </c>
      <c r="C306" s="9">
        <v>36201.050000000003</v>
      </c>
      <c r="D306" s="16">
        <f t="shared" si="101"/>
        <v>0</v>
      </c>
      <c r="E306" s="17">
        <f t="shared" si="102"/>
        <v>101.66463998562141</v>
      </c>
      <c r="G306" s="15">
        <v>42966</v>
      </c>
      <c r="H306" s="9">
        <v>36161.919999999998</v>
      </c>
      <c r="I306" s="16">
        <f t="shared" si="103"/>
        <v>0</v>
      </c>
      <c r="J306" s="17">
        <f t="shared" si="104"/>
        <v>103.11495566520445</v>
      </c>
      <c r="L306" s="15">
        <v>42966</v>
      </c>
      <c r="M306" s="9">
        <v>39989.01</v>
      </c>
      <c r="N306" s="16">
        <f t="shared" si="105"/>
        <v>0</v>
      </c>
      <c r="O306" s="17">
        <f t="shared" si="106"/>
        <v>102.62104591885831</v>
      </c>
      <c r="Q306" s="15">
        <v>42966</v>
      </c>
      <c r="R306" s="9">
        <v>37882.559999999998</v>
      </c>
      <c r="S306" s="16">
        <f t="shared" si="107"/>
        <v>0</v>
      </c>
      <c r="T306" s="17">
        <f t="shared" si="108"/>
        <v>103.12464526076555</v>
      </c>
      <c r="V306" s="15">
        <v>42966</v>
      </c>
      <c r="W306" s="9">
        <v>1506.19</v>
      </c>
      <c r="X306" s="16">
        <f t="shared" si="116"/>
        <v>9.2958401115561529E-5</v>
      </c>
      <c r="Y306" s="9">
        <f t="shared" si="97"/>
        <v>3.5928423890885242E-5</v>
      </c>
      <c r="Z306" s="17">
        <f t="shared" si="109"/>
        <v>102.17345588983503</v>
      </c>
      <c r="AA306" s="17">
        <f t="shared" si="110"/>
        <v>103.31349758108558</v>
      </c>
      <c r="AB306" s="17">
        <f t="shared" si="111"/>
        <v>102.16395889156483</v>
      </c>
      <c r="AC306" s="17">
        <f t="shared" si="111"/>
        <v>103.30018354840544</v>
      </c>
      <c r="AD306" s="17"/>
      <c r="AE306" s="15">
        <v>42966</v>
      </c>
      <c r="AF306" s="9">
        <v>62141.08</v>
      </c>
      <c r="AG306" s="16">
        <f t="shared" si="112"/>
        <v>0</v>
      </c>
      <c r="AH306" s="17">
        <f t="shared" si="113"/>
        <v>102.55107454792244</v>
      </c>
      <c r="AI306" s="17"/>
      <c r="AK306" s="15">
        <v>42966</v>
      </c>
      <c r="AL306" s="9">
        <v>40054.660000000003</v>
      </c>
      <c r="AM306" s="16">
        <f t="shared" si="114"/>
        <v>0</v>
      </c>
      <c r="AN306" s="17">
        <f t="shared" si="115"/>
        <v>103.37820277062634</v>
      </c>
      <c r="AO306" s="17"/>
      <c r="AP306" s="17"/>
      <c r="AQ306" s="9">
        <f t="shared" si="98"/>
        <v>101.66463998562141</v>
      </c>
      <c r="AR306" s="9">
        <f t="shared" si="99"/>
        <v>103.37820277062634</v>
      </c>
      <c r="AS306" s="9">
        <f t="shared" si="100"/>
        <v>102.74242735816642</v>
      </c>
    </row>
    <row r="307" spans="2:45" x14ac:dyDescent="0.2">
      <c r="B307" s="15">
        <v>42967</v>
      </c>
      <c r="C307" s="9">
        <v>36201.050000000003</v>
      </c>
      <c r="D307" s="16">
        <f t="shared" si="101"/>
        <v>0</v>
      </c>
      <c r="E307" s="17">
        <f t="shared" si="102"/>
        <v>101.66463998562141</v>
      </c>
      <c r="G307" s="15">
        <v>42967</v>
      </c>
      <c r="H307" s="9">
        <v>36161.919999999998</v>
      </c>
      <c r="I307" s="16">
        <f t="shared" si="103"/>
        <v>0</v>
      </c>
      <c r="J307" s="17">
        <f t="shared" si="104"/>
        <v>103.11495566520445</v>
      </c>
      <c r="L307" s="15">
        <v>42967</v>
      </c>
      <c r="M307" s="9">
        <v>39989.01</v>
      </c>
      <c r="N307" s="16">
        <f t="shared" si="105"/>
        <v>0</v>
      </c>
      <c r="O307" s="17">
        <f t="shared" si="106"/>
        <v>102.62104591885831</v>
      </c>
      <c r="Q307" s="15">
        <v>42967</v>
      </c>
      <c r="R307" s="9">
        <v>37882.559999999998</v>
      </c>
      <c r="S307" s="16">
        <f t="shared" si="107"/>
        <v>0</v>
      </c>
      <c r="T307" s="17">
        <f t="shared" si="108"/>
        <v>103.12464526076555</v>
      </c>
      <c r="V307" s="15">
        <v>42967</v>
      </c>
      <c r="W307" s="9">
        <v>1506.32</v>
      </c>
      <c r="X307" s="16">
        <f t="shared" si="116"/>
        <v>8.6310492036112407E-5</v>
      </c>
      <c r="Y307" s="9">
        <f t="shared" si="97"/>
        <v>3.5928423890885242E-5</v>
      </c>
      <c r="Z307" s="17">
        <f t="shared" si="109"/>
        <v>102.18227453108591</v>
      </c>
      <c r="AA307" s="17">
        <f t="shared" si="110"/>
        <v>103.32612651103052</v>
      </c>
      <c r="AB307" s="17">
        <f t="shared" si="111"/>
        <v>102.17345588983503</v>
      </c>
      <c r="AC307" s="17">
        <f t="shared" si="111"/>
        <v>103.31349758108558</v>
      </c>
      <c r="AD307" s="17"/>
      <c r="AE307" s="15">
        <v>42967</v>
      </c>
      <c r="AF307" s="9">
        <v>62141.08</v>
      </c>
      <c r="AG307" s="16">
        <f t="shared" si="112"/>
        <v>0</v>
      </c>
      <c r="AH307" s="17">
        <f t="shared" si="113"/>
        <v>102.55107454792244</v>
      </c>
      <c r="AI307" s="17"/>
      <c r="AK307" s="15">
        <v>42967</v>
      </c>
      <c r="AL307" s="9">
        <v>40054.660000000003</v>
      </c>
      <c r="AM307" s="16">
        <f t="shared" si="114"/>
        <v>0</v>
      </c>
      <c r="AN307" s="17">
        <f t="shared" si="115"/>
        <v>103.37820277062634</v>
      </c>
      <c r="AO307" s="17"/>
      <c r="AP307" s="17"/>
      <c r="AQ307" s="9">
        <f t="shared" si="98"/>
        <v>101.66463998562141</v>
      </c>
      <c r="AR307" s="9">
        <f t="shared" si="99"/>
        <v>103.37820277062634</v>
      </c>
      <c r="AS307" s="9">
        <f t="shared" si="100"/>
        <v>102.74242735816642</v>
      </c>
    </row>
    <row r="308" spans="2:45" x14ac:dyDescent="0.2">
      <c r="B308" s="15">
        <v>42968</v>
      </c>
      <c r="C308" s="9">
        <v>36211.93</v>
      </c>
      <c r="D308" s="16">
        <f t="shared" si="101"/>
        <v>3.0054376875798816E-4</v>
      </c>
      <c r="E308" s="17">
        <f t="shared" si="102"/>
        <v>101.69519465967211</v>
      </c>
      <c r="G308" s="15">
        <v>42968</v>
      </c>
      <c r="H308" s="9">
        <v>36179.9</v>
      </c>
      <c r="I308" s="16">
        <f t="shared" si="103"/>
        <v>4.9720811284359456E-4</v>
      </c>
      <c r="J308" s="17">
        <f t="shared" si="104"/>
        <v>103.16622525771669</v>
      </c>
      <c r="L308" s="15">
        <v>42968</v>
      </c>
      <c r="M308" s="9">
        <v>40014.53</v>
      </c>
      <c r="N308" s="16">
        <f t="shared" si="105"/>
        <v>6.3817533867416287E-4</v>
      </c>
      <c r="O308" s="17">
        <f t="shared" si="106"/>
        <v>102.68653613959268</v>
      </c>
      <c r="Q308" s="15">
        <v>42968</v>
      </c>
      <c r="R308" s="9">
        <v>37906.44</v>
      </c>
      <c r="S308" s="16">
        <f t="shared" si="107"/>
        <v>6.3036922531112261E-4</v>
      </c>
      <c r="T308" s="17">
        <f t="shared" si="108"/>
        <v>103.18965186350906</v>
      </c>
      <c r="V308" s="15">
        <v>42968</v>
      </c>
      <c r="W308" s="9">
        <v>1508.26</v>
      </c>
      <c r="X308" s="16">
        <f t="shared" si="116"/>
        <v>1.2879069520421726E-3</v>
      </c>
      <c r="Y308" s="9">
        <f t="shared" si="97"/>
        <v>3.5928423890885242E-5</v>
      </c>
      <c r="Z308" s="17">
        <f t="shared" si="109"/>
        <v>102.31387579282998</v>
      </c>
      <c r="AA308" s="17">
        <f t="shared" si="110"/>
        <v>103.46291329256395</v>
      </c>
      <c r="AB308" s="17">
        <f t="shared" si="111"/>
        <v>102.18227453108591</v>
      </c>
      <c r="AC308" s="17">
        <f t="shared" si="111"/>
        <v>103.32612651103052</v>
      </c>
      <c r="AD308" s="17"/>
      <c r="AE308" s="15">
        <v>42968</v>
      </c>
      <c r="AF308" s="9">
        <v>62184.89</v>
      </c>
      <c r="AG308" s="16">
        <f t="shared" si="112"/>
        <v>7.0500866737432943E-4</v>
      </c>
      <c r="AH308" s="17">
        <f t="shared" si="113"/>
        <v>102.62337394432727</v>
      </c>
      <c r="AI308" s="17"/>
      <c r="AK308" s="15">
        <v>42968</v>
      </c>
      <c r="AL308" s="9">
        <v>40067.49</v>
      </c>
      <c r="AM308" s="16">
        <f t="shared" si="114"/>
        <v>3.2031229325113486E-4</v>
      </c>
      <c r="AN308" s="17">
        <f t="shared" si="115"/>
        <v>103.41131607982798</v>
      </c>
      <c r="AO308" s="17"/>
      <c r="AP308" s="17"/>
      <c r="AQ308" s="9">
        <f t="shared" si="98"/>
        <v>101.69519465967211</v>
      </c>
      <c r="AR308" s="9">
        <f t="shared" si="99"/>
        <v>103.41131607982798</v>
      </c>
      <c r="AS308" s="9">
        <f t="shared" si="100"/>
        <v>102.79538299077429</v>
      </c>
    </row>
    <row r="309" spans="2:45" x14ac:dyDescent="0.2">
      <c r="B309" s="15">
        <v>42969</v>
      </c>
      <c r="C309" s="9">
        <v>36243.35</v>
      </c>
      <c r="D309" s="16">
        <f t="shared" si="101"/>
        <v>8.6766985355368753E-4</v>
      </c>
      <c r="E309" s="17">
        <f t="shared" si="102"/>
        <v>101.78343251432959</v>
      </c>
      <c r="G309" s="15">
        <v>42969</v>
      </c>
      <c r="H309" s="9">
        <v>36179.9</v>
      </c>
      <c r="I309" s="16">
        <f t="shared" si="103"/>
        <v>0</v>
      </c>
      <c r="J309" s="17">
        <f t="shared" si="104"/>
        <v>103.16622525771669</v>
      </c>
      <c r="L309" s="15">
        <v>42969</v>
      </c>
      <c r="M309" s="9">
        <v>40030.07</v>
      </c>
      <c r="N309" s="16">
        <f t="shared" si="105"/>
        <v>3.8835892861910359E-4</v>
      </c>
      <c r="O309" s="17">
        <f t="shared" si="106"/>
        <v>102.72641537275146</v>
      </c>
      <c r="Q309" s="15">
        <v>42969</v>
      </c>
      <c r="R309" s="9">
        <v>37922.870000000003</v>
      </c>
      <c r="S309" s="16">
        <f t="shared" si="107"/>
        <v>4.3343558508790458E-4</v>
      </c>
      <c r="T309" s="17">
        <f t="shared" si="108"/>
        <v>103.23437793063954</v>
      </c>
      <c r="V309" s="15">
        <v>42969</v>
      </c>
      <c r="W309" s="9">
        <v>1507.46</v>
      </c>
      <c r="X309" s="16">
        <f t="shared" si="116"/>
        <v>-5.3041252834384878E-4</v>
      </c>
      <c r="Y309" s="9">
        <f t="shared" si="97"/>
        <v>3.5928423890885242E-5</v>
      </c>
      <c r="Z309" s="17">
        <f t="shared" si="109"/>
        <v>102.25960723128604</v>
      </c>
      <c r="AA309" s="17">
        <f t="shared" si="110"/>
        <v>103.41175252654038</v>
      </c>
      <c r="AB309" s="17">
        <f t="shared" si="111"/>
        <v>102.31387579282998</v>
      </c>
      <c r="AC309" s="17">
        <f t="shared" si="111"/>
        <v>103.46291329256395</v>
      </c>
      <c r="AD309" s="17"/>
      <c r="AE309" s="15">
        <v>42969</v>
      </c>
      <c r="AF309" s="9">
        <v>62221.31</v>
      </c>
      <c r="AG309" s="16">
        <f t="shared" si="112"/>
        <v>5.8567282180610469E-4</v>
      </c>
      <c r="AH309" s="17">
        <f t="shared" si="113"/>
        <v>102.68347766532851</v>
      </c>
      <c r="AI309" s="17"/>
      <c r="AK309" s="15">
        <v>42969</v>
      </c>
      <c r="AL309" s="9">
        <v>40079.03</v>
      </c>
      <c r="AM309" s="16">
        <f t="shared" si="114"/>
        <v>2.8801404829703614E-4</v>
      </c>
      <c r="AN309" s="17">
        <f t="shared" si="115"/>
        <v>103.44109999161186</v>
      </c>
      <c r="AO309" s="17"/>
      <c r="AP309" s="17"/>
      <c r="AQ309" s="9">
        <f t="shared" si="98"/>
        <v>101.78343251432959</v>
      </c>
      <c r="AR309" s="9">
        <f t="shared" si="99"/>
        <v>103.44109999161186</v>
      </c>
      <c r="AS309" s="9">
        <f t="shared" si="100"/>
        <v>102.83917145539625</v>
      </c>
    </row>
    <row r="310" spans="2:45" x14ac:dyDescent="0.2">
      <c r="B310" s="15">
        <v>42970</v>
      </c>
      <c r="C310" s="9">
        <v>36233.35</v>
      </c>
      <c r="D310" s="16">
        <f t="shared" si="101"/>
        <v>-2.7591268467186403E-4</v>
      </c>
      <c r="E310" s="17">
        <f t="shared" si="102"/>
        <v>101.75534917420944</v>
      </c>
      <c r="G310" s="15">
        <v>42970</v>
      </c>
      <c r="H310" s="9">
        <v>36193.47</v>
      </c>
      <c r="I310" s="16">
        <f t="shared" si="103"/>
        <v>3.7507013562776415E-4</v>
      </c>
      <c r="J310" s="17">
        <f t="shared" si="104"/>
        <v>103.20491982781631</v>
      </c>
      <c r="L310" s="15">
        <v>42970</v>
      </c>
      <c r="M310" s="9">
        <v>40028.080000000002</v>
      </c>
      <c r="N310" s="16">
        <f t="shared" si="105"/>
        <v>-4.9712628531484171E-5</v>
      </c>
      <c r="O310" s="17">
        <f t="shared" si="106"/>
        <v>102.72130857262367</v>
      </c>
      <c r="Q310" s="15">
        <v>42970</v>
      </c>
      <c r="R310" s="9">
        <v>37924.46</v>
      </c>
      <c r="S310" s="16">
        <f t="shared" si="107"/>
        <v>4.1927206458680644E-5</v>
      </c>
      <c r="T310" s="17">
        <f t="shared" si="108"/>
        <v>103.23870625971666</v>
      </c>
      <c r="V310" s="15">
        <v>42970</v>
      </c>
      <c r="W310" s="9">
        <v>1505.17</v>
      </c>
      <c r="X310" s="16">
        <f t="shared" si="116"/>
        <v>-1.5191116182187159E-3</v>
      </c>
      <c r="Y310" s="9">
        <f t="shared" si="97"/>
        <v>3.5928423890885242E-5</v>
      </c>
      <c r="Z310" s="17">
        <f t="shared" si="109"/>
        <v>102.10426347386651</v>
      </c>
      <c r="AA310" s="17">
        <f t="shared" si="110"/>
        <v>103.25837395309703</v>
      </c>
      <c r="AB310" s="17">
        <f t="shared" si="111"/>
        <v>102.25960723128604</v>
      </c>
      <c r="AC310" s="17">
        <f t="shared" si="111"/>
        <v>103.41175252654038</v>
      </c>
      <c r="AD310" s="17"/>
      <c r="AE310" s="15">
        <v>42970</v>
      </c>
      <c r="AF310" s="9">
        <v>62207.57</v>
      </c>
      <c r="AG310" s="16">
        <f t="shared" si="112"/>
        <v>-2.2082466601869299E-4</v>
      </c>
      <c r="AH310" s="17">
        <f t="shared" si="113"/>
        <v>102.66080262066743</v>
      </c>
      <c r="AI310" s="17"/>
      <c r="AK310" s="15">
        <v>42970</v>
      </c>
      <c r="AL310" s="9">
        <v>40083.089999999997</v>
      </c>
      <c r="AM310" s="16">
        <f t="shared" si="114"/>
        <v>1.0129985680795706E-4</v>
      </c>
      <c r="AN310" s="17">
        <f t="shared" si="115"/>
        <v>103.45157856022907</v>
      </c>
      <c r="AO310" s="17"/>
      <c r="AP310" s="17"/>
      <c r="AQ310" s="9">
        <f t="shared" si="98"/>
        <v>101.75534917420944</v>
      </c>
      <c r="AR310" s="9">
        <f t="shared" si="99"/>
        <v>103.45157856022907</v>
      </c>
      <c r="AS310" s="9">
        <f t="shared" si="100"/>
        <v>102.83877750254375</v>
      </c>
    </row>
    <row r="311" spans="2:45" x14ac:dyDescent="0.2">
      <c r="B311" s="15">
        <v>42971</v>
      </c>
      <c r="C311" s="9">
        <v>36192.870000000003</v>
      </c>
      <c r="D311" s="16">
        <f t="shared" si="101"/>
        <v>-1.1172027979746701E-3</v>
      </c>
      <c r="E311" s="17">
        <f t="shared" si="102"/>
        <v>101.64166781340313</v>
      </c>
      <c r="G311" s="15">
        <v>42971</v>
      </c>
      <c r="H311" s="9">
        <v>36131.629999999997</v>
      </c>
      <c r="I311" s="16">
        <f t="shared" si="103"/>
        <v>-1.7085955007907216E-3</v>
      </c>
      <c r="J311" s="17">
        <f t="shared" si="104"/>
        <v>103.02858436613904</v>
      </c>
      <c r="L311" s="15">
        <v>42971</v>
      </c>
      <c r="M311" s="9">
        <v>39957.71</v>
      </c>
      <c r="N311" s="16">
        <f t="shared" si="105"/>
        <v>-1.7580158728572881E-3</v>
      </c>
      <c r="O311" s="17">
        <f t="shared" si="106"/>
        <v>102.54072288167232</v>
      </c>
      <c r="Q311" s="15">
        <v>42971</v>
      </c>
      <c r="R311" s="9">
        <v>37865.25</v>
      </c>
      <c r="S311" s="16">
        <f t="shared" si="107"/>
        <v>-1.5612615182918343E-3</v>
      </c>
      <c r="T311" s="17">
        <f t="shared" si="108"/>
        <v>103.07752364043513</v>
      </c>
      <c r="V311" s="15">
        <v>42971</v>
      </c>
      <c r="W311" s="9">
        <v>1502.66</v>
      </c>
      <c r="X311" s="16">
        <f t="shared" si="116"/>
        <v>-1.6675857212141709E-3</v>
      </c>
      <c r="Y311" s="9">
        <f t="shared" si="97"/>
        <v>3.5928423890885242E-5</v>
      </c>
      <c r="Z311" s="17">
        <f t="shared" si="109"/>
        <v>101.9339958620224</v>
      </c>
      <c r="AA311" s="17">
        <f t="shared" si="110"/>
        <v>103.08989167372673</v>
      </c>
      <c r="AB311" s="17">
        <f t="shared" si="111"/>
        <v>102.10426347386651</v>
      </c>
      <c r="AC311" s="17">
        <f t="shared" si="111"/>
        <v>103.25837395309703</v>
      </c>
      <c r="AD311" s="17"/>
      <c r="AE311" s="15">
        <v>42971</v>
      </c>
      <c r="AF311" s="9">
        <v>62096.35</v>
      </c>
      <c r="AG311" s="16">
        <f t="shared" si="112"/>
        <v>-1.7878853007761153E-3</v>
      </c>
      <c r="AH311" s="17">
        <f t="shared" si="113"/>
        <v>102.47725688069606</v>
      </c>
      <c r="AI311" s="17"/>
      <c r="AK311" s="15">
        <v>42971</v>
      </c>
      <c r="AL311" s="9">
        <v>40036.99</v>
      </c>
      <c r="AM311" s="16">
        <f t="shared" si="114"/>
        <v>-1.150110932066295E-3</v>
      </c>
      <c r="AN311" s="17">
        <f t="shared" si="115"/>
        <v>103.33259776878744</v>
      </c>
      <c r="AO311" s="17"/>
      <c r="AP311" s="17"/>
      <c r="AQ311" s="9">
        <f t="shared" si="98"/>
        <v>101.64166781340313</v>
      </c>
      <c r="AR311" s="9">
        <f t="shared" si="99"/>
        <v>103.33259776878744</v>
      </c>
      <c r="AS311" s="9">
        <f t="shared" si="100"/>
        <v>102.68305889185552</v>
      </c>
    </row>
    <row r="312" spans="2:45" x14ac:dyDescent="0.2">
      <c r="B312" s="15">
        <v>42972</v>
      </c>
      <c r="C312" s="9">
        <v>36133.980000000003</v>
      </c>
      <c r="D312" s="16">
        <f t="shared" si="101"/>
        <v>-1.6271160590469735E-3</v>
      </c>
      <c r="E312" s="17">
        <f t="shared" si="102"/>
        <v>101.47628502343562</v>
      </c>
      <c r="G312" s="15">
        <v>42972</v>
      </c>
      <c r="H312" s="9">
        <v>36087.08</v>
      </c>
      <c r="I312" s="16">
        <f t="shared" si="103"/>
        <v>-1.232991702837527E-3</v>
      </c>
      <c r="J312" s="17">
        <f t="shared" si="104"/>
        <v>102.9015509764605</v>
      </c>
      <c r="L312" s="15">
        <v>42972</v>
      </c>
      <c r="M312" s="9">
        <v>39904.089999999997</v>
      </c>
      <c r="N312" s="16">
        <f t="shared" si="105"/>
        <v>-1.3419187435916857E-3</v>
      </c>
      <c r="O312" s="17">
        <f t="shared" si="106"/>
        <v>102.40312156365597</v>
      </c>
      <c r="Q312" s="15">
        <v>42972</v>
      </c>
      <c r="R312" s="9">
        <v>37824.39</v>
      </c>
      <c r="S312" s="16">
        <f t="shared" si="107"/>
        <v>-1.0790896666468264E-3</v>
      </c>
      <c r="T312" s="17">
        <f t="shared" si="108"/>
        <v>102.9662937498112</v>
      </c>
      <c r="V312" s="15">
        <v>42972</v>
      </c>
      <c r="W312" s="9">
        <v>1502.19</v>
      </c>
      <c r="X312" s="16">
        <f t="shared" si="116"/>
        <v>-3.1277867248746816E-4</v>
      </c>
      <c r="Y312" s="9">
        <f t="shared" si="97"/>
        <v>3.5928423890885242E-5</v>
      </c>
      <c r="Z312" s="17">
        <f t="shared" si="109"/>
        <v>101.90211308211533</v>
      </c>
      <c r="AA312" s="17">
        <f t="shared" si="110"/>
        <v>103.06135121158906</v>
      </c>
      <c r="AB312" s="17">
        <f t="shared" si="111"/>
        <v>101.9339958620224</v>
      </c>
      <c r="AC312" s="17">
        <f t="shared" si="111"/>
        <v>103.08989167372673</v>
      </c>
      <c r="AD312" s="17"/>
      <c r="AE312" s="15">
        <v>42972</v>
      </c>
      <c r="AF312" s="9">
        <v>62023.24</v>
      </c>
      <c r="AG312" s="16">
        <f t="shared" si="112"/>
        <v>-1.1773638869273517E-3</v>
      </c>
      <c r="AH312" s="17">
        <f t="shared" si="113"/>
        <v>102.35660385921335</v>
      </c>
      <c r="AI312" s="17"/>
      <c r="AK312" s="15">
        <v>42972</v>
      </c>
      <c r="AL312" s="9">
        <v>40001.800000000003</v>
      </c>
      <c r="AM312" s="16">
        <f t="shared" si="114"/>
        <v>-8.7893720282161691E-4</v>
      </c>
      <c r="AN312" s="17">
        <f t="shared" si="115"/>
        <v>103.24177490434425</v>
      </c>
      <c r="AO312" s="17"/>
      <c r="AP312" s="17"/>
      <c r="AQ312" s="9">
        <f t="shared" si="98"/>
        <v>101.47628502343562</v>
      </c>
      <c r="AR312" s="9">
        <f t="shared" si="99"/>
        <v>103.24177490434425</v>
      </c>
      <c r="AS312" s="9">
        <f t="shared" si="100"/>
        <v>102.55760501282015</v>
      </c>
    </row>
    <row r="313" spans="2:45" x14ac:dyDescent="0.2">
      <c r="B313" s="15">
        <v>42973</v>
      </c>
      <c r="C313" s="9">
        <v>36133.980000000003</v>
      </c>
      <c r="D313" s="16">
        <f t="shared" si="101"/>
        <v>0</v>
      </c>
      <c r="E313" s="17">
        <f t="shared" si="102"/>
        <v>101.47628502343562</v>
      </c>
      <c r="G313" s="15">
        <v>42973</v>
      </c>
      <c r="H313" s="9">
        <v>36087.08</v>
      </c>
      <c r="I313" s="16">
        <f t="shared" si="103"/>
        <v>0</v>
      </c>
      <c r="J313" s="17">
        <f t="shared" si="104"/>
        <v>102.9015509764605</v>
      </c>
      <c r="L313" s="15">
        <v>42973</v>
      </c>
      <c r="M313" s="9">
        <v>39904.089999999997</v>
      </c>
      <c r="N313" s="16">
        <f t="shared" si="105"/>
        <v>0</v>
      </c>
      <c r="O313" s="17">
        <f t="shared" si="106"/>
        <v>102.40312156365597</v>
      </c>
      <c r="Q313" s="15">
        <v>42973</v>
      </c>
      <c r="R313" s="9">
        <v>37824.39</v>
      </c>
      <c r="S313" s="16">
        <f t="shared" si="107"/>
        <v>0</v>
      </c>
      <c r="T313" s="17">
        <f t="shared" si="108"/>
        <v>102.9662937498112</v>
      </c>
      <c r="V313" s="15">
        <v>42973</v>
      </c>
      <c r="W313" s="9">
        <v>1502.34</v>
      </c>
      <c r="X313" s="16">
        <f t="shared" si="116"/>
        <v>9.9854212849193047E-5</v>
      </c>
      <c r="Y313" s="9">
        <f t="shared" si="97"/>
        <v>3.5928423890885242E-5</v>
      </c>
      <c r="Z313" s="17">
        <f t="shared" si="109"/>
        <v>101.91228843740483</v>
      </c>
      <c r="AA313" s="17">
        <f t="shared" si="110"/>
        <v>103.07534515360256</v>
      </c>
      <c r="AB313" s="17">
        <f t="shared" si="111"/>
        <v>101.90211308211533</v>
      </c>
      <c r="AC313" s="17">
        <f t="shared" si="111"/>
        <v>103.06135121158906</v>
      </c>
      <c r="AD313" s="17"/>
      <c r="AE313" s="15">
        <v>42973</v>
      </c>
      <c r="AF313" s="9">
        <v>62023.24</v>
      </c>
      <c r="AG313" s="16">
        <f t="shared" si="112"/>
        <v>0</v>
      </c>
      <c r="AH313" s="17">
        <f t="shared" si="113"/>
        <v>102.35660385921335</v>
      </c>
      <c r="AI313" s="17"/>
      <c r="AK313" s="15">
        <v>42973</v>
      </c>
      <c r="AL313" s="9">
        <v>40001.800000000003</v>
      </c>
      <c r="AM313" s="16">
        <f t="shared" si="114"/>
        <v>0</v>
      </c>
      <c r="AN313" s="17">
        <f t="shared" si="115"/>
        <v>103.24177490434425</v>
      </c>
      <c r="AO313" s="17"/>
      <c r="AP313" s="17"/>
      <c r="AQ313" s="9">
        <f t="shared" si="98"/>
        <v>101.47628502343562</v>
      </c>
      <c r="AR313" s="9">
        <f t="shared" si="99"/>
        <v>103.24177490434425</v>
      </c>
      <c r="AS313" s="9">
        <f t="shared" si="100"/>
        <v>102.55760501282015</v>
      </c>
    </row>
    <row r="314" spans="2:45" x14ac:dyDescent="0.2">
      <c r="B314" s="15">
        <v>42974</v>
      </c>
      <c r="C314" s="9">
        <v>36133.980000000003</v>
      </c>
      <c r="D314" s="16">
        <f t="shared" si="101"/>
        <v>0</v>
      </c>
      <c r="E314" s="17">
        <f t="shared" si="102"/>
        <v>101.47628502343562</v>
      </c>
      <c r="G314" s="15">
        <v>42974</v>
      </c>
      <c r="H314" s="9">
        <v>36087.08</v>
      </c>
      <c r="I314" s="16">
        <f t="shared" si="103"/>
        <v>0</v>
      </c>
      <c r="J314" s="17">
        <f t="shared" si="104"/>
        <v>102.9015509764605</v>
      </c>
      <c r="L314" s="15">
        <v>42974</v>
      </c>
      <c r="M314" s="9">
        <v>39904.089999999997</v>
      </c>
      <c r="N314" s="16">
        <f t="shared" si="105"/>
        <v>0</v>
      </c>
      <c r="O314" s="17">
        <f t="shared" si="106"/>
        <v>102.40312156365597</v>
      </c>
      <c r="Q314" s="15">
        <v>42974</v>
      </c>
      <c r="R314" s="9">
        <v>37824.39</v>
      </c>
      <c r="S314" s="16">
        <f t="shared" si="107"/>
        <v>0</v>
      </c>
      <c r="T314" s="17">
        <f t="shared" si="108"/>
        <v>102.9662937498112</v>
      </c>
      <c r="V314" s="15">
        <v>42974</v>
      </c>
      <c r="W314" s="9">
        <v>1502.49</v>
      </c>
      <c r="X314" s="16">
        <f t="shared" si="116"/>
        <v>9.9844242980928755E-5</v>
      </c>
      <c r="Y314" s="9">
        <f t="shared" si="97"/>
        <v>3.5928423890885242E-5</v>
      </c>
      <c r="Z314" s="17">
        <f t="shared" si="109"/>
        <v>101.92246379269432</v>
      </c>
      <c r="AA314" s="17">
        <f t="shared" si="110"/>
        <v>103.08933996810279</v>
      </c>
      <c r="AB314" s="17">
        <f t="shared" si="111"/>
        <v>101.91228843740483</v>
      </c>
      <c r="AC314" s="17">
        <f t="shared" si="111"/>
        <v>103.07534515360256</v>
      </c>
      <c r="AD314" s="17"/>
      <c r="AE314" s="15">
        <v>42974</v>
      </c>
      <c r="AF314" s="9">
        <v>62023.24</v>
      </c>
      <c r="AG314" s="16">
        <f t="shared" si="112"/>
        <v>0</v>
      </c>
      <c r="AH314" s="17">
        <f t="shared" si="113"/>
        <v>102.35660385921335</v>
      </c>
      <c r="AI314" s="17"/>
      <c r="AK314" s="15">
        <v>42974</v>
      </c>
      <c r="AL314" s="9">
        <v>40001.800000000003</v>
      </c>
      <c r="AM314" s="16">
        <f t="shared" si="114"/>
        <v>0</v>
      </c>
      <c r="AN314" s="17">
        <f t="shared" si="115"/>
        <v>103.24177490434425</v>
      </c>
      <c r="AO314" s="17"/>
      <c r="AP314" s="17"/>
      <c r="AQ314" s="9">
        <f t="shared" si="98"/>
        <v>101.47628502343562</v>
      </c>
      <c r="AR314" s="9">
        <f t="shared" si="99"/>
        <v>103.24177490434425</v>
      </c>
      <c r="AS314" s="9">
        <f t="shared" si="100"/>
        <v>102.55760501282015</v>
      </c>
    </row>
    <row r="315" spans="2:45" x14ac:dyDescent="0.2">
      <c r="B315" s="15">
        <v>42975</v>
      </c>
      <c r="C315" s="9">
        <v>36126.410000000003</v>
      </c>
      <c r="D315" s="16">
        <f t="shared" si="101"/>
        <v>-2.0949809569825728E-4</v>
      </c>
      <c r="E315" s="17">
        <f t="shared" si="102"/>
        <v>101.45502593496468</v>
      </c>
      <c r="G315" s="15">
        <v>42975</v>
      </c>
      <c r="H315" s="9">
        <v>36094.26</v>
      </c>
      <c r="I315" s="16">
        <f t="shared" si="103"/>
        <v>1.98963174631972E-4</v>
      </c>
      <c r="J315" s="17">
        <f t="shared" si="104"/>
        <v>102.92202459571733</v>
      </c>
      <c r="L315" s="15">
        <v>42975</v>
      </c>
      <c r="M315" s="9">
        <v>39908.76</v>
      </c>
      <c r="N315" s="16">
        <f t="shared" si="105"/>
        <v>1.1703061014567417E-4</v>
      </c>
      <c r="O315" s="17">
        <f t="shared" si="106"/>
        <v>102.41510586345339</v>
      </c>
      <c r="Q315" s="15">
        <v>42975</v>
      </c>
      <c r="R315" s="9">
        <v>37831.57</v>
      </c>
      <c r="S315" s="16">
        <f t="shared" si="107"/>
        <v>1.8982460787864142E-4</v>
      </c>
      <c r="T315" s="17">
        <f t="shared" si="108"/>
        <v>102.98583928614697</v>
      </c>
      <c r="V315" s="15">
        <v>42975</v>
      </c>
      <c r="W315" s="9">
        <v>1500.41</v>
      </c>
      <c r="X315" s="16">
        <f t="shared" si="116"/>
        <v>-1.3843686147660961E-3</v>
      </c>
      <c r="Y315" s="9">
        <f t="shared" si="97"/>
        <v>3.5928423890885242E-5</v>
      </c>
      <c r="Z315" s="17">
        <f t="shared" si="109"/>
        <v>101.78136553268007</v>
      </c>
      <c r="AA315" s="17">
        <f t="shared" si="110"/>
        <v>102.95033015883901</v>
      </c>
      <c r="AB315" s="17">
        <f t="shared" si="111"/>
        <v>101.92246379269432</v>
      </c>
      <c r="AC315" s="17">
        <f t="shared" si="111"/>
        <v>103.08933996810279</v>
      </c>
      <c r="AD315" s="17"/>
      <c r="AE315" s="15">
        <v>42975</v>
      </c>
      <c r="AF315" s="9">
        <v>62023.72</v>
      </c>
      <c r="AG315" s="16">
        <f t="shared" si="112"/>
        <v>7.7390345942784933E-6</v>
      </c>
      <c r="AH315" s="17">
        <f t="shared" si="113"/>
        <v>102.35739600051157</v>
      </c>
      <c r="AI315" s="17"/>
      <c r="AK315" s="15">
        <v>42975</v>
      </c>
      <c r="AL315" s="9">
        <v>40013.050000000003</v>
      </c>
      <c r="AM315" s="16">
        <f t="shared" si="114"/>
        <v>2.8123734431950709E-4</v>
      </c>
      <c r="AN315" s="17">
        <f t="shared" si="115"/>
        <v>103.27081034694119</v>
      </c>
      <c r="AO315" s="17"/>
      <c r="AP315" s="17"/>
      <c r="AQ315" s="9">
        <f t="shared" si="98"/>
        <v>101.45502593496468</v>
      </c>
      <c r="AR315" s="9">
        <f t="shared" si="99"/>
        <v>103.27081034694119</v>
      </c>
      <c r="AS315" s="9">
        <f t="shared" si="100"/>
        <v>102.56770033795586</v>
      </c>
    </row>
    <row r="316" spans="2:45" x14ac:dyDescent="0.2">
      <c r="B316" s="15">
        <v>42976</v>
      </c>
      <c r="C316" s="9">
        <v>36080.46</v>
      </c>
      <c r="D316" s="16">
        <f t="shared" si="101"/>
        <v>-1.2719226737448741E-3</v>
      </c>
      <c r="E316" s="17">
        <f t="shared" si="102"/>
        <v>101.32598298711262</v>
      </c>
      <c r="G316" s="15">
        <v>42976</v>
      </c>
      <c r="H316" s="9">
        <v>36061.64</v>
      </c>
      <c r="I316" s="16">
        <f t="shared" si="103"/>
        <v>-9.0374480596089324E-4</v>
      </c>
      <c r="J316" s="17">
        <f t="shared" si="104"/>
        <v>102.82900935056998</v>
      </c>
      <c r="L316" s="15">
        <v>42976</v>
      </c>
      <c r="M316" s="9">
        <v>39850.58</v>
      </c>
      <c r="N316" s="16">
        <f t="shared" si="105"/>
        <v>-1.4578252995082197E-3</v>
      </c>
      <c r="O316" s="17">
        <f t="shared" si="106"/>
        <v>102.26580253107383</v>
      </c>
      <c r="Q316" s="15">
        <v>42976</v>
      </c>
      <c r="R316" s="9">
        <v>37793.550000000003</v>
      </c>
      <c r="S316" s="16">
        <f t="shared" si="107"/>
        <v>-1.0049807607772632E-3</v>
      </c>
      <c r="T316" s="17">
        <f t="shared" si="108"/>
        <v>102.8823404990319</v>
      </c>
      <c r="V316" s="15">
        <v>42976</v>
      </c>
      <c r="W316" s="9">
        <v>1501.71</v>
      </c>
      <c r="X316" s="16">
        <f t="shared" si="116"/>
        <v>8.6642984250961952E-4</v>
      </c>
      <c r="Y316" s="9">
        <f t="shared" si="97"/>
        <v>3.5928423890885242E-5</v>
      </c>
      <c r="Z316" s="17">
        <f t="shared" si="109"/>
        <v>101.86955194518896</v>
      </c>
      <c r="AA316" s="17">
        <f t="shared" si="110"/>
        <v>103.0432282402865</v>
      </c>
      <c r="AB316" s="17">
        <f t="shared" si="111"/>
        <v>101.78136553268007</v>
      </c>
      <c r="AC316" s="17">
        <f t="shared" si="111"/>
        <v>102.95033015883901</v>
      </c>
      <c r="AD316" s="17"/>
      <c r="AE316" s="15">
        <v>42976</v>
      </c>
      <c r="AF316" s="9">
        <v>61969.75</v>
      </c>
      <c r="AG316" s="16">
        <f t="shared" si="112"/>
        <v>-8.7015096804898828E-4</v>
      </c>
      <c r="AH316" s="17">
        <f t="shared" si="113"/>
        <v>102.26832961329475</v>
      </c>
      <c r="AK316" s="15">
        <v>42976</v>
      </c>
      <c r="AL316" s="9">
        <v>39996.53</v>
      </c>
      <c r="AM316" s="16">
        <f t="shared" si="114"/>
        <v>-4.1286530269513122E-4</v>
      </c>
      <c r="AN316" s="17">
        <f t="shared" si="115"/>
        <v>103.22817341256773</v>
      </c>
      <c r="AO316" s="17"/>
      <c r="AP316" s="17"/>
      <c r="AQ316" s="9">
        <f t="shared" si="98"/>
        <v>101.32598298711262</v>
      </c>
      <c r="AR316" s="9">
        <f t="shared" si="99"/>
        <v>103.22817341256773</v>
      </c>
      <c r="AS316" s="9">
        <f t="shared" si="100"/>
        <v>102.46660639894181</v>
      </c>
    </row>
    <row r="317" spans="2:45" x14ac:dyDescent="0.2">
      <c r="B317" s="15">
        <v>42977</v>
      </c>
      <c r="C317" s="9">
        <v>36107.9</v>
      </c>
      <c r="D317" s="16">
        <f t="shared" si="101"/>
        <v>7.6052245453639422E-4</v>
      </c>
      <c r="E317" s="17">
        <f t="shared" si="102"/>
        <v>101.40304367240229</v>
      </c>
      <c r="G317" s="15">
        <v>42977</v>
      </c>
      <c r="H317" s="9">
        <v>36080.519999999997</v>
      </c>
      <c r="I317" s="16">
        <f t="shared" si="103"/>
        <v>5.2354801390053218E-4</v>
      </c>
      <c r="J317" s="17">
        <f t="shared" si="104"/>
        <v>102.88284527418682</v>
      </c>
      <c r="L317" s="15">
        <v>42977</v>
      </c>
      <c r="M317" s="9">
        <v>39863.82</v>
      </c>
      <c r="N317" s="16">
        <f t="shared" si="105"/>
        <v>3.322410865789216E-4</v>
      </c>
      <c r="O317" s="17">
        <f t="shared" si="106"/>
        <v>102.29977943242662</v>
      </c>
      <c r="Q317" s="15">
        <v>42977</v>
      </c>
      <c r="R317" s="9">
        <v>37805.01</v>
      </c>
      <c r="S317" s="16">
        <f t="shared" si="107"/>
        <v>3.0322634417778715E-4</v>
      </c>
      <c r="T317" s="17">
        <f t="shared" si="108"/>
        <v>102.91353713502187</v>
      </c>
      <c r="V317" s="15">
        <v>42977</v>
      </c>
      <c r="W317" s="9">
        <v>1502.83</v>
      </c>
      <c r="X317" s="16">
        <f t="shared" si="116"/>
        <v>7.4581643592952496E-4</v>
      </c>
      <c r="Y317" s="9">
        <f t="shared" si="97"/>
        <v>3.5928423890885242E-5</v>
      </c>
      <c r="Z317" s="17">
        <f t="shared" si="109"/>
        <v>101.94552793135045</v>
      </c>
      <c r="AA317" s="17">
        <f t="shared" si="110"/>
        <v>103.12378175430264</v>
      </c>
      <c r="AB317" s="17">
        <f t="shared" si="111"/>
        <v>101.86955194518896</v>
      </c>
      <c r="AC317" s="17">
        <f t="shared" si="111"/>
        <v>103.0432282402865</v>
      </c>
      <c r="AD317" s="17"/>
      <c r="AE317" s="15">
        <v>42977</v>
      </c>
      <c r="AF317" s="9">
        <v>62002.65</v>
      </c>
      <c r="AG317" s="16">
        <f t="shared" si="112"/>
        <v>5.3090419115786602E-4</v>
      </c>
      <c r="AH317" s="17">
        <f t="shared" si="113"/>
        <v>102.32262429810916</v>
      </c>
      <c r="AK317" s="15">
        <v>42977</v>
      </c>
      <c r="AL317" s="9">
        <v>40007.699999999997</v>
      </c>
      <c r="AM317" s="16">
        <f t="shared" si="114"/>
        <v>2.7927422703921678E-4</v>
      </c>
      <c r="AN317" s="17">
        <f t="shared" si="115"/>
        <v>103.25700238090619</v>
      </c>
      <c r="AO317" s="17"/>
      <c r="AP317" s="17"/>
      <c r="AQ317" s="9">
        <f t="shared" si="98"/>
        <v>101.40304367240229</v>
      </c>
      <c r="AR317" s="9">
        <f t="shared" si="99"/>
        <v>103.25700238090619</v>
      </c>
      <c r="AS317" s="9">
        <f t="shared" si="100"/>
        <v>102.51313869884216</v>
      </c>
    </row>
    <row r="318" spans="2:45" x14ac:dyDescent="0.2">
      <c r="B318" s="15">
        <v>42978</v>
      </c>
      <c r="C318" s="9">
        <v>36136.839999999997</v>
      </c>
      <c r="D318" s="16">
        <f t="shared" si="101"/>
        <v>8.0148665527479679E-4</v>
      </c>
      <c r="E318" s="17">
        <f t="shared" si="102"/>
        <v>101.48431685870997</v>
      </c>
      <c r="G318" s="15">
        <v>42978</v>
      </c>
      <c r="H318" s="9">
        <v>36099.89</v>
      </c>
      <c r="I318" s="16">
        <f t="shared" si="103"/>
        <v>5.3685479034126793E-4</v>
      </c>
      <c r="J318" s="17">
        <f t="shared" si="104"/>
        <v>102.93807842251621</v>
      </c>
      <c r="L318" s="15">
        <v>42978</v>
      </c>
      <c r="M318" s="9">
        <v>39897.410000000003</v>
      </c>
      <c r="N318" s="16">
        <f t="shared" si="105"/>
        <v>8.4261869534851819E-4</v>
      </c>
      <c r="O318" s="17">
        <f t="shared" si="106"/>
        <v>102.38597913910641</v>
      </c>
      <c r="Q318" s="15">
        <v>42978</v>
      </c>
      <c r="R318" s="9">
        <v>37838.46</v>
      </c>
      <c r="S318" s="16">
        <f t="shared" si="107"/>
        <v>8.8480336336371757E-4</v>
      </c>
      <c r="T318" s="17">
        <f t="shared" si="108"/>
        <v>103.0045953788146</v>
      </c>
      <c r="V318" s="15">
        <v>42978</v>
      </c>
      <c r="W318" s="9">
        <v>1503.06</v>
      </c>
      <c r="X318" s="16">
        <f t="shared" si="116"/>
        <v>1.5304458920839537E-4</v>
      </c>
      <c r="Y318" s="9">
        <f t="shared" si="97"/>
        <v>3.5928423890885242E-5</v>
      </c>
      <c r="Z318" s="17">
        <f t="shared" si="109"/>
        <v>101.96113014279435</v>
      </c>
      <c r="AA318" s="17">
        <f t="shared" si="110"/>
        <v>103.14326936606294</v>
      </c>
      <c r="AB318" s="17">
        <f t="shared" si="111"/>
        <v>101.94552793135045</v>
      </c>
      <c r="AC318" s="17">
        <f t="shared" si="111"/>
        <v>103.12378175430264</v>
      </c>
      <c r="AD318" s="17"/>
      <c r="AE318" s="15">
        <v>42978</v>
      </c>
      <c r="AF318" s="9">
        <v>62038.52</v>
      </c>
      <c r="AG318" s="16">
        <f t="shared" si="112"/>
        <v>5.7852365987565157E-4</v>
      </c>
      <c r="AH318" s="17">
        <f t="shared" si="113"/>
        <v>102.38182035720618</v>
      </c>
      <c r="AK318" s="15">
        <v>42978</v>
      </c>
      <c r="AL318" s="9">
        <v>40021.589999999997</v>
      </c>
      <c r="AM318" s="16">
        <f t="shared" si="114"/>
        <v>3.4718316724036136E-4</v>
      </c>
      <c r="AN318" s="17">
        <f t="shared" si="115"/>
        <v>103.29285147403253</v>
      </c>
      <c r="AO318" s="17"/>
      <c r="AP318" s="17"/>
      <c r="AQ318" s="9">
        <f t="shared" si="98"/>
        <v>101.48431685870997</v>
      </c>
      <c r="AR318" s="9">
        <f t="shared" si="99"/>
        <v>103.29285147403253</v>
      </c>
      <c r="AS318" s="9">
        <f t="shared" si="100"/>
        <v>102.58127360506433</v>
      </c>
    </row>
    <row r="319" spans="2:45" x14ac:dyDescent="0.2">
      <c r="B319" s="15">
        <v>42979</v>
      </c>
      <c r="C319" s="9">
        <v>36135.629999999997</v>
      </c>
      <c r="D319" s="16">
        <f t="shared" si="101"/>
        <v>-3.3483835332526191E-5</v>
      </c>
      <c r="E319" s="17">
        <f t="shared" si="102"/>
        <v>101.48091877455545</v>
      </c>
      <c r="G319" s="15">
        <v>42979</v>
      </c>
      <c r="H319" s="9">
        <v>36111.879999999997</v>
      </c>
      <c r="I319" s="16">
        <f t="shared" si="103"/>
        <v>3.3213397603137906E-4</v>
      </c>
      <c r="J319" s="17">
        <f t="shared" si="104"/>
        <v>102.97226765578772</v>
      </c>
      <c r="L319" s="15">
        <v>42979</v>
      </c>
      <c r="M319" s="9">
        <v>39910.92</v>
      </c>
      <c r="N319" s="16">
        <f t="shared" si="105"/>
        <v>3.3861847172511617E-4</v>
      </c>
      <c r="O319" s="17">
        <f t="shared" si="106"/>
        <v>102.42064892288857</v>
      </c>
      <c r="Q319" s="15">
        <v>42979</v>
      </c>
      <c r="R319" s="9">
        <v>37847.46</v>
      </c>
      <c r="S319" s="16">
        <f t="shared" si="107"/>
        <v>2.3785323187053287E-4</v>
      </c>
      <c r="T319" s="17">
        <f t="shared" si="108"/>
        <v>103.02909535472297</v>
      </c>
      <c r="V319" s="15">
        <v>42979</v>
      </c>
      <c r="W319" s="9">
        <v>1504.59</v>
      </c>
      <c r="X319" s="16">
        <f t="shared" si="116"/>
        <v>1.0179234361902267E-3</v>
      </c>
      <c r="Y319" s="9">
        <f t="shared" si="97"/>
        <v>3.5928423890885242E-5</v>
      </c>
      <c r="Z319" s="17">
        <f t="shared" si="109"/>
        <v>102.06491876674714</v>
      </c>
      <c r="AA319" s="17">
        <f t="shared" si="110"/>
        <v>103.25196709233921</v>
      </c>
      <c r="AB319" s="17">
        <f t="shared" si="111"/>
        <v>101.96113014279435</v>
      </c>
      <c r="AC319" s="17">
        <f t="shared" si="111"/>
        <v>103.14326936606294</v>
      </c>
      <c r="AD319" s="17"/>
      <c r="AE319" s="15">
        <v>42979</v>
      </c>
      <c r="AF319" s="9">
        <v>62058.54</v>
      </c>
      <c r="AG319" s="16">
        <f t="shared" si="112"/>
        <v>3.2270273372092539E-4</v>
      </c>
      <c r="AH319" s="17">
        <f t="shared" si="113"/>
        <v>102.41485925051877</v>
      </c>
      <c r="AK319" s="15">
        <v>42979</v>
      </c>
      <c r="AL319" s="9">
        <v>40035.08</v>
      </c>
      <c r="AM319" s="16">
        <f t="shared" si="114"/>
        <v>3.3706806751077067E-4</v>
      </c>
      <c r="AN319" s="17">
        <f t="shared" si="115"/>
        <v>103.32766819586656</v>
      </c>
      <c r="AO319" s="17"/>
      <c r="AP319" s="17"/>
      <c r="AQ319" s="9">
        <f t="shared" si="98"/>
        <v>101.48091877455545</v>
      </c>
      <c r="AR319" s="9">
        <f t="shared" si="99"/>
        <v>103.32766819586656</v>
      </c>
      <c r="AS319" s="9">
        <f t="shared" si="100"/>
        <v>102.60757635905668</v>
      </c>
    </row>
    <row r="320" spans="2:45" x14ac:dyDescent="0.2">
      <c r="B320" s="15">
        <v>42980</v>
      </c>
      <c r="C320" s="9">
        <v>36135.629999999997</v>
      </c>
      <c r="D320" s="16">
        <f t="shared" si="101"/>
        <v>0</v>
      </c>
      <c r="E320" s="17">
        <f t="shared" si="102"/>
        <v>101.48091877455545</v>
      </c>
      <c r="G320" s="15">
        <v>42980</v>
      </c>
      <c r="H320" s="9">
        <v>36111.879999999997</v>
      </c>
      <c r="I320" s="16">
        <f t="shared" si="103"/>
        <v>0</v>
      </c>
      <c r="J320" s="17">
        <f t="shared" si="104"/>
        <v>102.97226765578772</v>
      </c>
      <c r="L320" s="15">
        <v>42980</v>
      </c>
      <c r="M320" s="9">
        <v>39910.92</v>
      </c>
      <c r="N320" s="16">
        <f t="shared" si="105"/>
        <v>0</v>
      </c>
      <c r="O320" s="17">
        <f t="shared" si="106"/>
        <v>102.42064892288857</v>
      </c>
      <c r="Q320" s="15">
        <v>42980</v>
      </c>
      <c r="R320" s="9">
        <v>37847.46</v>
      </c>
      <c r="S320" s="16">
        <f t="shared" si="107"/>
        <v>0</v>
      </c>
      <c r="T320" s="17">
        <f t="shared" si="108"/>
        <v>103.02909535472297</v>
      </c>
      <c r="V320" s="15">
        <v>42980</v>
      </c>
      <c r="W320" s="9">
        <v>1504.72</v>
      </c>
      <c r="X320" s="16">
        <f t="shared" si="116"/>
        <v>8.6402275703001408E-5</v>
      </c>
      <c r="Y320" s="9">
        <f t="shared" si="97"/>
        <v>3.5928423890885242E-5</v>
      </c>
      <c r="Z320" s="17">
        <f t="shared" si="109"/>
        <v>102.07373740799802</v>
      </c>
      <c r="AA320" s="17">
        <f t="shared" si="110"/>
        <v>103.26459797770806</v>
      </c>
      <c r="AB320" s="17">
        <f t="shared" si="111"/>
        <v>102.06491876674714</v>
      </c>
      <c r="AC320" s="17">
        <f t="shared" si="111"/>
        <v>103.25196709233921</v>
      </c>
      <c r="AE320" s="15">
        <v>42980</v>
      </c>
      <c r="AF320" s="9">
        <v>62058.54</v>
      </c>
      <c r="AG320" s="16">
        <f t="shared" si="112"/>
        <v>0</v>
      </c>
      <c r="AH320" s="17">
        <f t="shared" si="113"/>
        <v>102.41485925051877</v>
      </c>
      <c r="AK320" s="15">
        <v>42980</v>
      </c>
      <c r="AL320" s="9">
        <v>40035.08</v>
      </c>
      <c r="AM320" s="16">
        <f t="shared" si="114"/>
        <v>0</v>
      </c>
      <c r="AN320" s="17">
        <f t="shared" si="115"/>
        <v>103.32766819586656</v>
      </c>
      <c r="AQ320" s="9">
        <f t="shared" si="98"/>
        <v>101.48091877455545</v>
      </c>
      <c r="AR320" s="9">
        <f t="shared" si="99"/>
        <v>103.32766819586656</v>
      </c>
      <c r="AS320" s="9">
        <f t="shared" si="100"/>
        <v>102.60757635905668</v>
      </c>
    </row>
    <row r="321" spans="2:45" x14ac:dyDescent="0.2">
      <c r="B321" s="15">
        <v>42981</v>
      </c>
      <c r="C321" s="9">
        <v>36135.629999999997</v>
      </c>
      <c r="D321" s="16">
        <f t="shared" si="101"/>
        <v>0</v>
      </c>
      <c r="E321" s="17">
        <f t="shared" si="102"/>
        <v>101.48091877455545</v>
      </c>
      <c r="G321" s="15">
        <v>42981</v>
      </c>
      <c r="H321" s="9">
        <v>36111.879999999997</v>
      </c>
      <c r="I321" s="16">
        <f t="shared" si="103"/>
        <v>0</v>
      </c>
      <c r="J321" s="17">
        <f t="shared" si="104"/>
        <v>102.97226765578772</v>
      </c>
      <c r="L321" s="15">
        <v>42981</v>
      </c>
      <c r="M321" s="9">
        <v>39910.92</v>
      </c>
      <c r="N321" s="16">
        <f t="shared" si="105"/>
        <v>0</v>
      </c>
      <c r="O321" s="17">
        <f t="shared" si="106"/>
        <v>102.42064892288857</v>
      </c>
      <c r="Q321" s="15">
        <v>42981</v>
      </c>
      <c r="R321" s="9">
        <v>37847.46</v>
      </c>
      <c r="S321" s="16">
        <f t="shared" si="107"/>
        <v>0</v>
      </c>
      <c r="T321" s="17">
        <f t="shared" si="108"/>
        <v>103.02909535472297</v>
      </c>
      <c r="V321" s="15">
        <v>42981</v>
      </c>
      <c r="W321" s="9">
        <v>1504.87</v>
      </c>
      <c r="X321" s="16">
        <f t="shared" si="116"/>
        <v>9.9686320378378213E-5</v>
      </c>
      <c r="Y321" s="9">
        <f t="shared" si="97"/>
        <v>3.5928423890885242E-5</v>
      </c>
      <c r="Z321" s="17">
        <f t="shared" si="109"/>
        <v>102.0839127632875</v>
      </c>
      <c r="AA321" s="17">
        <f t="shared" si="110"/>
        <v>103.27860217975488</v>
      </c>
      <c r="AB321" s="17">
        <f t="shared" si="111"/>
        <v>102.07373740799802</v>
      </c>
      <c r="AC321" s="17">
        <f t="shared" si="111"/>
        <v>103.26459797770806</v>
      </c>
      <c r="AE321" s="15">
        <v>42981</v>
      </c>
      <c r="AF321" s="9">
        <v>62058.54</v>
      </c>
      <c r="AG321" s="16">
        <f t="shared" si="112"/>
        <v>0</v>
      </c>
      <c r="AH321" s="17">
        <f t="shared" si="113"/>
        <v>102.41485925051877</v>
      </c>
      <c r="AK321" s="15">
        <v>42981</v>
      </c>
      <c r="AL321" s="9">
        <v>40035.08</v>
      </c>
      <c r="AM321" s="16">
        <f t="shared" si="114"/>
        <v>0</v>
      </c>
      <c r="AN321" s="17">
        <f t="shared" si="115"/>
        <v>103.32766819586656</v>
      </c>
      <c r="AQ321" s="9">
        <f t="shared" si="98"/>
        <v>101.48091877455545</v>
      </c>
      <c r="AR321" s="9">
        <f t="shared" si="99"/>
        <v>103.32766819586656</v>
      </c>
      <c r="AS321" s="9">
        <f t="shared" si="100"/>
        <v>102.60757635905668</v>
      </c>
    </row>
    <row r="322" spans="2:45" x14ac:dyDescent="0.2">
      <c r="B322" s="15">
        <v>42982</v>
      </c>
      <c r="C322" s="9">
        <v>36167.660000000003</v>
      </c>
      <c r="D322" s="16">
        <f t="shared" si="101"/>
        <v>8.8638277511710051E-4</v>
      </c>
      <c r="E322" s="17">
        <f t="shared" si="102"/>
        <v>101.57086971296027</v>
      </c>
      <c r="G322" s="15">
        <v>42982</v>
      </c>
      <c r="H322" s="9">
        <v>36146.800000000003</v>
      </c>
      <c r="I322" s="16">
        <f t="shared" si="103"/>
        <v>9.6699479506479058E-4</v>
      </c>
      <c r="J322" s="17">
        <f t="shared" si="104"/>
        <v>103.07184130264689</v>
      </c>
      <c r="L322" s="15">
        <v>42982</v>
      </c>
      <c r="M322" s="9">
        <v>39946.22</v>
      </c>
      <c r="N322" s="16">
        <f t="shared" si="105"/>
        <v>8.8446971405331531E-4</v>
      </c>
      <c r="O322" s="17">
        <f t="shared" si="106"/>
        <v>102.51123688495456</v>
      </c>
      <c r="Q322" s="15">
        <v>42982</v>
      </c>
      <c r="R322" s="9">
        <v>37888.81</v>
      </c>
      <c r="S322" s="16">
        <f t="shared" si="107"/>
        <v>1.0925435947353179E-3</v>
      </c>
      <c r="T322" s="17">
        <f t="shared" si="108"/>
        <v>103.14165913292415</v>
      </c>
      <c r="V322" s="15">
        <v>42982</v>
      </c>
      <c r="W322" s="9">
        <v>1505.35</v>
      </c>
      <c r="X322" s="16">
        <f t="shared" si="116"/>
        <v>3.189644288210669E-4</v>
      </c>
      <c r="Y322" s="9">
        <f t="shared" si="97"/>
        <v>3.5928423890885242E-5</v>
      </c>
      <c r="Z322" s="17">
        <f t="shared" si="109"/>
        <v>102.11647390021386</v>
      </c>
      <c r="AA322" s="17">
        <f t="shared" si="110"/>
        <v>103.31525501750656</v>
      </c>
      <c r="AB322" s="17">
        <f t="shared" si="111"/>
        <v>102.0839127632875</v>
      </c>
      <c r="AC322" s="17">
        <f t="shared" si="111"/>
        <v>103.27860217975488</v>
      </c>
      <c r="AE322" s="15">
        <v>42982</v>
      </c>
      <c r="AF322" s="9">
        <v>62117.54</v>
      </c>
      <c r="AG322" s="16">
        <f t="shared" si="112"/>
        <v>9.5071524402601248E-4</v>
      </c>
      <c r="AH322" s="17">
        <f t="shared" si="113"/>
        <v>102.51222661842301</v>
      </c>
      <c r="AK322" s="15">
        <v>42982</v>
      </c>
      <c r="AL322" s="9">
        <v>40066.28</v>
      </c>
      <c r="AM322" s="16">
        <f t="shared" si="114"/>
        <v>7.7931653939478096E-4</v>
      </c>
      <c r="AN322" s="17">
        <f t="shared" si="115"/>
        <v>103.4081931566687</v>
      </c>
      <c r="AQ322" s="9">
        <f t="shared" si="98"/>
        <v>101.57086971296027</v>
      </c>
      <c r="AR322" s="9">
        <f t="shared" si="99"/>
        <v>103.4081931566687</v>
      </c>
      <c r="AS322" s="9">
        <f t="shared" si="100"/>
        <v>102.70267113476292</v>
      </c>
    </row>
    <row r="323" spans="2:45" x14ac:dyDescent="0.2">
      <c r="B323" s="15">
        <v>42983</v>
      </c>
      <c r="C323" s="9">
        <v>36175.51</v>
      </c>
      <c r="D323" s="16">
        <f t="shared" si="101"/>
        <v>2.1704473001560309E-4</v>
      </c>
      <c r="E323" s="17">
        <f t="shared" si="102"/>
        <v>101.59291513495458</v>
      </c>
      <c r="G323" s="15">
        <v>42983</v>
      </c>
      <c r="H323" s="9">
        <v>36149.08</v>
      </c>
      <c r="I323" s="16">
        <f t="shared" si="103"/>
        <v>6.3076122921001954E-5</v>
      </c>
      <c r="J323" s="17">
        <f t="shared" si="104"/>
        <v>103.07834267477858</v>
      </c>
      <c r="L323" s="15">
        <v>42983</v>
      </c>
      <c r="M323" s="9">
        <v>39949.11</v>
      </c>
      <c r="N323" s="16">
        <f t="shared" si="105"/>
        <v>7.23472709056594E-5</v>
      </c>
      <c r="O323" s="17">
        <f t="shared" si="106"/>
        <v>102.51865329318035</v>
      </c>
      <c r="Q323" s="15">
        <v>42983</v>
      </c>
      <c r="R323" s="9">
        <v>37889.410000000003</v>
      </c>
      <c r="S323" s="16">
        <f t="shared" si="107"/>
        <v>1.5835810098119296E-5</v>
      </c>
      <c r="T323" s="17">
        <f t="shared" si="108"/>
        <v>103.14329246465138</v>
      </c>
      <c r="V323" s="15">
        <v>42983</v>
      </c>
      <c r="W323" s="9">
        <v>1506.07</v>
      </c>
      <c r="X323" s="16">
        <f t="shared" si="116"/>
        <v>4.7829408443211818E-4</v>
      </c>
      <c r="Y323" s="9">
        <f t="shared" ref="Y323:Y386" si="117">+(1+VLOOKUP(MONTH(V323),$BM$4:$BN$15,2,0)/100)^(1/365)-1</f>
        <v>3.5928423890885242E-5</v>
      </c>
      <c r="Z323" s="17">
        <f t="shared" si="109"/>
        <v>102.1653156056034</v>
      </c>
      <c r="AA323" s="17">
        <f t="shared" si="110"/>
        <v>103.3683820470897</v>
      </c>
      <c r="AB323" s="17">
        <f t="shared" si="111"/>
        <v>102.11647390021386</v>
      </c>
      <c r="AC323" s="17">
        <f t="shared" si="111"/>
        <v>103.31525501750656</v>
      </c>
      <c r="AE323" s="15">
        <v>42983</v>
      </c>
      <c r="AF323" s="9">
        <v>62115.13</v>
      </c>
      <c r="AG323" s="16">
        <f t="shared" si="112"/>
        <v>-3.8797415351621289E-5</v>
      </c>
      <c r="AH323" s="17">
        <f t="shared" si="113"/>
        <v>102.50824940898828</v>
      </c>
      <c r="AK323" s="15">
        <v>42983</v>
      </c>
      <c r="AL323" s="9">
        <v>40074.49</v>
      </c>
      <c r="AM323" s="16">
        <f t="shared" si="114"/>
        <v>2.0491046336212904E-4</v>
      </c>
      <c r="AN323" s="17">
        <f t="shared" si="115"/>
        <v>103.42938257744387</v>
      </c>
      <c r="AQ323" s="9">
        <f t="shared" ref="AQ323:AQ386" si="118">+MIN(AN323,AH323,T323,O323,J323,E323)</f>
        <v>101.59291513495458</v>
      </c>
      <c r="AR323" s="9">
        <f t="shared" ref="AR323:AR386" si="119">+MAX(AN323,AH323,T323,O323,J323,E323)</f>
        <v>103.42938257744387</v>
      </c>
      <c r="AS323" s="9">
        <f t="shared" ref="AS323:AS386" si="120">+AVERAGE(AN323,AH323,T323,O323,J323,E323)</f>
        <v>102.71180592566618</v>
      </c>
    </row>
    <row r="324" spans="2:45" x14ac:dyDescent="0.2">
      <c r="B324" s="15">
        <v>42984</v>
      </c>
      <c r="C324" s="9">
        <v>36181.730000000003</v>
      </c>
      <c r="D324" s="16">
        <f t="shared" si="101"/>
        <v>1.7193952483318675E-4</v>
      </c>
      <c r="E324" s="17">
        <f t="shared" si="102"/>
        <v>101.6103829725093</v>
      </c>
      <c r="G324" s="15">
        <v>42984</v>
      </c>
      <c r="H324" s="9">
        <v>36137.57</v>
      </c>
      <c r="I324" s="16">
        <f t="shared" si="103"/>
        <v>-3.1840367721669427E-4</v>
      </c>
      <c r="J324" s="17">
        <f t="shared" si="104"/>
        <v>103.04552215142954</v>
      </c>
      <c r="L324" s="15">
        <v>42984</v>
      </c>
      <c r="M324" s="9">
        <v>39948.26</v>
      </c>
      <c r="N324" s="16">
        <f t="shared" si="105"/>
        <v>-2.1277069751968192E-5</v>
      </c>
      <c r="O324" s="17">
        <f t="shared" si="106"/>
        <v>102.51647199664335</v>
      </c>
      <c r="Q324" s="15">
        <v>42984</v>
      </c>
      <c r="R324" s="9">
        <v>37884.019999999997</v>
      </c>
      <c r="S324" s="16">
        <f t="shared" si="107"/>
        <v>-1.4225610797335975E-4</v>
      </c>
      <c r="T324" s="17">
        <f t="shared" si="108"/>
        <v>103.1286197013018</v>
      </c>
      <c r="V324" s="15">
        <v>42984</v>
      </c>
      <c r="W324" s="9">
        <v>1506.33</v>
      </c>
      <c r="X324" s="16">
        <f t="shared" si="116"/>
        <v>1.7263473809325802E-4</v>
      </c>
      <c r="Y324" s="9">
        <f t="shared" si="117"/>
        <v>3.5928423890885242E-5</v>
      </c>
      <c r="Z324" s="17">
        <f t="shared" si="109"/>
        <v>102.18295288810519</v>
      </c>
      <c r="AA324" s="17">
        <f t="shared" si="110"/>
        <v>103.38994088369863</v>
      </c>
      <c r="AB324" s="17">
        <f t="shared" si="111"/>
        <v>102.1653156056034</v>
      </c>
      <c r="AC324" s="17">
        <f t="shared" si="111"/>
        <v>103.3683820470897</v>
      </c>
      <c r="AE324" s="15">
        <v>42984</v>
      </c>
      <c r="AF324" s="9">
        <v>62122.64</v>
      </c>
      <c r="AG324" s="16">
        <f t="shared" si="112"/>
        <v>1.2090452036406241E-4</v>
      </c>
      <c r="AH324" s="17">
        <f t="shared" si="113"/>
        <v>102.52064311971642</v>
      </c>
      <c r="AK324" s="15">
        <v>42984</v>
      </c>
      <c r="AL324" s="9">
        <v>40070.14</v>
      </c>
      <c r="AM324" s="16">
        <f t="shared" si="114"/>
        <v>-1.085478567537379E-4</v>
      </c>
      <c r="AN324" s="17">
        <f t="shared" si="115"/>
        <v>103.41815553963973</v>
      </c>
      <c r="AQ324" s="9">
        <f t="shared" si="118"/>
        <v>101.6103829725093</v>
      </c>
      <c r="AR324" s="9">
        <f t="shared" si="119"/>
        <v>103.41815553963973</v>
      </c>
      <c r="AS324" s="9">
        <f t="shared" si="120"/>
        <v>102.7066325802067</v>
      </c>
    </row>
    <row r="325" spans="2:45" x14ac:dyDescent="0.2">
      <c r="B325" s="15">
        <v>42985</v>
      </c>
      <c r="C325" s="9">
        <v>36188.76</v>
      </c>
      <c r="D325" s="16">
        <f t="shared" ref="D325:D388" si="121">+C325/C324-1</f>
        <v>1.9429695594985752E-4</v>
      </c>
      <c r="E325" s="17">
        <f t="shared" ref="E325:E388" si="122">+(1+D325)*E324</f>
        <v>101.63012556061376</v>
      </c>
      <c r="G325" s="15">
        <v>42985</v>
      </c>
      <c r="H325" s="9">
        <v>36137.99</v>
      </c>
      <c r="I325" s="16">
        <f t="shared" ref="I325:I388" si="123">+H325/H324-1</f>
        <v>1.1622253516252457E-5</v>
      </c>
      <c r="J325" s="17">
        <f t="shared" ref="J325:J388" si="124">+(1+I325)*J324</f>
        <v>103.0467197726117</v>
      </c>
      <c r="L325" s="15">
        <v>42985</v>
      </c>
      <c r="M325" s="9">
        <v>39949.769999999997</v>
      </c>
      <c r="N325" s="16">
        <f t="shared" ref="N325:N388" si="125">+M325/M324-1</f>
        <v>3.7798892867701994E-5</v>
      </c>
      <c r="O325" s="17">
        <f t="shared" ref="O325:O388" si="126">+(1+N325)*O324</f>
        <v>102.52034700578552</v>
      </c>
      <c r="Q325" s="15">
        <v>42985</v>
      </c>
      <c r="R325" s="9">
        <v>37898.92</v>
      </c>
      <c r="S325" s="16">
        <f t="shared" ref="S325:S388" si="127">+R325/R324-1</f>
        <v>3.9330567347395373E-4</v>
      </c>
      <c r="T325" s="17">
        <f t="shared" ref="T325:T388" si="128">+(1+S325)*T324</f>
        <v>103.16918077252787</v>
      </c>
      <c r="V325" s="15">
        <v>42985</v>
      </c>
      <c r="W325" s="9">
        <v>1505.99</v>
      </c>
      <c r="X325" s="16">
        <f t="shared" si="116"/>
        <v>-2.2571415294114772E-4</v>
      </c>
      <c r="Y325" s="9">
        <f t="shared" si="117"/>
        <v>3.5928423890885242E-5</v>
      </c>
      <c r="Z325" s="17">
        <f t="shared" ref="Z325:Z388" si="129">+(1+X325)*Z324</f>
        <v>102.15988874944902</v>
      </c>
      <c r="AA325" s="17">
        <f t="shared" ref="AA325:AA388" si="130">+(1+X325+Y325)*AA324</f>
        <v>103.37031894839156</v>
      </c>
      <c r="AB325" s="17">
        <f t="shared" ref="AB325:AC340" si="131">+Z324</f>
        <v>102.18295288810519</v>
      </c>
      <c r="AC325" s="17">
        <f t="shared" si="131"/>
        <v>103.38994088369863</v>
      </c>
      <c r="AE325" s="15">
        <v>42985</v>
      </c>
      <c r="AF325" s="9">
        <v>62131.86</v>
      </c>
      <c r="AG325" s="16">
        <f t="shared" ref="AG325:AG388" si="132">+AF325/AF324-1</f>
        <v>1.4841610079674439E-4</v>
      </c>
      <c r="AH325" s="17">
        <f t="shared" ref="AH325:AH388" si="133">+(1+AG325)*AH324</f>
        <v>102.53585883381943</v>
      </c>
      <c r="AK325" s="15">
        <v>42985</v>
      </c>
      <c r="AL325" s="9">
        <v>40067.040000000001</v>
      </c>
      <c r="AM325" s="16">
        <f t="shared" ref="AM325:AM388" si="134">+AL325/AL324-1</f>
        <v>-7.7364341626973143E-5</v>
      </c>
      <c r="AN325" s="17">
        <f t="shared" ref="AN325:AN388" si="135">+(1+AM325)*AN324</f>
        <v>103.41015466212413</v>
      </c>
      <c r="AQ325" s="9">
        <f t="shared" si="118"/>
        <v>101.63012556061376</v>
      </c>
      <c r="AR325" s="9">
        <f t="shared" si="119"/>
        <v>103.41015466212413</v>
      </c>
      <c r="AS325" s="9">
        <f t="shared" si="120"/>
        <v>102.71873110124709</v>
      </c>
    </row>
    <row r="326" spans="2:45" x14ac:dyDescent="0.2">
      <c r="B326" s="15">
        <v>42986</v>
      </c>
      <c r="C326" s="9">
        <v>36170.17</v>
      </c>
      <c r="D326" s="16">
        <f t="shared" si="121"/>
        <v>-5.136954126089277E-4</v>
      </c>
      <c r="E326" s="17">
        <f t="shared" si="122"/>
        <v>101.57791863133041</v>
      </c>
      <c r="G326" s="15">
        <v>42986</v>
      </c>
      <c r="H326" s="9">
        <v>36123.019999999997</v>
      </c>
      <c r="I326" s="16">
        <f t="shared" si="123"/>
        <v>-4.1424550729030063E-4</v>
      </c>
      <c r="J326" s="17">
        <f t="shared" si="124"/>
        <v>103.00403313190489</v>
      </c>
      <c r="L326" s="15">
        <v>42986</v>
      </c>
      <c r="M326" s="9">
        <v>39938.1</v>
      </c>
      <c r="N326" s="16">
        <f t="shared" si="125"/>
        <v>-2.9211682570384756E-4</v>
      </c>
      <c r="O326" s="17">
        <f t="shared" si="126"/>
        <v>102.49039908744814</v>
      </c>
      <c r="Q326" s="15">
        <v>42986</v>
      </c>
      <c r="R326" s="9">
        <v>37881.040000000001</v>
      </c>
      <c r="S326" s="16">
        <f t="shared" si="127"/>
        <v>-4.7178125392488557E-4</v>
      </c>
      <c r="T326" s="17">
        <f t="shared" si="128"/>
        <v>103.1205074870566</v>
      </c>
      <c r="V326" s="15">
        <v>42986</v>
      </c>
      <c r="W326" s="9">
        <v>1508.19</v>
      </c>
      <c r="X326" s="16">
        <f t="shared" si="116"/>
        <v>1.4608330732608366E-3</v>
      </c>
      <c r="Y326" s="9">
        <f t="shared" si="117"/>
        <v>3.5928423890885242E-5</v>
      </c>
      <c r="Z326" s="17">
        <f t="shared" si="129"/>
        <v>102.30912729369487</v>
      </c>
      <c r="AA326" s="17">
        <f t="shared" si="130"/>
        <v>103.5250396617418</v>
      </c>
      <c r="AB326" s="17">
        <f t="shared" si="131"/>
        <v>102.15988874944902</v>
      </c>
      <c r="AC326" s="17">
        <f t="shared" si="131"/>
        <v>103.37031894839156</v>
      </c>
      <c r="AE326" s="15">
        <v>42986</v>
      </c>
      <c r="AF326" s="9">
        <v>62099.22</v>
      </c>
      <c r="AG326" s="16">
        <f t="shared" si="132"/>
        <v>-5.2533434537449519E-4</v>
      </c>
      <c r="AH326" s="17">
        <f t="shared" si="133"/>
        <v>102.48199322554156</v>
      </c>
      <c r="AK326" s="15">
        <v>42986</v>
      </c>
      <c r="AL326" s="9">
        <v>40054.720000000001</v>
      </c>
      <c r="AM326" s="16">
        <f t="shared" si="134"/>
        <v>-3.0748465571706074E-4</v>
      </c>
      <c r="AN326" s="17">
        <f t="shared" si="135"/>
        <v>103.3783576263202</v>
      </c>
      <c r="AQ326" s="9">
        <f t="shared" si="118"/>
        <v>101.57791863133041</v>
      </c>
      <c r="AR326" s="9">
        <f t="shared" si="119"/>
        <v>103.3783576263202</v>
      </c>
      <c r="AS326" s="9">
        <f t="shared" si="120"/>
        <v>102.67553486493362</v>
      </c>
    </row>
    <row r="327" spans="2:45" x14ac:dyDescent="0.2">
      <c r="B327" s="15">
        <v>42987</v>
      </c>
      <c r="C327" s="9">
        <v>36170.17</v>
      </c>
      <c r="D327" s="16">
        <f t="shared" si="121"/>
        <v>0</v>
      </c>
      <c r="E327" s="17">
        <f t="shared" si="122"/>
        <v>101.57791863133041</v>
      </c>
      <c r="G327" s="15">
        <v>42987</v>
      </c>
      <c r="H327" s="9">
        <v>36123.019999999997</v>
      </c>
      <c r="I327" s="16">
        <f t="shared" si="123"/>
        <v>0</v>
      </c>
      <c r="J327" s="17">
        <f t="shared" si="124"/>
        <v>103.00403313190489</v>
      </c>
      <c r="L327" s="15">
        <v>42987</v>
      </c>
      <c r="M327" s="9">
        <v>39938.1</v>
      </c>
      <c r="N327" s="16">
        <f t="shared" si="125"/>
        <v>0</v>
      </c>
      <c r="O327" s="17">
        <f t="shared" si="126"/>
        <v>102.49039908744814</v>
      </c>
      <c r="Q327" s="15">
        <v>42987</v>
      </c>
      <c r="R327" s="9">
        <v>37881.040000000001</v>
      </c>
      <c r="S327" s="16">
        <f t="shared" si="127"/>
        <v>0</v>
      </c>
      <c r="T327" s="17">
        <f t="shared" si="128"/>
        <v>103.1205074870566</v>
      </c>
      <c r="V327" s="15">
        <v>42987</v>
      </c>
      <c r="W327" s="9">
        <v>1508.32</v>
      </c>
      <c r="X327" s="16">
        <f t="shared" ref="X327:X390" si="136">+W327/W326-1</f>
        <v>8.6196036308328061E-5</v>
      </c>
      <c r="Y327" s="9">
        <f t="shared" si="117"/>
        <v>3.5928423890885242E-5</v>
      </c>
      <c r="Z327" s="17">
        <f t="shared" si="129"/>
        <v>102.31794593494575</v>
      </c>
      <c r="AA327" s="17">
        <f t="shared" si="130"/>
        <v>103.53768260132759</v>
      </c>
      <c r="AB327" s="17">
        <f t="shared" si="131"/>
        <v>102.30912729369487</v>
      </c>
      <c r="AC327" s="17">
        <f t="shared" si="131"/>
        <v>103.5250396617418</v>
      </c>
      <c r="AE327" s="15">
        <v>42987</v>
      </c>
      <c r="AF327" s="9">
        <v>62099.22</v>
      </c>
      <c r="AG327" s="16">
        <f t="shared" si="132"/>
        <v>0</v>
      </c>
      <c r="AH327" s="17">
        <f t="shared" si="133"/>
        <v>102.48199322554156</v>
      </c>
      <c r="AK327" s="15">
        <v>42987</v>
      </c>
      <c r="AL327" s="9">
        <v>40054.720000000001</v>
      </c>
      <c r="AM327" s="16">
        <f t="shared" si="134"/>
        <v>0</v>
      </c>
      <c r="AN327" s="17">
        <f t="shared" si="135"/>
        <v>103.3783576263202</v>
      </c>
      <c r="AQ327" s="9">
        <f t="shared" si="118"/>
        <v>101.57791863133041</v>
      </c>
      <c r="AR327" s="9">
        <f t="shared" si="119"/>
        <v>103.3783576263202</v>
      </c>
      <c r="AS327" s="9">
        <f t="shared" si="120"/>
        <v>102.67553486493362</v>
      </c>
    </row>
    <row r="328" spans="2:45" x14ac:dyDescent="0.2">
      <c r="B328" s="15">
        <v>42988</v>
      </c>
      <c r="C328" s="9">
        <v>36170.17</v>
      </c>
      <c r="D328" s="16">
        <f t="shared" si="121"/>
        <v>0</v>
      </c>
      <c r="E328" s="17">
        <f t="shared" si="122"/>
        <v>101.57791863133041</v>
      </c>
      <c r="G328" s="15">
        <v>42988</v>
      </c>
      <c r="H328" s="9">
        <v>36123.019999999997</v>
      </c>
      <c r="I328" s="16">
        <f t="shared" si="123"/>
        <v>0</v>
      </c>
      <c r="J328" s="17">
        <f t="shared" si="124"/>
        <v>103.00403313190489</v>
      </c>
      <c r="L328" s="15">
        <v>42988</v>
      </c>
      <c r="M328" s="9">
        <v>39938.1</v>
      </c>
      <c r="N328" s="16">
        <f t="shared" si="125"/>
        <v>0</v>
      </c>
      <c r="O328" s="17">
        <f t="shared" si="126"/>
        <v>102.49039908744814</v>
      </c>
      <c r="Q328" s="15">
        <v>42988</v>
      </c>
      <c r="R328" s="9">
        <v>37881.040000000001</v>
      </c>
      <c r="S328" s="16">
        <f t="shared" si="127"/>
        <v>0</v>
      </c>
      <c r="T328" s="17">
        <f t="shared" si="128"/>
        <v>103.1205074870566</v>
      </c>
      <c r="V328" s="15">
        <v>42988</v>
      </c>
      <c r="W328" s="9">
        <v>1508.47</v>
      </c>
      <c r="X328" s="16">
        <f t="shared" si="136"/>
        <v>9.944839291398111E-5</v>
      </c>
      <c r="Y328" s="9">
        <f t="shared" si="117"/>
        <v>3.5928423890885242E-5</v>
      </c>
      <c r="Z328" s="17">
        <f t="shared" si="129"/>
        <v>102.32812129023525</v>
      </c>
      <c r="AA328" s="17">
        <f t="shared" si="130"/>
        <v>103.55169920321751</v>
      </c>
      <c r="AB328" s="17">
        <f t="shared" si="131"/>
        <v>102.31794593494575</v>
      </c>
      <c r="AC328" s="17">
        <f t="shared" si="131"/>
        <v>103.53768260132759</v>
      </c>
      <c r="AE328" s="15">
        <v>42988</v>
      </c>
      <c r="AF328" s="9">
        <v>62099.22</v>
      </c>
      <c r="AG328" s="16">
        <f t="shared" si="132"/>
        <v>0</v>
      </c>
      <c r="AH328" s="17">
        <f t="shared" si="133"/>
        <v>102.48199322554156</v>
      </c>
      <c r="AK328" s="15">
        <v>42988</v>
      </c>
      <c r="AL328" s="9">
        <v>40054.720000000001</v>
      </c>
      <c r="AM328" s="16">
        <f t="shared" si="134"/>
        <v>0</v>
      </c>
      <c r="AN328" s="17">
        <f t="shared" si="135"/>
        <v>103.3783576263202</v>
      </c>
      <c r="AQ328" s="9">
        <f t="shared" si="118"/>
        <v>101.57791863133041</v>
      </c>
      <c r="AR328" s="9">
        <f t="shared" si="119"/>
        <v>103.3783576263202</v>
      </c>
      <c r="AS328" s="9">
        <f t="shared" si="120"/>
        <v>102.67553486493362</v>
      </c>
    </row>
    <row r="329" spans="2:45" x14ac:dyDescent="0.2">
      <c r="B329" s="15">
        <v>42989</v>
      </c>
      <c r="C329" s="9">
        <v>36234.800000000003</v>
      </c>
      <c r="D329" s="16">
        <f t="shared" si="121"/>
        <v>1.7868315244302657E-3</v>
      </c>
      <c r="E329" s="17">
        <f t="shared" si="122"/>
        <v>101.75942125852688</v>
      </c>
      <c r="G329" s="15">
        <v>42989</v>
      </c>
      <c r="H329" s="9">
        <v>36183.440000000002</v>
      </c>
      <c r="I329" s="16">
        <f t="shared" si="123"/>
        <v>1.6726176272086057E-3</v>
      </c>
      <c r="J329" s="17">
        <f t="shared" si="124"/>
        <v>103.1763194933949</v>
      </c>
      <c r="L329" s="15">
        <v>42989</v>
      </c>
      <c r="M329" s="9">
        <v>40005.050000000003</v>
      </c>
      <c r="N329" s="16">
        <f t="shared" si="125"/>
        <v>1.6763441425606818E-3</v>
      </c>
      <c r="O329" s="17">
        <f t="shared" si="126"/>
        <v>102.66220826762709</v>
      </c>
      <c r="Q329" s="15">
        <v>42989</v>
      </c>
      <c r="R329" s="9">
        <v>37947.08</v>
      </c>
      <c r="S329" s="16">
        <f t="shared" si="127"/>
        <v>1.7433523472427659E-3</v>
      </c>
      <c r="T329" s="17">
        <f t="shared" si="128"/>
        <v>103.30028286583303</v>
      </c>
      <c r="V329" s="15">
        <v>42989</v>
      </c>
      <c r="W329" s="9">
        <v>1507.23</v>
      </c>
      <c r="X329" s="16">
        <f t="shared" si="136"/>
        <v>-8.2202496569372396E-4</v>
      </c>
      <c r="Y329" s="9">
        <f t="shared" si="117"/>
        <v>3.5928423890885242E-5</v>
      </c>
      <c r="Z329" s="17">
        <f t="shared" si="129"/>
        <v>102.24400501984213</v>
      </c>
      <c r="AA329" s="17">
        <f t="shared" si="130"/>
        <v>103.47029757057605</v>
      </c>
      <c r="AB329" s="17">
        <f t="shared" si="131"/>
        <v>102.32812129023525</v>
      </c>
      <c r="AC329" s="17">
        <f t="shared" si="131"/>
        <v>103.55169920321751</v>
      </c>
      <c r="AE329" s="15">
        <v>42989</v>
      </c>
      <c r="AF329" s="9">
        <v>62205.71</v>
      </c>
      <c r="AG329" s="16">
        <f t="shared" si="132"/>
        <v>1.7148363538221911E-3</v>
      </c>
      <c r="AH329" s="17">
        <f t="shared" si="133"/>
        <v>102.65773307313688</v>
      </c>
      <c r="AK329" s="15">
        <v>42989</v>
      </c>
      <c r="AL329" s="9">
        <v>40093.11</v>
      </c>
      <c r="AM329" s="16">
        <f t="shared" si="134"/>
        <v>9.5843885564539377E-4</v>
      </c>
      <c r="AN329" s="17">
        <f t="shared" si="135"/>
        <v>103.47743946110207</v>
      </c>
      <c r="AQ329" s="9">
        <f t="shared" si="118"/>
        <v>101.75942125852688</v>
      </c>
      <c r="AR329" s="9">
        <f t="shared" si="119"/>
        <v>103.47743946110207</v>
      </c>
      <c r="AS329" s="9">
        <f t="shared" si="120"/>
        <v>102.83890073660348</v>
      </c>
    </row>
    <row r="330" spans="2:45" x14ac:dyDescent="0.2">
      <c r="B330" s="15">
        <v>42990</v>
      </c>
      <c r="C330" s="9">
        <v>36224.46</v>
      </c>
      <c r="D330" s="16">
        <f t="shared" si="121"/>
        <v>-2.8536103414411595E-4</v>
      </c>
      <c r="E330" s="17">
        <f t="shared" si="122"/>
        <v>101.73038308484264</v>
      </c>
      <c r="G330" s="15">
        <v>42990</v>
      </c>
      <c r="H330" s="9">
        <v>36190.74</v>
      </c>
      <c r="I330" s="16">
        <f t="shared" si="123"/>
        <v>2.0174975071451939E-4</v>
      </c>
      <c r="J330" s="17">
        <f t="shared" si="124"/>
        <v>103.19713529013234</v>
      </c>
      <c r="L330" s="15">
        <v>42990</v>
      </c>
      <c r="M330" s="9">
        <v>40014.410000000003</v>
      </c>
      <c r="N330" s="16">
        <f t="shared" si="125"/>
        <v>2.3397046122930476E-4</v>
      </c>
      <c r="O330" s="17">
        <f t="shared" si="126"/>
        <v>102.68622819184628</v>
      </c>
      <c r="Q330" s="15">
        <v>42990</v>
      </c>
      <c r="R330" s="9">
        <v>37951.89</v>
      </c>
      <c r="S330" s="16">
        <f t="shared" si="127"/>
        <v>1.2675547104024076E-4</v>
      </c>
      <c r="T330" s="17">
        <f t="shared" si="128"/>
        <v>103.31337674184627</v>
      </c>
      <c r="V330" s="15">
        <v>42990</v>
      </c>
      <c r="W330" s="9">
        <v>1504.94</v>
      </c>
      <c r="X330" s="16">
        <f t="shared" si="136"/>
        <v>-1.5193434313276466E-3</v>
      </c>
      <c r="Y330" s="9">
        <f t="shared" si="117"/>
        <v>3.5928423890885242E-5</v>
      </c>
      <c r="Z330" s="17">
        <f t="shared" si="129"/>
        <v>102.0886612624226</v>
      </c>
      <c r="AA330" s="17">
        <f t="shared" si="130"/>
        <v>103.3168081783359</v>
      </c>
      <c r="AB330" s="17">
        <f t="shared" si="131"/>
        <v>102.24400501984213</v>
      </c>
      <c r="AC330" s="17">
        <f t="shared" si="131"/>
        <v>103.47029757057605</v>
      </c>
      <c r="AE330" s="15">
        <v>42990</v>
      </c>
      <c r="AF330" s="9">
        <v>62209.93</v>
      </c>
      <c r="AG330" s="16">
        <f t="shared" si="132"/>
        <v>6.783943146060345E-5</v>
      </c>
      <c r="AH330" s="17">
        <f t="shared" si="133"/>
        <v>102.66469731538359</v>
      </c>
      <c r="AK330" s="15">
        <v>42990</v>
      </c>
      <c r="AL330" s="9">
        <v>40098.67</v>
      </c>
      <c r="AM330" s="16">
        <f t="shared" si="134"/>
        <v>1.3867719416116309E-4</v>
      </c>
      <c r="AN330" s="17">
        <f t="shared" si="135"/>
        <v>103.49178942206551</v>
      </c>
      <c r="AQ330" s="9">
        <f t="shared" si="118"/>
        <v>101.73038308484264</v>
      </c>
      <c r="AR330" s="9">
        <f t="shared" si="119"/>
        <v>103.49178942206551</v>
      </c>
      <c r="AS330" s="9">
        <f t="shared" si="120"/>
        <v>102.84726834101944</v>
      </c>
    </row>
    <row r="331" spans="2:45" x14ac:dyDescent="0.2">
      <c r="B331" s="15">
        <v>42991</v>
      </c>
      <c r="C331" s="9">
        <v>36178.58</v>
      </c>
      <c r="D331" s="16">
        <f t="shared" si="121"/>
        <v>-1.2665475206531385E-3</v>
      </c>
      <c r="E331" s="17">
        <f t="shared" si="122"/>
        <v>101.60153672037144</v>
      </c>
      <c r="G331" s="15">
        <v>42991</v>
      </c>
      <c r="H331" s="9">
        <v>36148.230000000003</v>
      </c>
      <c r="I331" s="16">
        <f t="shared" si="123"/>
        <v>-1.1746098587648302E-3</v>
      </c>
      <c r="J331" s="17">
        <f t="shared" si="124"/>
        <v>103.07591891762426</v>
      </c>
      <c r="L331" s="15">
        <v>42991</v>
      </c>
      <c r="M331" s="9">
        <v>39950.550000000003</v>
      </c>
      <c r="N331" s="16">
        <f t="shared" si="125"/>
        <v>-1.5959250679942194E-3</v>
      </c>
      <c r="O331" s="17">
        <f t="shared" si="126"/>
        <v>102.52234866613713</v>
      </c>
      <c r="Q331" s="15">
        <v>42991</v>
      </c>
      <c r="R331" s="9">
        <v>37892.31</v>
      </c>
      <c r="S331" s="16">
        <f t="shared" si="127"/>
        <v>-1.5698822904471887E-3</v>
      </c>
      <c r="T331" s="17">
        <f t="shared" si="128"/>
        <v>103.15118690133295</v>
      </c>
      <c r="V331" s="15">
        <v>42991</v>
      </c>
      <c r="W331" s="9">
        <v>1505.05</v>
      </c>
      <c r="X331" s="16">
        <f t="shared" si="136"/>
        <v>7.3092614987890769E-5</v>
      </c>
      <c r="Y331" s="9">
        <f t="shared" si="117"/>
        <v>3.5928423890885242E-5</v>
      </c>
      <c r="Z331" s="17">
        <f t="shared" si="129"/>
        <v>102.09612318963489</v>
      </c>
      <c r="AA331" s="17">
        <f t="shared" si="130"/>
        <v>103.32807188409714</v>
      </c>
      <c r="AB331" s="17">
        <f t="shared" si="131"/>
        <v>102.0886612624226</v>
      </c>
      <c r="AC331" s="17">
        <f t="shared" si="131"/>
        <v>103.3168081783359</v>
      </c>
      <c r="AE331" s="15">
        <v>42991</v>
      </c>
      <c r="AF331" s="9">
        <v>62115.94</v>
      </c>
      <c r="AG331" s="16">
        <f t="shared" si="132"/>
        <v>-1.5108520456460495E-3</v>
      </c>
      <c r="AH331" s="17">
        <f t="shared" si="133"/>
        <v>102.50958614742902</v>
      </c>
      <c r="AK331" s="15">
        <v>42991</v>
      </c>
      <c r="AL331" s="9">
        <v>40050.129999999997</v>
      </c>
      <c r="AM331" s="16">
        <f t="shared" si="134"/>
        <v>-1.2105139646776397E-3</v>
      </c>
      <c r="AN331" s="17">
        <f t="shared" si="135"/>
        <v>103.36651116574062</v>
      </c>
      <c r="AQ331" s="9">
        <f t="shared" si="118"/>
        <v>101.60153672037144</v>
      </c>
      <c r="AR331" s="9">
        <f t="shared" si="119"/>
        <v>103.36651116574062</v>
      </c>
      <c r="AS331" s="9">
        <f t="shared" si="120"/>
        <v>102.7045147531059</v>
      </c>
    </row>
    <row r="332" spans="2:45" x14ac:dyDescent="0.2">
      <c r="B332" s="15">
        <v>42992</v>
      </c>
      <c r="C332" s="9">
        <v>36187.1</v>
      </c>
      <c r="D332" s="16">
        <f t="shared" si="121"/>
        <v>2.3549846345538583E-4</v>
      </c>
      <c r="E332" s="17">
        <f t="shared" si="122"/>
        <v>101.6254637261538</v>
      </c>
      <c r="G332" s="15">
        <v>42992</v>
      </c>
      <c r="H332" s="9">
        <v>36166.5</v>
      </c>
      <c r="I332" s="16">
        <f t="shared" si="123"/>
        <v>5.0541893752464873E-4</v>
      </c>
      <c r="J332" s="17">
        <f t="shared" si="124"/>
        <v>103.12801543904799</v>
      </c>
      <c r="L332" s="15">
        <v>42992</v>
      </c>
      <c r="M332" s="9">
        <v>39975.71</v>
      </c>
      <c r="N332" s="16">
        <f t="shared" si="125"/>
        <v>6.2977856374923924E-4</v>
      </c>
      <c r="O332" s="17">
        <f t="shared" si="126"/>
        <v>102.58691504363229</v>
      </c>
      <c r="Q332" s="15">
        <v>42992</v>
      </c>
      <c r="R332" s="9">
        <v>37904.730000000003</v>
      </c>
      <c r="S332" s="16">
        <f t="shared" si="127"/>
        <v>3.2777099100078644E-4</v>
      </c>
      <c r="T332" s="17">
        <f t="shared" si="128"/>
        <v>103.1849968680865</v>
      </c>
      <c r="V332" s="15">
        <v>42992</v>
      </c>
      <c r="W332" s="9">
        <v>1504.02</v>
      </c>
      <c r="X332" s="16">
        <f t="shared" si="136"/>
        <v>-6.8436264575921779E-4</v>
      </c>
      <c r="Y332" s="9">
        <f t="shared" si="117"/>
        <v>3.5928423890885242E-5</v>
      </c>
      <c r="Z332" s="17">
        <f t="shared" si="129"/>
        <v>102.02625241664708</v>
      </c>
      <c r="AA332" s="17">
        <f t="shared" si="130"/>
        <v>103.26107042620782</v>
      </c>
      <c r="AB332" s="17">
        <f t="shared" si="131"/>
        <v>102.09612318963489</v>
      </c>
      <c r="AC332" s="17">
        <f t="shared" si="131"/>
        <v>103.32807188409714</v>
      </c>
      <c r="AE332" s="15">
        <v>42992</v>
      </c>
      <c r="AF332" s="9">
        <v>62157.52</v>
      </c>
      <c r="AG332" s="16">
        <f t="shared" si="132"/>
        <v>6.6939339564031641E-4</v>
      </c>
      <c r="AH332" s="17">
        <f t="shared" si="133"/>
        <v>102.57820538738594</v>
      </c>
      <c r="AK332" s="15">
        <v>42992</v>
      </c>
      <c r="AL332" s="9">
        <v>40062.25</v>
      </c>
      <c r="AM332" s="16">
        <f t="shared" si="134"/>
        <v>3.0262074055698029E-4</v>
      </c>
      <c r="AN332" s="17">
        <f t="shared" si="135"/>
        <v>103.39779201589839</v>
      </c>
      <c r="AQ332" s="9">
        <f t="shared" si="118"/>
        <v>101.6254637261538</v>
      </c>
      <c r="AR332" s="9">
        <f t="shared" si="119"/>
        <v>103.39779201589839</v>
      </c>
      <c r="AS332" s="9">
        <f t="shared" si="120"/>
        <v>102.75023141336749</v>
      </c>
    </row>
    <row r="333" spans="2:45" x14ac:dyDescent="0.2">
      <c r="B333" s="15">
        <v>42993</v>
      </c>
      <c r="C333" s="9">
        <v>36152.04</v>
      </c>
      <c r="D333" s="16">
        <f t="shared" si="121"/>
        <v>-9.6885354173170679E-4</v>
      </c>
      <c r="E333" s="17">
        <f t="shared" si="122"/>
        <v>101.52700353569259</v>
      </c>
      <c r="G333" s="15">
        <v>42993</v>
      </c>
      <c r="H333" s="9">
        <v>36114.67</v>
      </c>
      <c r="I333" s="16">
        <f t="shared" si="123"/>
        <v>-1.4330941617243242E-3</v>
      </c>
      <c r="J333" s="17">
        <f t="shared" si="124"/>
        <v>102.98022328221207</v>
      </c>
      <c r="L333" s="15">
        <v>42993</v>
      </c>
      <c r="M333" s="9">
        <v>39913.86</v>
      </c>
      <c r="N333" s="16">
        <f t="shared" si="125"/>
        <v>-1.547189530842541E-3</v>
      </c>
      <c r="O333" s="17">
        <f t="shared" si="126"/>
        <v>102.42819364267535</v>
      </c>
      <c r="Q333" s="15">
        <v>42993</v>
      </c>
      <c r="R333" s="9">
        <v>37848.06</v>
      </c>
      <c r="S333" s="16">
        <f t="shared" si="127"/>
        <v>-1.4950640724786801E-3</v>
      </c>
      <c r="T333" s="17">
        <f t="shared" si="128"/>
        <v>103.0307286864502</v>
      </c>
      <c r="V333" s="15">
        <v>42993</v>
      </c>
      <c r="W333" s="9">
        <v>1501.56</v>
      </c>
      <c r="X333" s="16">
        <f t="shared" si="136"/>
        <v>-1.6356165476523188E-3</v>
      </c>
      <c r="Y333" s="9">
        <f t="shared" si="117"/>
        <v>3.5928423890885242E-5</v>
      </c>
      <c r="Z333" s="17">
        <f t="shared" si="129"/>
        <v>101.85937658989947</v>
      </c>
      <c r="AA333" s="17">
        <f t="shared" si="130"/>
        <v>103.09588491820013</v>
      </c>
      <c r="AB333" s="17">
        <f t="shared" si="131"/>
        <v>102.02625241664708</v>
      </c>
      <c r="AC333" s="17">
        <f t="shared" si="131"/>
        <v>103.26107042620782</v>
      </c>
      <c r="AE333" s="15">
        <v>42993</v>
      </c>
      <c r="AF333" s="9">
        <v>62065.35</v>
      </c>
      <c r="AG333" s="16">
        <f t="shared" si="132"/>
        <v>-1.4828455189331846E-3</v>
      </c>
      <c r="AH333" s="17">
        <f t="shared" si="133"/>
        <v>102.42609775518704</v>
      </c>
      <c r="AK333" s="15">
        <v>42993</v>
      </c>
      <c r="AL333" s="9">
        <v>40026.199999999997</v>
      </c>
      <c r="AM333" s="16">
        <f t="shared" si="134"/>
        <v>-8.9984960904598843E-4</v>
      </c>
      <c r="AN333" s="17">
        <f t="shared" si="135"/>
        <v>103.30474955317666</v>
      </c>
      <c r="AQ333" s="9">
        <f t="shared" si="118"/>
        <v>101.52700353569259</v>
      </c>
      <c r="AR333" s="9">
        <f t="shared" si="119"/>
        <v>103.30474955317666</v>
      </c>
      <c r="AS333" s="9">
        <f t="shared" si="120"/>
        <v>102.61616607589899</v>
      </c>
    </row>
    <row r="334" spans="2:45" x14ac:dyDescent="0.2">
      <c r="B334" s="15">
        <v>42994</v>
      </c>
      <c r="C334" s="9">
        <v>36152.04</v>
      </c>
      <c r="D334" s="16">
        <f t="shared" si="121"/>
        <v>0</v>
      </c>
      <c r="E334" s="17">
        <f t="shared" si="122"/>
        <v>101.52700353569259</v>
      </c>
      <c r="G334" s="15">
        <v>42994</v>
      </c>
      <c r="H334" s="9">
        <v>36114.67</v>
      </c>
      <c r="I334" s="16">
        <f t="shared" si="123"/>
        <v>0</v>
      </c>
      <c r="J334" s="17">
        <f t="shared" si="124"/>
        <v>102.98022328221207</v>
      </c>
      <c r="L334" s="15">
        <v>42994</v>
      </c>
      <c r="M334" s="9">
        <v>39913.86</v>
      </c>
      <c r="N334" s="16">
        <f t="shared" si="125"/>
        <v>0</v>
      </c>
      <c r="O334" s="17">
        <f t="shared" si="126"/>
        <v>102.42819364267535</v>
      </c>
      <c r="Q334" s="15">
        <v>42994</v>
      </c>
      <c r="R334" s="9">
        <v>37848.06</v>
      </c>
      <c r="S334" s="16">
        <f t="shared" si="127"/>
        <v>0</v>
      </c>
      <c r="T334" s="17">
        <f t="shared" si="128"/>
        <v>103.0307286864502</v>
      </c>
      <c r="V334" s="15">
        <v>42994</v>
      </c>
      <c r="W334" s="9">
        <v>1501.7</v>
      </c>
      <c r="X334" s="16">
        <f t="shared" si="136"/>
        <v>9.3236367511240203E-5</v>
      </c>
      <c r="Y334" s="9">
        <f t="shared" si="117"/>
        <v>3.5928423890885242E-5</v>
      </c>
      <c r="Z334" s="17">
        <f t="shared" si="129"/>
        <v>101.86887358816968</v>
      </c>
      <c r="AA334" s="17">
        <f t="shared" si="130"/>
        <v>103.10920127667001</v>
      </c>
      <c r="AB334" s="17">
        <f t="shared" si="131"/>
        <v>101.85937658989947</v>
      </c>
      <c r="AC334" s="17">
        <f t="shared" si="131"/>
        <v>103.09588491820013</v>
      </c>
      <c r="AE334" s="15">
        <v>42994</v>
      </c>
      <c r="AF334" s="9">
        <v>62065.35</v>
      </c>
      <c r="AG334" s="16">
        <f t="shared" si="132"/>
        <v>0</v>
      </c>
      <c r="AH334" s="17">
        <f t="shared" si="133"/>
        <v>102.42609775518704</v>
      </c>
      <c r="AK334" s="15">
        <v>42994</v>
      </c>
      <c r="AL334" s="9">
        <v>40026.199999999997</v>
      </c>
      <c r="AM334" s="16">
        <f t="shared" si="134"/>
        <v>0</v>
      </c>
      <c r="AN334" s="17">
        <f t="shared" si="135"/>
        <v>103.30474955317666</v>
      </c>
      <c r="AQ334" s="9">
        <f t="shared" si="118"/>
        <v>101.52700353569259</v>
      </c>
      <c r="AR334" s="9">
        <f t="shared" si="119"/>
        <v>103.30474955317666</v>
      </c>
      <c r="AS334" s="9">
        <f t="shared" si="120"/>
        <v>102.61616607589899</v>
      </c>
    </row>
    <row r="335" spans="2:45" x14ac:dyDescent="0.2">
      <c r="B335" s="15">
        <v>42995</v>
      </c>
      <c r="C335" s="9">
        <v>36152.04</v>
      </c>
      <c r="D335" s="16">
        <f t="shared" si="121"/>
        <v>0</v>
      </c>
      <c r="E335" s="17">
        <f t="shared" si="122"/>
        <v>101.52700353569259</v>
      </c>
      <c r="G335" s="15">
        <v>42995</v>
      </c>
      <c r="H335" s="9">
        <v>36114.67</v>
      </c>
      <c r="I335" s="16">
        <f t="shared" si="123"/>
        <v>0</v>
      </c>
      <c r="J335" s="17">
        <f t="shared" si="124"/>
        <v>102.98022328221207</v>
      </c>
      <c r="L335" s="15">
        <v>42995</v>
      </c>
      <c r="M335" s="9">
        <v>39913.86</v>
      </c>
      <c r="N335" s="16">
        <f t="shared" si="125"/>
        <v>0</v>
      </c>
      <c r="O335" s="17">
        <f t="shared" si="126"/>
        <v>102.42819364267535</v>
      </c>
      <c r="Q335" s="15">
        <v>42995</v>
      </c>
      <c r="R335" s="9">
        <v>37848.06</v>
      </c>
      <c r="S335" s="16">
        <f t="shared" si="127"/>
        <v>0</v>
      </c>
      <c r="T335" s="17">
        <f t="shared" si="128"/>
        <v>103.0307286864502</v>
      </c>
      <c r="V335" s="15">
        <v>42995</v>
      </c>
      <c r="W335" s="9">
        <v>1501.85</v>
      </c>
      <c r="X335" s="16">
        <f t="shared" si="136"/>
        <v>9.9886794965531323E-5</v>
      </c>
      <c r="Y335" s="9">
        <f t="shared" si="117"/>
        <v>3.5928423890885242E-5</v>
      </c>
      <c r="Z335" s="17">
        <f t="shared" si="129"/>
        <v>101.87904894345915</v>
      </c>
      <c r="AA335" s="17">
        <f t="shared" si="130"/>
        <v>103.12320507540751</v>
      </c>
      <c r="AB335" s="17">
        <f t="shared" si="131"/>
        <v>101.86887358816968</v>
      </c>
      <c r="AC335" s="17">
        <f t="shared" si="131"/>
        <v>103.10920127667001</v>
      </c>
      <c r="AE335" s="15">
        <v>42995</v>
      </c>
      <c r="AF335" s="9">
        <v>62065.35</v>
      </c>
      <c r="AG335" s="16">
        <f t="shared" si="132"/>
        <v>0</v>
      </c>
      <c r="AH335" s="17">
        <f t="shared" si="133"/>
        <v>102.42609775518704</v>
      </c>
      <c r="AK335" s="15">
        <v>42995</v>
      </c>
      <c r="AL335" s="9">
        <v>40026.199999999997</v>
      </c>
      <c r="AM335" s="16">
        <f t="shared" si="134"/>
        <v>0</v>
      </c>
      <c r="AN335" s="17">
        <f t="shared" si="135"/>
        <v>103.30474955317666</v>
      </c>
      <c r="AQ335" s="9">
        <f t="shared" si="118"/>
        <v>101.52700353569259</v>
      </c>
      <c r="AR335" s="9">
        <f t="shared" si="119"/>
        <v>103.30474955317666</v>
      </c>
      <c r="AS335" s="9">
        <f t="shared" si="120"/>
        <v>102.61616607589899</v>
      </c>
    </row>
    <row r="336" spans="2:45" x14ac:dyDescent="0.2">
      <c r="B336" s="15">
        <v>42996</v>
      </c>
      <c r="C336" s="9">
        <v>36152.04</v>
      </c>
      <c r="D336" s="16">
        <f t="shared" si="121"/>
        <v>0</v>
      </c>
      <c r="E336" s="17">
        <f t="shared" si="122"/>
        <v>101.52700353569259</v>
      </c>
      <c r="G336" s="15">
        <v>42996</v>
      </c>
      <c r="H336" s="9">
        <v>36114.67</v>
      </c>
      <c r="I336" s="16">
        <f t="shared" si="123"/>
        <v>0</v>
      </c>
      <c r="J336" s="17">
        <f t="shared" si="124"/>
        <v>102.98022328221207</v>
      </c>
      <c r="L336" s="15">
        <v>42996</v>
      </c>
      <c r="M336" s="9">
        <v>39913.86</v>
      </c>
      <c r="N336" s="16">
        <f t="shared" si="125"/>
        <v>0</v>
      </c>
      <c r="O336" s="17">
        <f t="shared" si="126"/>
        <v>102.42819364267535</v>
      </c>
      <c r="Q336" s="15">
        <v>42996</v>
      </c>
      <c r="R336" s="9">
        <v>37848.06</v>
      </c>
      <c r="S336" s="16">
        <f t="shared" si="127"/>
        <v>0</v>
      </c>
      <c r="T336" s="17">
        <f t="shared" si="128"/>
        <v>103.0307286864502</v>
      </c>
      <c r="V336" s="15">
        <v>42996</v>
      </c>
      <c r="W336" s="9">
        <v>1502</v>
      </c>
      <c r="X336" s="16">
        <f t="shared" si="136"/>
        <v>9.9876818590471927E-5</v>
      </c>
      <c r="Y336" s="9">
        <f t="shared" si="117"/>
        <v>3.5928423890885242E-5</v>
      </c>
      <c r="Z336" s="17">
        <f t="shared" si="129"/>
        <v>101.88922429874864</v>
      </c>
      <c r="AA336" s="17">
        <f t="shared" si="130"/>
        <v>103.13720974727823</v>
      </c>
      <c r="AB336" s="17">
        <f t="shared" si="131"/>
        <v>101.87904894345915</v>
      </c>
      <c r="AC336" s="17">
        <f t="shared" si="131"/>
        <v>103.12320507540751</v>
      </c>
      <c r="AE336" s="15">
        <v>42996</v>
      </c>
      <c r="AF336" s="9">
        <v>62065.35</v>
      </c>
      <c r="AG336" s="16">
        <f t="shared" si="132"/>
        <v>0</v>
      </c>
      <c r="AH336" s="17">
        <f t="shared" si="133"/>
        <v>102.42609775518704</v>
      </c>
      <c r="AK336" s="15">
        <v>42996</v>
      </c>
      <c r="AL336" s="9">
        <v>40026.199999999997</v>
      </c>
      <c r="AM336" s="16">
        <f t="shared" si="134"/>
        <v>0</v>
      </c>
      <c r="AN336" s="17">
        <f t="shared" si="135"/>
        <v>103.30474955317666</v>
      </c>
      <c r="AQ336" s="9">
        <f t="shared" si="118"/>
        <v>101.52700353569259</v>
      </c>
      <c r="AR336" s="9">
        <f t="shared" si="119"/>
        <v>103.30474955317666</v>
      </c>
      <c r="AS336" s="9">
        <f t="shared" si="120"/>
        <v>102.61616607589899</v>
      </c>
    </row>
    <row r="337" spans="2:45" x14ac:dyDescent="0.2">
      <c r="B337" s="15">
        <v>42997</v>
      </c>
      <c r="C337" s="9">
        <v>36152.04</v>
      </c>
      <c r="D337" s="16">
        <f t="shared" si="121"/>
        <v>0</v>
      </c>
      <c r="E337" s="17">
        <f t="shared" si="122"/>
        <v>101.52700353569259</v>
      </c>
      <c r="G337" s="15">
        <v>42997</v>
      </c>
      <c r="H337" s="9">
        <v>36114.67</v>
      </c>
      <c r="I337" s="16">
        <f t="shared" si="123"/>
        <v>0</v>
      </c>
      <c r="J337" s="17">
        <f t="shared" si="124"/>
        <v>102.98022328221207</v>
      </c>
      <c r="L337" s="15">
        <v>42997</v>
      </c>
      <c r="M337" s="9">
        <v>39913.86</v>
      </c>
      <c r="N337" s="16">
        <f t="shared" si="125"/>
        <v>0</v>
      </c>
      <c r="O337" s="17">
        <f t="shared" si="126"/>
        <v>102.42819364267535</v>
      </c>
      <c r="Q337" s="15">
        <v>42997</v>
      </c>
      <c r="R337" s="9">
        <v>37848.06</v>
      </c>
      <c r="S337" s="16">
        <f t="shared" si="127"/>
        <v>0</v>
      </c>
      <c r="T337" s="17">
        <f t="shared" si="128"/>
        <v>103.0307286864502</v>
      </c>
      <c r="V337" s="15">
        <v>42997</v>
      </c>
      <c r="W337" s="9">
        <v>1502.15</v>
      </c>
      <c r="X337" s="16">
        <f t="shared" si="136"/>
        <v>9.9866844207818772E-5</v>
      </c>
      <c r="Y337" s="9">
        <f t="shared" si="117"/>
        <v>3.5928423890885242E-5</v>
      </c>
      <c r="Z337" s="17">
        <f t="shared" si="129"/>
        <v>101.89939965403815</v>
      </c>
      <c r="AA337" s="17">
        <f t="shared" si="130"/>
        <v>103.15121529232682</v>
      </c>
      <c r="AB337" s="17">
        <f t="shared" si="131"/>
        <v>101.88922429874864</v>
      </c>
      <c r="AC337" s="17">
        <f t="shared" si="131"/>
        <v>103.13720974727823</v>
      </c>
      <c r="AE337" s="15">
        <v>42997</v>
      </c>
      <c r="AF337" s="9">
        <v>62065.35</v>
      </c>
      <c r="AG337" s="16">
        <f t="shared" si="132"/>
        <v>0</v>
      </c>
      <c r="AH337" s="17">
        <f t="shared" si="133"/>
        <v>102.42609775518704</v>
      </c>
      <c r="AK337" s="15">
        <v>42997</v>
      </c>
      <c r="AL337" s="9">
        <v>40026.199999999997</v>
      </c>
      <c r="AM337" s="16">
        <f t="shared" si="134"/>
        <v>0</v>
      </c>
      <c r="AN337" s="17">
        <f t="shared" si="135"/>
        <v>103.30474955317666</v>
      </c>
      <c r="AQ337" s="9">
        <f t="shared" si="118"/>
        <v>101.52700353569259</v>
      </c>
      <c r="AR337" s="9">
        <f t="shared" si="119"/>
        <v>103.30474955317666</v>
      </c>
      <c r="AS337" s="9">
        <f t="shared" si="120"/>
        <v>102.61616607589899</v>
      </c>
    </row>
    <row r="338" spans="2:45" x14ac:dyDescent="0.2">
      <c r="B338" s="15">
        <v>42998</v>
      </c>
      <c r="C338" s="9">
        <v>36101.81</v>
      </c>
      <c r="D338" s="16">
        <f t="shared" si="121"/>
        <v>-1.3894098369000574E-3</v>
      </c>
      <c r="E338" s="17">
        <f t="shared" si="122"/>
        <v>101.38594091826911</v>
      </c>
      <c r="G338" s="15">
        <v>42998</v>
      </c>
      <c r="H338" s="9">
        <v>36081.07</v>
      </c>
      <c r="I338" s="16">
        <f t="shared" si="123"/>
        <v>-9.3036984693473102E-4</v>
      </c>
      <c r="J338" s="17">
        <f t="shared" si="124"/>
        <v>102.88441358763968</v>
      </c>
      <c r="L338" s="15">
        <v>42998</v>
      </c>
      <c r="M338" s="9">
        <v>39865.26</v>
      </c>
      <c r="N338" s="16">
        <f t="shared" si="125"/>
        <v>-1.2176221492984363E-3</v>
      </c>
      <c r="O338" s="17">
        <f t="shared" si="126"/>
        <v>102.3034748053834</v>
      </c>
      <c r="Q338" s="15">
        <v>42998</v>
      </c>
      <c r="R338" s="9">
        <v>37810.93</v>
      </c>
      <c r="S338" s="16">
        <f t="shared" si="127"/>
        <v>-9.8102782546838352E-4</v>
      </c>
      <c r="T338" s="17">
        <f t="shared" si="128"/>
        <v>102.92965267473051</v>
      </c>
      <c r="V338" s="15">
        <v>42998</v>
      </c>
      <c r="W338" s="9">
        <v>1500.98</v>
      </c>
      <c r="X338" s="16">
        <f t="shared" si="136"/>
        <v>-7.7888360017308589E-4</v>
      </c>
      <c r="Y338" s="9">
        <f t="shared" si="117"/>
        <v>3.5928423890885242E-5</v>
      </c>
      <c r="Z338" s="17">
        <f t="shared" si="129"/>
        <v>101.82003188278014</v>
      </c>
      <c r="AA338" s="17">
        <f t="shared" si="130"/>
        <v>103.07457856298559</v>
      </c>
      <c r="AB338" s="17">
        <f t="shared" si="131"/>
        <v>101.89939965403815</v>
      </c>
      <c r="AC338" s="17">
        <f t="shared" si="131"/>
        <v>103.15121529232682</v>
      </c>
      <c r="AE338" s="15">
        <v>42998</v>
      </c>
      <c r="AF338" s="9">
        <v>62001.25</v>
      </c>
      <c r="AG338" s="16">
        <f t="shared" si="132"/>
        <v>-1.0327823817959381E-3</v>
      </c>
      <c r="AH338" s="17">
        <f t="shared" si="133"/>
        <v>102.32031388598938</v>
      </c>
      <c r="AK338" s="15">
        <v>42998</v>
      </c>
      <c r="AL338" s="9">
        <v>40019.56</v>
      </c>
      <c r="AM338" s="16">
        <f t="shared" si="134"/>
        <v>-1.6589134117150905E-4</v>
      </c>
      <c r="AN338" s="17">
        <f t="shared" si="135"/>
        <v>103.2876121897239</v>
      </c>
      <c r="AQ338" s="9">
        <f t="shared" si="118"/>
        <v>101.38594091826911</v>
      </c>
      <c r="AR338" s="9">
        <f t="shared" si="119"/>
        <v>103.2876121897239</v>
      </c>
      <c r="AS338" s="9">
        <f t="shared" si="120"/>
        <v>102.51856801028934</v>
      </c>
    </row>
    <row r="339" spans="2:45" x14ac:dyDescent="0.2">
      <c r="B339" s="15">
        <v>42999</v>
      </c>
      <c r="C339" s="9">
        <v>36086.31</v>
      </c>
      <c r="D339" s="16">
        <f t="shared" si="121"/>
        <v>-4.2934135435312992E-4</v>
      </c>
      <c r="E339" s="17">
        <f t="shared" si="122"/>
        <v>101.3424117410829</v>
      </c>
      <c r="G339" s="15">
        <v>42999</v>
      </c>
      <c r="H339" s="9">
        <v>36063.39</v>
      </c>
      <c r="I339" s="16">
        <f t="shared" si="123"/>
        <v>-4.9000764112594464E-4</v>
      </c>
      <c r="J339" s="17">
        <f t="shared" si="124"/>
        <v>102.83399943882898</v>
      </c>
      <c r="L339" s="15">
        <v>42999</v>
      </c>
      <c r="M339" s="9">
        <v>39858.74</v>
      </c>
      <c r="N339" s="16">
        <f t="shared" si="125"/>
        <v>-1.6355092127839921E-4</v>
      </c>
      <c r="O339" s="17">
        <f t="shared" si="126"/>
        <v>102.28674297782899</v>
      </c>
      <c r="Q339" s="15">
        <v>42999</v>
      </c>
      <c r="R339" s="9">
        <v>37799.9</v>
      </c>
      <c r="S339" s="16">
        <f t="shared" si="127"/>
        <v>-2.9171459152155244E-4</v>
      </c>
      <c r="T339" s="17">
        <f t="shared" si="128"/>
        <v>102.89962659314504</v>
      </c>
      <c r="V339" s="15">
        <v>42999</v>
      </c>
      <c r="W339" s="9">
        <v>1502.06</v>
      </c>
      <c r="X339" s="16">
        <f t="shared" si="136"/>
        <v>7.1952990712720322E-4</v>
      </c>
      <c r="Y339" s="9">
        <f t="shared" si="117"/>
        <v>3.5928423890885242E-5</v>
      </c>
      <c r="Z339" s="17">
        <f t="shared" si="129"/>
        <v>101.89329444086445</v>
      </c>
      <c r="AA339" s="17">
        <f t="shared" si="130"/>
        <v>103.15244711207718</v>
      </c>
      <c r="AB339" s="17">
        <f t="shared" si="131"/>
        <v>101.82003188278014</v>
      </c>
      <c r="AC339" s="17">
        <f t="shared" si="131"/>
        <v>103.07457856298559</v>
      </c>
      <c r="AE339" s="15">
        <v>42999</v>
      </c>
      <c r="AF339" s="9">
        <v>61977.33</v>
      </c>
      <c r="AG339" s="16">
        <f t="shared" si="132"/>
        <v>-3.8579867341381746E-4</v>
      </c>
      <c r="AH339" s="17">
        <f t="shared" si="133"/>
        <v>102.28083884462887</v>
      </c>
      <c r="AK339" s="15">
        <v>42999</v>
      </c>
      <c r="AL339" s="9">
        <v>40013.910000000003</v>
      </c>
      <c r="AM339" s="16">
        <f t="shared" si="134"/>
        <v>-1.4118096250914647E-4</v>
      </c>
      <c r="AN339" s="17">
        <f t="shared" si="135"/>
        <v>103.27302994521969</v>
      </c>
      <c r="AQ339" s="9">
        <f t="shared" si="118"/>
        <v>101.3424117410829</v>
      </c>
      <c r="AR339" s="9">
        <f t="shared" si="119"/>
        <v>103.27302994521969</v>
      </c>
      <c r="AS339" s="9">
        <f t="shared" si="120"/>
        <v>102.48610825678907</v>
      </c>
    </row>
    <row r="340" spans="2:45" x14ac:dyDescent="0.2">
      <c r="B340" s="15">
        <v>43000</v>
      </c>
      <c r="C340" s="9">
        <v>36120.769999999997</v>
      </c>
      <c r="D340" s="16">
        <f t="shared" si="121"/>
        <v>9.5493277090397122E-4</v>
      </c>
      <c r="E340" s="17">
        <f t="shared" si="122"/>
        <v>101.4391869311369</v>
      </c>
      <c r="G340" s="15">
        <v>43000</v>
      </c>
      <c r="H340" s="9">
        <v>36085.589999999997</v>
      </c>
      <c r="I340" s="16">
        <f t="shared" si="123"/>
        <v>6.1558272807960002E-4</v>
      </c>
      <c r="J340" s="17">
        <f t="shared" si="124"/>
        <v>102.89730227274288</v>
      </c>
      <c r="L340" s="15">
        <v>43000</v>
      </c>
      <c r="M340" s="9">
        <v>39887.370000000003</v>
      </c>
      <c r="N340" s="16">
        <f t="shared" si="125"/>
        <v>7.182866292312351E-4</v>
      </c>
      <c r="O340" s="17">
        <f t="shared" si="126"/>
        <v>102.36021417765758</v>
      </c>
      <c r="Q340" s="15">
        <v>43000</v>
      </c>
      <c r="R340" s="9">
        <v>37817.15</v>
      </c>
      <c r="S340" s="16">
        <f t="shared" si="127"/>
        <v>4.5635041362546147E-4</v>
      </c>
      <c r="T340" s="17">
        <f t="shared" si="128"/>
        <v>102.94658488030274</v>
      </c>
      <c r="V340" s="15">
        <v>43000</v>
      </c>
      <c r="W340" s="9">
        <v>1505.93</v>
      </c>
      <c r="X340" s="16">
        <f t="shared" si="136"/>
        <v>2.5764616593213496E-3</v>
      </c>
      <c r="Y340" s="9">
        <f t="shared" si="117"/>
        <v>3.5928423890885242E-5</v>
      </c>
      <c r="Z340" s="17">
        <f t="shared" si="129"/>
        <v>102.15581860733327</v>
      </c>
      <c r="AA340" s="17">
        <f t="shared" si="130"/>
        <v>103.42192154197186</v>
      </c>
      <c r="AB340" s="17">
        <f t="shared" si="131"/>
        <v>101.89329444086445</v>
      </c>
      <c r="AC340" s="17">
        <f t="shared" si="131"/>
        <v>103.15244711207718</v>
      </c>
      <c r="AE340" s="15">
        <v>43000</v>
      </c>
      <c r="AF340" s="9">
        <v>62026.79</v>
      </c>
      <c r="AG340" s="16">
        <f t="shared" si="132"/>
        <v>7.9803373265674438E-4</v>
      </c>
      <c r="AH340" s="17">
        <f t="shared" si="133"/>
        <v>102.36246240423132</v>
      </c>
      <c r="AK340" s="15">
        <v>43000</v>
      </c>
      <c r="AL340" s="9">
        <v>40038.339999999997</v>
      </c>
      <c r="AM340" s="16">
        <f t="shared" si="134"/>
        <v>6.1053768551966314E-4</v>
      </c>
      <c r="AN340" s="17">
        <f t="shared" si="135"/>
        <v>103.33608202189905</v>
      </c>
      <c r="AQ340" s="9">
        <f t="shared" si="118"/>
        <v>101.4391869311369</v>
      </c>
      <c r="AR340" s="9">
        <f t="shared" si="119"/>
        <v>103.33608202189905</v>
      </c>
      <c r="AS340" s="9">
        <f t="shared" si="120"/>
        <v>102.55697211466173</v>
      </c>
    </row>
    <row r="341" spans="2:45" x14ac:dyDescent="0.2">
      <c r="B341" s="15">
        <v>43001</v>
      </c>
      <c r="C341" s="9">
        <v>36120.769999999997</v>
      </c>
      <c r="D341" s="16">
        <f t="shared" si="121"/>
        <v>0</v>
      </c>
      <c r="E341" s="17">
        <f t="shared" si="122"/>
        <v>101.4391869311369</v>
      </c>
      <c r="G341" s="15">
        <v>43001</v>
      </c>
      <c r="H341" s="9">
        <v>36085.589999999997</v>
      </c>
      <c r="I341" s="16">
        <f t="shared" si="123"/>
        <v>0</v>
      </c>
      <c r="J341" s="17">
        <f t="shared" si="124"/>
        <v>102.89730227274288</v>
      </c>
      <c r="L341" s="15">
        <v>43001</v>
      </c>
      <c r="M341" s="9">
        <v>39887.370000000003</v>
      </c>
      <c r="N341" s="16">
        <f t="shared" si="125"/>
        <v>0</v>
      </c>
      <c r="O341" s="17">
        <f t="shared" si="126"/>
        <v>102.36021417765758</v>
      </c>
      <c r="Q341" s="15">
        <v>43001</v>
      </c>
      <c r="R341" s="9">
        <v>37817.15</v>
      </c>
      <c r="S341" s="16">
        <f t="shared" si="127"/>
        <v>0</v>
      </c>
      <c r="T341" s="17">
        <f t="shared" si="128"/>
        <v>102.94658488030274</v>
      </c>
      <c r="V341" s="15">
        <v>43001</v>
      </c>
      <c r="W341" s="9">
        <v>1506.06</v>
      </c>
      <c r="X341" s="16">
        <f t="shared" si="136"/>
        <v>8.6325393610531265E-5</v>
      </c>
      <c r="Y341" s="9">
        <f t="shared" si="117"/>
        <v>3.5928423890885242E-5</v>
      </c>
      <c r="Z341" s="17">
        <f t="shared" si="129"/>
        <v>102.16463724858416</v>
      </c>
      <c r="AA341" s="17">
        <f t="shared" si="130"/>
        <v>103.4345652666937</v>
      </c>
      <c r="AB341" s="17">
        <f t="shared" ref="AB341:AC359" si="137">+Z340</f>
        <v>102.15581860733327</v>
      </c>
      <c r="AC341" s="17">
        <f t="shared" si="137"/>
        <v>103.42192154197186</v>
      </c>
      <c r="AE341" s="15">
        <v>43001</v>
      </c>
      <c r="AF341" s="9">
        <v>62026.79</v>
      </c>
      <c r="AG341" s="16">
        <f t="shared" si="132"/>
        <v>0</v>
      </c>
      <c r="AH341" s="17">
        <f t="shared" si="133"/>
        <v>102.36246240423132</v>
      </c>
      <c r="AK341" s="15">
        <v>43001</v>
      </c>
      <c r="AL341" s="9">
        <v>40038.339999999997</v>
      </c>
      <c r="AM341" s="16">
        <f t="shared" si="134"/>
        <v>0</v>
      </c>
      <c r="AN341" s="17">
        <f t="shared" si="135"/>
        <v>103.33608202189905</v>
      </c>
      <c r="AQ341" s="9">
        <f t="shared" si="118"/>
        <v>101.4391869311369</v>
      </c>
      <c r="AR341" s="9">
        <f t="shared" si="119"/>
        <v>103.33608202189905</v>
      </c>
      <c r="AS341" s="9">
        <f t="shared" si="120"/>
        <v>102.55697211466173</v>
      </c>
    </row>
    <row r="342" spans="2:45" x14ac:dyDescent="0.2">
      <c r="B342" s="15">
        <v>43002</v>
      </c>
      <c r="C342" s="9">
        <v>36120.769999999997</v>
      </c>
      <c r="D342" s="16">
        <f t="shared" si="121"/>
        <v>0</v>
      </c>
      <c r="E342" s="17">
        <f t="shared" si="122"/>
        <v>101.4391869311369</v>
      </c>
      <c r="G342" s="15">
        <v>43002</v>
      </c>
      <c r="H342" s="9">
        <v>36085.589999999997</v>
      </c>
      <c r="I342" s="16">
        <f t="shared" si="123"/>
        <v>0</v>
      </c>
      <c r="J342" s="17">
        <f t="shared" si="124"/>
        <v>102.89730227274288</v>
      </c>
      <c r="L342" s="15">
        <v>43002</v>
      </c>
      <c r="M342" s="9">
        <v>39887.370000000003</v>
      </c>
      <c r="N342" s="16">
        <f t="shared" si="125"/>
        <v>0</v>
      </c>
      <c r="O342" s="17">
        <f t="shared" si="126"/>
        <v>102.36021417765758</v>
      </c>
      <c r="Q342" s="15">
        <v>43002</v>
      </c>
      <c r="R342" s="9">
        <v>37817.15</v>
      </c>
      <c r="S342" s="16">
        <f t="shared" si="127"/>
        <v>0</v>
      </c>
      <c r="T342" s="17">
        <f t="shared" si="128"/>
        <v>102.94658488030274</v>
      </c>
      <c r="V342" s="15">
        <v>43002</v>
      </c>
      <c r="W342" s="9">
        <v>1506.21</v>
      </c>
      <c r="X342" s="16">
        <f t="shared" si="136"/>
        <v>9.9597625592640071E-5</v>
      </c>
      <c r="Y342" s="9">
        <f t="shared" si="117"/>
        <v>3.5928423890885242E-5</v>
      </c>
      <c r="Z342" s="17">
        <f t="shared" si="129"/>
        <v>102.17481260387365</v>
      </c>
      <c r="AA342" s="17">
        <f t="shared" si="130"/>
        <v>103.44858334470433</v>
      </c>
      <c r="AB342" s="17">
        <f t="shared" si="137"/>
        <v>102.16463724858416</v>
      </c>
      <c r="AC342" s="17">
        <f t="shared" si="137"/>
        <v>103.4345652666937</v>
      </c>
      <c r="AE342" s="15">
        <v>43002</v>
      </c>
      <c r="AF342" s="9">
        <v>62026.79</v>
      </c>
      <c r="AG342" s="16">
        <f t="shared" si="132"/>
        <v>0</v>
      </c>
      <c r="AH342" s="17">
        <f t="shared" si="133"/>
        <v>102.36246240423132</v>
      </c>
      <c r="AK342" s="15">
        <v>43002</v>
      </c>
      <c r="AL342" s="9">
        <v>40038.339999999997</v>
      </c>
      <c r="AM342" s="16">
        <f t="shared" si="134"/>
        <v>0</v>
      </c>
      <c r="AN342" s="17">
        <f t="shared" si="135"/>
        <v>103.33608202189905</v>
      </c>
      <c r="AQ342" s="9">
        <f t="shared" si="118"/>
        <v>101.4391869311369</v>
      </c>
      <c r="AR342" s="9">
        <f t="shared" si="119"/>
        <v>103.33608202189905</v>
      </c>
      <c r="AS342" s="9">
        <f t="shared" si="120"/>
        <v>102.55697211466173</v>
      </c>
    </row>
    <row r="343" spans="2:45" x14ac:dyDescent="0.2">
      <c r="B343" s="15">
        <v>43003</v>
      </c>
      <c r="C343" s="9">
        <v>36186.720000000001</v>
      </c>
      <c r="D343" s="16">
        <f t="shared" si="121"/>
        <v>1.825819327771816E-3</v>
      </c>
      <c r="E343" s="17">
        <f t="shared" si="122"/>
        <v>101.62439655922923</v>
      </c>
      <c r="G343" s="15">
        <v>43003</v>
      </c>
      <c r="H343" s="9">
        <v>36162.559999999998</v>
      </c>
      <c r="I343" s="16">
        <f t="shared" si="123"/>
        <v>2.1329843851798369E-3</v>
      </c>
      <c r="J343" s="17">
        <f t="shared" si="124"/>
        <v>103.11678061176777</v>
      </c>
      <c r="L343" s="15">
        <v>43003</v>
      </c>
      <c r="M343" s="9">
        <v>39977.22</v>
      </c>
      <c r="N343" s="16">
        <f t="shared" si="125"/>
        <v>2.252592738001935E-3</v>
      </c>
      <c r="O343" s="17">
        <f t="shared" si="126"/>
        <v>102.59079005277449</v>
      </c>
      <c r="Q343" s="15">
        <v>43003</v>
      </c>
      <c r="R343" s="9">
        <v>37899.54</v>
      </c>
      <c r="S343" s="16">
        <f t="shared" si="127"/>
        <v>2.1786411720607912E-3</v>
      </c>
      <c r="T343" s="17">
        <f t="shared" si="128"/>
        <v>103.17086854864601</v>
      </c>
      <c r="V343" s="15">
        <v>43003</v>
      </c>
      <c r="W343" s="9">
        <v>1506.16</v>
      </c>
      <c r="X343" s="16">
        <f t="shared" si="136"/>
        <v>-3.3195902297777913E-5</v>
      </c>
      <c r="Y343" s="9">
        <f t="shared" si="117"/>
        <v>3.5928423890885242E-5</v>
      </c>
      <c r="Z343" s="17">
        <f t="shared" si="129"/>
        <v>102.17142081877715</v>
      </c>
      <c r="AA343" s="17">
        <f t="shared" si="130"/>
        <v>103.44886602019209</v>
      </c>
      <c r="AB343" s="17">
        <f t="shared" si="137"/>
        <v>102.17481260387365</v>
      </c>
      <c r="AC343" s="17">
        <f t="shared" si="137"/>
        <v>103.44858334470433</v>
      </c>
      <c r="AE343" s="15">
        <v>43003</v>
      </c>
      <c r="AF343" s="9">
        <v>62152.959999999999</v>
      </c>
      <c r="AG343" s="16">
        <f t="shared" si="132"/>
        <v>2.0341210628505024E-3</v>
      </c>
      <c r="AH343" s="17">
        <f t="shared" si="133"/>
        <v>102.57068004505301</v>
      </c>
      <c r="AK343" s="15">
        <v>43003</v>
      </c>
      <c r="AL343" s="9">
        <v>40107.97</v>
      </c>
      <c r="AM343" s="16">
        <f t="shared" si="134"/>
        <v>1.7390830888595055E-3</v>
      </c>
      <c r="AN343" s="17">
        <f t="shared" si="135"/>
        <v>103.51579205461233</v>
      </c>
      <c r="AQ343" s="9">
        <f t="shared" si="118"/>
        <v>101.62439655922923</v>
      </c>
      <c r="AR343" s="9">
        <f t="shared" si="119"/>
        <v>103.51579205461233</v>
      </c>
      <c r="AS343" s="9">
        <f t="shared" si="120"/>
        <v>102.76488464534714</v>
      </c>
    </row>
    <row r="344" spans="2:45" x14ac:dyDescent="0.2">
      <c r="B344" s="15">
        <v>43004</v>
      </c>
      <c r="C344" s="9">
        <v>36217.29</v>
      </c>
      <c r="D344" s="16">
        <f t="shared" si="121"/>
        <v>8.4478504821650091E-4</v>
      </c>
      <c r="E344" s="17">
        <f t="shared" si="122"/>
        <v>101.71024732997648</v>
      </c>
      <c r="G344" s="15">
        <v>43004</v>
      </c>
      <c r="H344" s="9">
        <v>36181.42</v>
      </c>
      <c r="I344" s="16">
        <f t="shared" si="123"/>
        <v>5.2153387370812432E-4</v>
      </c>
      <c r="J344" s="17">
        <f t="shared" si="124"/>
        <v>103.17055950580453</v>
      </c>
      <c r="L344" s="15">
        <v>43004</v>
      </c>
      <c r="M344" s="9">
        <v>39999.75</v>
      </c>
      <c r="N344" s="16">
        <f t="shared" si="125"/>
        <v>5.6357095365799914E-4</v>
      </c>
      <c r="O344" s="17">
        <f t="shared" si="126"/>
        <v>102.64860724216106</v>
      </c>
      <c r="Q344" s="15">
        <v>43004</v>
      </c>
      <c r="R344" s="9">
        <v>37914.47</v>
      </c>
      <c r="S344" s="16">
        <f t="shared" si="127"/>
        <v>3.9393617970029382E-4</v>
      </c>
      <c r="T344" s="17">
        <f t="shared" si="128"/>
        <v>103.21151128645843</v>
      </c>
      <c r="V344" s="15">
        <v>43004</v>
      </c>
      <c r="W344" s="9">
        <v>1507.01</v>
      </c>
      <c r="X344" s="16">
        <f t="shared" si="136"/>
        <v>5.6434907313951399E-4</v>
      </c>
      <c r="Y344" s="9">
        <f t="shared" si="117"/>
        <v>3.5928423890885242E-5</v>
      </c>
      <c r="Z344" s="17">
        <f t="shared" si="129"/>
        <v>102.22908116541757</v>
      </c>
      <c r="AA344" s="17">
        <f t="shared" si="130"/>
        <v>103.51096404655732</v>
      </c>
      <c r="AB344" s="17">
        <f t="shared" si="137"/>
        <v>102.17142081877715</v>
      </c>
      <c r="AC344" s="17">
        <f t="shared" si="137"/>
        <v>103.44886602019209</v>
      </c>
      <c r="AE344" s="15">
        <v>43004</v>
      </c>
      <c r="AF344" s="9">
        <v>62213.919999999998</v>
      </c>
      <c r="AG344" s="16">
        <f t="shared" si="132"/>
        <v>9.8080606297745732E-4</v>
      </c>
      <c r="AH344" s="17">
        <f t="shared" si="133"/>
        <v>102.67128198992492</v>
      </c>
      <c r="AK344" s="15">
        <v>43004</v>
      </c>
      <c r="AL344" s="9">
        <v>40122.31</v>
      </c>
      <c r="AM344" s="16">
        <f t="shared" si="134"/>
        <v>3.5753492385670604E-4</v>
      </c>
      <c r="AN344" s="17">
        <f t="shared" si="135"/>
        <v>103.55280256544255</v>
      </c>
      <c r="AQ344" s="9">
        <f t="shared" si="118"/>
        <v>101.71024732997648</v>
      </c>
      <c r="AR344" s="9">
        <f t="shared" si="119"/>
        <v>103.55280256544255</v>
      </c>
      <c r="AS344" s="9">
        <f t="shared" si="120"/>
        <v>102.82750165329468</v>
      </c>
    </row>
    <row r="345" spans="2:45" x14ac:dyDescent="0.2">
      <c r="B345" s="15">
        <v>43005</v>
      </c>
      <c r="C345" s="9">
        <v>36252.69</v>
      </c>
      <c r="D345" s="16">
        <f t="shared" si="121"/>
        <v>9.7743370638725402E-4</v>
      </c>
      <c r="E345" s="17">
        <f t="shared" si="122"/>
        <v>101.80966235400179</v>
      </c>
      <c r="G345" s="15">
        <v>43005</v>
      </c>
      <c r="H345" s="9">
        <v>36215.32</v>
      </c>
      <c r="I345" s="16">
        <f t="shared" si="123"/>
        <v>9.3694498447005614E-4</v>
      </c>
      <c r="J345" s="17">
        <f t="shared" si="124"/>
        <v>103.26722464407847</v>
      </c>
      <c r="L345" s="15">
        <v>43005</v>
      </c>
      <c r="M345" s="9">
        <v>40025.21</v>
      </c>
      <c r="N345" s="16">
        <f t="shared" si="125"/>
        <v>6.3650397814973836E-4</v>
      </c>
      <c r="O345" s="17">
        <f t="shared" si="126"/>
        <v>102.71394348902223</v>
      </c>
      <c r="Q345" s="15">
        <v>43005</v>
      </c>
      <c r="R345" s="9">
        <v>37939</v>
      </c>
      <c r="S345" s="16">
        <f t="shared" si="127"/>
        <v>6.469825372739102E-4</v>
      </c>
      <c r="T345" s="17">
        <f t="shared" si="128"/>
        <v>103.27828733190643</v>
      </c>
      <c r="V345" s="15">
        <v>43005</v>
      </c>
      <c r="W345" s="9">
        <v>1506.46</v>
      </c>
      <c r="X345" s="16">
        <f t="shared" si="136"/>
        <v>-3.6496108187733522E-4</v>
      </c>
      <c r="Y345" s="9">
        <f t="shared" si="117"/>
        <v>3.5928423890885242E-5</v>
      </c>
      <c r="Z345" s="17">
        <f t="shared" si="129"/>
        <v>102.19177152935612</v>
      </c>
      <c r="AA345" s="17">
        <f t="shared" si="130"/>
        <v>103.47690555892635</v>
      </c>
      <c r="AB345" s="17">
        <f t="shared" si="137"/>
        <v>102.22908116541757</v>
      </c>
      <c r="AC345" s="17">
        <f t="shared" si="137"/>
        <v>103.51096404655732</v>
      </c>
      <c r="AE345" s="15">
        <v>43005</v>
      </c>
      <c r="AF345" s="9">
        <v>62260.1</v>
      </c>
      <c r="AG345" s="16">
        <f t="shared" si="132"/>
        <v>7.4227761246992152E-4</v>
      </c>
      <c r="AH345" s="17">
        <f t="shared" si="133"/>
        <v>102.74749258398963</v>
      </c>
      <c r="AK345" s="15">
        <v>43005</v>
      </c>
      <c r="AL345" s="9">
        <v>40139.1</v>
      </c>
      <c r="AM345" s="16">
        <f t="shared" si="134"/>
        <v>4.1847042206688556E-4</v>
      </c>
      <c r="AN345" s="17">
        <f t="shared" si="135"/>
        <v>103.59613635043831</v>
      </c>
      <c r="AQ345" s="9">
        <f t="shared" si="118"/>
        <v>101.80966235400179</v>
      </c>
      <c r="AR345" s="9">
        <f t="shared" si="119"/>
        <v>103.59613635043831</v>
      </c>
      <c r="AS345" s="9">
        <f t="shared" si="120"/>
        <v>102.90212445890616</v>
      </c>
    </row>
    <row r="346" spans="2:45" x14ac:dyDescent="0.2">
      <c r="B346" s="15">
        <v>43006</v>
      </c>
      <c r="C346" s="9">
        <v>36248.39</v>
      </c>
      <c r="D346" s="16">
        <f t="shared" si="121"/>
        <v>-1.1861188783512944E-4</v>
      </c>
      <c r="E346" s="17">
        <f t="shared" si="122"/>
        <v>101.79758651775012</v>
      </c>
      <c r="G346" s="15">
        <v>43006</v>
      </c>
      <c r="H346" s="9">
        <v>36215.53</v>
      </c>
      <c r="I346" s="16">
        <f t="shared" si="123"/>
        <v>5.7986509576224421E-6</v>
      </c>
      <c r="J346" s="17">
        <f t="shared" si="124"/>
        <v>103.26782345466954</v>
      </c>
      <c r="L346" s="15">
        <v>43006</v>
      </c>
      <c r="M346" s="9">
        <v>40016.89</v>
      </c>
      <c r="N346" s="16">
        <f t="shared" si="125"/>
        <v>-2.0786899056868258E-4</v>
      </c>
      <c r="O346" s="17">
        <f t="shared" si="126"/>
        <v>102.69259244527184</v>
      </c>
      <c r="Q346" s="15">
        <v>43006</v>
      </c>
      <c r="R346" s="9">
        <v>37931.879999999997</v>
      </c>
      <c r="S346" s="16">
        <f t="shared" si="127"/>
        <v>-1.8766968027628117E-4</v>
      </c>
      <c r="T346" s="17">
        <f t="shared" si="128"/>
        <v>103.25890512874336</v>
      </c>
      <c r="V346" s="15">
        <v>43006</v>
      </c>
      <c r="W346" s="9">
        <v>1505.92</v>
      </c>
      <c r="X346" s="16">
        <f t="shared" si="136"/>
        <v>-3.5845624842345547E-4</v>
      </c>
      <c r="Y346" s="9">
        <f t="shared" si="117"/>
        <v>3.5928423890885242E-5</v>
      </c>
      <c r="Z346" s="17">
        <f t="shared" si="129"/>
        <v>102.15514025031396</v>
      </c>
      <c r="AA346" s="17">
        <f t="shared" si="130"/>
        <v>103.44353137768707</v>
      </c>
      <c r="AB346" s="17">
        <f t="shared" si="137"/>
        <v>102.19177152935612</v>
      </c>
      <c r="AC346" s="17">
        <f t="shared" si="137"/>
        <v>103.47690555892635</v>
      </c>
      <c r="AE346" s="15">
        <v>43006</v>
      </c>
      <c r="AF346" s="9">
        <v>62250.14</v>
      </c>
      <c r="AG346" s="16">
        <f t="shared" si="132"/>
        <v>-1.5997404437195772E-4</v>
      </c>
      <c r="AH346" s="17">
        <f t="shared" si="133"/>
        <v>102.73105565205189</v>
      </c>
      <c r="AK346" s="15">
        <v>43006</v>
      </c>
      <c r="AL346" s="9">
        <v>40138.870000000003</v>
      </c>
      <c r="AM346" s="16">
        <f t="shared" si="134"/>
        <v>-5.7300736686638487E-6</v>
      </c>
      <c r="AN346" s="17">
        <f t="shared" si="135"/>
        <v>103.59554273694523</v>
      </c>
      <c r="AQ346" s="9">
        <f t="shared" si="118"/>
        <v>101.79758651775012</v>
      </c>
      <c r="AR346" s="9">
        <f t="shared" si="119"/>
        <v>103.59554273694523</v>
      </c>
      <c r="AS346" s="9">
        <f t="shared" si="120"/>
        <v>102.890584322572</v>
      </c>
    </row>
    <row r="347" spans="2:45" x14ac:dyDescent="0.2">
      <c r="B347" s="15">
        <v>43007</v>
      </c>
      <c r="C347" s="9">
        <v>36232.18</v>
      </c>
      <c r="D347" s="16">
        <f t="shared" si="121"/>
        <v>-4.4719227529832484E-4</v>
      </c>
      <c r="E347" s="17">
        <f t="shared" si="122"/>
        <v>101.75206342341536</v>
      </c>
      <c r="G347" s="15">
        <v>43007</v>
      </c>
      <c r="H347" s="9">
        <v>36208.68</v>
      </c>
      <c r="I347" s="16">
        <f t="shared" si="123"/>
        <v>-1.8914537492609185E-4</v>
      </c>
      <c r="J347" s="17">
        <f t="shared" si="124"/>
        <v>103.24829082348441</v>
      </c>
      <c r="L347" s="15">
        <v>43007</v>
      </c>
      <c r="M347" s="9">
        <v>40009.54</v>
      </c>
      <c r="N347" s="16">
        <f t="shared" si="125"/>
        <v>-1.8367244431038987E-4</v>
      </c>
      <c r="O347" s="17">
        <f t="shared" si="126"/>
        <v>102.67373064580485</v>
      </c>
      <c r="Q347" s="15">
        <v>43007</v>
      </c>
      <c r="R347" s="9">
        <v>37922.400000000001</v>
      </c>
      <c r="S347" s="16">
        <f t="shared" si="127"/>
        <v>-2.4992170174520378E-4</v>
      </c>
      <c r="T347" s="17">
        <f t="shared" si="128"/>
        <v>103.23309848745325</v>
      </c>
      <c r="V347" s="15">
        <v>43007</v>
      </c>
      <c r="W347" s="9">
        <v>1501.64</v>
      </c>
      <c r="X347" s="16">
        <f t="shared" si="136"/>
        <v>-2.8421164470887605E-3</v>
      </c>
      <c r="Y347" s="9">
        <f t="shared" si="117"/>
        <v>3.5928423890885242E-5</v>
      </c>
      <c r="Z347" s="17">
        <f t="shared" si="129"/>
        <v>101.86480344605388</v>
      </c>
      <c r="AA347" s="17">
        <f t="shared" si="130"/>
        <v>103.15324937885771</v>
      </c>
      <c r="AB347" s="17">
        <f t="shared" si="137"/>
        <v>102.15514025031396</v>
      </c>
      <c r="AC347" s="17">
        <f t="shared" si="137"/>
        <v>103.44353137768707</v>
      </c>
      <c r="AE347" s="15">
        <v>43007</v>
      </c>
      <c r="AF347" s="9">
        <v>62238.26</v>
      </c>
      <c r="AG347" s="16">
        <f t="shared" si="132"/>
        <v>-1.9084294428894921E-4</v>
      </c>
      <c r="AH347" s="17">
        <f t="shared" si="133"/>
        <v>102.71145015492134</v>
      </c>
      <c r="AK347" s="15">
        <v>43007</v>
      </c>
      <c r="AL347" s="9">
        <v>40128.720000000001</v>
      </c>
      <c r="AM347" s="16">
        <f t="shared" si="134"/>
        <v>-2.5287209131696908E-4</v>
      </c>
      <c r="AN347" s="17">
        <f t="shared" si="135"/>
        <v>103.56934631540223</v>
      </c>
      <c r="AQ347" s="9">
        <f t="shared" si="118"/>
        <v>101.75206342341536</v>
      </c>
      <c r="AR347" s="9">
        <f t="shared" si="119"/>
        <v>103.56934631540223</v>
      </c>
      <c r="AS347" s="9">
        <f t="shared" si="120"/>
        <v>102.86466330841358</v>
      </c>
    </row>
    <row r="348" spans="2:45" x14ac:dyDescent="0.2">
      <c r="B348" s="15">
        <v>43008</v>
      </c>
      <c r="C348" s="9">
        <v>36232.18</v>
      </c>
      <c r="D348" s="16">
        <f t="shared" si="121"/>
        <v>0</v>
      </c>
      <c r="E348" s="17">
        <f t="shared" si="122"/>
        <v>101.75206342341536</v>
      </c>
      <c r="G348" s="15">
        <v>43008</v>
      </c>
      <c r="H348" s="9">
        <v>36208.68</v>
      </c>
      <c r="I348" s="16">
        <f t="shared" si="123"/>
        <v>0</v>
      </c>
      <c r="J348" s="17">
        <f t="shared" si="124"/>
        <v>103.24829082348441</v>
      </c>
      <c r="L348" s="15">
        <v>43008</v>
      </c>
      <c r="M348" s="9">
        <v>40009.54</v>
      </c>
      <c r="N348" s="16">
        <f t="shared" si="125"/>
        <v>0</v>
      </c>
      <c r="O348" s="17">
        <f t="shared" si="126"/>
        <v>102.67373064580485</v>
      </c>
      <c r="Q348" s="15">
        <v>43008</v>
      </c>
      <c r="R348" s="9">
        <v>37922.400000000001</v>
      </c>
      <c r="S348" s="16">
        <f t="shared" si="127"/>
        <v>0</v>
      </c>
      <c r="T348" s="17">
        <f t="shared" si="128"/>
        <v>103.23309848745325</v>
      </c>
      <c r="V348" s="15">
        <v>43008</v>
      </c>
      <c r="W348" s="9">
        <v>1501.8</v>
      </c>
      <c r="X348" s="16">
        <f t="shared" si="136"/>
        <v>1.0655017181204762E-4</v>
      </c>
      <c r="Y348" s="9">
        <f t="shared" si="117"/>
        <v>3.5928423890885242E-5</v>
      </c>
      <c r="Z348" s="17">
        <f t="shared" si="129"/>
        <v>101.87565715836266</v>
      </c>
      <c r="AA348" s="17">
        <f t="shared" si="130"/>
        <v>103.1679465089714</v>
      </c>
      <c r="AB348" s="17">
        <f t="shared" si="137"/>
        <v>101.86480344605388</v>
      </c>
      <c r="AC348" s="17">
        <f t="shared" si="137"/>
        <v>103.15324937885771</v>
      </c>
      <c r="AE348" s="15">
        <v>43008</v>
      </c>
      <c r="AF348" s="9">
        <v>62238.26</v>
      </c>
      <c r="AG348" s="16">
        <f t="shared" si="132"/>
        <v>0</v>
      </c>
      <c r="AH348" s="17">
        <f t="shared" si="133"/>
        <v>102.71145015492134</v>
      </c>
      <c r="AK348" s="15">
        <v>43008</v>
      </c>
      <c r="AL348" s="9">
        <v>40128.720000000001</v>
      </c>
      <c r="AM348" s="16">
        <f t="shared" si="134"/>
        <v>0</v>
      </c>
      <c r="AN348" s="17">
        <f t="shared" si="135"/>
        <v>103.56934631540223</v>
      </c>
      <c r="AQ348" s="9">
        <f t="shared" si="118"/>
        <v>101.75206342341536</v>
      </c>
      <c r="AR348" s="9">
        <f t="shared" si="119"/>
        <v>103.56934631540223</v>
      </c>
      <c r="AS348" s="9">
        <f t="shared" si="120"/>
        <v>102.86466330841358</v>
      </c>
    </row>
    <row r="349" spans="2:45" x14ac:dyDescent="0.2">
      <c r="B349" s="15">
        <v>43009</v>
      </c>
      <c r="C349" s="9">
        <v>36232.18</v>
      </c>
      <c r="D349" s="16">
        <f t="shared" si="121"/>
        <v>0</v>
      </c>
      <c r="E349" s="17">
        <f t="shared" si="122"/>
        <v>101.75206342341536</v>
      </c>
      <c r="G349" s="15">
        <v>43009</v>
      </c>
      <c r="H349" s="9">
        <v>36208.68</v>
      </c>
      <c r="I349" s="16">
        <f t="shared" si="123"/>
        <v>0</v>
      </c>
      <c r="J349" s="17">
        <f t="shared" si="124"/>
        <v>103.24829082348441</v>
      </c>
      <c r="L349" s="15">
        <v>43009</v>
      </c>
      <c r="M349" s="9">
        <v>40009.54</v>
      </c>
      <c r="N349" s="16">
        <f t="shared" si="125"/>
        <v>0</v>
      </c>
      <c r="O349" s="17">
        <f t="shared" si="126"/>
        <v>102.67373064580485</v>
      </c>
      <c r="Q349" s="15">
        <v>43009</v>
      </c>
      <c r="R349" s="9">
        <v>37922.400000000001</v>
      </c>
      <c r="S349" s="16">
        <f t="shared" si="127"/>
        <v>0</v>
      </c>
      <c r="T349" s="17">
        <f t="shared" si="128"/>
        <v>103.23309848745325</v>
      </c>
      <c r="V349" s="15">
        <v>43009</v>
      </c>
      <c r="W349" s="9">
        <v>1501.94</v>
      </c>
      <c r="X349" s="16">
        <f t="shared" si="136"/>
        <v>9.3221467572401906E-5</v>
      </c>
      <c r="Y349" s="9">
        <f t="shared" si="117"/>
        <v>3.4846558929269023E-5</v>
      </c>
      <c r="Z349" s="17">
        <f t="shared" si="129"/>
        <v>101.88515415663286</v>
      </c>
      <c r="AA349" s="17">
        <f t="shared" si="130"/>
        <v>103.18115902427903</v>
      </c>
      <c r="AB349" s="17">
        <f t="shared" si="137"/>
        <v>101.87565715836266</v>
      </c>
      <c r="AC349" s="17">
        <f t="shared" si="137"/>
        <v>103.1679465089714</v>
      </c>
      <c r="AE349" s="15">
        <v>43009</v>
      </c>
      <c r="AF349" s="9">
        <v>62238.26</v>
      </c>
      <c r="AG349" s="16">
        <f t="shared" si="132"/>
        <v>0</v>
      </c>
      <c r="AH349" s="17">
        <f t="shared" si="133"/>
        <v>102.71145015492134</v>
      </c>
      <c r="AK349" s="15">
        <v>43009</v>
      </c>
      <c r="AL349" s="9">
        <v>40128.720000000001</v>
      </c>
      <c r="AM349" s="16">
        <f t="shared" si="134"/>
        <v>0</v>
      </c>
      <c r="AN349" s="17">
        <f t="shared" si="135"/>
        <v>103.56934631540223</v>
      </c>
      <c r="AQ349" s="9">
        <f t="shared" si="118"/>
        <v>101.75206342341536</v>
      </c>
      <c r="AR349" s="9">
        <f t="shared" si="119"/>
        <v>103.56934631540223</v>
      </c>
      <c r="AS349" s="9">
        <f t="shared" si="120"/>
        <v>102.86466330841358</v>
      </c>
    </row>
    <row r="350" spans="2:45" x14ac:dyDescent="0.2">
      <c r="B350" s="15">
        <v>43010</v>
      </c>
      <c r="C350" s="9">
        <v>36154.129999999997</v>
      </c>
      <c r="D350" s="16">
        <f t="shared" si="121"/>
        <v>-2.1541624048015962E-3</v>
      </c>
      <c r="E350" s="17">
        <f t="shared" si="122"/>
        <v>101.53287295377766</v>
      </c>
      <c r="G350" s="15">
        <v>43010</v>
      </c>
      <c r="H350" s="9">
        <v>36137.68</v>
      </c>
      <c r="I350" s="16">
        <f t="shared" si="123"/>
        <v>-1.9608557947983218E-3</v>
      </c>
      <c r="J350" s="17">
        <f t="shared" si="124"/>
        <v>103.04583581412015</v>
      </c>
      <c r="L350" s="15">
        <v>43010</v>
      </c>
      <c r="M350" s="9">
        <v>39934.22</v>
      </c>
      <c r="N350" s="16">
        <f t="shared" si="125"/>
        <v>-1.882551011583744E-3</v>
      </c>
      <c r="O350" s="17">
        <f t="shared" si="126"/>
        <v>102.48044211031451</v>
      </c>
      <c r="Q350" s="15">
        <v>43010</v>
      </c>
      <c r="R350" s="9">
        <v>37851.839999999997</v>
      </c>
      <c r="S350" s="16">
        <f t="shared" si="127"/>
        <v>-1.8606417315361057E-3</v>
      </c>
      <c r="T350" s="17">
        <f t="shared" si="128"/>
        <v>103.04101867633172</v>
      </c>
      <c r="V350" s="15">
        <v>43010</v>
      </c>
      <c r="W350" s="9">
        <v>1499.67</v>
      </c>
      <c r="X350" s="16">
        <f t="shared" si="136"/>
        <v>-1.51137861698869E-3</v>
      </c>
      <c r="Y350" s="9">
        <f t="shared" si="117"/>
        <v>3.4846558929269023E-5</v>
      </c>
      <c r="Z350" s="17">
        <f t="shared" si="129"/>
        <v>101.73116711325193</v>
      </c>
      <c r="AA350" s="17">
        <f t="shared" si="130"/>
        <v>103.02880873519194</v>
      </c>
      <c r="AB350" s="17">
        <f t="shared" si="137"/>
        <v>101.88515415663286</v>
      </c>
      <c r="AC350" s="17">
        <f t="shared" si="137"/>
        <v>103.18115902427903</v>
      </c>
      <c r="AE350" s="15">
        <v>43010</v>
      </c>
      <c r="AF350" s="9">
        <v>62128.14</v>
      </c>
      <c r="AG350" s="16">
        <f t="shared" si="132"/>
        <v>-1.7693296695634464E-3</v>
      </c>
      <c r="AH350" s="17">
        <f t="shared" si="133"/>
        <v>102.52971973875835</v>
      </c>
      <c r="AK350" s="15">
        <v>43010</v>
      </c>
      <c r="AL350" s="9">
        <v>40069.230000000003</v>
      </c>
      <c r="AM350" s="16">
        <f t="shared" si="134"/>
        <v>-1.4824793813507098E-3</v>
      </c>
      <c r="AN350" s="17">
        <f t="shared" si="135"/>
        <v>103.41580689494967</v>
      </c>
      <c r="AQ350" s="9">
        <f t="shared" si="118"/>
        <v>101.53287295377766</v>
      </c>
      <c r="AR350" s="9">
        <f t="shared" si="119"/>
        <v>103.41580689494967</v>
      </c>
      <c r="AS350" s="9">
        <f t="shared" si="120"/>
        <v>102.67428269804201</v>
      </c>
    </row>
    <row r="351" spans="2:45" x14ac:dyDescent="0.2">
      <c r="B351" s="15">
        <v>43011</v>
      </c>
      <c r="C351" s="9">
        <v>36105.769999999997</v>
      </c>
      <c r="D351" s="16">
        <f t="shared" si="121"/>
        <v>-1.3376065196424314E-3</v>
      </c>
      <c r="E351" s="17">
        <f t="shared" si="122"/>
        <v>101.39706192095666</v>
      </c>
      <c r="G351" s="15">
        <v>43011</v>
      </c>
      <c r="H351" s="9">
        <v>36077.660000000003</v>
      </c>
      <c r="I351" s="16">
        <f t="shared" si="123"/>
        <v>-1.6608703159692872E-3</v>
      </c>
      <c r="J351" s="17">
        <f t="shared" si="124"/>
        <v>102.87469004423224</v>
      </c>
      <c r="L351" s="15">
        <v>43011</v>
      </c>
      <c r="M351" s="9">
        <v>39873.39</v>
      </c>
      <c r="N351" s="16">
        <f t="shared" si="125"/>
        <v>-1.5232549928357875E-3</v>
      </c>
      <c r="O351" s="17">
        <f t="shared" si="126"/>
        <v>102.32433826520196</v>
      </c>
      <c r="Q351" s="15">
        <v>43011</v>
      </c>
      <c r="R351" s="9">
        <v>37790.68</v>
      </c>
      <c r="S351" s="16">
        <f t="shared" si="127"/>
        <v>-1.6157735000463802E-3</v>
      </c>
      <c r="T351" s="17">
        <f t="shared" si="128"/>
        <v>102.87452772893671</v>
      </c>
      <c r="V351" s="15">
        <v>43011</v>
      </c>
      <c r="W351" s="9">
        <v>1496.36</v>
      </c>
      <c r="X351" s="16">
        <f t="shared" si="136"/>
        <v>-2.2071522401596599E-3</v>
      </c>
      <c r="Y351" s="9">
        <f t="shared" si="117"/>
        <v>3.4846558929269023E-5</v>
      </c>
      <c r="Z351" s="17">
        <f t="shared" si="129"/>
        <v>101.50663093986385</v>
      </c>
      <c r="AA351" s="17">
        <f t="shared" si="130"/>
        <v>102.80499866864609</v>
      </c>
      <c r="AB351" s="17">
        <f t="shared" si="137"/>
        <v>101.73116711325193</v>
      </c>
      <c r="AC351" s="17">
        <f t="shared" si="137"/>
        <v>103.02880873519194</v>
      </c>
      <c r="AE351" s="15">
        <v>43011</v>
      </c>
      <c r="AF351" s="9">
        <v>62028.7</v>
      </c>
      <c r="AG351" s="16">
        <f t="shared" si="132"/>
        <v>-1.6005629655096998E-3</v>
      </c>
      <c r="AH351" s="17">
        <f t="shared" si="133"/>
        <v>102.36561446648039</v>
      </c>
      <c r="AK351" s="15">
        <v>43011</v>
      </c>
      <c r="AL351" s="9">
        <v>40024.339999999997</v>
      </c>
      <c r="AM351" s="16">
        <f t="shared" si="134"/>
        <v>-1.120311021699405E-3</v>
      </c>
      <c r="AN351" s="17">
        <f t="shared" si="135"/>
        <v>103.29994902666732</v>
      </c>
      <c r="AQ351" s="9">
        <f t="shared" si="118"/>
        <v>101.39706192095666</v>
      </c>
      <c r="AR351" s="9">
        <f t="shared" si="119"/>
        <v>103.29994902666732</v>
      </c>
      <c r="AS351" s="9">
        <f t="shared" si="120"/>
        <v>102.52269690874586</v>
      </c>
    </row>
    <row r="352" spans="2:45" x14ac:dyDescent="0.2">
      <c r="B352" s="15">
        <v>43012</v>
      </c>
      <c r="C352" s="9">
        <v>36036.31</v>
      </c>
      <c r="D352" s="16">
        <f t="shared" si="121"/>
        <v>-1.9237922359777171E-3</v>
      </c>
      <c r="E352" s="17">
        <f t="shared" si="122"/>
        <v>101.20199504048217</v>
      </c>
      <c r="G352" s="15">
        <v>43012</v>
      </c>
      <c r="H352" s="9">
        <v>36016.5</v>
      </c>
      <c r="I352" s="16">
        <f t="shared" si="123"/>
        <v>-1.6952318969690738E-3</v>
      </c>
      <c r="J352" s="17">
        <f t="shared" si="124"/>
        <v>102.70029358827846</v>
      </c>
      <c r="L352" s="15">
        <v>43012</v>
      </c>
      <c r="M352" s="9">
        <v>39814.29</v>
      </c>
      <c r="N352" s="16">
        <f t="shared" si="125"/>
        <v>-1.4821915066663971E-3</v>
      </c>
      <c r="O352" s="17">
        <f t="shared" si="126"/>
        <v>102.17267400010002</v>
      </c>
      <c r="Q352" s="15">
        <v>43012</v>
      </c>
      <c r="R352" s="9">
        <v>37731.589999999997</v>
      </c>
      <c r="S352" s="16">
        <f t="shared" si="127"/>
        <v>-1.5636130389822256E-3</v>
      </c>
      <c r="T352" s="17">
        <f t="shared" si="128"/>
        <v>102.71367177600061</v>
      </c>
      <c r="V352" s="15">
        <v>43012</v>
      </c>
      <c r="W352" s="9">
        <v>1492.99</v>
      </c>
      <c r="X352" s="16">
        <f t="shared" si="136"/>
        <v>-2.2521318399314483E-3</v>
      </c>
      <c r="Y352" s="9">
        <f t="shared" si="117"/>
        <v>3.4846558929269023E-5</v>
      </c>
      <c r="Z352" s="17">
        <f t="shared" si="129"/>
        <v>101.27802462436001</v>
      </c>
      <c r="AA352" s="17">
        <f t="shared" si="130"/>
        <v>102.57705065828465</v>
      </c>
      <c r="AB352" s="17">
        <f t="shared" si="137"/>
        <v>101.50663093986385</v>
      </c>
      <c r="AC352" s="17">
        <f t="shared" si="137"/>
        <v>102.80499866864609</v>
      </c>
      <c r="AE352" s="15">
        <v>43012</v>
      </c>
      <c r="AF352" s="9">
        <v>61929.57</v>
      </c>
      <c r="AG352" s="16">
        <f t="shared" si="132"/>
        <v>-1.5981311876598348E-3</v>
      </c>
      <c r="AH352" s="17">
        <f t="shared" si="133"/>
        <v>102.20202078545755</v>
      </c>
      <c r="AK352" s="15">
        <v>43012</v>
      </c>
      <c r="AL352" s="9">
        <v>39986.410000000003</v>
      </c>
      <c r="AM352" s="16">
        <f t="shared" si="134"/>
        <v>-9.4767334077194842E-4</v>
      </c>
      <c r="AN352" s="17">
        <f t="shared" si="135"/>
        <v>103.20205441887164</v>
      </c>
      <c r="AQ352" s="9">
        <f t="shared" si="118"/>
        <v>101.20199504048217</v>
      </c>
      <c r="AR352" s="9">
        <f t="shared" si="119"/>
        <v>103.20205441887164</v>
      </c>
      <c r="AS352" s="9">
        <f t="shared" si="120"/>
        <v>102.36545160153175</v>
      </c>
    </row>
    <row r="353" spans="2:45" x14ac:dyDescent="0.2">
      <c r="B353" s="15">
        <v>43013</v>
      </c>
      <c r="C353" s="9">
        <v>35957.75</v>
      </c>
      <c r="D353" s="16">
        <f t="shared" si="121"/>
        <v>-2.1800234263718021E-3</v>
      </c>
      <c r="E353" s="17">
        <f t="shared" si="122"/>
        <v>100.98137232049837</v>
      </c>
      <c r="G353" s="15">
        <v>43013</v>
      </c>
      <c r="H353" s="9">
        <v>35921.78</v>
      </c>
      <c r="I353" s="16">
        <f t="shared" si="123"/>
        <v>-2.6299057376480972E-3</v>
      </c>
      <c r="J353" s="17">
        <f t="shared" si="124"/>
        <v>102.4302014969125</v>
      </c>
      <c r="L353" s="15">
        <v>43013</v>
      </c>
      <c r="M353" s="9">
        <v>39727.15</v>
      </c>
      <c r="N353" s="16">
        <f t="shared" si="125"/>
        <v>-2.1886614077508693E-3</v>
      </c>
      <c r="O353" s="17">
        <f t="shared" si="126"/>
        <v>101.94905261158928</v>
      </c>
      <c r="Q353" s="15">
        <v>43013</v>
      </c>
      <c r="R353" s="9">
        <v>37651.120000000003</v>
      </c>
      <c r="S353" s="16">
        <f t="shared" si="127"/>
        <v>-2.1326957067008268E-3</v>
      </c>
      <c r="T353" s="17">
        <f t="shared" si="128"/>
        <v>102.49461476918445</v>
      </c>
      <c r="V353" s="15">
        <v>43013</v>
      </c>
      <c r="W353" s="9">
        <v>1487.53</v>
      </c>
      <c r="X353" s="16">
        <f t="shared" si="136"/>
        <v>-3.6570908043590533E-3</v>
      </c>
      <c r="Y353" s="9">
        <f t="shared" si="117"/>
        <v>3.4846558929269023E-5</v>
      </c>
      <c r="Z353" s="17">
        <f t="shared" si="129"/>
        <v>100.90764169182262</v>
      </c>
      <c r="AA353" s="17">
        <f t="shared" si="130"/>
        <v>102.20549152682452</v>
      </c>
      <c r="AB353" s="17">
        <f t="shared" si="137"/>
        <v>101.27802462436001</v>
      </c>
      <c r="AC353" s="17">
        <f t="shared" si="137"/>
        <v>102.57705065828465</v>
      </c>
      <c r="AE353" s="15">
        <v>43013</v>
      </c>
      <c r="AF353" s="9">
        <v>61783.18</v>
      </c>
      <c r="AG353" s="16">
        <f t="shared" si="132"/>
        <v>-2.3638142489927905E-3</v>
      </c>
      <c r="AH353" s="17">
        <f t="shared" si="133"/>
        <v>101.96043419244903</v>
      </c>
      <c r="AK353" s="15">
        <v>43013</v>
      </c>
      <c r="AL353" s="9">
        <v>39912.58</v>
      </c>
      <c r="AM353" s="16">
        <f t="shared" si="134"/>
        <v>-1.8463773066900169E-3</v>
      </c>
      <c r="AN353" s="17">
        <f t="shared" si="135"/>
        <v>103.01150448758885</v>
      </c>
      <c r="AQ353" s="9">
        <f t="shared" si="118"/>
        <v>100.98137232049837</v>
      </c>
      <c r="AR353" s="9">
        <f t="shared" si="119"/>
        <v>103.01150448758885</v>
      </c>
      <c r="AS353" s="9">
        <f t="shared" si="120"/>
        <v>102.13786331303707</v>
      </c>
    </row>
    <row r="354" spans="2:45" x14ac:dyDescent="0.2">
      <c r="B354" s="15">
        <v>43014</v>
      </c>
      <c r="C354" s="9">
        <v>35957.75</v>
      </c>
      <c r="D354" s="16">
        <f t="shared" si="121"/>
        <v>0</v>
      </c>
      <c r="E354" s="17">
        <f t="shared" si="122"/>
        <v>100.98137232049837</v>
      </c>
      <c r="G354" s="15">
        <v>43014</v>
      </c>
      <c r="H354" s="9">
        <v>35921.78</v>
      </c>
      <c r="I354" s="16">
        <f t="shared" si="123"/>
        <v>0</v>
      </c>
      <c r="J354" s="17">
        <f t="shared" si="124"/>
        <v>102.4302014969125</v>
      </c>
      <c r="L354" s="15">
        <v>43014</v>
      </c>
      <c r="M354" s="9">
        <v>39727.15</v>
      </c>
      <c r="N354" s="16">
        <f t="shared" si="125"/>
        <v>0</v>
      </c>
      <c r="O354" s="17">
        <f t="shared" si="126"/>
        <v>101.94905261158928</v>
      </c>
      <c r="Q354" s="15">
        <v>43014</v>
      </c>
      <c r="R354" s="9">
        <v>37651.120000000003</v>
      </c>
      <c r="S354" s="16">
        <f t="shared" si="127"/>
        <v>0</v>
      </c>
      <c r="T354" s="17">
        <f t="shared" si="128"/>
        <v>102.49461476918445</v>
      </c>
      <c r="V354" s="15">
        <v>43014</v>
      </c>
      <c r="W354" s="9">
        <v>1480.13</v>
      </c>
      <c r="X354" s="16">
        <f t="shared" si="136"/>
        <v>-4.9746895860922624E-3</v>
      </c>
      <c r="Y354" s="9">
        <f t="shared" si="117"/>
        <v>3.4846558929269023E-5</v>
      </c>
      <c r="Z354" s="17">
        <f t="shared" si="129"/>
        <v>100.40565749754118</v>
      </c>
      <c r="AA354" s="17">
        <f t="shared" si="130"/>
        <v>101.70061244216797</v>
      </c>
      <c r="AB354" s="17">
        <f t="shared" si="137"/>
        <v>100.90764169182262</v>
      </c>
      <c r="AC354" s="17">
        <f t="shared" si="137"/>
        <v>102.20549152682452</v>
      </c>
      <c r="AE354" s="15">
        <v>43014</v>
      </c>
      <c r="AF354" s="9">
        <v>61783.18</v>
      </c>
      <c r="AG354" s="16">
        <f t="shared" si="132"/>
        <v>0</v>
      </c>
      <c r="AH354" s="17">
        <f t="shared" si="133"/>
        <v>101.96043419244903</v>
      </c>
      <c r="AK354" s="15">
        <v>43014</v>
      </c>
      <c r="AL354" s="9">
        <v>39912.58</v>
      </c>
      <c r="AM354" s="16">
        <f t="shared" si="134"/>
        <v>0</v>
      </c>
      <c r="AN354" s="17">
        <f t="shared" si="135"/>
        <v>103.01150448758885</v>
      </c>
      <c r="AQ354" s="9">
        <f t="shared" si="118"/>
        <v>100.98137232049837</v>
      </c>
      <c r="AR354" s="9">
        <f t="shared" si="119"/>
        <v>103.01150448758885</v>
      </c>
      <c r="AS354" s="9">
        <f t="shared" si="120"/>
        <v>102.13786331303707</v>
      </c>
    </row>
    <row r="355" spans="2:45" x14ac:dyDescent="0.2">
      <c r="B355" s="15">
        <v>43015</v>
      </c>
      <c r="C355" s="9">
        <v>35957.75</v>
      </c>
      <c r="D355" s="16">
        <f t="shared" si="121"/>
        <v>0</v>
      </c>
      <c r="E355" s="17">
        <f t="shared" si="122"/>
        <v>100.98137232049837</v>
      </c>
      <c r="G355" s="15">
        <v>43015</v>
      </c>
      <c r="H355" s="9">
        <v>35921.78</v>
      </c>
      <c r="I355" s="16">
        <f t="shared" si="123"/>
        <v>0</v>
      </c>
      <c r="J355" s="17">
        <f t="shared" si="124"/>
        <v>102.4302014969125</v>
      </c>
      <c r="L355" s="15">
        <v>43015</v>
      </c>
      <c r="M355" s="9">
        <v>39727.15</v>
      </c>
      <c r="N355" s="16">
        <f t="shared" si="125"/>
        <v>0</v>
      </c>
      <c r="O355" s="17">
        <f t="shared" si="126"/>
        <v>101.94905261158928</v>
      </c>
      <c r="Q355" s="15">
        <v>43015</v>
      </c>
      <c r="R355" s="9">
        <v>37651.120000000003</v>
      </c>
      <c r="S355" s="16">
        <f t="shared" si="127"/>
        <v>0</v>
      </c>
      <c r="T355" s="17">
        <f t="shared" si="128"/>
        <v>102.49461476918445</v>
      </c>
      <c r="V355" s="15">
        <v>43015</v>
      </c>
      <c r="W355" s="9">
        <v>1480.28</v>
      </c>
      <c r="X355" s="16">
        <f t="shared" si="136"/>
        <v>1.0134244964965511E-4</v>
      </c>
      <c r="Y355" s="9">
        <f t="shared" si="117"/>
        <v>3.4846558929269023E-5</v>
      </c>
      <c r="Z355" s="17">
        <f t="shared" si="129"/>
        <v>100.41583285283068</v>
      </c>
      <c r="AA355" s="17">
        <f t="shared" si="130"/>
        <v>101.71446294774833</v>
      </c>
      <c r="AB355" s="17">
        <f t="shared" si="137"/>
        <v>100.40565749754118</v>
      </c>
      <c r="AC355" s="17">
        <f t="shared" si="137"/>
        <v>101.70061244216797</v>
      </c>
      <c r="AE355" s="15">
        <v>43015</v>
      </c>
      <c r="AF355" s="9">
        <v>61783.18</v>
      </c>
      <c r="AG355" s="16">
        <f t="shared" si="132"/>
        <v>0</v>
      </c>
      <c r="AH355" s="17">
        <f t="shared" si="133"/>
        <v>101.96043419244903</v>
      </c>
      <c r="AK355" s="15">
        <v>43015</v>
      </c>
      <c r="AL355" s="9">
        <v>39912.58</v>
      </c>
      <c r="AM355" s="16">
        <f t="shared" si="134"/>
        <v>0</v>
      </c>
      <c r="AN355" s="17">
        <f t="shared" si="135"/>
        <v>103.01150448758885</v>
      </c>
      <c r="AQ355" s="9">
        <f t="shared" si="118"/>
        <v>100.98137232049837</v>
      </c>
      <c r="AR355" s="9">
        <f t="shared" si="119"/>
        <v>103.01150448758885</v>
      </c>
      <c r="AS355" s="9">
        <f t="shared" si="120"/>
        <v>102.13786331303707</v>
      </c>
    </row>
    <row r="356" spans="2:45" x14ac:dyDescent="0.2">
      <c r="B356" s="15">
        <v>43016</v>
      </c>
      <c r="C356" s="9">
        <v>35957.75</v>
      </c>
      <c r="D356" s="16">
        <f t="shared" si="121"/>
        <v>0</v>
      </c>
      <c r="E356" s="17">
        <f t="shared" si="122"/>
        <v>100.98137232049837</v>
      </c>
      <c r="G356" s="15">
        <v>43016</v>
      </c>
      <c r="H356" s="9">
        <v>35921.78</v>
      </c>
      <c r="I356" s="16">
        <f t="shared" si="123"/>
        <v>0</v>
      </c>
      <c r="J356" s="17">
        <f t="shared" si="124"/>
        <v>102.4302014969125</v>
      </c>
      <c r="L356" s="15">
        <v>43016</v>
      </c>
      <c r="M356" s="9">
        <v>39727.15</v>
      </c>
      <c r="N356" s="16">
        <f t="shared" si="125"/>
        <v>0</v>
      </c>
      <c r="O356" s="17">
        <f t="shared" si="126"/>
        <v>101.94905261158928</v>
      </c>
      <c r="Q356" s="15">
        <v>43016</v>
      </c>
      <c r="R356" s="9">
        <v>37651.120000000003</v>
      </c>
      <c r="S356" s="16">
        <f t="shared" si="127"/>
        <v>0</v>
      </c>
      <c r="T356" s="17">
        <f t="shared" si="128"/>
        <v>102.49461476918445</v>
      </c>
      <c r="V356" s="15">
        <v>43016</v>
      </c>
      <c r="W356" s="9">
        <v>1480.45</v>
      </c>
      <c r="X356" s="16">
        <f t="shared" si="136"/>
        <v>1.1484313778487021E-4</v>
      </c>
      <c r="Y356" s="9">
        <f t="shared" si="117"/>
        <v>3.4846558929269023E-5</v>
      </c>
      <c r="Z356" s="17">
        <f t="shared" si="129"/>
        <v>100.42736492215877</v>
      </c>
      <c r="AA356" s="17">
        <f t="shared" si="130"/>
        <v>101.72968855485843</v>
      </c>
      <c r="AB356" s="17">
        <f t="shared" si="137"/>
        <v>100.41583285283068</v>
      </c>
      <c r="AC356" s="17">
        <f t="shared" si="137"/>
        <v>101.71446294774833</v>
      </c>
      <c r="AE356" s="15">
        <v>43016</v>
      </c>
      <c r="AF356" s="9">
        <v>61783.18</v>
      </c>
      <c r="AG356" s="16">
        <f t="shared" si="132"/>
        <v>0</v>
      </c>
      <c r="AH356" s="17">
        <f t="shared" si="133"/>
        <v>101.96043419244903</v>
      </c>
      <c r="AK356" s="15">
        <v>43016</v>
      </c>
      <c r="AL356" s="9">
        <v>39912.58</v>
      </c>
      <c r="AM356" s="16">
        <f t="shared" si="134"/>
        <v>0</v>
      </c>
      <c r="AN356" s="17">
        <f t="shared" si="135"/>
        <v>103.01150448758885</v>
      </c>
      <c r="AQ356" s="9">
        <f t="shared" si="118"/>
        <v>100.98137232049837</v>
      </c>
      <c r="AR356" s="9">
        <f t="shared" si="119"/>
        <v>103.01150448758885</v>
      </c>
      <c r="AS356" s="9">
        <f t="shared" si="120"/>
        <v>102.13786331303707</v>
      </c>
    </row>
    <row r="357" spans="2:45" x14ac:dyDescent="0.2">
      <c r="B357" s="15">
        <v>43017</v>
      </c>
      <c r="C357" s="9">
        <v>35866.800000000003</v>
      </c>
      <c r="D357" s="16">
        <f t="shared" si="121"/>
        <v>-2.5293573708031758E-3</v>
      </c>
      <c r="E357" s="17">
        <f t="shared" si="122"/>
        <v>100.72595434210569</v>
      </c>
      <c r="G357" s="15">
        <v>43017</v>
      </c>
      <c r="H357" s="9">
        <v>35839.22</v>
      </c>
      <c r="I357" s="16">
        <f t="shared" si="123"/>
        <v>-2.298327087354779E-3</v>
      </c>
      <c r="J357" s="17">
        <f t="shared" si="124"/>
        <v>102.19478339024894</v>
      </c>
      <c r="L357" s="15">
        <v>43017</v>
      </c>
      <c r="M357" s="9">
        <v>39619.96</v>
      </c>
      <c r="N357" s="16">
        <f t="shared" si="125"/>
        <v>-2.6981547883501156E-3</v>
      </c>
      <c r="O357" s="17">
        <f t="shared" si="126"/>
        <v>101.67397828711756</v>
      </c>
      <c r="Q357" s="15">
        <v>43017</v>
      </c>
      <c r="R357" s="9">
        <v>37555.279999999999</v>
      </c>
      <c r="S357" s="16">
        <f t="shared" si="127"/>
        <v>-2.5454754068405805E-3</v>
      </c>
      <c r="T357" s="17">
        <f t="shared" si="128"/>
        <v>102.23371724795589</v>
      </c>
      <c r="V357" s="15">
        <v>43017</v>
      </c>
      <c r="W357" s="9">
        <v>1480.6</v>
      </c>
      <c r="X357" s="16">
        <f t="shared" si="136"/>
        <v>1.013205444289067E-4</v>
      </c>
      <c r="Y357" s="9">
        <f t="shared" si="117"/>
        <v>3.4846558929269023E-5</v>
      </c>
      <c r="Z357" s="17">
        <f t="shared" si="129"/>
        <v>100.43754027744825</v>
      </c>
      <c r="AA357" s="17">
        <f t="shared" si="130"/>
        <v>101.74354079187447</v>
      </c>
      <c r="AB357" s="17">
        <f t="shared" si="137"/>
        <v>100.42736492215877</v>
      </c>
      <c r="AC357" s="17">
        <f t="shared" si="137"/>
        <v>101.72968855485843</v>
      </c>
      <c r="AE357" s="15">
        <v>43017</v>
      </c>
      <c r="AF357" s="9">
        <v>61629.89</v>
      </c>
      <c r="AG357" s="16">
        <f t="shared" si="132"/>
        <v>-2.4810959876134797E-3</v>
      </c>
      <c r="AH357" s="17">
        <f t="shared" si="133"/>
        <v>101.70746056827882</v>
      </c>
      <c r="AK357" s="15">
        <v>43017</v>
      </c>
      <c r="AL357" s="9">
        <v>39818.769999999997</v>
      </c>
      <c r="AM357" s="16">
        <f t="shared" si="134"/>
        <v>-2.3503867702865389E-3</v>
      </c>
      <c r="AN357" s="17">
        <f t="shared" si="135"/>
        <v>102.76938761025391</v>
      </c>
      <c r="AQ357" s="9">
        <f t="shared" si="118"/>
        <v>100.72595434210569</v>
      </c>
      <c r="AR357" s="9">
        <f t="shared" si="119"/>
        <v>102.76938761025391</v>
      </c>
      <c r="AS357" s="9">
        <f t="shared" si="120"/>
        <v>101.88421357432681</v>
      </c>
    </row>
    <row r="358" spans="2:45" x14ac:dyDescent="0.2">
      <c r="B358" s="15">
        <v>43018</v>
      </c>
      <c r="C358" s="9">
        <v>35687.589999999997</v>
      </c>
      <c r="D358" s="16">
        <f t="shared" si="121"/>
        <v>-4.9965427637816973E-3</v>
      </c>
      <c r="E358" s="17">
        <f t="shared" si="122"/>
        <v>100.22267280381264</v>
      </c>
      <c r="G358" s="15">
        <v>43018</v>
      </c>
      <c r="H358" s="9">
        <v>35646.69</v>
      </c>
      <c r="I358" s="16">
        <f t="shared" si="123"/>
        <v>-5.3720477175562831E-3</v>
      </c>
      <c r="J358" s="17">
        <f t="shared" si="124"/>
        <v>101.64578813739119</v>
      </c>
      <c r="L358" s="15">
        <v>43018</v>
      </c>
      <c r="M358" s="9">
        <v>39391.379999999997</v>
      </c>
      <c r="N358" s="16">
        <f t="shared" si="125"/>
        <v>-5.7693142547342591E-3</v>
      </c>
      <c r="O358" s="17">
        <f t="shared" si="126"/>
        <v>101.08738915485016</v>
      </c>
      <c r="Q358" s="15">
        <v>43018</v>
      </c>
      <c r="R358" s="9">
        <v>37327.75</v>
      </c>
      <c r="S358" s="16">
        <f t="shared" si="127"/>
        <v>-6.0585355774207539E-3</v>
      </c>
      <c r="T358" s="17">
        <f t="shared" si="128"/>
        <v>101.61433063479718</v>
      </c>
      <c r="V358" s="15">
        <v>43018</v>
      </c>
      <c r="W358" s="9">
        <v>1475.5</v>
      </c>
      <c r="X358" s="16">
        <f t="shared" si="136"/>
        <v>-3.4445495069566068E-3</v>
      </c>
      <c r="Y358" s="9">
        <f t="shared" si="117"/>
        <v>3.4846558929269023E-5</v>
      </c>
      <c r="Z358" s="17">
        <f t="shared" si="129"/>
        <v>100.09157819760563</v>
      </c>
      <c r="AA358" s="17">
        <f t="shared" si="130"/>
        <v>101.39662554089367</v>
      </c>
      <c r="AB358" s="17">
        <f t="shared" si="137"/>
        <v>100.43754027744825</v>
      </c>
      <c r="AC358" s="17">
        <f t="shared" si="137"/>
        <v>101.74354079187447</v>
      </c>
      <c r="AE358" s="15">
        <v>43018</v>
      </c>
      <c r="AF358" s="9">
        <v>61281.65</v>
      </c>
      <c r="AG358" s="16">
        <f t="shared" si="132"/>
        <v>-5.6505049741285562E-3</v>
      </c>
      <c r="AH358" s="17">
        <f t="shared" si="133"/>
        <v>101.13276205643177</v>
      </c>
      <c r="AK358" s="15">
        <v>43018</v>
      </c>
      <c r="AL358" s="9">
        <v>39608.870000000003</v>
      </c>
      <c r="AM358" s="16">
        <f t="shared" si="134"/>
        <v>-5.2713833199767857E-3</v>
      </c>
      <c r="AN358" s="17">
        <f t="shared" si="135"/>
        <v>102.22765077460099</v>
      </c>
      <c r="AQ358" s="9">
        <f t="shared" si="118"/>
        <v>100.22267280381264</v>
      </c>
      <c r="AR358" s="9">
        <f t="shared" si="119"/>
        <v>102.22765077460099</v>
      </c>
      <c r="AS358" s="9">
        <f t="shared" si="120"/>
        <v>101.32176559364733</v>
      </c>
    </row>
    <row r="359" spans="2:45" x14ac:dyDescent="0.2">
      <c r="B359" s="15">
        <v>43019</v>
      </c>
      <c r="C359" s="9">
        <v>35566.660000000003</v>
      </c>
      <c r="D359" s="16">
        <f t="shared" si="121"/>
        <v>-3.3885728904640144E-3</v>
      </c>
      <c r="E359" s="17">
        <f t="shared" si="122"/>
        <v>99.883060971739795</v>
      </c>
      <c r="G359" s="15">
        <v>43019</v>
      </c>
      <c r="H359" s="9">
        <v>35542.949999999997</v>
      </c>
      <c r="I359" s="16">
        <f t="shared" si="123"/>
        <v>-2.9102281305782851E-3</v>
      </c>
      <c r="J359" s="17">
        <f t="shared" si="124"/>
        <v>101.34997570539896</v>
      </c>
      <c r="L359" s="15">
        <v>43019</v>
      </c>
      <c r="M359" s="9">
        <v>39301.49</v>
      </c>
      <c r="N359" s="16">
        <f t="shared" si="125"/>
        <v>-2.2819713348453119E-3</v>
      </c>
      <c r="O359" s="17">
        <f t="shared" si="126"/>
        <v>100.85671063048444</v>
      </c>
      <c r="Q359" s="15">
        <v>43019</v>
      </c>
      <c r="R359" s="9">
        <v>37217.1</v>
      </c>
      <c r="S359" s="16">
        <f t="shared" si="127"/>
        <v>-2.9642826047645565E-3</v>
      </c>
      <c r="T359" s="17">
        <f t="shared" si="128"/>
        <v>101.31311704210167</v>
      </c>
      <c r="V359" s="15">
        <v>43019</v>
      </c>
      <c r="W359" s="9">
        <v>1474.47</v>
      </c>
      <c r="X359" s="16">
        <f t="shared" si="136"/>
        <v>-6.9806845137243556E-4</v>
      </c>
      <c r="Y359" s="9">
        <f t="shared" si="117"/>
        <v>3.4846558929269023E-5</v>
      </c>
      <c r="Z359" s="17">
        <f t="shared" si="129"/>
        <v>100.0217074246178</v>
      </c>
      <c r="AA359" s="17">
        <f t="shared" si="130"/>
        <v>101.32937707901509</v>
      </c>
      <c r="AB359" s="17">
        <f t="shared" si="137"/>
        <v>100.09157819760563</v>
      </c>
      <c r="AC359" s="17">
        <f t="shared" si="137"/>
        <v>101.39662554089367</v>
      </c>
      <c r="AE359" s="15">
        <v>43019</v>
      </c>
      <c r="AF359" s="9">
        <v>61115.43</v>
      </c>
      <c r="AG359" s="16">
        <f t="shared" si="132"/>
        <v>-2.712394330113499E-3</v>
      </c>
      <c r="AH359" s="17">
        <f t="shared" si="133"/>
        <v>100.85845012604119</v>
      </c>
      <c r="AK359" s="15">
        <v>43019</v>
      </c>
      <c r="AL359" s="9">
        <v>39523.74</v>
      </c>
      <c r="AM359" s="16">
        <f t="shared" si="134"/>
        <v>-2.1492660608597447E-3</v>
      </c>
      <c r="AN359" s="17">
        <f t="shared" si="135"/>
        <v>102.00793635430972</v>
      </c>
      <c r="AQ359" s="9">
        <f t="shared" si="118"/>
        <v>99.883060971739795</v>
      </c>
      <c r="AR359" s="9">
        <f t="shared" si="119"/>
        <v>102.00793635430972</v>
      </c>
      <c r="AS359" s="9">
        <f t="shared" si="120"/>
        <v>101.04487513834596</v>
      </c>
    </row>
    <row r="360" spans="2:45" x14ac:dyDescent="0.2">
      <c r="B360" s="15">
        <v>43020</v>
      </c>
      <c r="C360" s="9">
        <v>35525.78</v>
      </c>
      <c r="D360" s="16">
        <f t="shared" si="121"/>
        <v>-1.1493910308137956E-3</v>
      </c>
      <c r="E360" s="17">
        <f t="shared" si="122"/>
        <v>99.768256277328646</v>
      </c>
      <c r="G360" s="15">
        <v>43020</v>
      </c>
      <c r="H360" s="9">
        <v>35517.78</v>
      </c>
      <c r="I360" s="16">
        <f t="shared" si="123"/>
        <v>-7.0815731389761716E-4</v>
      </c>
      <c r="J360" s="17">
        <f t="shared" si="124"/>
        <v>101.27820397883984</v>
      </c>
      <c r="L360" s="15">
        <v>43020</v>
      </c>
      <c r="M360" s="9">
        <v>39289.11</v>
      </c>
      <c r="N360" s="16">
        <f t="shared" si="125"/>
        <v>-3.1500077986856834E-4</v>
      </c>
      <c r="O360" s="17">
        <f t="shared" si="126"/>
        <v>100.82494068798086</v>
      </c>
      <c r="Q360" s="15">
        <v>43020</v>
      </c>
      <c r="R360" s="9">
        <v>37197.839999999997</v>
      </c>
      <c r="S360" s="16">
        <f t="shared" si="127"/>
        <v>-5.1750405055750459E-4</v>
      </c>
      <c r="T360" s="17">
        <f t="shared" si="128"/>
        <v>101.26068709365776</v>
      </c>
      <c r="V360" s="15">
        <v>43020</v>
      </c>
      <c r="W360" s="9">
        <v>1471.71</v>
      </c>
      <c r="X360" s="16">
        <f t="shared" si="136"/>
        <v>-1.871859040875723E-3</v>
      </c>
      <c r="Y360" s="9">
        <f t="shared" si="117"/>
        <v>3.4846558929269023E-5</v>
      </c>
      <c r="Z360" s="17">
        <f t="shared" si="129"/>
        <v>99.834480887291207</v>
      </c>
      <c r="AA360" s="17">
        <f t="shared" si="130"/>
        <v>101.14323374853308</v>
      </c>
      <c r="AB360" s="17">
        <f t="shared" ref="AB360:AC375" si="138">+Z359</f>
        <v>100.0217074246178</v>
      </c>
      <c r="AC360" s="17">
        <f t="shared" si="138"/>
        <v>101.32937707901509</v>
      </c>
      <c r="AE360" s="15">
        <v>43020</v>
      </c>
      <c r="AF360" s="9">
        <v>61087.6</v>
      </c>
      <c r="AG360" s="16">
        <f t="shared" si="132"/>
        <v>-4.553678179144427E-4</v>
      </c>
      <c r="AH360" s="17">
        <f t="shared" si="133"/>
        <v>100.81252243368907</v>
      </c>
      <c r="AK360" s="15">
        <v>43020</v>
      </c>
      <c r="AL360" s="9">
        <v>39511.199999999997</v>
      </c>
      <c r="AM360" s="16">
        <f t="shared" si="134"/>
        <v>-3.1727766653666389E-4</v>
      </c>
      <c r="AN360" s="17">
        <f t="shared" si="135"/>
        <v>101.975571514295</v>
      </c>
      <c r="AQ360" s="9">
        <f t="shared" si="118"/>
        <v>99.768256277328646</v>
      </c>
      <c r="AR360" s="9">
        <f t="shared" si="119"/>
        <v>101.975571514295</v>
      </c>
      <c r="AS360" s="9">
        <f t="shared" si="120"/>
        <v>100.98669699763188</v>
      </c>
    </row>
    <row r="361" spans="2:45" x14ac:dyDescent="0.2">
      <c r="B361" s="15">
        <v>43021</v>
      </c>
      <c r="C361" s="9">
        <v>35477.83</v>
      </c>
      <c r="D361" s="16">
        <f t="shared" si="121"/>
        <v>-1.3497240595420346E-3</v>
      </c>
      <c r="E361" s="17">
        <f t="shared" si="122"/>
        <v>99.633596661452586</v>
      </c>
      <c r="G361" s="15">
        <v>43021</v>
      </c>
      <c r="H361" s="9">
        <v>35488.43</v>
      </c>
      <c r="I361" s="16">
        <f t="shared" si="123"/>
        <v>-8.2634669171322006E-4</v>
      </c>
      <c r="J361" s="17">
        <f t="shared" si="124"/>
        <v>101.19451307003926</v>
      </c>
      <c r="L361" s="15">
        <v>43021</v>
      </c>
      <c r="M361" s="9">
        <v>39249.56</v>
      </c>
      <c r="N361" s="16">
        <f t="shared" si="125"/>
        <v>-1.0066402624036019E-3</v>
      </c>
      <c r="O361" s="17">
        <f t="shared" si="126"/>
        <v>100.72344624322987</v>
      </c>
      <c r="Q361" s="15">
        <v>43021</v>
      </c>
      <c r="R361" s="9">
        <v>37153.339999999997</v>
      </c>
      <c r="S361" s="16">
        <f t="shared" si="127"/>
        <v>-1.1963060220701038E-3</v>
      </c>
      <c r="T361" s="17">
        <f t="shared" si="128"/>
        <v>101.13954832388866</v>
      </c>
      <c r="V361" s="15">
        <v>43021</v>
      </c>
      <c r="W361" s="9">
        <v>1470.98</v>
      </c>
      <c r="X361" s="16">
        <f t="shared" si="136"/>
        <v>-4.9602163469708582E-4</v>
      </c>
      <c r="Y361" s="9">
        <f t="shared" si="117"/>
        <v>3.4846558929269023E-5</v>
      </c>
      <c r="Z361" s="17">
        <f t="shared" si="129"/>
        <v>99.784960824882361</v>
      </c>
      <c r="AA361" s="17">
        <f t="shared" si="130"/>
        <v>101.09658901004569</v>
      </c>
      <c r="AB361" s="17">
        <f t="shared" si="138"/>
        <v>99.834480887291207</v>
      </c>
      <c r="AC361" s="17">
        <f t="shared" si="138"/>
        <v>101.14323374853308</v>
      </c>
      <c r="AE361" s="15">
        <v>43021</v>
      </c>
      <c r="AF361" s="9">
        <v>61019.74</v>
      </c>
      <c r="AG361" s="16">
        <f t="shared" si="132"/>
        <v>-1.110863743214674E-3</v>
      </c>
      <c r="AH361" s="17">
        <f t="shared" si="133"/>
        <v>100.70053345765547</v>
      </c>
      <c r="AK361" s="15">
        <v>43021</v>
      </c>
      <c r="AL361" s="9">
        <v>39459.730000000003</v>
      </c>
      <c r="AM361" s="16">
        <f t="shared" si="134"/>
        <v>-1.3026686104191665E-3</v>
      </c>
      <c r="AN361" s="17">
        <f t="shared" si="135"/>
        <v>101.84273113825377</v>
      </c>
      <c r="AQ361" s="9">
        <f t="shared" si="118"/>
        <v>99.633596661452586</v>
      </c>
      <c r="AR361" s="9">
        <f t="shared" si="119"/>
        <v>101.84273113825377</v>
      </c>
      <c r="AS361" s="9">
        <f t="shared" si="120"/>
        <v>100.87239481575328</v>
      </c>
    </row>
    <row r="362" spans="2:45" x14ac:dyDescent="0.2">
      <c r="B362" s="15">
        <v>43022</v>
      </c>
      <c r="C362" s="9">
        <v>35477.83</v>
      </c>
      <c r="D362" s="16">
        <f t="shared" si="121"/>
        <v>0</v>
      </c>
      <c r="E362" s="17">
        <f t="shared" si="122"/>
        <v>99.633596661452586</v>
      </c>
      <c r="G362" s="15">
        <v>43022</v>
      </c>
      <c r="H362" s="9">
        <v>35488.43</v>
      </c>
      <c r="I362" s="16">
        <f t="shared" si="123"/>
        <v>0</v>
      </c>
      <c r="J362" s="17">
        <f t="shared" si="124"/>
        <v>101.19451307003926</v>
      </c>
      <c r="L362" s="15">
        <v>43022</v>
      </c>
      <c r="M362" s="9">
        <v>39249.56</v>
      </c>
      <c r="N362" s="16">
        <f t="shared" si="125"/>
        <v>0</v>
      </c>
      <c r="O362" s="17">
        <f t="shared" si="126"/>
        <v>100.72344624322987</v>
      </c>
      <c r="Q362" s="15">
        <v>43022</v>
      </c>
      <c r="R362" s="9">
        <v>37153.339999999997</v>
      </c>
      <c r="S362" s="16">
        <f t="shared" si="127"/>
        <v>0</v>
      </c>
      <c r="T362" s="17">
        <f t="shared" si="128"/>
        <v>101.13954832388866</v>
      </c>
      <c r="V362" s="15">
        <v>43022</v>
      </c>
      <c r="W362" s="9">
        <v>1470.95</v>
      </c>
      <c r="X362" s="16">
        <f t="shared" si="136"/>
        <v>-2.0394566887405041E-5</v>
      </c>
      <c r="Y362" s="9">
        <f t="shared" si="117"/>
        <v>3.4846558929269023E-5</v>
      </c>
      <c r="Z362" s="17">
        <f t="shared" si="129"/>
        <v>99.782925753824458</v>
      </c>
      <c r="AA362" s="17">
        <f t="shared" si="130"/>
        <v>101.09805005714551</v>
      </c>
      <c r="AB362" s="17">
        <f t="shared" si="138"/>
        <v>99.784960824882361</v>
      </c>
      <c r="AC362" s="17">
        <f t="shared" si="138"/>
        <v>101.09658901004569</v>
      </c>
      <c r="AE362" s="15">
        <v>43022</v>
      </c>
      <c r="AF362" s="9">
        <v>61019.74</v>
      </c>
      <c r="AG362" s="16">
        <f t="shared" si="132"/>
        <v>0</v>
      </c>
      <c r="AH362" s="17">
        <f t="shared" si="133"/>
        <v>100.70053345765547</v>
      </c>
      <c r="AK362" s="15">
        <v>43022</v>
      </c>
      <c r="AL362" s="9">
        <v>39459.730000000003</v>
      </c>
      <c r="AM362" s="16">
        <f t="shared" si="134"/>
        <v>0</v>
      </c>
      <c r="AN362" s="17">
        <f t="shared" si="135"/>
        <v>101.84273113825377</v>
      </c>
      <c r="AQ362" s="9">
        <f t="shared" si="118"/>
        <v>99.633596661452586</v>
      </c>
      <c r="AR362" s="9">
        <f t="shared" si="119"/>
        <v>101.84273113825377</v>
      </c>
      <c r="AS362" s="9">
        <f t="shared" si="120"/>
        <v>100.87239481575328</v>
      </c>
    </row>
    <row r="363" spans="2:45" x14ac:dyDescent="0.2">
      <c r="B363" s="15">
        <v>43023</v>
      </c>
      <c r="C363" s="9">
        <v>35477.83</v>
      </c>
      <c r="D363" s="16">
        <f t="shared" si="121"/>
        <v>0</v>
      </c>
      <c r="E363" s="17">
        <f t="shared" si="122"/>
        <v>99.633596661452586</v>
      </c>
      <c r="G363" s="15">
        <v>43023</v>
      </c>
      <c r="H363" s="9">
        <v>35488.43</v>
      </c>
      <c r="I363" s="16">
        <f t="shared" si="123"/>
        <v>0</v>
      </c>
      <c r="J363" s="17">
        <f t="shared" si="124"/>
        <v>101.19451307003926</v>
      </c>
      <c r="L363" s="15">
        <v>43023</v>
      </c>
      <c r="M363" s="9">
        <v>39249.56</v>
      </c>
      <c r="N363" s="16">
        <f t="shared" si="125"/>
        <v>0</v>
      </c>
      <c r="O363" s="17">
        <f t="shared" si="126"/>
        <v>100.72344624322987</v>
      </c>
      <c r="Q363" s="15">
        <v>43023</v>
      </c>
      <c r="R363" s="9">
        <v>37153.339999999997</v>
      </c>
      <c r="S363" s="16">
        <f t="shared" si="127"/>
        <v>0</v>
      </c>
      <c r="T363" s="17">
        <f t="shared" si="128"/>
        <v>101.13954832388866</v>
      </c>
      <c r="V363" s="15">
        <v>43023</v>
      </c>
      <c r="W363" s="9">
        <v>1470.95</v>
      </c>
      <c r="X363" s="16">
        <f t="shared" si="136"/>
        <v>0</v>
      </c>
      <c r="Y363" s="9">
        <f t="shared" si="117"/>
        <v>3.4846558929269023E-5</v>
      </c>
      <c r="Z363" s="17">
        <f t="shared" si="129"/>
        <v>99.782925753824458</v>
      </c>
      <c r="AA363" s="17">
        <f t="shared" si="130"/>
        <v>101.10157297630447</v>
      </c>
      <c r="AB363" s="17">
        <f t="shared" si="138"/>
        <v>99.782925753824458</v>
      </c>
      <c r="AC363" s="17">
        <f t="shared" si="138"/>
        <v>101.09805005714551</v>
      </c>
      <c r="AE363" s="15">
        <v>43023</v>
      </c>
      <c r="AF363" s="9">
        <v>61019.74</v>
      </c>
      <c r="AG363" s="16">
        <f t="shared" si="132"/>
        <v>0</v>
      </c>
      <c r="AH363" s="17">
        <f t="shared" si="133"/>
        <v>100.70053345765547</v>
      </c>
      <c r="AK363" s="15">
        <v>43023</v>
      </c>
      <c r="AL363" s="9">
        <v>39459.730000000003</v>
      </c>
      <c r="AM363" s="16">
        <f t="shared" si="134"/>
        <v>0</v>
      </c>
      <c r="AN363" s="17">
        <f t="shared" si="135"/>
        <v>101.84273113825377</v>
      </c>
      <c r="AQ363" s="9">
        <f t="shared" si="118"/>
        <v>99.633596661452586</v>
      </c>
      <c r="AR363" s="9">
        <f t="shared" si="119"/>
        <v>101.84273113825377</v>
      </c>
      <c r="AS363" s="9">
        <f t="shared" si="120"/>
        <v>100.87239481575328</v>
      </c>
    </row>
    <row r="364" spans="2:45" x14ac:dyDescent="0.2">
      <c r="B364" s="15">
        <v>43024</v>
      </c>
      <c r="C364" s="9">
        <v>35488.959999999999</v>
      </c>
      <c r="D364" s="16">
        <f t="shared" si="121"/>
        <v>3.137170452645055E-4</v>
      </c>
      <c r="E364" s="17">
        <f t="shared" si="122"/>
        <v>99.664853419006292</v>
      </c>
      <c r="G364" s="15">
        <v>43024</v>
      </c>
      <c r="H364" s="9">
        <v>35488.29</v>
      </c>
      <c r="I364" s="16">
        <f t="shared" si="123"/>
        <v>-3.9449476914032999E-6</v>
      </c>
      <c r="J364" s="17">
        <f t="shared" si="124"/>
        <v>101.19411386297854</v>
      </c>
      <c r="L364" s="15">
        <v>43024</v>
      </c>
      <c r="M364" s="9">
        <v>39241.160000000003</v>
      </c>
      <c r="N364" s="16">
        <f t="shared" si="125"/>
        <v>-2.1401513800389793E-4</v>
      </c>
      <c r="O364" s="17">
        <f t="shared" si="126"/>
        <v>100.7018899009819</v>
      </c>
      <c r="Q364" s="15">
        <v>43024</v>
      </c>
      <c r="R364" s="9">
        <v>37156.5</v>
      </c>
      <c r="S364" s="16">
        <f t="shared" si="127"/>
        <v>8.5052918526340449E-5</v>
      </c>
      <c r="T364" s="17">
        <f t="shared" si="128"/>
        <v>101.14815053765204</v>
      </c>
      <c r="V364" s="15">
        <v>43024</v>
      </c>
      <c r="W364" s="9">
        <v>1470.01</v>
      </c>
      <c r="X364" s="16">
        <f t="shared" si="136"/>
        <v>-6.3904279547233322E-4</v>
      </c>
      <c r="Y364" s="9">
        <f t="shared" si="117"/>
        <v>3.4846558929269023E-5</v>
      </c>
      <c r="Z364" s="17">
        <f t="shared" si="129"/>
        <v>99.719160194010328</v>
      </c>
      <c r="AA364" s="17">
        <f t="shared" si="130"/>
        <v>101.0404877864036</v>
      </c>
      <c r="AB364" s="17">
        <f t="shared" si="138"/>
        <v>99.782925753824458</v>
      </c>
      <c r="AC364" s="17">
        <f t="shared" si="138"/>
        <v>101.10157297630447</v>
      </c>
      <c r="AE364" s="15">
        <v>43024</v>
      </c>
      <c r="AF364" s="9">
        <v>61017.42</v>
      </c>
      <c r="AG364" s="16">
        <f t="shared" si="132"/>
        <v>-3.8020483207557021E-5</v>
      </c>
      <c r="AH364" s="17">
        <f t="shared" si="133"/>
        <v>100.69670477471415</v>
      </c>
      <c r="AK364" s="15">
        <v>43024</v>
      </c>
      <c r="AL364" s="9">
        <v>39464.93</v>
      </c>
      <c r="AM364" s="16">
        <f t="shared" si="134"/>
        <v>1.3177991841284431E-4</v>
      </c>
      <c r="AN364" s="17">
        <f t="shared" si="135"/>
        <v>101.85615196505411</v>
      </c>
      <c r="AQ364" s="9">
        <f t="shared" si="118"/>
        <v>99.664853419006292</v>
      </c>
      <c r="AR364" s="9">
        <f t="shared" si="119"/>
        <v>101.85615196505411</v>
      </c>
      <c r="AS364" s="9">
        <f t="shared" si="120"/>
        <v>100.87697741006451</v>
      </c>
    </row>
    <row r="365" spans="2:45" x14ac:dyDescent="0.2">
      <c r="B365" s="15">
        <v>43025</v>
      </c>
      <c r="C365" s="9">
        <v>35474.129999999997</v>
      </c>
      <c r="D365" s="16">
        <f t="shared" si="121"/>
        <v>-4.1787643255819518E-4</v>
      </c>
      <c r="E365" s="17">
        <f t="shared" si="122"/>
        <v>99.623205825608125</v>
      </c>
      <c r="G365" s="15">
        <v>43025</v>
      </c>
      <c r="H365" s="9">
        <v>35471.74</v>
      </c>
      <c r="I365" s="16">
        <f t="shared" si="123"/>
        <v>-4.6635101324976613E-4</v>
      </c>
      <c r="J365" s="17">
        <f t="shared" si="124"/>
        <v>101.14692188544363</v>
      </c>
      <c r="L365" s="15">
        <v>43025</v>
      </c>
      <c r="M365" s="9">
        <v>39219.49</v>
      </c>
      <c r="N365" s="16">
        <f t="shared" si="125"/>
        <v>-5.5222628485007696E-4</v>
      </c>
      <c r="O365" s="17">
        <f t="shared" si="126"/>
        <v>100.6462796704445</v>
      </c>
      <c r="Q365" s="15">
        <v>43025</v>
      </c>
      <c r="R365" s="9">
        <v>37138.93</v>
      </c>
      <c r="S365" s="16">
        <f t="shared" si="127"/>
        <v>-4.7286477466934596E-4</v>
      </c>
      <c r="T365" s="17">
        <f t="shared" si="128"/>
        <v>101.10032114023984</v>
      </c>
      <c r="V365" s="15">
        <v>43025</v>
      </c>
      <c r="W365" s="9">
        <v>1468.56</v>
      </c>
      <c r="X365" s="16">
        <f t="shared" si="136"/>
        <v>-9.8638784770177512E-4</v>
      </c>
      <c r="Y365" s="9">
        <f t="shared" si="117"/>
        <v>3.4846558929269023E-5</v>
      </c>
      <c r="Z365" s="17">
        <f t="shared" si="129"/>
        <v>99.620798426211934</v>
      </c>
      <c r="AA365" s="17">
        <f t="shared" si="130"/>
        <v>100.94434359043713</v>
      </c>
      <c r="AB365" s="17">
        <f t="shared" si="138"/>
        <v>99.719160194010328</v>
      </c>
      <c r="AC365" s="17">
        <f t="shared" si="138"/>
        <v>101.0404877864036</v>
      </c>
      <c r="AE365" s="15">
        <v>43025</v>
      </c>
      <c r="AF365" s="9">
        <v>60976.75</v>
      </c>
      <c r="AG365" s="16">
        <f t="shared" si="132"/>
        <v>-6.6653096771374098E-4</v>
      </c>
      <c r="AH365" s="17">
        <f t="shared" si="133"/>
        <v>100.62958730263507</v>
      </c>
      <c r="AK365" s="15">
        <v>43025</v>
      </c>
      <c r="AL365" s="9">
        <v>39443.03</v>
      </c>
      <c r="AM365" s="16">
        <f t="shared" si="134"/>
        <v>-5.5492306713833539E-4</v>
      </c>
      <c r="AN365" s="17">
        <f t="shared" si="135"/>
        <v>101.79962963679876</v>
      </c>
      <c r="AQ365" s="9">
        <f t="shared" si="118"/>
        <v>99.623205825608125</v>
      </c>
      <c r="AR365" s="9">
        <f t="shared" si="119"/>
        <v>101.79962963679876</v>
      </c>
      <c r="AS365" s="9">
        <f t="shared" si="120"/>
        <v>100.82432424352832</v>
      </c>
    </row>
    <row r="366" spans="2:45" x14ac:dyDescent="0.2">
      <c r="B366" s="15">
        <v>43026</v>
      </c>
      <c r="C366" s="9">
        <v>35456.370000000003</v>
      </c>
      <c r="D366" s="16">
        <f t="shared" si="121"/>
        <v>-5.0064652748338379E-4</v>
      </c>
      <c r="E366" s="17">
        <f t="shared" si="122"/>
        <v>99.573329813554778</v>
      </c>
      <c r="G366" s="15">
        <v>43026</v>
      </c>
      <c r="H366" s="9">
        <v>35460.089999999997</v>
      </c>
      <c r="I366" s="16">
        <f t="shared" si="123"/>
        <v>-3.2843046323638436E-4</v>
      </c>
      <c r="J366" s="17">
        <f t="shared" si="124"/>
        <v>101.11370215503386</v>
      </c>
      <c r="L366" s="15">
        <v>43026</v>
      </c>
      <c r="M366" s="9">
        <v>39190.589999999997</v>
      </c>
      <c r="N366" s="16">
        <f t="shared" si="125"/>
        <v>-7.3687852646731056E-4</v>
      </c>
      <c r="O366" s="17">
        <f t="shared" si="126"/>
        <v>100.57211558818652</v>
      </c>
      <c r="Q366" s="15">
        <v>43026</v>
      </c>
      <c r="R366" s="9">
        <v>37118.97</v>
      </c>
      <c r="S366" s="16">
        <f t="shared" si="127"/>
        <v>-5.3744143948142309E-4</v>
      </c>
      <c r="T366" s="17">
        <f t="shared" si="128"/>
        <v>101.0459856381142</v>
      </c>
      <c r="V366" s="15">
        <v>43026</v>
      </c>
      <c r="W366" s="9">
        <v>1467.82</v>
      </c>
      <c r="X366" s="16">
        <f t="shared" si="136"/>
        <v>-5.0389497194536226E-4</v>
      </c>
      <c r="Y366" s="9">
        <f t="shared" si="117"/>
        <v>3.4846558929269023E-5</v>
      </c>
      <c r="Z366" s="17">
        <f t="shared" si="129"/>
        <v>99.570600006783778</v>
      </c>
      <c r="AA366" s="17">
        <f t="shared" si="130"/>
        <v>100.89699580627308</v>
      </c>
      <c r="AB366" s="17">
        <f t="shared" si="138"/>
        <v>99.620798426211934</v>
      </c>
      <c r="AC366" s="17">
        <f t="shared" si="138"/>
        <v>100.94434359043713</v>
      </c>
      <c r="AE366" s="15">
        <v>43026</v>
      </c>
      <c r="AF366" s="9">
        <v>60936.1</v>
      </c>
      <c r="AG366" s="16">
        <f t="shared" si="132"/>
        <v>-6.6664753369116703E-4</v>
      </c>
      <c r="AH366" s="17">
        <f t="shared" si="133"/>
        <v>100.56250283644341</v>
      </c>
      <c r="AK366" s="15">
        <v>43026</v>
      </c>
      <c r="AL366" s="9">
        <v>39415.33</v>
      </c>
      <c r="AM366" s="16">
        <f t="shared" si="134"/>
        <v>-7.0227870424754979E-4</v>
      </c>
      <c r="AN366" s="17">
        <f t="shared" si="135"/>
        <v>101.72813792480454</v>
      </c>
      <c r="AQ366" s="9">
        <f t="shared" si="118"/>
        <v>99.573329813554778</v>
      </c>
      <c r="AR366" s="9">
        <f t="shared" si="119"/>
        <v>101.72813792480454</v>
      </c>
      <c r="AS366" s="9">
        <f t="shared" si="120"/>
        <v>100.76596232602289</v>
      </c>
    </row>
    <row r="367" spans="2:45" x14ac:dyDescent="0.2">
      <c r="B367" s="15">
        <v>43027</v>
      </c>
      <c r="C367" s="9">
        <v>35467.72</v>
      </c>
      <c r="D367" s="16">
        <f t="shared" si="121"/>
        <v>3.2011173168600138E-4</v>
      </c>
      <c r="E367" s="17">
        <f t="shared" si="122"/>
        <v>99.605204404591134</v>
      </c>
      <c r="G367" s="15">
        <v>43027</v>
      </c>
      <c r="H367" s="9">
        <v>35453.360000000001</v>
      </c>
      <c r="I367" s="16">
        <f t="shared" si="123"/>
        <v>-1.8979083245407313E-4</v>
      </c>
      <c r="J367" s="17">
        <f t="shared" si="124"/>
        <v>101.09451170132935</v>
      </c>
      <c r="L367" s="15">
        <v>43027</v>
      </c>
      <c r="M367" s="9">
        <v>39180.839999999997</v>
      </c>
      <c r="N367" s="16">
        <f t="shared" si="125"/>
        <v>-2.4878421069951528E-4</v>
      </c>
      <c r="O367" s="17">
        <f t="shared" si="126"/>
        <v>100.54709483379153</v>
      </c>
      <c r="Q367" s="15">
        <v>43027</v>
      </c>
      <c r="R367" s="9">
        <v>37116.14</v>
      </c>
      <c r="S367" s="16">
        <f t="shared" si="127"/>
        <v>-7.6241339670879427E-5</v>
      </c>
      <c r="T367" s="17">
        <f t="shared" si="128"/>
        <v>101.03828175680079</v>
      </c>
      <c r="V367" s="15">
        <v>43027</v>
      </c>
      <c r="W367" s="9">
        <v>1471.18</v>
      </c>
      <c r="X367" s="16">
        <f t="shared" si="136"/>
        <v>2.2891090188170704E-3</v>
      </c>
      <c r="Y367" s="9">
        <f t="shared" si="117"/>
        <v>3.4846558929269023E-5</v>
      </c>
      <c r="Z367" s="17">
        <f t="shared" si="129"/>
        <v>99.798527965268335</v>
      </c>
      <c r="AA367" s="17">
        <f t="shared" si="130"/>
        <v>101.13147594245493</v>
      </c>
      <c r="AB367" s="17">
        <f t="shared" si="138"/>
        <v>99.570600006783778</v>
      </c>
      <c r="AC367" s="17">
        <f t="shared" si="138"/>
        <v>100.89699580627308</v>
      </c>
      <c r="AE367" s="15">
        <v>43027</v>
      </c>
      <c r="AF367" s="9">
        <v>60911.77</v>
      </c>
      <c r="AG367" s="16">
        <f t="shared" si="132"/>
        <v>-3.9927071145018367E-4</v>
      </c>
      <c r="AH367" s="17">
        <f t="shared" si="133"/>
        <v>100.52235117439069</v>
      </c>
      <c r="AK367" s="15">
        <v>43027</v>
      </c>
      <c r="AL367" s="9">
        <v>39397.11</v>
      </c>
      <c r="AM367" s="16">
        <f t="shared" si="134"/>
        <v>-4.6225669048061135E-4</v>
      </c>
      <c r="AN367" s="17">
        <f t="shared" si="135"/>
        <v>101.68111341243866</v>
      </c>
      <c r="AQ367" s="9">
        <f t="shared" si="118"/>
        <v>99.605204404591134</v>
      </c>
      <c r="AR367" s="9">
        <f t="shared" si="119"/>
        <v>101.68111341243866</v>
      </c>
      <c r="AS367" s="9">
        <f t="shared" si="120"/>
        <v>100.74809288055702</v>
      </c>
    </row>
    <row r="368" spans="2:45" x14ac:dyDescent="0.2">
      <c r="B368" s="15">
        <v>43028</v>
      </c>
      <c r="C368" s="9">
        <v>35513.050000000003</v>
      </c>
      <c r="D368" s="16">
        <f t="shared" si="121"/>
        <v>1.2780635462330547E-3</v>
      </c>
      <c r="E368" s="17">
        <f t="shared" si="122"/>
        <v>99.732506185355732</v>
      </c>
      <c r="G368" s="15">
        <v>43028</v>
      </c>
      <c r="H368" s="9">
        <v>35481.800000000003</v>
      </c>
      <c r="I368" s="16">
        <f t="shared" si="123"/>
        <v>8.0218066778448005E-4</v>
      </c>
      <c r="J368" s="17">
        <f t="shared" si="124"/>
        <v>101.17560776423527</v>
      </c>
      <c r="L368" s="15">
        <v>43028</v>
      </c>
      <c r="M368" s="9">
        <v>39201.75</v>
      </c>
      <c r="N368" s="16">
        <f t="shared" si="125"/>
        <v>5.3367921667835105E-4</v>
      </c>
      <c r="O368" s="17">
        <f t="shared" si="126"/>
        <v>100.60075472860171</v>
      </c>
      <c r="Q368" s="15">
        <v>43028</v>
      </c>
      <c r="R368" s="9">
        <v>37151.629999999997</v>
      </c>
      <c r="S368" s="16">
        <f t="shared" si="127"/>
        <v>9.5618779323491943E-4</v>
      </c>
      <c r="T368" s="17">
        <f t="shared" si="128"/>
        <v>101.13489332846606</v>
      </c>
      <c r="V368" s="15">
        <v>43028</v>
      </c>
      <c r="W368" s="9">
        <v>1475.4</v>
      </c>
      <c r="X368" s="16">
        <f t="shared" si="136"/>
        <v>2.8684457374352768E-3</v>
      </c>
      <c r="Y368" s="9">
        <f t="shared" si="117"/>
        <v>3.4846558929269023E-5</v>
      </c>
      <c r="Z368" s="17">
        <f t="shared" si="129"/>
        <v>100.08479462741262</v>
      </c>
      <c r="AA368" s="17">
        <f t="shared" si="130"/>
        <v>101.42509017747864</v>
      </c>
      <c r="AB368" s="17">
        <f t="shared" si="138"/>
        <v>99.798527965268335</v>
      </c>
      <c r="AC368" s="17">
        <f t="shared" si="138"/>
        <v>101.13147594245493</v>
      </c>
      <c r="AE368" s="15">
        <v>43028</v>
      </c>
      <c r="AF368" s="9">
        <v>60973.7</v>
      </c>
      <c r="AG368" s="16">
        <f t="shared" si="132"/>
        <v>1.0167164736798462E-3</v>
      </c>
      <c r="AH368" s="17">
        <f t="shared" si="133"/>
        <v>100.62455390480272</v>
      </c>
      <c r="AK368" s="15">
        <v>43028</v>
      </c>
      <c r="AL368" s="9">
        <v>39432.370000000003</v>
      </c>
      <c r="AM368" s="16">
        <f t="shared" si="134"/>
        <v>8.9498950557542756E-4</v>
      </c>
      <c r="AN368" s="17">
        <f t="shared" si="135"/>
        <v>101.77211694185802</v>
      </c>
      <c r="AQ368" s="9">
        <f t="shared" si="118"/>
        <v>99.732506185355732</v>
      </c>
      <c r="AR368" s="9">
        <f t="shared" si="119"/>
        <v>101.77211694185802</v>
      </c>
      <c r="AS368" s="9">
        <f t="shared" si="120"/>
        <v>100.84007214221992</v>
      </c>
    </row>
    <row r="369" spans="2:45" x14ac:dyDescent="0.2">
      <c r="B369" s="15"/>
      <c r="D369" s="16">
        <f t="shared" si="121"/>
        <v>-1</v>
      </c>
      <c r="E369" s="17">
        <f t="shared" si="122"/>
        <v>0</v>
      </c>
      <c r="G369" s="15"/>
      <c r="I369" s="16">
        <f t="shared" si="123"/>
        <v>-1</v>
      </c>
      <c r="J369" s="17">
        <f t="shared" si="124"/>
        <v>0</v>
      </c>
      <c r="L369" s="15"/>
      <c r="N369" s="16">
        <f t="shared" si="125"/>
        <v>-1</v>
      </c>
      <c r="O369" s="17">
        <f t="shared" si="126"/>
        <v>0</v>
      </c>
      <c r="Q369" s="15"/>
      <c r="S369" s="16">
        <f t="shared" si="127"/>
        <v>-1</v>
      </c>
      <c r="T369" s="17">
        <f t="shared" si="128"/>
        <v>0</v>
      </c>
      <c r="V369" s="15"/>
      <c r="X369" s="16">
        <f t="shared" si="136"/>
        <v>-1</v>
      </c>
      <c r="Y369" s="9">
        <f t="shared" si="117"/>
        <v>3.8361063536163087E-5</v>
      </c>
      <c r="Z369" s="17">
        <f t="shared" si="129"/>
        <v>0</v>
      </c>
      <c r="AA369" s="17">
        <f t="shared" si="130"/>
        <v>3.8907743284593288E-3</v>
      </c>
      <c r="AB369" s="17">
        <f t="shared" si="138"/>
        <v>100.08479462741262</v>
      </c>
      <c r="AC369" s="17">
        <f t="shared" si="138"/>
        <v>101.42509017747864</v>
      </c>
      <c r="AE369" s="15"/>
      <c r="AG369" s="16">
        <f t="shared" si="132"/>
        <v>-1</v>
      </c>
      <c r="AH369" s="17">
        <f t="shared" si="133"/>
        <v>0</v>
      </c>
      <c r="AK369" s="15">
        <v>43029</v>
      </c>
      <c r="AM369" s="16">
        <f t="shared" si="134"/>
        <v>-1</v>
      </c>
      <c r="AN369" s="17">
        <f t="shared" si="135"/>
        <v>0</v>
      </c>
      <c r="AQ369" s="9">
        <f t="shared" si="118"/>
        <v>0</v>
      </c>
      <c r="AR369" s="9">
        <f t="shared" si="119"/>
        <v>0</v>
      </c>
      <c r="AS369" s="9">
        <f t="shared" si="120"/>
        <v>0</v>
      </c>
    </row>
    <row r="370" spans="2:45" x14ac:dyDescent="0.2">
      <c r="B370" s="15"/>
      <c r="D370" s="16" t="e">
        <f t="shared" si="121"/>
        <v>#DIV/0!</v>
      </c>
      <c r="E370" s="17" t="e">
        <f t="shared" si="122"/>
        <v>#DIV/0!</v>
      </c>
      <c r="G370" s="15"/>
      <c r="I370" s="16" t="e">
        <f t="shared" si="123"/>
        <v>#DIV/0!</v>
      </c>
      <c r="J370" s="17" t="e">
        <f t="shared" si="124"/>
        <v>#DIV/0!</v>
      </c>
      <c r="L370" s="15"/>
      <c r="N370" s="16" t="e">
        <f t="shared" si="125"/>
        <v>#DIV/0!</v>
      </c>
      <c r="O370" s="17" t="e">
        <f t="shared" si="126"/>
        <v>#DIV/0!</v>
      </c>
      <c r="Q370" s="15"/>
      <c r="S370" s="16" t="e">
        <f t="shared" si="127"/>
        <v>#DIV/0!</v>
      </c>
      <c r="T370" s="17" t="e">
        <f t="shared" si="128"/>
        <v>#DIV/0!</v>
      </c>
      <c r="V370" s="15"/>
      <c r="X370" s="16" t="e">
        <f t="shared" si="136"/>
        <v>#DIV/0!</v>
      </c>
      <c r="Y370" s="9">
        <f t="shared" si="117"/>
        <v>3.8361063536163087E-5</v>
      </c>
      <c r="Z370" s="17" t="e">
        <f t="shared" si="129"/>
        <v>#DIV/0!</v>
      </c>
      <c r="AA370" s="17" t="e">
        <f t="shared" si="130"/>
        <v>#DIV/0!</v>
      </c>
      <c r="AB370" s="17">
        <f t="shared" si="138"/>
        <v>0</v>
      </c>
      <c r="AC370" s="17">
        <f>+AC369+0.6</f>
        <v>102.02509017747863</v>
      </c>
      <c r="AE370" s="15"/>
      <c r="AG370" s="16" t="e">
        <f t="shared" si="132"/>
        <v>#DIV/0!</v>
      </c>
      <c r="AH370" s="17" t="e">
        <f t="shared" si="133"/>
        <v>#DIV/0!</v>
      </c>
      <c r="AK370" s="15">
        <v>43030</v>
      </c>
      <c r="AM370" s="16" t="e">
        <f t="shared" si="134"/>
        <v>#DIV/0!</v>
      </c>
      <c r="AN370" s="17" t="e">
        <f t="shared" si="135"/>
        <v>#DIV/0!</v>
      </c>
      <c r="AQ370" s="9" t="e">
        <f t="shared" si="118"/>
        <v>#DIV/0!</v>
      </c>
      <c r="AR370" s="9" t="e">
        <f t="shared" si="119"/>
        <v>#DIV/0!</v>
      </c>
      <c r="AS370" s="9" t="e">
        <f t="shared" si="120"/>
        <v>#DIV/0!</v>
      </c>
    </row>
    <row r="371" spans="2:45" x14ac:dyDescent="0.2">
      <c r="B371" s="15"/>
      <c r="D371" s="16" t="e">
        <f t="shared" si="121"/>
        <v>#DIV/0!</v>
      </c>
      <c r="E371" s="17" t="e">
        <f t="shared" si="122"/>
        <v>#DIV/0!</v>
      </c>
      <c r="G371" s="15"/>
      <c r="I371" s="16" t="e">
        <f t="shared" si="123"/>
        <v>#DIV/0!</v>
      </c>
      <c r="J371" s="17" t="e">
        <f t="shared" si="124"/>
        <v>#DIV/0!</v>
      </c>
      <c r="L371" s="15"/>
      <c r="N371" s="16" t="e">
        <f t="shared" si="125"/>
        <v>#DIV/0!</v>
      </c>
      <c r="O371" s="17" t="e">
        <f t="shared" si="126"/>
        <v>#DIV/0!</v>
      </c>
      <c r="Q371" s="15"/>
      <c r="S371" s="16" t="e">
        <f t="shared" si="127"/>
        <v>#DIV/0!</v>
      </c>
      <c r="T371" s="17" t="e">
        <f t="shared" si="128"/>
        <v>#DIV/0!</v>
      </c>
      <c r="U371" s="41"/>
      <c r="V371" s="15"/>
      <c r="X371" s="16" t="e">
        <f t="shared" si="136"/>
        <v>#DIV/0!</v>
      </c>
      <c r="Y371" s="9">
        <f t="shared" si="117"/>
        <v>3.8361063536163087E-5</v>
      </c>
      <c r="Z371" s="17" t="e">
        <f t="shared" si="129"/>
        <v>#DIV/0!</v>
      </c>
      <c r="AA371" s="17" t="e">
        <f t="shared" si="130"/>
        <v>#DIV/0!</v>
      </c>
      <c r="AB371" s="17" t="e">
        <f t="shared" si="138"/>
        <v>#DIV/0!</v>
      </c>
      <c r="AC371" s="17" t="e">
        <f t="shared" si="138"/>
        <v>#DIV/0!</v>
      </c>
      <c r="AE371" s="15"/>
      <c r="AG371" s="16" t="e">
        <f t="shared" si="132"/>
        <v>#DIV/0!</v>
      </c>
      <c r="AH371" s="17" t="e">
        <f t="shared" si="133"/>
        <v>#DIV/0!</v>
      </c>
      <c r="AK371" s="15"/>
      <c r="AM371" s="16" t="e">
        <f t="shared" si="134"/>
        <v>#DIV/0!</v>
      </c>
      <c r="AN371" s="17" t="e">
        <f t="shared" si="135"/>
        <v>#DIV/0!</v>
      </c>
      <c r="AQ371" s="9" t="e">
        <f t="shared" si="118"/>
        <v>#DIV/0!</v>
      </c>
      <c r="AR371" s="9" t="e">
        <f t="shared" si="119"/>
        <v>#DIV/0!</v>
      </c>
      <c r="AS371" s="9" t="e">
        <f t="shared" si="120"/>
        <v>#DIV/0!</v>
      </c>
    </row>
    <row r="372" spans="2:45" x14ac:dyDescent="0.2">
      <c r="B372" s="15"/>
      <c r="D372" s="16" t="e">
        <f t="shared" si="121"/>
        <v>#DIV/0!</v>
      </c>
      <c r="E372" s="17" t="e">
        <f t="shared" si="122"/>
        <v>#DIV/0!</v>
      </c>
      <c r="G372" s="15"/>
      <c r="I372" s="16" t="e">
        <f t="shared" si="123"/>
        <v>#DIV/0!</v>
      </c>
      <c r="J372" s="17" t="e">
        <f t="shared" si="124"/>
        <v>#DIV/0!</v>
      </c>
      <c r="L372" s="15"/>
      <c r="N372" s="16" t="e">
        <f t="shared" si="125"/>
        <v>#DIV/0!</v>
      </c>
      <c r="O372" s="17" t="e">
        <f t="shared" si="126"/>
        <v>#DIV/0!</v>
      </c>
      <c r="Q372" s="15"/>
      <c r="S372" s="16" t="e">
        <f t="shared" si="127"/>
        <v>#DIV/0!</v>
      </c>
      <c r="T372" s="17" t="e">
        <f t="shared" si="128"/>
        <v>#DIV/0!</v>
      </c>
      <c r="V372" s="15"/>
      <c r="X372" s="16" t="e">
        <f t="shared" si="136"/>
        <v>#DIV/0!</v>
      </c>
      <c r="Y372" s="9">
        <f t="shared" si="117"/>
        <v>3.8361063536163087E-5</v>
      </c>
      <c r="Z372" s="17" t="e">
        <f t="shared" si="129"/>
        <v>#DIV/0!</v>
      </c>
      <c r="AA372" s="17" t="e">
        <f t="shared" si="130"/>
        <v>#DIV/0!</v>
      </c>
      <c r="AB372" s="17" t="e">
        <f t="shared" si="138"/>
        <v>#DIV/0!</v>
      </c>
      <c r="AC372" s="17" t="e">
        <f t="shared" si="138"/>
        <v>#DIV/0!</v>
      </c>
      <c r="AE372" s="15"/>
      <c r="AG372" s="16" t="e">
        <f t="shared" si="132"/>
        <v>#DIV/0!</v>
      </c>
      <c r="AH372" s="17" t="e">
        <f t="shared" si="133"/>
        <v>#DIV/0!</v>
      </c>
      <c r="AK372" s="15"/>
      <c r="AM372" s="16" t="e">
        <f t="shared" si="134"/>
        <v>#DIV/0!</v>
      </c>
      <c r="AN372" s="17" t="e">
        <f t="shared" si="135"/>
        <v>#DIV/0!</v>
      </c>
      <c r="AQ372" s="9" t="e">
        <f t="shared" si="118"/>
        <v>#DIV/0!</v>
      </c>
      <c r="AR372" s="9" t="e">
        <f t="shared" si="119"/>
        <v>#DIV/0!</v>
      </c>
      <c r="AS372" s="9" t="e">
        <f t="shared" si="120"/>
        <v>#DIV/0!</v>
      </c>
    </row>
    <row r="373" spans="2:45" x14ac:dyDescent="0.2">
      <c r="B373" s="15"/>
      <c r="D373" s="16" t="e">
        <f t="shared" si="121"/>
        <v>#DIV/0!</v>
      </c>
      <c r="E373" s="17" t="e">
        <f t="shared" si="122"/>
        <v>#DIV/0!</v>
      </c>
      <c r="G373" s="15"/>
      <c r="I373" s="16" t="e">
        <f t="shared" si="123"/>
        <v>#DIV/0!</v>
      </c>
      <c r="J373" s="17" t="e">
        <f t="shared" si="124"/>
        <v>#DIV/0!</v>
      </c>
      <c r="L373" s="15"/>
      <c r="N373" s="16" t="e">
        <f t="shared" si="125"/>
        <v>#DIV/0!</v>
      </c>
      <c r="O373" s="17" t="e">
        <f t="shared" si="126"/>
        <v>#DIV/0!</v>
      </c>
      <c r="Q373" s="15"/>
      <c r="S373" s="16" t="e">
        <f t="shared" si="127"/>
        <v>#DIV/0!</v>
      </c>
      <c r="T373" s="17" t="e">
        <f t="shared" si="128"/>
        <v>#DIV/0!</v>
      </c>
      <c r="V373" s="15"/>
      <c r="X373" s="16" t="e">
        <f t="shared" si="136"/>
        <v>#DIV/0!</v>
      </c>
      <c r="Y373" s="9">
        <f t="shared" si="117"/>
        <v>3.8361063536163087E-5</v>
      </c>
      <c r="Z373" s="17" t="e">
        <f t="shared" si="129"/>
        <v>#DIV/0!</v>
      </c>
      <c r="AA373" s="17" t="e">
        <f t="shared" si="130"/>
        <v>#DIV/0!</v>
      </c>
      <c r="AB373" s="17" t="e">
        <f t="shared" si="138"/>
        <v>#DIV/0!</v>
      </c>
      <c r="AC373" s="17" t="e">
        <f t="shared" si="138"/>
        <v>#DIV/0!</v>
      </c>
      <c r="AE373" s="15"/>
      <c r="AG373" s="16" t="e">
        <f t="shared" si="132"/>
        <v>#DIV/0!</v>
      </c>
      <c r="AH373" s="17" t="e">
        <f t="shared" si="133"/>
        <v>#DIV/0!</v>
      </c>
      <c r="AK373" s="15"/>
      <c r="AM373" s="16" t="e">
        <f t="shared" si="134"/>
        <v>#DIV/0!</v>
      </c>
      <c r="AN373" s="17" t="e">
        <f t="shared" si="135"/>
        <v>#DIV/0!</v>
      </c>
      <c r="AQ373" s="9" t="e">
        <f t="shared" si="118"/>
        <v>#DIV/0!</v>
      </c>
      <c r="AR373" s="9" t="e">
        <f t="shared" si="119"/>
        <v>#DIV/0!</v>
      </c>
      <c r="AS373" s="9" t="e">
        <f t="shared" si="120"/>
        <v>#DIV/0!</v>
      </c>
    </row>
    <row r="374" spans="2:45" x14ac:dyDescent="0.2">
      <c r="B374" s="15"/>
      <c r="D374" s="16" t="e">
        <f t="shared" si="121"/>
        <v>#DIV/0!</v>
      </c>
      <c r="E374" s="17" t="e">
        <f t="shared" si="122"/>
        <v>#DIV/0!</v>
      </c>
      <c r="G374" s="15"/>
      <c r="I374" s="16" t="e">
        <f t="shared" si="123"/>
        <v>#DIV/0!</v>
      </c>
      <c r="J374" s="17" t="e">
        <f t="shared" si="124"/>
        <v>#DIV/0!</v>
      </c>
      <c r="L374" s="15"/>
      <c r="N374" s="16" t="e">
        <f t="shared" si="125"/>
        <v>#DIV/0!</v>
      </c>
      <c r="O374" s="17" t="e">
        <f t="shared" si="126"/>
        <v>#DIV/0!</v>
      </c>
      <c r="Q374" s="15"/>
      <c r="S374" s="16" t="e">
        <f t="shared" si="127"/>
        <v>#DIV/0!</v>
      </c>
      <c r="T374" s="17" t="e">
        <f t="shared" si="128"/>
        <v>#DIV/0!</v>
      </c>
      <c r="V374" s="15"/>
      <c r="X374" s="16" t="e">
        <f t="shared" si="136"/>
        <v>#DIV/0!</v>
      </c>
      <c r="Y374" s="9">
        <f t="shared" si="117"/>
        <v>3.8361063536163087E-5</v>
      </c>
      <c r="Z374" s="17" t="e">
        <f t="shared" si="129"/>
        <v>#DIV/0!</v>
      </c>
      <c r="AA374" s="17" t="e">
        <f t="shared" si="130"/>
        <v>#DIV/0!</v>
      </c>
      <c r="AB374" s="17" t="e">
        <f t="shared" si="138"/>
        <v>#DIV/0!</v>
      </c>
      <c r="AC374" s="17" t="e">
        <f t="shared" si="138"/>
        <v>#DIV/0!</v>
      </c>
      <c r="AE374" s="15"/>
      <c r="AG374" s="16" t="e">
        <f t="shared" si="132"/>
        <v>#DIV/0!</v>
      </c>
      <c r="AH374" s="17" t="e">
        <f t="shared" si="133"/>
        <v>#DIV/0!</v>
      </c>
      <c r="AK374" s="15"/>
      <c r="AM374" s="16" t="e">
        <f t="shared" si="134"/>
        <v>#DIV/0!</v>
      </c>
      <c r="AN374" s="17" t="e">
        <f t="shared" si="135"/>
        <v>#DIV/0!</v>
      </c>
      <c r="AQ374" s="9" t="e">
        <f t="shared" si="118"/>
        <v>#DIV/0!</v>
      </c>
      <c r="AR374" s="9" t="e">
        <f t="shared" si="119"/>
        <v>#DIV/0!</v>
      </c>
      <c r="AS374" s="9" t="e">
        <f t="shared" si="120"/>
        <v>#DIV/0!</v>
      </c>
    </row>
    <row r="375" spans="2:45" x14ac:dyDescent="0.2">
      <c r="B375" s="15"/>
      <c r="D375" s="16" t="e">
        <f t="shared" si="121"/>
        <v>#DIV/0!</v>
      </c>
      <c r="E375" s="17" t="e">
        <f t="shared" si="122"/>
        <v>#DIV/0!</v>
      </c>
      <c r="G375" s="15"/>
      <c r="I375" s="16" t="e">
        <f t="shared" si="123"/>
        <v>#DIV/0!</v>
      </c>
      <c r="J375" s="17" t="e">
        <f t="shared" si="124"/>
        <v>#DIV/0!</v>
      </c>
      <c r="L375" s="15"/>
      <c r="N375" s="16" t="e">
        <f t="shared" si="125"/>
        <v>#DIV/0!</v>
      </c>
      <c r="O375" s="17" t="e">
        <f t="shared" si="126"/>
        <v>#DIV/0!</v>
      </c>
      <c r="Q375" s="15"/>
      <c r="S375" s="16" t="e">
        <f t="shared" si="127"/>
        <v>#DIV/0!</v>
      </c>
      <c r="T375" s="17" t="e">
        <f t="shared" si="128"/>
        <v>#DIV/0!</v>
      </c>
      <c r="V375" s="15"/>
      <c r="X375" s="16" t="e">
        <f t="shared" si="136"/>
        <v>#DIV/0!</v>
      </c>
      <c r="Y375" s="9">
        <f t="shared" si="117"/>
        <v>3.8361063536163087E-5</v>
      </c>
      <c r="Z375" s="17" t="e">
        <f t="shared" si="129"/>
        <v>#DIV/0!</v>
      </c>
      <c r="AA375" s="17" t="e">
        <f t="shared" si="130"/>
        <v>#DIV/0!</v>
      </c>
      <c r="AB375" s="17" t="e">
        <f t="shared" si="138"/>
        <v>#DIV/0!</v>
      </c>
      <c r="AC375" s="17" t="e">
        <f t="shared" si="138"/>
        <v>#DIV/0!</v>
      </c>
      <c r="AE375" s="15"/>
      <c r="AG375" s="16" t="e">
        <f t="shared" si="132"/>
        <v>#DIV/0!</v>
      </c>
      <c r="AH375" s="17" t="e">
        <f t="shared" si="133"/>
        <v>#DIV/0!</v>
      </c>
      <c r="AK375" s="15"/>
      <c r="AM375" s="16" t="e">
        <f t="shared" si="134"/>
        <v>#DIV/0!</v>
      </c>
      <c r="AN375" s="17" t="e">
        <f t="shared" si="135"/>
        <v>#DIV/0!</v>
      </c>
      <c r="AQ375" s="9" t="e">
        <f t="shared" si="118"/>
        <v>#DIV/0!</v>
      </c>
      <c r="AR375" s="9" t="e">
        <f t="shared" si="119"/>
        <v>#DIV/0!</v>
      </c>
      <c r="AS375" s="9" t="e">
        <f t="shared" si="120"/>
        <v>#DIV/0!</v>
      </c>
    </row>
    <row r="376" spans="2:45" x14ac:dyDescent="0.2">
      <c r="B376" s="15"/>
      <c r="D376" s="16" t="e">
        <f t="shared" si="121"/>
        <v>#DIV/0!</v>
      </c>
      <c r="E376" s="17" t="e">
        <f t="shared" si="122"/>
        <v>#DIV/0!</v>
      </c>
      <c r="G376" s="15"/>
      <c r="I376" s="16" t="e">
        <f t="shared" si="123"/>
        <v>#DIV/0!</v>
      </c>
      <c r="J376" s="17" t="e">
        <f t="shared" si="124"/>
        <v>#DIV/0!</v>
      </c>
      <c r="L376" s="15"/>
      <c r="N376" s="16" t="e">
        <f t="shared" si="125"/>
        <v>#DIV/0!</v>
      </c>
      <c r="O376" s="17" t="e">
        <f t="shared" si="126"/>
        <v>#DIV/0!</v>
      </c>
      <c r="Q376" s="15"/>
      <c r="S376" s="16" t="e">
        <f t="shared" si="127"/>
        <v>#DIV/0!</v>
      </c>
      <c r="T376" s="17" t="e">
        <f t="shared" si="128"/>
        <v>#DIV/0!</v>
      </c>
      <c r="V376" s="15"/>
      <c r="X376" s="16" t="e">
        <f t="shared" si="136"/>
        <v>#DIV/0!</v>
      </c>
      <c r="Y376" s="9">
        <f t="shared" si="117"/>
        <v>3.8361063536163087E-5</v>
      </c>
      <c r="Z376" s="17" t="e">
        <f t="shared" si="129"/>
        <v>#DIV/0!</v>
      </c>
      <c r="AA376" s="17" t="e">
        <f t="shared" si="130"/>
        <v>#DIV/0!</v>
      </c>
      <c r="AB376" s="17" t="e">
        <f t="shared" ref="AB376:AC438" si="139">+Z375</f>
        <v>#DIV/0!</v>
      </c>
      <c r="AC376" s="17" t="e">
        <f t="shared" si="139"/>
        <v>#DIV/0!</v>
      </c>
      <c r="AE376" s="15"/>
      <c r="AG376" s="16" t="e">
        <f t="shared" si="132"/>
        <v>#DIV/0!</v>
      </c>
      <c r="AH376" s="17" t="e">
        <f t="shared" si="133"/>
        <v>#DIV/0!</v>
      </c>
      <c r="AK376" s="15"/>
      <c r="AM376" s="16" t="e">
        <f t="shared" si="134"/>
        <v>#DIV/0!</v>
      </c>
      <c r="AN376" s="17" t="e">
        <f t="shared" si="135"/>
        <v>#DIV/0!</v>
      </c>
      <c r="AQ376" s="9" t="e">
        <f t="shared" si="118"/>
        <v>#DIV/0!</v>
      </c>
      <c r="AR376" s="9" t="e">
        <f t="shared" si="119"/>
        <v>#DIV/0!</v>
      </c>
      <c r="AS376" s="9" t="e">
        <f t="shared" si="120"/>
        <v>#DIV/0!</v>
      </c>
    </row>
    <row r="377" spans="2:45" x14ac:dyDescent="0.2">
      <c r="B377" s="15"/>
      <c r="D377" s="16" t="e">
        <f t="shared" si="121"/>
        <v>#DIV/0!</v>
      </c>
      <c r="E377" s="17" t="e">
        <f t="shared" si="122"/>
        <v>#DIV/0!</v>
      </c>
      <c r="G377" s="15"/>
      <c r="I377" s="16" t="e">
        <f t="shared" si="123"/>
        <v>#DIV/0!</v>
      </c>
      <c r="J377" s="17" t="e">
        <f t="shared" si="124"/>
        <v>#DIV/0!</v>
      </c>
      <c r="L377" s="15"/>
      <c r="N377" s="16" t="e">
        <f t="shared" si="125"/>
        <v>#DIV/0!</v>
      </c>
      <c r="O377" s="17" t="e">
        <f t="shared" si="126"/>
        <v>#DIV/0!</v>
      </c>
      <c r="Q377" s="15"/>
      <c r="S377" s="16" t="e">
        <f t="shared" si="127"/>
        <v>#DIV/0!</v>
      </c>
      <c r="T377" s="17" t="e">
        <f t="shared" si="128"/>
        <v>#DIV/0!</v>
      </c>
      <c r="V377" s="15"/>
      <c r="X377" s="16" t="e">
        <f t="shared" si="136"/>
        <v>#DIV/0!</v>
      </c>
      <c r="Y377" s="9">
        <f t="shared" si="117"/>
        <v>3.8361063536163087E-5</v>
      </c>
      <c r="Z377" s="17" t="e">
        <f t="shared" si="129"/>
        <v>#DIV/0!</v>
      </c>
      <c r="AA377" s="17" t="e">
        <f t="shared" si="130"/>
        <v>#DIV/0!</v>
      </c>
      <c r="AB377" s="17" t="e">
        <f t="shared" si="139"/>
        <v>#DIV/0!</v>
      </c>
      <c r="AC377" s="17" t="e">
        <f t="shared" si="139"/>
        <v>#DIV/0!</v>
      </c>
      <c r="AE377" s="15"/>
      <c r="AG377" s="16" t="e">
        <f t="shared" si="132"/>
        <v>#DIV/0!</v>
      </c>
      <c r="AH377" s="17" t="e">
        <f t="shared" si="133"/>
        <v>#DIV/0!</v>
      </c>
      <c r="AK377" s="15"/>
      <c r="AM377" s="16" t="e">
        <f t="shared" si="134"/>
        <v>#DIV/0!</v>
      </c>
      <c r="AN377" s="17" t="e">
        <f t="shared" si="135"/>
        <v>#DIV/0!</v>
      </c>
      <c r="AQ377" s="9" t="e">
        <f t="shared" si="118"/>
        <v>#DIV/0!</v>
      </c>
      <c r="AR377" s="9" t="e">
        <f t="shared" si="119"/>
        <v>#DIV/0!</v>
      </c>
      <c r="AS377" s="9" t="e">
        <f t="shared" si="120"/>
        <v>#DIV/0!</v>
      </c>
    </row>
    <row r="378" spans="2:45" x14ac:dyDescent="0.2">
      <c r="B378" s="15"/>
      <c r="D378" s="16" t="e">
        <f t="shared" si="121"/>
        <v>#DIV/0!</v>
      </c>
      <c r="E378" s="17" t="e">
        <f t="shared" si="122"/>
        <v>#DIV/0!</v>
      </c>
      <c r="G378" s="15"/>
      <c r="I378" s="16" t="e">
        <f t="shared" si="123"/>
        <v>#DIV/0!</v>
      </c>
      <c r="J378" s="17" t="e">
        <f t="shared" si="124"/>
        <v>#DIV/0!</v>
      </c>
      <c r="L378" s="15"/>
      <c r="N378" s="16" t="e">
        <f t="shared" si="125"/>
        <v>#DIV/0!</v>
      </c>
      <c r="O378" s="17" t="e">
        <f t="shared" si="126"/>
        <v>#DIV/0!</v>
      </c>
      <c r="Q378" s="15"/>
      <c r="S378" s="16" t="e">
        <f t="shared" si="127"/>
        <v>#DIV/0!</v>
      </c>
      <c r="T378" s="17" t="e">
        <f t="shared" si="128"/>
        <v>#DIV/0!</v>
      </c>
      <c r="V378" s="15"/>
      <c r="X378" s="16" t="e">
        <f t="shared" si="136"/>
        <v>#DIV/0!</v>
      </c>
      <c r="Y378" s="9">
        <f t="shared" si="117"/>
        <v>3.8361063536163087E-5</v>
      </c>
      <c r="Z378" s="17" t="e">
        <f t="shared" si="129"/>
        <v>#DIV/0!</v>
      </c>
      <c r="AA378" s="17" t="e">
        <f t="shared" si="130"/>
        <v>#DIV/0!</v>
      </c>
      <c r="AB378" s="17" t="e">
        <f t="shared" si="139"/>
        <v>#DIV/0!</v>
      </c>
      <c r="AC378" s="17" t="e">
        <f t="shared" si="139"/>
        <v>#DIV/0!</v>
      </c>
      <c r="AE378" s="15"/>
      <c r="AG378" s="16" t="e">
        <f t="shared" si="132"/>
        <v>#DIV/0!</v>
      </c>
      <c r="AH378" s="17" t="e">
        <f t="shared" si="133"/>
        <v>#DIV/0!</v>
      </c>
      <c r="AK378" s="15"/>
      <c r="AM378" s="16" t="e">
        <f t="shared" si="134"/>
        <v>#DIV/0!</v>
      </c>
      <c r="AN378" s="17" t="e">
        <f t="shared" si="135"/>
        <v>#DIV/0!</v>
      </c>
      <c r="AQ378" s="9" t="e">
        <f t="shared" si="118"/>
        <v>#DIV/0!</v>
      </c>
      <c r="AR378" s="9" t="e">
        <f t="shared" si="119"/>
        <v>#DIV/0!</v>
      </c>
      <c r="AS378" s="9" t="e">
        <f t="shared" si="120"/>
        <v>#DIV/0!</v>
      </c>
    </row>
    <row r="379" spans="2:45" x14ac:dyDescent="0.2">
      <c r="B379" s="15"/>
      <c r="D379" s="16" t="e">
        <f t="shared" si="121"/>
        <v>#DIV/0!</v>
      </c>
      <c r="E379" s="17" t="e">
        <f t="shared" si="122"/>
        <v>#DIV/0!</v>
      </c>
      <c r="G379" s="15"/>
      <c r="I379" s="16" t="e">
        <f t="shared" si="123"/>
        <v>#DIV/0!</v>
      </c>
      <c r="J379" s="17" t="e">
        <f t="shared" si="124"/>
        <v>#DIV/0!</v>
      </c>
      <c r="L379" s="15"/>
      <c r="N379" s="16" t="e">
        <f t="shared" si="125"/>
        <v>#DIV/0!</v>
      </c>
      <c r="O379" s="17" t="e">
        <f t="shared" si="126"/>
        <v>#DIV/0!</v>
      </c>
      <c r="Q379" s="15"/>
      <c r="S379" s="16" t="e">
        <f t="shared" si="127"/>
        <v>#DIV/0!</v>
      </c>
      <c r="T379" s="17" t="e">
        <f t="shared" si="128"/>
        <v>#DIV/0!</v>
      </c>
      <c r="V379" s="15"/>
      <c r="X379" s="16" t="e">
        <f t="shared" si="136"/>
        <v>#DIV/0!</v>
      </c>
      <c r="Y379" s="9">
        <f t="shared" si="117"/>
        <v>3.8361063536163087E-5</v>
      </c>
      <c r="Z379" s="17" t="e">
        <f t="shared" si="129"/>
        <v>#DIV/0!</v>
      </c>
      <c r="AA379" s="17" t="e">
        <f t="shared" si="130"/>
        <v>#DIV/0!</v>
      </c>
      <c r="AB379" s="17" t="e">
        <f t="shared" si="139"/>
        <v>#DIV/0!</v>
      </c>
      <c r="AC379" s="17" t="e">
        <f t="shared" si="139"/>
        <v>#DIV/0!</v>
      </c>
      <c r="AE379" s="15"/>
      <c r="AG379" s="16" t="e">
        <f t="shared" si="132"/>
        <v>#DIV/0!</v>
      </c>
      <c r="AH379" s="17" t="e">
        <f t="shared" si="133"/>
        <v>#DIV/0!</v>
      </c>
      <c r="AK379" s="15"/>
      <c r="AM379" s="16" t="e">
        <f t="shared" si="134"/>
        <v>#DIV/0!</v>
      </c>
      <c r="AN379" s="17" t="e">
        <f t="shared" si="135"/>
        <v>#DIV/0!</v>
      </c>
      <c r="AQ379" s="9" t="e">
        <f t="shared" si="118"/>
        <v>#DIV/0!</v>
      </c>
      <c r="AR379" s="9" t="e">
        <f t="shared" si="119"/>
        <v>#DIV/0!</v>
      </c>
      <c r="AS379" s="9" t="e">
        <f t="shared" si="120"/>
        <v>#DIV/0!</v>
      </c>
    </row>
    <row r="380" spans="2:45" x14ac:dyDescent="0.2">
      <c r="B380" s="15"/>
      <c r="D380" s="16" t="e">
        <f t="shared" si="121"/>
        <v>#DIV/0!</v>
      </c>
      <c r="E380" s="17" t="e">
        <f t="shared" si="122"/>
        <v>#DIV/0!</v>
      </c>
      <c r="G380" s="15"/>
      <c r="I380" s="16" t="e">
        <f t="shared" si="123"/>
        <v>#DIV/0!</v>
      </c>
      <c r="J380" s="17" t="e">
        <f t="shared" si="124"/>
        <v>#DIV/0!</v>
      </c>
      <c r="L380" s="15"/>
      <c r="N380" s="16" t="e">
        <f t="shared" si="125"/>
        <v>#DIV/0!</v>
      </c>
      <c r="O380" s="17" t="e">
        <f t="shared" si="126"/>
        <v>#DIV/0!</v>
      </c>
      <c r="Q380" s="15"/>
      <c r="S380" s="16" t="e">
        <f t="shared" si="127"/>
        <v>#DIV/0!</v>
      </c>
      <c r="T380" s="17" t="e">
        <f t="shared" si="128"/>
        <v>#DIV/0!</v>
      </c>
      <c r="V380" s="15"/>
      <c r="X380" s="16" t="e">
        <f t="shared" si="136"/>
        <v>#DIV/0!</v>
      </c>
      <c r="Y380" s="9">
        <f t="shared" si="117"/>
        <v>3.8361063536163087E-5</v>
      </c>
      <c r="Z380" s="17" t="e">
        <f t="shared" si="129"/>
        <v>#DIV/0!</v>
      </c>
      <c r="AA380" s="17" t="e">
        <f t="shared" si="130"/>
        <v>#DIV/0!</v>
      </c>
      <c r="AB380" s="17" t="e">
        <f t="shared" si="139"/>
        <v>#DIV/0!</v>
      </c>
      <c r="AC380" s="17" t="e">
        <f t="shared" si="139"/>
        <v>#DIV/0!</v>
      </c>
      <c r="AE380" s="15"/>
      <c r="AG380" s="16" t="e">
        <f t="shared" si="132"/>
        <v>#DIV/0!</v>
      </c>
      <c r="AH380" s="17" t="e">
        <f t="shared" si="133"/>
        <v>#DIV/0!</v>
      </c>
      <c r="AK380" s="15"/>
      <c r="AM380" s="16" t="e">
        <f t="shared" si="134"/>
        <v>#DIV/0!</v>
      </c>
      <c r="AN380" s="17" t="e">
        <f t="shared" si="135"/>
        <v>#DIV/0!</v>
      </c>
      <c r="AQ380" s="9" t="e">
        <f t="shared" si="118"/>
        <v>#DIV/0!</v>
      </c>
      <c r="AR380" s="9" t="e">
        <f t="shared" si="119"/>
        <v>#DIV/0!</v>
      </c>
      <c r="AS380" s="9" t="e">
        <f t="shared" si="120"/>
        <v>#DIV/0!</v>
      </c>
    </row>
    <row r="381" spans="2:45" x14ac:dyDescent="0.2">
      <c r="B381" s="15"/>
      <c r="D381" s="16" t="e">
        <f t="shared" si="121"/>
        <v>#DIV/0!</v>
      </c>
      <c r="E381" s="17" t="e">
        <f t="shared" si="122"/>
        <v>#DIV/0!</v>
      </c>
      <c r="G381" s="15"/>
      <c r="I381" s="16" t="e">
        <f t="shared" si="123"/>
        <v>#DIV/0!</v>
      </c>
      <c r="J381" s="17" t="e">
        <f t="shared" si="124"/>
        <v>#DIV/0!</v>
      </c>
      <c r="L381" s="15"/>
      <c r="N381" s="16" t="e">
        <f t="shared" si="125"/>
        <v>#DIV/0!</v>
      </c>
      <c r="O381" s="17" t="e">
        <f t="shared" si="126"/>
        <v>#DIV/0!</v>
      </c>
      <c r="Q381" s="15"/>
      <c r="S381" s="16" t="e">
        <f t="shared" si="127"/>
        <v>#DIV/0!</v>
      </c>
      <c r="T381" s="17" t="e">
        <f t="shared" si="128"/>
        <v>#DIV/0!</v>
      </c>
      <c r="V381" s="15"/>
      <c r="X381" s="16" t="e">
        <f t="shared" si="136"/>
        <v>#DIV/0!</v>
      </c>
      <c r="Y381" s="9">
        <f t="shared" si="117"/>
        <v>3.8361063536163087E-5</v>
      </c>
      <c r="Z381" s="17" t="e">
        <f t="shared" si="129"/>
        <v>#DIV/0!</v>
      </c>
      <c r="AA381" s="17" t="e">
        <f t="shared" si="130"/>
        <v>#DIV/0!</v>
      </c>
      <c r="AB381" s="17" t="e">
        <f t="shared" si="139"/>
        <v>#DIV/0!</v>
      </c>
      <c r="AC381" s="17" t="e">
        <f t="shared" si="139"/>
        <v>#DIV/0!</v>
      </c>
      <c r="AE381" s="15"/>
      <c r="AG381" s="16" t="e">
        <f t="shared" si="132"/>
        <v>#DIV/0!</v>
      </c>
      <c r="AH381" s="17" t="e">
        <f t="shared" si="133"/>
        <v>#DIV/0!</v>
      </c>
      <c r="AK381" s="15"/>
      <c r="AM381" s="16" t="e">
        <f t="shared" si="134"/>
        <v>#DIV/0!</v>
      </c>
      <c r="AN381" s="17" t="e">
        <f t="shared" si="135"/>
        <v>#DIV/0!</v>
      </c>
      <c r="AQ381" s="9" t="e">
        <f t="shared" si="118"/>
        <v>#DIV/0!</v>
      </c>
      <c r="AR381" s="9" t="e">
        <f t="shared" si="119"/>
        <v>#DIV/0!</v>
      </c>
      <c r="AS381" s="9" t="e">
        <f t="shared" si="120"/>
        <v>#DIV/0!</v>
      </c>
    </row>
    <row r="382" spans="2:45" x14ac:dyDescent="0.2">
      <c r="B382" s="15"/>
      <c r="D382" s="16" t="e">
        <f t="shared" si="121"/>
        <v>#DIV/0!</v>
      </c>
      <c r="E382" s="17" t="e">
        <f t="shared" si="122"/>
        <v>#DIV/0!</v>
      </c>
      <c r="G382" s="15"/>
      <c r="I382" s="16" t="e">
        <f t="shared" si="123"/>
        <v>#DIV/0!</v>
      </c>
      <c r="J382" s="17" t="e">
        <f t="shared" si="124"/>
        <v>#DIV/0!</v>
      </c>
      <c r="L382" s="15"/>
      <c r="N382" s="16" t="e">
        <f t="shared" si="125"/>
        <v>#DIV/0!</v>
      </c>
      <c r="O382" s="17" t="e">
        <f t="shared" si="126"/>
        <v>#DIV/0!</v>
      </c>
      <c r="Q382" s="15"/>
      <c r="S382" s="16" t="e">
        <f t="shared" si="127"/>
        <v>#DIV/0!</v>
      </c>
      <c r="T382" s="17" t="e">
        <f t="shared" si="128"/>
        <v>#DIV/0!</v>
      </c>
      <c r="V382" s="15"/>
      <c r="X382" s="16" t="e">
        <f t="shared" si="136"/>
        <v>#DIV/0!</v>
      </c>
      <c r="Y382" s="9">
        <f t="shared" si="117"/>
        <v>3.8361063536163087E-5</v>
      </c>
      <c r="Z382" s="17" t="e">
        <f t="shared" si="129"/>
        <v>#DIV/0!</v>
      </c>
      <c r="AA382" s="17" t="e">
        <f t="shared" si="130"/>
        <v>#DIV/0!</v>
      </c>
      <c r="AB382" s="17" t="e">
        <f t="shared" si="139"/>
        <v>#DIV/0!</v>
      </c>
      <c r="AC382" s="17" t="e">
        <f t="shared" si="139"/>
        <v>#DIV/0!</v>
      </c>
      <c r="AE382" s="15"/>
      <c r="AG382" s="16" t="e">
        <f t="shared" si="132"/>
        <v>#DIV/0!</v>
      </c>
      <c r="AH382" s="17" t="e">
        <f t="shared" si="133"/>
        <v>#DIV/0!</v>
      </c>
      <c r="AK382" s="15"/>
      <c r="AM382" s="16" t="e">
        <f t="shared" si="134"/>
        <v>#DIV/0!</v>
      </c>
      <c r="AN382" s="17" t="e">
        <f t="shared" si="135"/>
        <v>#DIV/0!</v>
      </c>
      <c r="AQ382" s="9" t="e">
        <f t="shared" si="118"/>
        <v>#DIV/0!</v>
      </c>
      <c r="AR382" s="9" t="e">
        <f t="shared" si="119"/>
        <v>#DIV/0!</v>
      </c>
      <c r="AS382" s="9" t="e">
        <f t="shared" si="120"/>
        <v>#DIV/0!</v>
      </c>
    </row>
    <row r="383" spans="2:45" x14ac:dyDescent="0.2">
      <c r="B383" s="15"/>
      <c r="D383" s="16" t="e">
        <f t="shared" si="121"/>
        <v>#DIV/0!</v>
      </c>
      <c r="E383" s="17" t="e">
        <f t="shared" si="122"/>
        <v>#DIV/0!</v>
      </c>
      <c r="G383" s="15"/>
      <c r="I383" s="16" t="e">
        <f t="shared" si="123"/>
        <v>#DIV/0!</v>
      </c>
      <c r="J383" s="17" t="e">
        <f t="shared" si="124"/>
        <v>#DIV/0!</v>
      </c>
      <c r="L383" s="15"/>
      <c r="N383" s="16" t="e">
        <f t="shared" si="125"/>
        <v>#DIV/0!</v>
      </c>
      <c r="O383" s="17" t="e">
        <f t="shared" si="126"/>
        <v>#DIV/0!</v>
      </c>
      <c r="Q383" s="15"/>
      <c r="S383" s="16" t="e">
        <f t="shared" si="127"/>
        <v>#DIV/0!</v>
      </c>
      <c r="T383" s="17" t="e">
        <f t="shared" si="128"/>
        <v>#DIV/0!</v>
      </c>
      <c r="V383" s="15"/>
      <c r="X383" s="16" t="e">
        <f t="shared" si="136"/>
        <v>#DIV/0!</v>
      </c>
      <c r="Y383" s="9">
        <f t="shared" si="117"/>
        <v>3.8361063536163087E-5</v>
      </c>
      <c r="Z383" s="17" t="e">
        <f t="shared" si="129"/>
        <v>#DIV/0!</v>
      </c>
      <c r="AA383" s="17" t="e">
        <f t="shared" si="130"/>
        <v>#DIV/0!</v>
      </c>
      <c r="AB383" s="17" t="e">
        <f t="shared" si="139"/>
        <v>#DIV/0!</v>
      </c>
      <c r="AC383" s="17" t="e">
        <f t="shared" si="139"/>
        <v>#DIV/0!</v>
      </c>
      <c r="AE383" s="15"/>
      <c r="AG383" s="16" t="e">
        <f t="shared" si="132"/>
        <v>#DIV/0!</v>
      </c>
      <c r="AH383" s="17" t="e">
        <f t="shared" si="133"/>
        <v>#DIV/0!</v>
      </c>
      <c r="AK383" s="15"/>
      <c r="AM383" s="16" t="e">
        <f t="shared" si="134"/>
        <v>#DIV/0!</v>
      </c>
      <c r="AN383" s="17" t="e">
        <f t="shared" si="135"/>
        <v>#DIV/0!</v>
      </c>
      <c r="AQ383" s="9" t="e">
        <f t="shared" si="118"/>
        <v>#DIV/0!</v>
      </c>
      <c r="AR383" s="9" t="e">
        <f t="shared" si="119"/>
        <v>#DIV/0!</v>
      </c>
      <c r="AS383" s="9" t="e">
        <f t="shared" si="120"/>
        <v>#DIV/0!</v>
      </c>
    </row>
    <row r="384" spans="2:45" x14ac:dyDescent="0.2">
      <c r="B384" s="15"/>
      <c r="D384" s="16" t="e">
        <f t="shared" si="121"/>
        <v>#DIV/0!</v>
      </c>
      <c r="E384" s="17" t="e">
        <f t="shared" si="122"/>
        <v>#DIV/0!</v>
      </c>
      <c r="G384" s="15"/>
      <c r="I384" s="16" t="e">
        <f t="shared" si="123"/>
        <v>#DIV/0!</v>
      </c>
      <c r="J384" s="17" t="e">
        <f t="shared" si="124"/>
        <v>#DIV/0!</v>
      </c>
      <c r="L384" s="15"/>
      <c r="N384" s="16" t="e">
        <f t="shared" si="125"/>
        <v>#DIV/0!</v>
      </c>
      <c r="O384" s="17" t="e">
        <f t="shared" si="126"/>
        <v>#DIV/0!</v>
      </c>
      <c r="Q384" s="15"/>
      <c r="S384" s="16" t="e">
        <f t="shared" si="127"/>
        <v>#DIV/0!</v>
      </c>
      <c r="T384" s="17" t="e">
        <f t="shared" si="128"/>
        <v>#DIV/0!</v>
      </c>
      <c r="V384" s="15"/>
      <c r="X384" s="16" t="e">
        <f t="shared" si="136"/>
        <v>#DIV/0!</v>
      </c>
      <c r="Y384" s="9">
        <f t="shared" si="117"/>
        <v>3.8361063536163087E-5</v>
      </c>
      <c r="Z384" s="17" t="e">
        <f t="shared" si="129"/>
        <v>#DIV/0!</v>
      </c>
      <c r="AA384" s="17" t="e">
        <f t="shared" si="130"/>
        <v>#DIV/0!</v>
      </c>
      <c r="AB384" s="17" t="e">
        <f t="shared" si="139"/>
        <v>#DIV/0!</v>
      </c>
      <c r="AC384" s="17" t="e">
        <f t="shared" si="139"/>
        <v>#DIV/0!</v>
      </c>
      <c r="AE384" s="15"/>
      <c r="AG384" s="16" t="e">
        <f t="shared" si="132"/>
        <v>#DIV/0!</v>
      </c>
      <c r="AH384" s="17" t="e">
        <f t="shared" si="133"/>
        <v>#DIV/0!</v>
      </c>
      <c r="AK384" s="15"/>
      <c r="AM384" s="16" t="e">
        <f t="shared" si="134"/>
        <v>#DIV/0!</v>
      </c>
      <c r="AN384" s="17" t="e">
        <f t="shared" si="135"/>
        <v>#DIV/0!</v>
      </c>
      <c r="AQ384" s="9" t="e">
        <f t="shared" si="118"/>
        <v>#DIV/0!</v>
      </c>
      <c r="AR384" s="9" t="e">
        <f t="shared" si="119"/>
        <v>#DIV/0!</v>
      </c>
      <c r="AS384" s="9" t="e">
        <f t="shared" si="120"/>
        <v>#DIV/0!</v>
      </c>
    </row>
    <row r="385" spans="2:45" x14ac:dyDescent="0.2">
      <c r="B385" s="15"/>
      <c r="D385" s="16" t="e">
        <f t="shared" si="121"/>
        <v>#DIV/0!</v>
      </c>
      <c r="E385" s="17" t="e">
        <f t="shared" si="122"/>
        <v>#DIV/0!</v>
      </c>
      <c r="G385" s="15"/>
      <c r="I385" s="16" t="e">
        <f t="shared" si="123"/>
        <v>#DIV/0!</v>
      </c>
      <c r="J385" s="17" t="e">
        <f t="shared" si="124"/>
        <v>#DIV/0!</v>
      </c>
      <c r="L385" s="15"/>
      <c r="N385" s="16" t="e">
        <f t="shared" si="125"/>
        <v>#DIV/0!</v>
      </c>
      <c r="O385" s="17" t="e">
        <f t="shared" si="126"/>
        <v>#DIV/0!</v>
      </c>
      <c r="Q385" s="15"/>
      <c r="S385" s="16" t="e">
        <f t="shared" si="127"/>
        <v>#DIV/0!</v>
      </c>
      <c r="T385" s="17" t="e">
        <f t="shared" si="128"/>
        <v>#DIV/0!</v>
      </c>
      <c r="V385" s="15"/>
      <c r="X385" s="16" t="e">
        <f t="shared" si="136"/>
        <v>#DIV/0!</v>
      </c>
      <c r="Y385" s="9">
        <f t="shared" si="117"/>
        <v>3.8361063536163087E-5</v>
      </c>
      <c r="Z385" s="17" t="e">
        <f t="shared" si="129"/>
        <v>#DIV/0!</v>
      </c>
      <c r="AA385" s="17" t="e">
        <f t="shared" si="130"/>
        <v>#DIV/0!</v>
      </c>
      <c r="AB385" s="17" t="e">
        <f t="shared" si="139"/>
        <v>#DIV/0!</v>
      </c>
      <c r="AC385" s="17" t="e">
        <f t="shared" si="139"/>
        <v>#DIV/0!</v>
      </c>
      <c r="AE385" s="15"/>
      <c r="AG385" s="16" t="e">
        <f t="shared" si="132"/>
        <v>#DIV/0!</v>
      </c>
      <c r="AH385" s="17" t="e">
        <f t="shared" si="133"/>
        <v>#DIV/0!</v>
      </c>
      <c r="AK385" s="15"/>
      <c r="AM385" s="16" t="e">
        <f t="shared" si="134"/>
        <v>#DIV/0!</v>
      </c>
      <c r="AN385" s="17" t="e">
        <f t="shared" si="135"/>
        <v>#DIV/0!</v>
      </c>
      <c r="AQ385" s="9" t="e">
        <f t="shared" si="118"/>
        <v>#DIV/0!</v>
      </c>
      <c r="AR385" s="9" t="e">
        <f t="shared" si="119"/>
        <v>#DIV/0!</v>
      </c>
      <c r="AS385" s="9" t="e">
        <f t="shared" si="120"/>
        <v>#DIV/0!</v>
      </c>
    </row>
    <row r="386" spans="2:45" x14ac:dyDescent="0.2">
      <c r="B386" s="15"/>
      <c r="D386" s="16" t="e">
        <f t="shared" si="121"/>
        <v>#DIV/0!</v>
      </c>
      <c r="E386" s="17" t="e">
        <f t="shared" si="122"/>
        <v>#DIV/0!</v>
      </c>
      <c r="G386" s="15"/>
      <c r="I386" s="16" t="e">
        <f t="shared" si="123"/>
        <v>#DIV/0!</v>
      </c>
      <c r="J386" s="17" t="e">
        <f t="shared" si="124"/>
        <v>#DIV/0!</v>
      </c>
      <c r="L386" s="15"/>
      <c r="N386" s="16" t="e">
        <f t="shared" si="125"/>
        <v>#DIV/0!</v>
      </c>
      <c r="O386" s="17" t="e">
        <f t="shared" si="126"/>
        <v>#DIV/0!</v>
      </c>
      <c r="Q386" s="15"/>
      <c r="S386" s="16" t="e">
        <f t="shared" si="127"/>
        <v>#DIV/0!</v>
      </c>
      <c r="T386" s="17" t="e">
        <f t="shared" si="128"/>
        <v>#DIV/0!</v>
      </c>
      <c r="V386" s="15"/>
      <c r="X386" s="16" t="e">
        <f t="shared" si="136"/>
        <v>#DIV/0!</v>
      </c>
      <c r="Y386" s="9">
        <f t="shared" si="117"/>
        <v>3.8361063536163087E-5</v>
      </c>
      <c r="Z386" s="17" t="e">
        <f t="shared" si="129"/>
        <v>#DIV/0!</v>
      </c>
      <c r="AA386" s="17" t="e">
        <f t="shared" si="130"/>
        <v>#DIV/0!</v>
      </c>
      <c r="AB386" s="17" t="e">
        <f t="shared" si="139"/>
        <v>#DIV/0!</v>
      </c>
      <c r="AC386" s="17" t="e">
        <f t="shared" si="139"/>
        <v>#DIV/0!</v>
      </c>
      <c r="AE386" s="15"/>
      <c r="AG386" s="16" t="e">
        <f t="shared" si="132"/>
        <v>#DIV/0!</v>
      </c>
      <c r="AH386" s="17" t="e">
        <f t="shared" si="133"/>
        <v>#DIV/0!</v>
      </c>
      <c r="AK386" s="15"/>
      <c r="AM386" s="16" t="e">
        <f t="shared" si="134"/>
        <v>#DIV/0!</v>
      </c>
      <c r="AN386" s="17" t="e">
        <f t="shared" si="135"/>
        <v>#DIV/0!</v>
      </c>
      <c r="AQ386" s="9" t="e">
        <f t="shared" si="118"/>
        <v>#DIV/0!</v>
      </c>
      <c r="AR386" s="9" t="e">
        <f t="shared" si="119"/>
        <v>#DIV/0!</v>
      </c>
      <c r="AS386" s="9" t="e">
        <f t="shared" si="120"/>
        <v>#DIV/0!</v>
      </c>
    </row>
    <row r="387" spans="2:45" x14ac:dyDescent="0.2">
      <c r="B387" s="15"/>
      <c r="D387" s="16" t="e">
        <f t="shared" si="121"/>
        <v>#DIV/0!</v>
      </c>
      <c r="E387" s="17" t="e">
        <f t="shared" si="122"/>
        <v>#DIV/0!</v>
      </c>
      <c r="G387" s="15"/>
      <c r="I387" s="16" t="e">
        <f t="shared" si="123"/>
        <v>#DIV/0!</v>
      </c>
      <c r="J387" s="17" t="e">
        <f t="shared" si="124"/>
        <v>#DIV/0!</v>
      </c>
      <c r="L387" s="15"/>
      <c r="N387" s="16" t="e">
        <f t="shared" si="125"/>
        <v>#DIV/0!</v>
      </c>
      <c r="O387" s="17" t="e">
        <f t="shared" si="126"/>
        <v>#DIV/0!</v>
      </c>
      <c r="Q387" s="15"/>
      <c r="S387" s="16" t="e">
        <f t="shared" si="127"/>
        <v>#DIV/0!</v>
      </c>
      <c r="T387" s="17" t="e">
        <f t="shared" si="128"/>
        <v>#DIV/0!</v>
      </c>
      <c r="V387" s="15"/>
      <c r="X387" s="16" t="e">
        <f t="shared" si="136"/>
        <v>#DIV/0!</v>
      </c>
      <c r="Y387" s="9">
        <f t="shared" ref="Y387:Y438" si="140">+(1+VLOOKUP(MONTH(V387),$BM$4:$BN$15,2,0)/100)^(1/365)-1</f>
        <v>3.8361063536163087E-5</v>
      </c>
      <c r="Z387" s="17" t="e">
        <f t="shared" si="129"/>
        <v>#DIV/0!</v>
      </c>
      <c r="AA387" s="17" t="e">
        <f t="shared" si="130"/>
        <v>#DIV/0!</v>
      </c>
      <c r="AB387" s="17" t="e">
        <f t="shared" si="139"/>
        <v>#DIV/0!</v>
      </c>
      <c r="AC387" s="17" t="e">
        <f t="shared" si="139"/>
        <v>#DIV/0!</v>
      </c>
      <c r="AE387" s="15"/>
      <c r="AG387" s="16" t="e">
        <f t="shared" si="132"/>
        <v>#DIV/0!</v>
      </c>
      <c r="AH387" s="17" t="e">
        <f t="shared" si="133"/>
        <v>#DIV/0!</v>
      </c>
      <c r="AK387" s="15"/>
      <c r="AM387" s="16" t="e">
        <f t="shared" si="134"/>
        <v>#DIV/0!</v>
      </c>
      <c r="AN387" s="17" t="e">
        <f t="shared" si="135"/>
        <v>#DIV/0!</v>
      </c>
      <c r="AQ387" s="9" t="e">
        <f t="shared" ref="AQ387:AQ427" si="141">+MIN(AN387,AH387,T387,O387,J387,E387)</f>
        <v>#DIV/0!</v>
      </c>
      <c r="AR387" s="9" t="e">
        <f t="shared" ref="AR387:AR427" si="142">+MAX(AN387,AH387,T387,O387,J387,E387)</f>
        <v>#DIV/0!</v>
      </c>
      <c r="AS387" s="9" t="e">
        <f t="shared" ref="AS387:AS427" si="143">+AVERAGE(AN387,AH387,T387,O387,J387,E387)</f>
        <v>#DIV/0!</v>
      </c>
    </row>
    <row r="388" spans="2:45" x14ac:dyDescent="0.2">
      <c r="B388" s="15"/>
      <c r="D388" s="16" t="e">
        <f t="shared" si="121"/>
        <v>#DIV/0!</v>
      </c>
      <c r="E388" s="17" t="e">
        <f t="shared" si="122"/>
        <v>#DIV/0!</v>
      </c>
      <c r="G388" s="15"/>
      <c r="I388" s="16" t="e">
        <f t="shared" si="123"/>
        <v>#DIV/0!</v>
      </c>
      <c r="J388" s="17" t="e">
        <f t="shared" si="124"/>
        <v>#DIV/0!</v>
      </c>
      <c r="L388" s="15"/>
      <c r="N388" s="16" t="e">
        <f t="shared" si="125"/>
        <v>#DIV/0!</v>
      </c>
      <c r="O388" s="17" t="e">
        <f t="shared" si="126"/>
        <v>#DIV/0!</v>
      </c>
      <c r="Q388" s="15"/>
      <c r="S388" s="16" t="e">
        <f t="shared" si="127"/>
        <v>#DIV/0!</v>
      </c>
      <c r="T388" s="17" t="e">
        <f t="shared" si="128"/>
        <v>#DIV/0!</v>
      </c>
      <c r="V388" s="15"/>
      <c r="X388" s="16" t="e">
        <f t="shared" si="136"/>
        <v>#DIV/0!</v>
      </c>
      <c r="Y388" s="9">
        <f t="shared" si="140"/>
        <v>3.8361063536163087E-5</v>
      </c>
      <c r="Z388" s="17" t="e">
        <f t="shared" si="129"/>
        <v>#DIV/0!</v>
      </c>
      <c r="AA388" s="17" t="e">
        <f t="shared" si="130"/>
        <v>#DIV/0!</v>
      </c>
      <c r="AB388" s="17" t="e">
        <f t="shared" si="139"/>
        <v>#DIV/0!</v>
      </c>
      <c r="AC388" s="17" t="e">
        <f t="shared" si="139"/>
        <v>#DIV/0!</v>
      </c>
      <c r="AE388" s="15"/>
      <c r="AG388" s="16" t="e">
        <f t="shared" si="132"/>
        <v>#DIV/0!</v>
      </c>
      <c r="AH388" s="17" t="e">
        <f t="shared" si="133"/>
        <v>#DIV/0!</v>
      </c>
      <c r="AK388" s="15"/>
      <c r="AM388" s="16" t="e">
        <f t="shared" si="134"/>
        <v>#DIV/0!</v>
      </c>
      <c r="AN388" s="17" t="e">
        <f t="shared" si="135"/>
        <v>#DIV/0!</v>
      </c>
      <c r="AQ388" s="9" t="e">
        <f t="shared" si="141"/>
        <v>#DIV/0!</v>
      </c>
      <c r="AR388" s="9" t="e">
        <f t="shared" si="142"/>
        <v>#DIV/0!</v>
      </c>
      <c r="AS388" s="9" t="e">
        <f t="shared" si="143"/>
        <v>#DIV/0!</v>
      </c>
    </row>
    <row r="389" spans="2:45" x14ac:dyDescent="0.2">
      <c r="B389" s="15"/>
      <c r="D389" s="16" t="e">
        <f t="shared" ref="D389:D438" si="144">+C389/C388-1</f>
        <v>#DIV/0!</v>
      </c>
      <c r="E389" s="17" t="e">
        <f t="shared" ref="E389:E438" si="145">+(1+D389)*E388</f>
        <v>#DIV/0!</v>
      </c>
      <c r="G389" s="15"/>
      <c r="I389" s="16" t="e">
        <f t="shared" ref="I389:I438" si="146">+H389/H388-1</f>
        <v>#DIV/0!</v>
      </c>
      <c r="J389" s="17" t="e">
        <f t="shared" ref="J389:J438" si="147">+(1+I389)*J388</f>
        <v>#DIV/0!</v>
      </c>
      <c r="L389" s="15"/>
      <c r="N389" s="16" t="e">
        <f t="shared" ref="N389:N438" si="148">+M389/M388-1</f>
        <v>#DIV/0!</v>
      </c>
      <c r="O389" s="17" t="e">
        <f t="shared" ref="O389:O438" si="149">+(1+N389)*O388</f>
        <v>#DIV/0!</v>
      </c>
      <c r="Q389" s="15"/>
      <c r="S389" s="16" t="e">
        <f t="shared" ref="S389:S438" si="150">+R389/R388-1</f>
        <v>#DIV/0!</v>
      </c>
      <c r="T389" s="17" t="e">
        <f t="shared" ref="T389:T438" si="151">+(1+S389)*T388</f>
        <v>#DIV/0!</v>
      </c>
      <c r="V389" s="15"/>
      <c r="X389" s="16" t="e">
        <f t="shared" si="136"/>
        <v>#DIV/0!</v>
      </c>
      <c r="Y389" s="9">
        <f t="shared" si="140"/>
        <v>3.8361063536163087E-5</v>
      </c>
      <c r="Z389" s="17" t="e">
        <f t="shared" ref="Z389:Z438" si="152">+(1+X389)*Z388</f>
        <v>#DIV/0!</v>
      </c>
      <c r="AA389" s="17" t="e">
        <f t="shared" ref="AA389:AA438" si="153">+(1+X389+Y389)*AA388</f>
        <v>#DIV/0!</v>
      </c>
      <c r="AB389" s="17" t="e">
        <f t="shared" si="139"/>
        <v>#DIV/0!</v>
      </c>
      <c r="AC389" s="17" t="e">
        <f t="shared" si="139"/>
        <v>#DIV/0!</v>
      </c>
      <c r="AE389" s="15"/>
      <c r="AG389" s="16" t="e">
        <f t="shared" ref="AG389:AG438" si="154">+AF389/AF388-1</f>
        <v>#DIV/0!</v>
      </c>
      <c r="AH389" s="17" t="e">
        <f t="shared" ref="AH389:AH438" si="155">+(1+AG389)*AH388</f>
        <v>#DIV/0!</v>
      </c>
      <c r="AK389" s="15"/>
      <c r="AM389" s="16" t="e">
        <f t="shared" ref="AM389:AM438" si="156">+AL389/AL388-1</f>
        <v>#DIV/0!</v>
      </c>
      <c r="AN389" s="17" t="e">
        <f t="shared" ref="AN389:AN438" si="157">+(1+AM389)*AN388</f>
        <v>#DIV/0!</v>
      </c>
      <c r="AQ389" s="9" t="e">
        <f t="shared" si="141"/>
        <v>#DIV/0!</v>
      </c>
      <c r="AR389" s="9" t="e">
        <f t="shared" si="142"/>
        <v>#DIV/0!</v>
      </c>
      <c r="AS389" s="9" t="e">
        <f t="shared" si="143"/>
        <v>#DIV/0!</v>
      </c>
    </row>
    <row r="390" spans="2:45" x14ac:dyDescent="0.2">
      <c r="B390" s="15"/>
      <c r="D390" s="16" t="e">
        <f t="shared" si="144"/>
        <v>#DIV/0!</v>
      </c>
      <c r="E390" s="17" t="e">
        <f t="shared" si="145"/>
        <v>#DIV/0!</v>
      </c>
      <c r="G390" s="15"/>
      <c r="I390" s="16" t="e">
        <f t="shared" si="146"/>
        <v>#DIV/0!</v>
      </c>
      <c r="J390" s="17" t="e">
        <f t="shared" si="147"/>
        <v>#DIV/0!</v>
      </c>
      <c r="L390" s="15"/>
      <c r="N390" s="16" t="e">
        <f t="shared" si="148"/>
        <v>#DIV/0!</v>
      </c>
      <c r="O390" s="17" t="e">
        <f t="shared" si="149"/>
        <v>#DIV/0!</v>
      </c>
      <c r="Q390" s="15"/>
      <c r="S390" s="16" t="e">
        <f t="shared" si="150"/>
        <v>#DIV/0!</v>
      </c>
      <c r="T390" s="17" t="e">
        <f t="shared" si="151"/>
        <v>#DIV/0!</v>
      </c>
      <c r="V390" s="15"/>
      <c r="X390" s="16" t="e">
        <f t="shared" si="136"/>
        <v>#DIV/0!</v>
      </c>
      <c r="Y390" s="9">
        <f t="shared" si="140"/>
        <v>3.8361063536163087E-5</v>
      </c>
      <c r="Z390" s="17" t="e">
        <f t="shared" si="152"/>
        <v>#DIV/0!</v>
      </c>
      <c r="AA390" s="17" t="e">
        <f t="shared" si="153"/>
        <v>#DIV/0!</v>
      </c>
      <c r="AB390" s="17" t="e">
        <f t="shared" si="139"/>
        <v>#DIV/0!</v>
      </c>
      <c r="AC390" s="17" t="e">
        <f t="shared" si="139"/>
        <v>#DIV/0!</v>
      </c>
      <c r="AE390" s="15"/>
      <c r="AG390" s="16" t="e">
        <f t="shared" si="154"/>
        <v>#DIV/0!</v>
      </c>
      <c r="AH390" s="17" t="e">
        <f t="shared" si="155"/>
        <v>#DIV/0!</v>
      </c>
      <c r="AK390" s="15"/>
      <c r="AM390" s="16" t="e">
        <f t="shared" si="156"/>
        <v>#DIV/0!</v>
      </c>
      <c r="AN390" s="17" t="e">
        <f t="shared" si="157"/>
        <v>#DIV/0!</v>
      </c>
      <c r="AQ390" s="9" t="e">
        <f t="shared" si="141"/>
        <v>#DIV/0!</v>
      </c>
      <c r="AR390" s="9" t="e">
        <f t="shared" si="142"/>
        <v>#DIV/0!</v>
      </c>
      <c r="AS390" s="9" t="e">
        <f t="shared" si="143"/>
        <v>#DIV/0!</v>
      </c>
    </row>
    <row r="391" spans="2:45" x14ac:dyDescent="0.2">
      <c r="B391" s="15"/>
      <c r="D391" s="16" t="e">
        <f t="shared" si="144"/>
        <v>#DIV/0!</v>
      </c>
      <c r="E391" s="17" t="e">
        <f t="shared" si="145"/>
        <v>#DIV/0!</v>
      </c>
      <c r="G391" s="15"/>
      <c r="I391" s="16" t="e">
        <f t="shared" si="146"/>
        <v>#DIV/0!</v>
      </c>
      <c r="J391" s="17" t="e">
        <f t="shared" si="147"/>
        <v>#DIV/0!</v>
      </c>
      <c r="L391" s="15"/>
      <c r="N391" s="16" t="e">
        <f t="shared" si="148"/>
        <v>#DIV/0!</v>
      </c>
      <c r="O391" s="17" t="e">
        <f t="shared" si="149"/>
        <v>#DIV/0!</v>
      </c>
      <c r="Q391" s="15"/>
      <c r="S391" s="16" t="e">
        <f t="shared" si="150"/>
        <v>#DIV/0!</v>
      </c>
      <c r="T391" s="17" t="e">
        <f t="shared" si="151"/>
        <v>#DIV/0!</v>
      </c>
      <c r="V391" s="15"/>
      <c r="X391" s="16" t="e">
        <f t="shared" ref="X391:X438" si="158">+W391/W390-1</f>
        <v>#DIV/0!</v>
      </c>
      <c r="Y391" s="9">
        <f t="shared" si="140"/>
        <v>3.8361063536163087E-5</v>
      </c>
      <c r="Z391" s="17" t="e">
        <f t="shared" si="152"/>
        <v>#DIV/0!</v>
      </c>
      <c r="AA391" s="17" t="e">
        <f t="shared" si="153"/>
        <v>#DIV/0!</v>
      </c>
      <c r="AB391" s="17" t="e">
        <f t="shared" si="139"/>
        <v>#DIV/0!</v>
      </c>
      <c r="AC391" s="17" t="e">
        <f t="shared" si="139"/>
        <v>#DIV/0!</v>
      </c>
      <c r="AE391" s="15"/>
      <c r="AG391" s="16" t="e">
        <f t="shared" si="154"/>
        <v>#DIV/0!</v>
      </c>
      <c r="AH391" s="17" t="e">
        <f t="shared" si="155"/>
        <v>#DIV/0!</v>
      </c>
      <c r="AK391" s="15"/>
      <c r="AM391" s="16" t="e">
        <f t="shared" si="156"/>
        <v>#DIV/0!</v>
      </c>
      <c r="AN391" s="17" t="e">
        <f t="shared" si="157"/>
        <v>#DIV/0!</v>
      </c>
      <c r="AQ391" s="9" t="e">
        <f t="shared" si="141"/>
        <v>#DIV/0!</v>
      </c>
      <c r="AR391" s="9" t="e">
        <f t="shared" si="142"/>
        <v>#DIV/0!</v>
      </c>
      <c r="AS391" s="9" t="e">
        <f t="shared" si="143"/>
        <v>#DIV/0!</v>
      </c>
    </row>
    <row r="392" spans="2:45" x14ac:dyDescent="0.2">
      <c r="B392" s="15"/>
      <c r="D392" s="16" t="e">
        <f t="shared" si="144"/>
        <v>#DIV/0!</v>
      </c>
      <c r="E392" s="17" t="e">
        <f t="shared" si="145"/>
        <v>#DIV/0!</v>
      </c>
      <c r="G392" s="15"/>
      <c r="I392" s="16" t="e">
        <f t="shared" si="146"/>
        <v>#DIV/0!</v>
      </c>
      <c r="J392" s="17" t="e">
        <f t="shared" si="147"/>
        <v>#DIV/0!</v>
      </c>
      <c r="L392" s="15"/>
      <c r="N392" s="16" t="e">
        <f t="shared" si="148"/>
        <v>#DIV/0!</v>
      </c>
      <c r="O392" s="17" t="e">
        <f t="shared" si="149"/>
        <v>#DIV/0!</v>
      </c>
      <c r="Q392" s="15"/>
      <c r="S392" s="16" t="e">
        <f t="shared" si="150"/>
        <v>#DIV/0!</v>
      </c>
      <c r="T392" s="17" t="e">
        <f t="shared" si="151"/>
        <v>#DIV/0!</v>
      </c>
      <c r="V392" s="15"/>
      <c r="X392" s="16" t="e">
        <f t="shared" si="158"/>
        <v>#DIV/0!</v>
      </c>
      <c r="Y392" s="9">
        <f t="shared" si="140"/>
        <v>3.8361063536163087E-5</v>
      </c>
      <c r="Z392" s="17" t="e">
        <f t="shared" si="152"/>
        <v>#DIV/0!</v>
      </c>
      <c r="AA392" s="17" t="e">
        <f t="shared" si="153"/>
        <v>#DIV/0!</v>
      </c>
      <c r="AB392" s="17" t="e">
        <f t="shared" si="139"/>
        <v>#DIV/0!</v>
      </c>
      <c r="AC392" s="17" t="e">
        <f t="shared" si="139"/>
        <v>#DIV/0!</v>
      </c>
      <c r="AE392" s="15"/>
      <c r="AG392" s="16" t="e">
        <f t="shared" si="154"/>
        <v>#DIV/0!</v>
      </c>
      <c r="AH392" s="17" t="e">
        <f t="shared" si="155"/>
        <v>#DIV/0!</v>
      </c>
      <c r="AK392" s="15"/>
      <c r="AM392" s="16" t="e">
        <f t="shared" si="156"/>
        <v>#DIV/0!</v>
      </c>
      <c r="AN392" s="17" t="e">
        <f t="shared" si="157"/>
        <v>#DIV/0!</v>
      </c>
      <c r="AQ392" s="9" t="e">
        <f t="shared" si="141"/>
        <v>#DIV/0!</v>
      </c>
      <c r="AR392" s="9" t="e">
        <f t="shared" si="142"/>
        <v>#DIV/0!</v>
      </c>
      <c r="AS392" s="9" t="e">
        <f t="shared" si="143"/>
        <v>#DIV/0!</v>
      </c>
    </row>
    <row r="393" spans="2:45" x14ac:dyDescent="0.2">
      <c r="B393" s="15"/>
      <c r="D393" s="16" t="e">
        <f t="shared" si="144"/>
        <v>#DIV/0!</v>
      </c>
      <c r="E393" s="17" t="e">
        <f t="shared" si="145"/>
        <v>#DIV/0!</v>
      </c>
      <c r="G393" s="15"/>
      <c r="I393" s="16" t="e">
        <f t="shared" si="146"/>
        <v>#DIV/0!</v>
      </c>
      <c r="J393" s="17" t="e">
        <f t="shared" si="147"/>
        <v>#DIV/0!</v>
      </c>
      <c r="L393" s="15"/>
      <c r="N393" s="16" t="e">
        <f t="shared" si="148"/>
        <v>#DIV/0!</v>
      </c>
      <c r="O393" s="17" t="e">
        <f t="shared" si="149"/>
        <v>#DIV/0!</v>
      </c>
      <c r="Q393" s="15"/>
      <c r="S393" s="16" t="e">
        <f t="shared" si="150"/>
        <v>#DIV/0!</v>
      </c>
      <c r="T393" s="17" t="e">
        <f t="shared" si="151"/>
        <v>#DIV/0!</v>
      </c>
      <c r="V393" s="15"/>
      <c r="X393" s="16" t="e">
        <f t="shared" si="158"/>
        <v>#DIV/0!</v>
      </c>
      <c r="Y393" s="9">
        <f t="shared" si="140"/>
        <v>3.8361063536163087E-5</v>
      </c>
      <c r="Z393" s="17" t="e">
        <f t="shared" si="152"/>
        <v>#DIV/0!</v>
      </c>
      <c r="AA393" s="17" t="e">
        <f t="shared" si="153"/>
        <v>#DIV/0!</v>
      </c>
      <c r="AB393" s="17" t="e">
        <f t="shared" si="139"/>
        <v>#DIV/0!</v>
      </c>
      <c r="AC393" s="17" t="e">
        <f t="shared" si="139"/>
        <v>#DIV/0!</v>
      </c>
      <c r="AE393" s="15"/>
      <c r="AG393" s="16" t="e">
        <f t="shared" si="154"/>
        <v>#DIV/0!</v>
      </c>
      <c r="AH393" s="17" t="e">
        <f t="shared" si="155"/>
        <v>#DIV/0!</v>
      </c>
      <c r="AK393" s="15"/>
      <c r="AM393" s="16" t="e">
        <f t="shared" si="156"/>
        <v>#DIV/0!</v>
      </c>
      <c r="AN393" s="17" t="e">
        <f t="shared" si="157"/>
        <v>#DIV/0!</v>
      </c>
      <c r="AQ393" s="9" t="e">
        <f t="shared" si="141"/>
        <v>#DIV/0!</v>
      </c>
      <c r="AR393" s="9" t="e">
        <f t="shared" si="142"/>
        <v>#DIV/0!</v>
      </c>
      <c r="AS393" s="9" t="e">
        <f t="shared" si="143"/>
        <v>#DIV/0!</v>
      </c>
    </row>
    <row r="394" spans="2:45" x14ac:dyDescent="0.2">
      <c r="B394" s="15"/>
      <c r="D394" s="16" t="e">
        <f t="shared" si="144"/>
        <v>#DIV/0!</v>
      </c>
      <c r="E394" s="17" t="e">
        <f t="shared" si="145"/>
        <v>#DIV/0!</v>
      </c>
      <c r="G394" s="15"/>
      <c r="I394" s="16" t="e">
        <f t="shared" si="146"/>
        <v>#DIV/0!</v>
      </c>
      <c r="J394" s="17" t="e">
        <f t="shared" si="147"/>
        <v>#DIV/0!</v>
      </c>
      <c r="L394" s="15"/>
      <c r="N394" s="16" t="e">
        <f t="shared" si="148"/>
        <v>#DIV/0!</v>
      </c>
      <c r="O394" s="17" t="e">
        <f t="shared" si="149"/>
        <v>#DIV/0!</v>
      </c>
      <c r="Q394" s="15"/>
      <c r="S394" s="16" t="e">
        <f t="shared" si="150"/>
        <v>#DIV/0!</v>
      </c>
      <c r="T394" s="17" t="e">
        <f t="shared" si="151"/>
        <v>#DIV/0!</v>
      </c>
      <c r="V394" s="15"/>
      <c r="X394" s="16" t="e">
        <f t="shared" si="158"/>
        <v>#DIV/0!</v>
      </c>
      <c r="Y394" s="9">
        <f t="shared" si="140"/>
        <v>3.8361063536163087E-5</v>
      </c>
      <c r="Z394" s="17" t="e">
        <f t="shared" si="152"/>
        <v>#DIV/0!</v>
      </c>
      <c r="AA394" s="17" t="e">
        <f t="shared" si="153"/>
        <v>#DIV/0!</v>
      </c>
      <c r="AB394" s="17" t="e">
        <f t="shared" si="139"/>
        <v>#DIV/0!</v>
      </c>
      <c r="AC394" s="17" t="e">
        <f t="shared" si="139"/>
        <v>#DIV/0!</v>
      </c>
      <c r="AE394" s="15"/>
      <c r="AG394" s="16" t="e">
        <f t="shared" si="154"/>
        <v>#DIV/0!</v>
      </c>
      <c r="AH394" s="17" t="e">
        <f t="shared" si="155"/>
        <v>#DIV/0!</v>
      </c>
      <c r="AK394" s="15"/>
      <c r="AM394" s="16" t="e">
        <f t="shared" si="156"/>
        <v>#DIV/0!</v>
      </c>
      <c r="AN394" s="17" t="e">
        <f t="shared" si="157"/>
        <v>#DIV/0!</v>
      </c>
      <c r="AQ394" s="9" t="e">
        <f t="shared" si="141"/>
        <v>#DIV/0!</v>
      </c>
      <c r="AR394" s="9" t="e">
        <f t="shared" si="142"/>
        <v>#DIV/0!</v>
      </c>
      <c r="AS394" s="9" t="e">
        <f t="shared" si="143"/>
        <v>#DIV/0!</v>
      </c>
    </row>
    <row r="395" spans="2:45" x14ac:dyDescent="0.2">
      <c r="B395" s="15"/>
      <c r="D395" s="16" t="e">
        <f t="shared" si="144"/>
        <v>#DIV/0!</v>
      </c>
      <c r="E395" s="17" t="e">
        <f t="shared" si="145"/>
        <v>#DIV/0!</v>
      </c>
      <c r="G395" s="15"/>
      <c r="I395" s="16" t="e">
        <f t="shared" si="146"/>
        <v>#DIV/0!</v>
      </c>
      <c r="J395" s="17" t="e">
        <f t="shared" si="147"/>
        <v>#DIV/0!</v>
      </c>
      <c r="L395" s="15"/>
      <c r="N395" s="16" t="e">
        <f t="shared" si="148"/>
        <v>#DIV/0!</v>
      </c>
      <c r="O395" s="17" t="e">
        <f t="shared" si="149"/>
        <v>#DIV/0!</v>
      </c>
      <c r="Q395" s="15"/>
      <c r="S395" s="16" t="e">
        <f t="shared" si="150"/>
        <v>#DIV/0!</v>
      </c>
      <c r="T395" s="17" t="e">
        <f t="shared" si="151"/>
        <v>#DIV/0!</v>
      </c>
      <c r="V395" s="15"/>
      <c r="X395" s="16" t="e">
        <f t="shared" si="158"/>
        <v>#DIV/0!</v>
      </c>
      <c r="Y395" s="9">
        <f t="shared" si="140"/>
        <v>3.8361063536163087E-5</v>
      </c>
      <c r="Z395" s="17" t="e">
        <f t="shared" si="152"/>
        <v>#DIV/0!</v>
      </c>
      <c r="AA395" s="17" t="e">
        <f t="shared" si="153"/>
        <v>#DIV/0!</v>
      </c>
      <c r="AB395" s="17" t="e">
        <f t="shared" si="139"/>
        <v>#DIV/0!</v>
      </c>
      <c r="AC395" s="17" t="e">
        <f t="shared" si="139"/>
        <v>#DIV/0!</v>
      </c>
      <c r="AE395" s="15"/>
      <c r="AG395" s="16" t="e">
        <f t="shared" si="154"/>
        <v>#DIV/0!</v>
      </c>
      <c r="AH395" s="17" t="e">
        <f t="shared" si="155"/>
        <v>#DIV/0!</v>
      </c>
      <c r="AK395" s="15"/>
      <c r="AM395" s="16" t="e">
        <f t="shared" si="156"/>
        <v>#DIV/0!</v>
      </c>
      <c r="AN395" s="17" t="e">
        <f t="shared" si="157"/>
        <v>#DIV/0!</v>
      </c>
      <c r="AQ395" s="9" t="e">
        <f t="shared" si="141"/>
        <v>#DIV/0!</v>
      </c>
      <c r="AR395" s="9" t="e">
        <f t="shared" si="142"/>
        <v>#DIV/0!</v>
      </c>
      <c r="AS395" s="9" t="e">
        <f t="shared" si="143"/>
        <v>#DIV/0!</v>
      </c>
    </row>
    <row r="396" spans="2:45" x14ac:dyDescent="0.2">
      <c r="B396" s="15"/>
      <c r="D396" s="16" t="e">
        <f t="shared" si="144"/>
        <v>#DIV/0!</v>
      </c>
      <c r="E396" s="17" t="e">
        <f t="shared" si="145"/>
        <v>#DIV/0!</v>
      </c>
      <c r="G396" s="15"/>
      <c r="I396" s="16" t="e">
        <f t="shared" si="146"/>
        <v>#DIV/0!</v>
      </c>
      <c r="J396" s="17" t="e">
        <f t="shared" si="147"/>
        <v>#DIV/0!</v>
      </c>
      <c r="L396" s="15"/>
      <c r="N396" s="16" t="e">
        <f t="shared" si="148"/>
        <v>#DIV/0!</v>
      </c>
      <c r="O396" s="17" t="e">
        <f t="shared" si="149"/>
        <v>#DIV/0!</v>
      </c>
      <c r="Q396" s="15"/>
      <c r="S396" s="16" t="e">
        <f t="shared" si="150"/>
        <v>#DIV/0!</v>
      </c>
      <c r="T396" s="17" t="e">
        <f t="shared" si="151"/>
        <v>#DIV/0!</v>
      </c>
      <c r="V396" s="15"/>
      <c r="X396" s="16" t="e">
        <f t="shared" si="158"/>
        <v>#DIV/0!</v>
      </c>
      <c r="Y396" s="9">
        <f t="shared" si="140"/>
        <v>3.8361063536163087E-5</v>
      </c>
      <c r="Z396" s="17" t="e">
        <f t="shared" si="152"/>
        <v>#DIV/0!</v>
      </c>
      <c r="AA396" s="17" t="e">
        <f t="shared" si="153"/>
        <v>#DIV/0!</v>
      </c>
      <c r="AB396" s="17" t="e">
        <f t="shared" si="139"/>
        <v>#DIV/0!</v>
      </c>
      <c r="AC396" s="17" t="e">
        <f t="shared" si="139"/>
        <v>#DIV/0!</v>
      </c>
      <c r="AE396" s="15"/>
      <c r="AG396" s="16" t="e">
        <f t="shared" si="154"/>
        <v>#DIV/0!</v>
      </c>
      <c r="AH396" s="17" t="e">
        <f t="shared" si="155"/>
        <v>#DIV/0!</v>
      </c>
      <c r="AK396" s="15"/>
      <c r="AM396" s="16" t="e">
        <f t="shared" si="156"/>
        <v>#DIV/0!</v>
      </c>
      <c r="AN396" s="17" t="e">
        <f t="shared" si="157"/>
        <v>#DIV/0!</v>
      </c>
      <c r="AQ396" s="9" t="e">
        <f t="shared" si="141"/>
        <v>#DIV/0!</v>
      </c>
      <c r="AR396" s="9" t="e">
        <f t="shared" si="142"/>
        <v>#DIV/0!</v>
      </c>
      <c r="AS396" s="9" t="e">
        <f t="shared" si="143"/>
        <v>#DIV/0!</v>
      </c>
    </row>
    <row r="397" spans="2:45" x14ac:dyDescent="0.2">
      <c r="B397" s="15"/>
      <c r="D397" s="16" t="e">
        <f t="shared" si="144"/>
        <v>#DIV/0!</v>
      </c>
      <c r="E397" s="17" t="e">
        <f t="shared" si="145"/>
        <v>#DIV/0!</v>
      </c>
      <c r="G397" s="15"/>
      <c r="I397" s="16" t="e">
        <f t="shared" si="146"/>
        <v>#DIV/0!</v>
      </c>
      <c r="J397" s="17" t="e">
        <f t="shared" si="147"/>
        <v>#DIV/0!</v>
      </c>
      <c r="L397" s="15"/>
      <c r="N397" s="16" t="e">
        <f t="shared" si="148"/>
        <v>#DIV/0!</v>
      </c>
      <c r="O397" s="17" t="e">
        <f t="shared" si="149"/>
        <v>#DIV/0!</v>
      </c>
      <c r="Q397" s="15"/>
      <c r="S397" s="16" t="e">
        <f t="shared" si="150"/>
        <v>#DIV/0!</v>
      </c>
      <c r="T397" s="17" t="e">
        <f t="shared" si="151"/>
        <v>#DIV/0!</v>
      </c>
      <c r="V397" s="15"/>
      <c r="X397" s="16" t="e">
        <f t="shared" si="158"/>
        <v>#DIV/0!</v>
      </c>
      <c r="Y397" s="9">
        <f t="shared" si="140"/>
        <v>3.8361063536163087E-5</v>
      </c>
      <c r="Z397" s="17" t="e">
        <f t="shared" si="152"/>
        <v>#DIV/0!</v>
      </c>
      <c r="AA397" s="17" t="e">
        <f t="shared" si="153"/>
        <v>#DIV/0!</v>
      </c>
      <c r="AB397" s="17" t="e">
        <f t="shared" si="139"/>
        <v>#DIV/0!</v>
      </c>
      <c r="AC397" s="17" t="e">
        <f t="shared" si="139"/>
        <v>#DIV/0!</v>
      </c>
      <c r="AE397" s="15"/>
      <c r="AG397" s="16" t="e">
        <f t="shared" si="154"/>
        <v>#DIV/0!</v>
      </c>
      <c r="AH397" s="17" t="e">
        <f t="shared" si="155"/>
        <v>#DIV/0!</v>
      </c>
      <c r="AK397" s="15"/>
      <c r="AM397" s="16" t="e">
        <f t="shared" si="156"/>
        <v>#DIV/0!</v>
      </c>
      <c r="AN397" s="17" t="e">
        <f t="shared" si="157"/>
        <v>#DIV/0!</v>
      </c>
      <c r="AQ397" s="9" t="e">
        <f t="shared" si="141"/>
        <v>#DIV/0!</v>
      </c>
      <c r="AR397" s="9" t="e">
        <f t="shared" si="142"/>
        <v>#DIV/0!</v>
      </c>
      <c r="AS397" s="9" t="e">
        <f t="shared" si="143"/>
        <v>#DIV/0!</v>
      </c>
    </row>
    <row r="398" spans="2:45" x14ac:dyDescent="0.2">
      <c r="B398" s="15"/>
      <c r="D398" s="16" t="e">
        <f t="shared" si="144"/>
        <v>#DIV/0!</v>
      </c>
      <c r="E398" s="17" t="e">
        <f t="shared" si="145"/>
        <v>#DIV/0!</v>
      </c>
      <c r="G398" s="15"/>
      <c r="I398" s="16" t="e">
        <f t="shared" si="146"/>
        <v>#DIV/0!</v>
      </c>
      <c r="J398" s="17" t="e">
        <f t="shared" si="147"/>
        <v>#DIV/0!</v>
      </c>
      <c r="L398" s="15"/>
      <c r="N398" s="16" t="e">
        <f t="shared" si="148"/>
        <v>#DIV/0!</v>
      </c>
      <c r="O398" s="17" t="e">
        <f t="shared" si="149"/>
        <v>#DIV/0!</v>
      </c>
      <c r="Q398" s="15"/>
      <c r="S398" s="16" t="e">
        <f t="shared" si="150"/>
        <v>#DIV/0!</v>
      </c>
      <c r="T398" s="17" t="e">
        <f t="shared" si="151"/>
        <v>#DIV/0!</v>
      </c>
      <c r="V398" s="15"/>
      <c r="X398" s="16" t="e">
        <f t="shared" si="158"/>
        <v>#DIV/0!</v>
      </c>
      <c r="Y398" s="9">
        <f t="shared" si="140"/>
        <v>3.8361063536163087E-5</v>
      </c>
      <c r="Z398" s="17" t="e">
        <f t="shared" si="152"/>
        <v>#DIV/0!</v>
      </c>
      <c r="AA398" s="17" t="e">
        <f t="shared" si="153"/>
        <v>#DIV/0!</v>
      </c>
      <c r="AB398" s="17" t="e">
        <f t="shared" si="139"/>
        <v>#DIV/0!</v>
      </c>
      <c r="AC398" s="17" t="e">
        <f t="shared" si="139"/>
        <v>#DIV/0!</v>
      </c>
      <c r="AE398" s="15"/>
      <c r="AG398" s="16" t="e">
        <f t="shared" si="154"/>
        <v>#DIV/0!</v>
      </c>
      <c r="AH398" s="17" t="e">
        <f t="shared" si="155"/>
        <v>#DIV/0!</v>
      </c>
      <c r="AK398" s="15"/>
      <c r="AM398" s="16" t="e">
        <f t="shared" si="156"/>
        <v>#DIV/0!</v>
      </c>
      <c r="AN398" s="17" t="e">
        <f t="shared" si="157"/>
        <v>#DIV/0!</v>
      </c>
      <c r="AQ398" s="9" t="e">
        <f t="shared" si="141"/>
        <v>#DIV/0!</v>
      </c>
      <c r="AR398" s="9" t="e">
        <f t="shared" si="142"/>
        <v>#DIV/0!</v>
      </c>
      <c r="AS398" s="9" t="e">
        <f t="shared" si="143"/>
        <v>#DIV/0!</v>
      </c>
    </row>
    <row r="399" spans="2:45" x14ac:dyDescent="0.2">
      <c r="B399" s="15"/>
      <c r="D399" s="16" t="e">
        <f t="shared" si="144"/>
        <v>#DIV/0!</v>
      </c>
      <c r="E399" s="17" t="e">
        <f t="shared" si="145"/>
        <v>#DIV/0!</v>
      </c>
      <c r="G399" s="15"/>
      <c r="I399" s="16" t="e">
        <f t="shared" si="146"/>
        <v>#DIV/0!</v>
      </c>
      <c r="J399" s="17" t="e">
        <f t="shared" si="147"/>
        <v>#DIV/0!</v>
      </c>
      <c r="L399" s="15"/>
      <c r="N399" s="16" t="e">
        <f t="shared" si="148"/>
        <v>#DIV/0!</v>
      </c>
      <c r="O399" s="17" t="e">
        <f t="shared" si="149"/>
        <v>#DIV/0!</v>
      </c>
      <c r="Q399" s="15"/>
      <c r="S399" s="16" t="e">
        <f t="shared" si="150"/>
        <v>#DIV/0!</v>
      </c>
      <c r="T399" s="17" t="e">
        <f t="shared" si="151"/>
        <v>#DIV/0!</v>
      </c>
      <c r="V399" s="15"/>
      <c r="X399" s="16" t="e">
        <f t="shared" si="158"/>
        <v>#DIV/0!</v>
      </c>
      <c r="Y399" s="9">
        <f t="shared" si="140"/>
        <v>3.8361063536163087E-5</v>
      </c>
      <c r="Z399" s="17" t="e">
        <f t="shared" si="152"/>
        <v>#DIV/0!</v>
      </c>
      <c r="AA399" s="17" t="e">
        <f t="shared" si="153"/>
        <v>#DIV/0!</v>
      </c>
      <c r="AB399" s="17" t="e">
        <f t="shared" si="139"/>
        <v>#DIV/0!</v>
      </c>
      <c r="AC399" s="17" t="e">
        <f t="shared" si="139"/>
        <v>#DIV/0!</v>
      </c>
      <c r="AE399" s="15"/>
      <c r="AG399" s="16" t="e">
        <f t="shared" si="154"/>
        <v>#DIV/0!</v>
      </c>
      <c r="AH399" s="17" t="e">
        <f t="shared" si="155"/>
        <v>#DIV/0!</v>
      </c>
      <c r="AK399" s="15"/>
      <c r="AM399" s="16" t="e">
        <f t="shared" si="156"/>
        <v>#DIV/0!</v>
      </c>
      <c r="AN399" s="17" t="e">
        <f t="shared" si="157"/>
        <v>#DIV/0!</v>
      </c>
      <c r="AQ399" s="9" t="e">
        <f t="shared" si="141"/>
        <v>#DIV/0!</v>
      </c>
      <c r="AR399" s="9" t="e">
        <f t="shared" si="142"/>
        <v>#DIV/0!</v>
      </c>
      <c r="AS399" s="9" t="e">
        <f t="shared" si="143"/>
        <v>#DIV/0!</v>
      </c>
    </row>
    <row r="400" spans="2:45" x14ac:dyDescent="0.2">
      <c r="B400" s="15"/>
      <c r="D400" s="16" t="e">
        <f t="shared" si="144"/>
        <v>#DIV/0!</v>
      </c>
      <c r="E400" s="17" t="e">
        <f t="shared" si="145"/>
        <v>#DIV/0!</v>
      </c>
      <c r="G400" s="15"/>
      <c r="I400" s="16" t="e">
        <f t="shared" si="146"/>
        <v>#DIV/0!</v>
      </c>
      <c r="J400" s="17" t="e">
        <f t="shared" si="147"/>
        <v>#DIV/0!</v>
      </c>
      <c r="L400" s="15"/>
      <c r="N400" s="16" t="e">
        <f t="shared" si="148"/>
        <v>#DIV/0!</v>
      </c>
      <c r="O400" s="17" t="e">
        <f t="shared" si="149"/>
        <v>#DIV/0!</v>
      </c>
      <c r="Q400" s="15"/>
      <c r="S400" s="16" t="e">
        <f t="shared" si="150"/>
        <v>#DIV/0!</v>
      </c>
      <c r="T400" s="17" t="e">
        <f t="shared" si="151"/>
        <v>#DIV/0!</v>
      </c>
      <c r="V400" s="15"/>
      <c r="X400" s="16" t="e">
        <f t="shared" si="158"/>
        <v>#DIV/0!</v>
      </c>
      <c r="Y400" s="9">
        <f t="shared" si="140"/>
        <v>3.8361063536163087E-5</v>
      </c>
      <c r="Z400" s="17" t="e">
        <f t="shared" si="152"/>
        <v>#DIV/0!</v>
      </c>
      <c r="AA400" s="17" t="e">
        <f t="shared" si="153"/>
        <v>#DIV/0!</v>
      </c>
      <c r="AB400" s="17" t="e">
        <f t="shared" si="139"/>
        <v>#DIV/0!</v>
      </c>
      <c r="AC400" s="17" t="e">
        <f t="shared" si="139"/>
        <v>#DIV/0!</v>
      </c>
      <c r="AE400" s="15"/>
      <c r="AG400" s="16" t="e">
        <f t="shared" si="154"/>
        <v>#DIV/0!</v>
      </c>
      <c r="AH400" s="17" t="e">
        <f t="shared" si="155"/>
        <v>#DIV/0!</v>
      </c>
      <c r="AK400" s="15"/>
      <c r="AM400" s="16" t="e">
        <f t="shared" si="156"/>
        <v>#DIV/0!</v>
      </c>
      <c r="AN400" s="17" t="e">
        <f t="shared" si="157"/>
        <v>#DIV/0!</v>
      </c>
      <c r="AQ400" s="9" t="e">
        <f t="shared" si="141"/>
        <v>#DIV/0!</v>
      </c>
      <c r="AR400" s="9" t="e">
        <f t="shared" si="142"/>
        <v>#DIV/0!</v>
      </c>
      <c r="AS400" s="9" t="e">
        <f t="shared" si="143"/>
        <v>#DIV/0!</v>
      </c>
    </row>
    <row r="401" spans="2:45" x14ac:dyDescent="0.2">
      <c r="B401" s="15"/>
      <c r="D401" s="16" t="e">
        <f t="shared" si="144"/>
        <v>#DIV/0!</v>
      </c>
      <c r="E401" s="17" t="e">
        <f t="shared" si="145"/>
        <v>#DIV/0!</v>
      </c>
      <c r="G401" s="15"/>
      <c r="I401" s="16" t="e">
        <f t="shared" si="146"/>
        <v>#DIV/0!</v>
      </c>
      <c r="J401" s="17" t="e">
        <f t="shared" si="147"/>
        <v>#DIV/0!</v>
      </c>
      <c r="L401" s="15"/>
      <c r="N401" s="16" t="e">
        <f t="shared" si="148"/>
        <v>#DIV/0!</v>
      </c>
      <c r="O401" s="17" t="e">
        <f t="shared" si="149"/>
        <v>#DIV/0!</v>
      </c>
      <c r="Q401" s="15"/>
      <c r="S401" s="16" t="e">
        <f t="shared" si="150"/>
        <v>#DIV/0!</v>
      </c>
      <c r="T401" s="17" t="e">
        <f t="shared" si="151"/>
        <v>#DIV/0!</v>
      </c>
      <c r="V401" s="15"/>
      <c r="X401" s="16" t="e">
        <f t="shared" si="158"/>
        <v>#DIV/0!</v>
      </c>
      <c r="Y401" s="9">
        <f t="shared" si="140"/>
        <v>3.8361063536163087E-5</v>
      </c>
      <c r="Z401" s="17" t="e">
        <f t="shared" si="152"/>
        <v>#DIV/0!</v>
      </c>
      <c r="AA401" s="17" t="e">
        <f t="shared" si="153"/>
        <v>#DIV/0!</v>
      </c>
      <c r="AB401" s="17" t="e">
        <f t="shared" si="139"/>
        <v>#DIV/0!</v>
      </c>
      <c r="AC401" s="17" t="e">
        <f t="shared" si="139"/>
        <v>#DIV/0!</v>
      </c>
      <c r="AE401" s="15"/>
      <c r="AG401" s="16" t="e">
        <f t="shared" si="154"/>
        <v>#DIV/0!</v>
      </c>
      <c r="AH401" s="17" t="e">
        <f t="shared" si="155"/>
        <v>#DIV/0!</v>
      </c>
      <c r="AK401" s="15"/>
      <c r="AM401" s="16" t="e">
        <f t="shared" si="156"/>
        <v>#DIV/0!</v>
      </c>
      <c r="AN401" s="17" t="e">
        <f t="shared" si="157"/>
        <v>#DIV/0!</v>
      </c>
      <c r="AQ401" s="9" t="e">
        <f t="shared" si="141"/>
        <v>#DIV/0!</v>
      </c>
      <c r="AR401" s="9" t="e">
        <f t="shared" si="142"/>
        <v>#DIV/0!</v>
      </c>
      <c r="AS401" s="9" t="e">
        <f t="shared" si="143"/>
        <v>#DIV/0!</v>
      </c>
    </row>
    <row r="402" spans="2:45" x14ac:dyDescent="0.2">
      <c r="B402" s="15"/>
      <c r="D402" s="16" t="e">
        <f t="shared" si="144"/>
        <v>#DIV/0!</v>
      </c>
      <c r="E402" s="17" t="e">
        <f t="shared" si="145"/>
        <v>#DIV/0!</v>
      </c>
      <c r="G402" s="15"/>
      <c r="I402" s="16" t="e">
        <f t="shared" si="146"/>
        <v>#DIV/0!</v>
      </c>
      <c r="J402" s="17" t="e">
        <f t="shared" si="147"/>
        <v>#DIV/0!</v>
      </c>
      <c r="L402" s="15"/>
      <c r="N402" s="16" t="e">
        <f t="shared" si="148"/>
        <v>#DIV/0!</v>
      </c>
      <c r="O402" s="17" t="e">
        <f t="shared" si="149"/>
        <v>#DIV/0!</v>
      </c>
      <c r="Q402" s="15"/>
      <c r="S402" s="16" t="e">
        <f t="shared" si="150"/>
        <v>#DIV/0!</v>
      </c>
      <c r="T402" s="17" t="e">
        <f t="shared" si="151"/>
        <v>#DIV/0!</v>
      </c>
      <c r="V402" s="15"/>
      <c r="X402" s="16" t="e">
        <f t="shared" si="158"/>
        <v>#DIV/0!</v>
      </c>
      <c r="Y402" s="9">
        <f t="shared" si="140"/>
        <v>3.8361063536163087E-5</v>
      </c>
      <c r="Z402" s="17" t="e">
        <f t="shared" si="152"/>
        <v>#DIV/0!</v>
      </c>
      <c r="AA402" s="17" t="e">
        <f t="shared" si="153"/>
        <v>#DIV/0!</v>
      </c>
      <c r="AB402" s="17" t="e">
        <f t="shared" si="139"/>
        <v>#DIV/0!</v>
      </c>
      <c r="AC402" s="17" t="e">
        <f t="shared" si="139"/>
        <v>#DIV/0!</v>
      </c>
      <c r="AE402" s="15"/>
      <c r="AG402" s="16" t="e">
        <f t="shared" si="154"/>
        <v>#DIV/0!</v>
      </c>
      <c r="AH402" s="17" t="e">
        <f t="shared" si="155"/>
        <v>#DIV/0!</v>
      </c>
      <c r="AK402" s="15"/>
      <c r="AM402" s="16" t="e">
        <f t="shared" si="156"/>
        <v>#DIV/0!</v>
      </c>
      <c r="AN402" s="17" t="e">
        <f t="shared" si="157"/>
        <v>#DIV/0!</v>
      </c>
      <c r="AQ402" s="9" t="e">
        <f t="shared" si="141"/>
        <v>#DIV/0!</v>
      </c>
      <c r="AR402" s="9" t="e">
        <f t="shared" si="142"/>
        <v>#DIV/0!</v>
      </c>
      <c r="AS402" s="9" t="e">
        <f t="shared" si="143"/>
        <v>#DIV/0!</v>
      </c>
    </row>
    <row r="403" spans="2:45" x14ac:dyDescent="0.2">
      <c r="B403" s="15"/>
      <c r="D403" s="16" t="e">
        <f t="shared" si="144"/>
        <v>#DIV/0!</v>
      </c>
      <c r="E403" s="17" t="e">
        <f t="shared" si="145"/>
        <v>#DIV/0!</v>
      </c>
      <c r="G403" s="15"/>
      <c r="I403" s="16" t="e">
        <f t="shared" si="146"/>
        <v>#DIV/0!</v>
      </c>
      <c r="J403" s="17" t="e">
        <f t="shared" si="147"/>
        <v>#DIV/0!</v>
      </c>
      <c r="L403" s="15"/>
      <c r="N403" s="16" t="e">
        <f t="shared" si="148"/>
        <v>#DIV/0!</v>
      </c>
      <c r="O403" s="17" t="e">
        <f t="shared" si="149"/>
        <v>#DIV/0!</v>
      </c>
      <c r="Q403" s="15"/>
      <c r="S403" s="16" t="e">
        <f t="shared" si="150"/>
        <v>#DIV/0!</v>
      </c>
      <c r="T403" s="17" t="e">
        <f t="shared" si="151"/>
        <v>#DIV/0!</v>
      </c>
      <c r="V403" s="15"/>
      <c r="X403" s="16" t="e">
        <f t="shared" si="158"/>
        <v>#DIV/0!</v>
      </c>
      <c r="Y403" s="9">
        <f t="shared" si="140"/>
        <v>3.8361063536163087E-5</v>
      </c>
      <c r="Z403" s="17" t="e">
        <f t="shared" si="152"/>
        <v>#DIV/0!</v>
      </c>
      <c r="AA403" s="17" t="e">
        <f t="shared" si="153"/>
        <v>#DIV/0!</v>
      </c>
      <c r="AB403" s="17" t="e">
        <f t="shared" si="139"/>
        <v>#DIV/0!</v>
      </c>
      <c r="AC403" s="17" t="e">
        <f t="shared" si="139"/>
        <v>#DIV/0!</v>
      </c>
      <c r="AE403" s="15"/>
      <c r="AG403" s="16" t="e">
        <f t="shared" si="154"/>
        <v>#DIV/0!</v>
      </c>
      <c r="AH403" s="17" t="e">
        <f t="shared" si="155"/>
        <v>#DIV/0!</v>
      </c>
      <c r="AK403" s="15"/>
      <c r="AM403" s="16" t="e">
        <f t="shared" si="156"/>
        <v>#DIV/0!</v>
      </c>
      <c r="AN403" s="17" t="e">
        <f t="shared" si="157"/>
        <v>#DIV/0!</v>
      </c>
      <c r="AQ403" s="9" t="e">
        <f t="shared" si="141"/>
        <v>#DIV/0!</v>
      </c>
      <c r="AR403" s="9" t="e">
        <f t="shared" si="142"/>
        <v>#DIV/0!</v>
      </c>
      <c r="AS403" s="9" t="e">
        <f t="shared" si="143"/>
        <v>#DIV/0!</v>
      </c>
    </row>
    <row r="404" spans="2:45" x14ac:dyDescent="0.2">
      <c r="B404" s="15"/>
      <c r="D404" s="16" t="e">
        <f t="shared" si="144"/>
        <v>#DIV/0!</v>
      </c>
      <c r="E404" s="17" t="e">
        <f t="shared" si="145"/>
        <v>#DIV/0!</v>
      </c>
      <c r="G404" s="15"/>
      <c r="I404" s="16" t="e">
        <f t="shared" si="146"/>
        <v>#DIV/0!</v>
      </c>
      <c r="J404" s="17" t="e">
        <f t="shared" si="147"/>
        <v>#DIV/0!</v>
      </c>
      <c r="L404" s="15"/>
      <c r="N404" s="16" t="e">
        <f t="shared" si="148"/>
        <v>#DIV/0!</v>
      </c>
      <c r="O404" s="17" t="e">
        <f t="shared" si="149"/>
        <v>#DIV/0!</v>
      </c>
      <c r="Q404" s="15"/>
      <c r="S404" s="16" t="e">
        <f t="shared" si="150"/>
        <v>#DIV/0!</v>
      </c>
      <c r="T404" s="17" t="e">
        <f t="shared" si="151"/>
        <v>#DIV/0!</v>
      </c>
      <c r="V404" s="15"/>
      <c r="X404" s="16" t="e">
        <f t="shared" si="158"/>
        <v>#DIV/0!</v>
      </c>
      <c r="Y404" s="9">
        <f t="shared" si="140"/>
        <v>3.8361063536163087E-5</v>
      </c>
      <c r="Z404" s="17" t="e">
        <f t="shared" si="152"/>
        <v>#DIV/0!</v>
      </c>
      <c r="AA404" s="17" t="e">
        <f t="shared" si="153"/>
        <v>#DIV/0!</v>
      </c>
      <c r="AB404" s="17" t="e">
        <f t="shared" si="139"/>
        <v>#DIV/0!</v>
      </c>
      <c r="AC404" s="17" t="e">
        <f t="shared" si="139"/>
        <v>#DIV/0!</v>
      </c>
      <c r="AE404" s="15"/>
      <c r="AG404" s="16" t="e">
        <f t="shared" si="154"/>
        <v>#DIV/0!</v>
      </c>
      <c r="AH404" s="17" t="e">
        <f t="shared" si="155"/>
        <v>#DIV/0!</v>
      </c>
      <c r="AK404" s="15"/>
      <c r="AM404" s="16" t="e">
        <f t="shared" si="156"/>
        <v>#DIV/0!</v>
      </c>
      <c r="AN404" s="17" t="e">
        <f t="shared" si="157"/>
        <v>#DIV/0!</v>
      </c>
      <c r="AQ404" s="9" t="e">
        <f t="shared" si="141"/>
        <v>#DIV/0!</v>
      </c>
      <c r="AR404" s="9" t="e">
        <f t="shared" si="142"/>
        <v>#DIV/0!</v>
      </c>
      <c r="AS404" s="9" t="e">
        <f t="shared" si="143"/>
        <v>#DIV/0!</v>
      </c>
    </row>
    <row r="405" spans="2:45" x14ac:dyDescent="0.2">
      <c r="B405" s="15"/>
      <c r="D405" s="16" t="e">
        <f t="shared" si="144"/>
        <v>#DIV/0!</v>
      </c>
      <c r="E405" s="17" t="e">
        <f t="shared" si="145"/>
        <v>#DIV/0!</v>
      </c>
      <c r="G405" s="15"/>
      <c r="I405" s="16" t="e">
        <f t="shared" si="146"/>
        <v>#DIV/0!</v>
      </c>
      <c r="J405" s="17" t="e">
        <f t="shared" si="147"/>
        <v>#DIV/0!</v>
      </c>
      <c r="L405" s="15"/>
      <c r="N405" s="16" t="e">
        <f t="shared" si="148"/>
        <v>#DIV/0!</v>
      </c>
      <c r="O405" s="17" t="e">
        <f t="shared" si="149"/>
        <v>#DIV/0!</v>
      </c>
      <c r="Q405" s="15"/>
      <c r="S405" s="16" t="e">
        <f t="shared" si="150"/>
        <v>#DIV/0!</v>
      </c>
      <c r="T405" s="17" t="e">
        <f t="shared" si="151"/>
        <v>#DIV/0!</v>
      </c>
      <c r="V405" s="15"/>
      <c r="X405" s="16" t="e">
        <f t="shared" si="158"/>
        <v>#DIV/0!</v>
      </c>
      <c r="Y405" s="9">
        <f t="shared" si="140"/>
        <v>3.8361063536163087E-5</v>
      </c>
      <c r="Z405" s="17" t="e">
        <f t="shared" si="152"/>
        <v>#DIV/0!</v>
      </c>
      <c r="AA405" s="17" t="e">
        <f t="shared" si="153"/>
        <v>#DIV/0!</v>
      </c>
      <c r="AB405" s="17" t="e">
        <f t="shared" si="139"/>
        <v>#DIV/0!</v>
      </c>
      <c r="AC405" s="17" t="e">
        <f t="shared" si="139"/>
        <v>#DIV/0!</v>
      </c>
      <c r="AE405" s="15"/>
      <c r="AG405" s="16" t="e">
        <f t="shared" si="154"/>
        <v>#DIV/0!</v>
      </c>
      <c r="AH405" s="17" t="e">
        <f t="shared" si="155"/>
        <v>#DIV/0!</v>
      </c>
      <c r="AK405" s="15"/>
      <c r="AM405" s="16" t="e">
        <f t="shared" si="156"/>
        <v>#DIV/0!</v>
      </c>
      <c r="AN405" s="17" t="e">
        <f t="shared" si="157"/>
        <v>#DIV/0!</v>
      </c>
      <c r="AQ405" s="9" t="e">
        <f t="shared" si="141"/>
        <v>#DIV/0!</v>
      </c>
      <c r="AR405" s="9" t="e">
        <f t="shared" si="142"/>
        <v>#DIV/0!</v>
      </c>
      <c r="AS405" s="9" t="e">
        <f t="shared" si="143"/>
        <v>#DIV/0!</v>
      </c>
    </row>
    <row r="406" spans="2:45" x14ac:dyDescent="0.2">
      <c r="B406" s="15"/>
      <c r="D406" s="16" t="e">
        <f t="shared" si="144"/>
        <v>#DIV/0!</v>
      </c>
      <c r="E406" s="17" t="e">
        <f t="shared" si="145"/>
        <v>#DIV/0!</v>
      </c>
      <c r="G406" s="15"/>
      <c r="I406" s="16" t="e">
        <f t="shared" si="146"/>
        <v>#DIV/0!</v>
      </c>
      <c r="J406" s="17" t="e">
        <f t="shared" si="147"/>
        <v>#DIV/0!</v>
      </c>
      <c r="L406" s="15"/>
      <c r="N406" s="16" t="e">
        <f t="shared" si="148"/>
        <v>#DIV/0!</v>
      </c>
      <c r="O406" s="17" t="e">
        <f t="shared" si="149"/>
        <v>#DIV/0!</v>
      </c>
      <c r="Q406" s="15"/>
      <c r="S406" s="16" t="e">
        <f t="shared" si="150"/>
        <v>#DIV/0!</v>
      </c>
      <c r="T406" s="17" t="e">
        <f t="shared" si="151"/>
        <v>#DIV/0!</v>
      </c>
      <c r="V406" s="15"/>
      <c r="X406" s="16" t="e">
        <f t="shared" si="158"/>
        <v>#DIV/0!</v>
      </c>
      <c r="Y406" s="9">
        <f t="shared" si="140"/>
        <v>3.8361063536163087E-5</v>
      </c>
      <c r="Z406" s="17" t="e">
        <f t="shared" si="152"/>
        <v>#DIV/0!</v>
      </c>
      <c r="AA406" s="17" t="e">
        <f t="shared" si="153"/>
        <v>#DIV/0!</v>
      </c>
      <c r="AB406" s="17" t="e">
        <f t="shared" si="139"/>
        <v>#DIV/0!</v>
      </c>
      <c r="AC406" s="17" t="e">
        <f t="shared" si="139"/>
        <v>#DIV/0!</v>
      </c>
      <c r="AE406" s="15"/>
      <c r="AG406" s="16" t="e">
        <f t="shared" si="154"/>
        <v>#DIV/0!</v>
      </c>
      <c r="AH406" s="17" t="e">
        <f t="shared" si="155"/>
        <v>#DIV/0!</v>
      </c>
      <c r="AK406" s="15"/>
      <c r="AM406" s="16" t="e">
        <f t="shared" si="156"/>
        <v>#DIV/0!</v>
      </c>
      <c r="AN406" s="17" t="e">
        <f t="shared" si="157"/>
        <v>#DIV/0!</v>
      </c>
      <c r="AQ406" s="9" t="e">
        <f t="shared" si="141"/>
        <v>#DIV/0!</v>
      </c>
      <c r="AR406" s="9" t="e">
        <f t="shared" si="142"/>
        <v>#DIV/0!</v>
      </c>
      <c r="AS406" s="9" t="e">
        <f t="shared" si="143"/>
        <v>#DIV/0!</v>
      </c>
    </row>
    <row r="407" spans="2:45" x14ac:dyDescent="0.2">
      <c r="B407" s="15"/>
      <c r="D407" s="16" t="e">
        <f t="shared" si="144"/>
        <v>#DIV/0!</v>
      </c>
      <c r="E407" s="17" t="e">
        <f t="shared" si="145"/>
        <v>#DIV/0!</v>
      </c>
      <c r="G407" s="15"/>
      <c r="I407" s="16" t="e">
        <f t="shared" si="146"/>
        <v>#DIV/0!</v>
      </c>
      <c r="J407" s="17" t="e">
        <f t="shared" si="147"/>
        <v>#DIV/0!</v>
      </c>
      <c r="L407" s="15"/>
      <c r="N407" s="16" t="e">
        <f t="shared" si="148"/>
        <v>#DIV/0!</v>
      </c>
      <c r="O407" s="17" t="e">
        <f t="shared" si="149"/>
        <v>#DIV/0!</v>
      </c>
      <c r="Q407" s="15"/>
      <c r="S407" s="16" t="e">
        <f t="shared" si="150"/>
        <v>#DIV/0!</v>
      </c>
      <c r="T407" s="17" t="e">
        <f t="shared" si="151"/>
        <v>#DIV/0!</v>
      </c>
      <c r="V407" s="15"/>
      <c r="X407" s="16" t="e">
        <f t="shared" si="158"/>
        <v>#DIV/0!</v>
      </c>
      <c r="Y407" s="9">
        <f t="shared" si="140"/>
        <v>3.8361063536163087E-5</v>
      </c>
      <c r="Z407" s="17" t="e">
        <f t="shared" si="152"/>
        <v>#DIV/0!</v>
      </c>
      <c r="AA407" s="17" t="e">
        <f t="shared" si="153"/>
        <v>#DIV/0!</v>
      </c>
      <c r="AB407" s="17" t="e">
        <f t="shared" si="139"/>
        <v>#DIV/0!</v>
      </c>
      <c r="AC407" s="17" t="e">
        <f t="shared" si="139"/>
        <v>#DIV/0!</v>
      </c>
      <c r="AE407" s="15"/>
      <c r="AG407" s="16" t="e">
        <f t="shared" si="154"/>
        <v>#DIV/0!</v>
      </c>
      <c r="AH407" s="17" t="e">
        <f t="shared" si="155"/>
        <v>#DIV/0!</v>
      </c>
      <c r="AK407" s="15"/>
      <c r="AM407" s="16" t="e">
        <f t="shared" si="156"/>
        <v>#DIV/0!</v>
      </c>
      <c r="AN407" s="17" t="e">
        <f t="shared" si="157"/>
        <v>#DIV/0!</v>
      </c>
      <c r="AQ407" s="9" t="e">
        <f t="shared" si="141"/>
        <v>#DIV/0!</v>
      </c>
      <c r="AR407" s="9" t="e">
        <f t="shared" si="142"/>
        <v>#DIV/0!</v>
      </c>
      <c r="AS407" s="9" t="e">
        <f t="shared" si="143"/>
        <v>#DIV/0!</v>
      </c>
    </row>
    <row r="408" spans="2:45" x14ac:dyDescent="0.2">
      <c r="B408" s="15"/>
      <c r="D408" s="16" t="e">
        <f t="shared" si="144"/>
        <v>#DIV/0!</v>
      </c>
      <c r="E408" s="17" t="e">
        <f t="shared" si="145"/>
        <v>#DIV/0!</v>
      </c>
      <c r="G408" s="15"/>
      <c r="I408" s="16" t="e">
        <f t="shared" si="146"/>
        <v>#DIV/0!</v>
      </c>
      <c r="J408" s="17" t="e">
        <f t="shared" si="147"/>
        <v>#DIV/0!</v>
      </c>
      <c r="L408" s="15"/>
      <c r="N408" s="16" t="e">
        <f t="shared" si="148"/>
        <v>#DIV/0!</v>
      </c>
      <c r="O408" s="17" t="e">
        <f t="shared" si="149"/>
        <v>#DIV/0!</v>
      </c>
      <c r="Q408" s="15"/>
      <c r="S408" s="16" t="e">
        <f t="shared" si="150"/>
        <v>#DIV/0!</v>
      </c>
      <c r="T408" s="17" t="e">
        <f t="shared" si="151"/>
        <v>#DIV/0!</v>
      </c>
      <c r="V408" s="15"/>
      <c r="X408" s="16" t="e">
        <f t="shared" si="158"/>
        <v>#DIV/0!</v>
      </c>
      <c r="Y408" s="9">
        <f t="shared" si="140"/>
        <v>3.8361063536163087E-5</v>
      </c>
      <c r="Z408" s="17" t="e">
        <f t="shared" si="152"/>
        <v>#DIV/0!</v>
      </c>
      <c r="AA408" s="17" t="e">
        <f t="shared" si="153"/>
        <v>#DIV/0!</v>
      </c>
      <c r="AB408" s="17" t="e">
        <f t="shared" si="139"/>
        <v>#DIV/0!</v>
      </c>
      <c r="AC408" s="17" t="e">
        <f t="shared" si="139"/>
        <v>#DIV/0!</v>
      </c>
      <c r="AE408" s="15"/>
      <c r="AG408" s="16" t="e">
        <f t="shared" si="154"/>
        <v>#DIV/0!</v>
      </c>
      <c r="AH408" s="17" t="e">
        <f t="shared" si="155"/>
        <v>#DIV/0!</v>
      </c>
      <c r="AK408" s="15"/>
      <c r="AM408" s="16" t="e">
        <f t="shared" si="156"/>
        <v>#DIV/0!</v>
      </c>
      <c r="AN408" s="17" t="e">
        <f t="shared" si="157"/>
        <v>#DIV/0!</v>
      </c>
      <c r="AQ408" s="9" t="e">
        <f t="shared" si="141"/>
        <v>#DIV/0!</v>
      </c>
      <c r="AR408" s="9" t="e">
        <f t="shared" si="142"/>
        <v>#DIV/0!</v>
      </c>
      <c r="AS408" s="9" t="e">
        <f t="shared" si="143"/>
        <v>#DIV/0!</v>
      </c>
    </row>
    <row r="409" spans="2:45" x14ac:dyDescent="0.2">
      <c r="B409" s="15"/>
      <c r="D409" s="16" t="e">
        <f t="shared" si="144"/>
        <v>#DIV/0!</v>
      </c>
      <c r="E409" s="17" t="e">
        <f t="shared" si="145"/>
        <v>#DIV/0!</v>
      </c>
      <c r="G409" s="15"/>
      <c r="I409" s="16" t="e">
        <f t="shared" si="146"/>
        <v>#DIV/0!</v>
      </c>
      <c r="J409" s="17" t="e">
        <f t="shared" si="147"/>
        <v>#DIV/0!</v>
      </c>
      <c r="L409" s="15"/>
      <c r="N409" s="16" t="e">
        <f t="shared" si="148"/>
        <v>#DIV/0!</v>
      </c>
      <c r="O409" s="17" t="e">
        <f t="shared" si="149"/>
        <v>#DIV/0!</v>
      </c>
      <c r="Q409" s="15"/>
      <c r="S409" s="16" t="e">
        <f t="shared" si="150"/>
        <v>#DIV/0!</v>
      </c>
      <c r="T409" s="17" t="e">
        <f t="shared" si="151"/>
        <v>#DIV/0!</v>
      </c>
      <c r="V409" s="15"/>
      <c r="X409" s="16" t="e">
        <f t="shared" si="158"/>
        <v>#DIV/0!</v>
      </c>
      <c r="Y409" s="9">
        <f t="shared" si="140"/>
        <v>3.8361063536163087E-5</v>
      </c>
      <c r="Z409" s="17" t="e">
        <f t="shared" si="152"/>
        <v>#DIV/0!</v>
      </c>
      <c r="AA409" s="17" t="e">
        <f t="shared" si="153"/>
        <v>#DIV/0!</v>
      </c>
      <c r="AB409" s="17" t="e">
        <f t="shared" si="139"/>
        <v>#DIV/0!</v>
      </c>
      <c r="AC409" s="17" t="e">
        <f t="shared" si="139"/>
        <v>#DIV/0!</v>
      </c>
      <c r="AE409" s="15"/>
      <c r="AG409" s="16" t="e">
        <f t="shared" si="154"/>
        <v>#DIV/0!</v>
      </c>
      <c r="AH409" s="17" t="e">
        <f t="shared" si="155"/>
        <v>#DIV/0!</v>
      </c>
      <c r="AK409" s="15"/>
      <c r="AM409" s="16" t="e">
        <f t="shared" si="156"/>
        <v>#DIV/0!</v>
      </c>
      <c r="AN409" s="17" t="e">
        <f t="shared" si="157"/>
        <v>#DIV/0!</v>
      </c>
      <c r="AQ409" s="9" t="e">
        <f t="shared" si="141"/>
        <v>#DIV/0!</v>
      </c>
      <c r="AR409" s="9" t="e">
        <f t="shared" si="142"/>
        <v>#DIV/0!</v>
      </c>
      <c r="AS409" s="9" t="e">
        <f t="shared" si="143"/>
        <v>#DIV/0!</v>
      </c>
    </row>
    <row r="410" spans="2:45" x14ac:dyDescent="0.2">
      <c r="B410" s="15"/>
      <c r="D410" s="16" t="e">
        <f t="shared" si="144"/>
        <v>#DIV/0!</v>
      </c>
      <c r="E410" s="17" t="e">
        <f t="shared" si="145"/>
        <v>#DIV/0!</v>
      </c>
      <c r="G410" s="15"/>
      <c r="I410" s="16" t="e">
        <f t="shared" si="146"/>
        <v>#DIV/0!</v>
      </c>
      <c r="J410" s="17" t="e">
        <f t="shared" si="147"/>
        <v>#DIV/0!</v>
      </c>
      <c r="L410" s="15"/>
      <c r="N410" s="16" t="e">
        <f t="shared" si="148"/>
        <v>#DIV/0!</v>
      </c>
      <c r="O410" s="17" t="e">
        <f t="shared" si="149"/>
        <v>#DIV/0!</v>
      </c>
      <c r="Q410" s="15"/>
      <c r="S410" s="16" t="e">
        <f t="shared" si="150"/>
        <v>#DIV/0!</v>
      </c>
      <c r="T410" s="17" t="e">
        <f t="shared" si="151"/>
        <v>#DIV/0!</v>
      </c>
      <c r="V410" s="15"/>
      <c r="X410" s="16" t="e">
        <f t="shared" si="158"/>
        <v>#DIV/0!</v>
      </c>
      <c r="Y410" s="9">
        <f t="shared" si="140"/>
        <v>3.8361063536163087E-5</v>
      </c>
      <c r="Z410" s="17" t="e">
        <f t="shared" si="152"/>
        <v>#DIV/0!</v>
      </c>
      <c r="AA410" s="17" t="e">
        <f t="shared" si="153"/>
        <v>#DIV/0!</v>
      </c>
      <c r="AB410" s="17" t="e">
        <f t="shared" si="139"/>
        <v>#DIV/0!</v>
      </c>
      <c r="AC410" s="17" t="e">
        <f t="shared" si="139"/>
        <v>#DIV/0!</v>
      </c>
      <c r="AE410" s="15"/>
      <c r="AG410" s="16" t="e">
        <f t="shared" si="154"/>
        <v>#DIV/0!</v>
      </c>
      <c r="AH410" s="17" t="e">
        <f t="shared" si="155"/>
        <v>#DIV/0!</v>
      </c>
      <c r="AK410" s="15"/>
      <c r="AM410" s="16" t="e">
        <f t="shared" si="156"/>
        <v>#DIV/0!</v>
      </c>
      <c r="AN410" s="17" t="e">
        <f t="shared" si="157"/>
        <v>#DIV/0!</v>
      </c>
      <c r="AQ410" s="9" t="e">
        <f t="shared" si="141"/>
        <v>#DIV/0!</v>
      </c>
      <c r="AR410" s="9" t="e">
        <f t="shared" si="142"/>
        <v>#DIV/0!</v>
      </c>
      <c r="AS410" s="9" t="e">
        <f t="shared" si="143"/>
        <v>#DIV/0!</v>
      </c>
    </row>
    <row r="411" spans="2:45" x14ac:dyDescent="0.2">
      <c r="B411" s="15"/>
      <c r="D411" s="16" t="e">
        <f t="shared" si="144"/>
        <v>#DIV/0!</v>
      </c>
      <c r="E411" s="17" t="e">
        <f t="shared" si="145"/>
        <v>#DIV/0!</v>
      </c>
      <c r="G411" s="15"/>
      <c r="I411" s="16" t="e">
        <f t="shared" si="146"/>
        <v>#DIV/0!</v>
      </c>
      <c r="J411" s="17" t="e">
        <f t="shared" si="147"/>
        <v>#DIV/0!</v>
      </c>
      <c r="L411" s="15"/>
      <c r="N411" s="16" t="e">
        <f t="shared" si="148"/>
        <v>#DIV/0!</v>
      </c>
      <c r="O411" s="17" t="e">
        <f t="shared" si="149"/>
        <v>#DIV/0!</v>
      </c>
      <c r="Q411" s="15"/>
      <c r="S411" s="16" t="e">
        <f t="shared" si="150"/>
        <v>#DIV/0!</v>
      </c>
      <c r="T411" s="17" t="e">
        <f t="shared" si="151"/>
        <v>#DIV/0!</v>
      </c>
      <c r="V411" s="15"/>
      <c r="X411" s="16" t="e">
        <f t="shared" si="158"/>
        <v>#DIV/0!</v>
      </c>
      <c r="Y411" s="9">
        <f t="shared" si="140"/>
        <v>3.8361063536163087E-5</v>
      </c>
      <c r="Z411" s="17" t="e">
        <f t="shared" si="152"/>
        <v>#DIV/0!</v>
      </c>
      <c r="AA411" s="17" t="e">
        <f t="shared" si="153"/>
        <v>#DIV/0!</v>
      </c>
      <c r="AB411" s="17" t="e">
        <f t="shared" si="139"/>
        <v>#DIV/0!</v>
      </c>
      <c r="AC411" s="17" t="e">
        <f t="shared" si="139"/>
        <v>#DIV/0!</v>
      </c>
      <c r="AE411" s="15"/>
      <c r="AG411" s="16" t="e">
        <f t="shared" si="154"/>
        <v>#DIV/0!</v>
      </c>
      <c r="AH411" s="17" t="e">
        <f t="shared" si="155"/>
        <v>#DIV/0!</v>
      </c>
      <c r="AK411" s="15"/>
      <c r="AM411" s="16" t="e">
        <f t="shared" si="156"/>
        <v>#DIV/0!</v>
      </c>
      <c r="AN411" s="17" t="e">
        <f t="shared" si="157"/>
        <v>#DIV/0!</v>
      </c>
      <c r="AQ411" s="9" t="e">
        <f t="shared" si="141"/>
        <v>#DIV/0!</v>
      </c>
      <c r="AR411" s="9" t="e">
        <f t="shared" si="142"/>
        <v>#DIV/0!</v>
      </c>
      <c r="AS411" s="9" t="e">
        <f t="shared" si="143"/>
        <v>#DIV/0!</v>
      </c>
    </row>
    <row r="412" spans="2:45" x14ac:dyDescent="0.2">
      <c r="B412" s="15"/>
      <c r="D412" s="16" t="e">
        <f t="shared" si="144"/>
        <v>#DIV/0!</v>
      </c>
      <c r="E412" s="17" t="e">
        <f t="shared" si="145"/>
        <v>#DIV/0!</v>
      </c>
      <c r="G412" s="15"/>
      <c r="I412" s="16" t="e">
        <f t="shared" si="146"/>
        <v>#DIV/0!</v>
      </c>
      <c r="J412" s="17" t="e">
        <f t="shared" si="147"/>
        <v>#DIV/0!</v>
      </c>
      <c r="L412" s="15"/>
      <c r="N412" s="16" t="e">
        <f t="shared" si="148"/>
        <v>#DIV/0!</v>
      </c>
      <c r="O412" s="17" t="e">
        <f t="shared" si="149"/>
        <v>#DIV/0!</v>
      </c>
      <c r="Q412" s="15"/>
      <c r="S412" s="16" t="e">
        <f t="shared" si="150"/>
        <v>#DIV/0!</v>
      </c>
      <c r="T412" s="17" t="e">
        <f t="shared" si="151"/>
        <v>#DIV/0!</v>
      </c>
      <c r="V412" s="15"/>
      <c r="X412" s="16" t="e">
        <f t="shared" si="158"/>
        <v>#DIV/0!</v>
      </c>
      <c r="Y412" s="9">
        <f t="shared" si="140"/>
        <v>3.8361063536163087E-5</v>
      </c>
      <c r="Z412" s="17" t="e">
        <f t="shared" si="152"/>
        <v>#DIV/0!</v>
      </c>
      <c r="AA412" s="17" t="e">
        <f t="shared" si="153"/>
        <v>#DIV/0!</v>
      </c>
      <c r="AB412" s="17" t="e">
        <f t="shared" si="139"/>
        <v>#DIV/0!</v>
      </c>
      <c r="AC412" s="17" t="e">
        <f t="shared" si="139"/>
        <v>#DIV/0!</v>
      </c>
      <c r="AE412" s="15"/>
      <c r="AG412" s="16" t="e">
        <f t="shared" si="154"/>
        <v>#DIV/0!</v>
      </c>
      <c r="AH412" s="17" t="e">
        <f t="shared" si="155"/>
        <v>#DIV/0!</v>
      </c>
      <c r="AK412" s="15"/>
      <c r="AM412" s="16" t="e">
        <f t="shared" si="156"/>
        <v>#DIV/0!</v>
      </c>
      <c r="AN412" s="17" t="e">
        <f t="shared" si="157"/>
        <v>#DIV/0!</v>
      </c>
      <c r="AQ412" s="9" t="e">
        <f t="shared" si="141"/>
        <v>#DIV/0!</v>
      </c>
      <c r="AR412" s="9" t="e">
        <f t="shared" si="142"/>
        <v>#DIV/0!</v>
      </c>
      <c r="AS412" s="9" t="e">
        <f t="shared" si="143"/>
        <v>#DIV/0!</v>
      </c>
    </row>
    <row r="413" spans="2:45" x14ac:dyDescent="0.2">
      <c r="B413" s="15"/>
      <c r="D413" s="16" t="e">
        <f t="shared" si="144"/>
        <v>#DIV/0!</v>
      </c>
      <c r="E413" s="17" t="e">
        <f t="shared" si="145"/>
        <v>#DIV/0!</v>
      </c>
      <c r="G413" s="15"/>
      <c r="I413" s="16" t="e">
        <f t="shared" si="146"/>
        <v>#DIV/0!</v>
      </c>
      <c r="J413" s="17" t="e">
        <f t="shared" si="147"/>
        <v>#DIV/0!</v>
      </c>
      <c r="L413" s="15"/>
      <c r="N413" s="16" t="e">
        <f t="shared" si="148"/>
        <v>#DIV/0!</v>
      </c>
      <c r="O413" s="17" t="e">
        <f t="shared" si="149"/>
        <v>#DIV/0!</v>
      </c>
      <c r="Q413" s="15"/>
      <c r="S413" s="16" t="e">
        <f t="shared" si="150"/>
        <v>#DIV/0!</v>
      </c>
      <c r="T413" s="17" t="e">
        <f t="shared" si="151"/>
        <v>#DIV/0!</v>
      </c>
      <c r="V413" s="15"/>
      <c r="X413" s="16" t="e">
        <f t="shared" si="158"/>
        <v>#DIV/0!</v>
      </c>
      <c r="Y413" s="9">
        <f t="shared" si="140"/>
        <v>3.8361063536163087E-5</v>
      </c>
      <c r="Z413" s="17" t="e">
        <f t="shared" si="152"/>
        <v>#DIV/0!</v>
      </c>
      <c r="AA413" s="17" t="e">
        <f t="shared" si="153"/>
        <v>#DIV/0!</v>
      </c>
      <c r="AB413" s="17" t="e">
        <f t="shared" si="139"/>
        <v>#DIV/0!</v>
      </c>
      <c r="AC413" s="17" t="e">
        <f t="shared" si="139"/>
        <v>#DIV/0!</v>
      </c>
      <c r="AE413" s="15"/>
      <c r="AG413" s="16" t="e">
        <f t="shared" si="154"/>
        <v>#DIV/0!</v>
      </c>
      <c r="AH413" s="17" t="e">
        <f t="shared" si="155"/>
        <v>#DIV/0!</v>
      </c>
      <c r="AK413" s="15"/>
      <c r="AM413" s="16" t="e">
        <f t="shared" si="156"/>
        <v>#DIV/0!</v>
      </c>
      <c r="AN413" s="17" t="e">
        <f t="shared" si="157"/>
        <v>#DIV/0!</v>
      </c>
      <c r="AQ413" s="9" t="e">
        <f t="shared" si="141"/>
        <v>#DIV/0!</v>
      </c>
      <c r="AR413" s="9" t="e">
        <f t="shared" si="142"/>
        <v>#DIV/0!</v>
      </c>
      <c r="AS413" s="9" t="e">
        <f t="shared" si="143"/>
        <v>#DIV/0!</v>
      </c>
    </row>
    <row r="414" spans="2:45" x14ac:dyDescent="0.2">
      <c r="B414" s="15"/>
      <c r="D414" s="16" t="e">
        <f t="shared" si="144"/>
        <v>#DIV/0!</v>
      </c>
      <c r="E414" s="17" t="e">
        <f t="shared" si="145"/>
        <v>#DIV/0!</v>
      </c>
      <c r="G414" s="15"/>
      <c r="I414" s="16" t="e">
        <f t="shared" si="146"/>
        <v>#DIV/0!</v>
      </c>
      <c r="J414" s="17" t="e">
        <f t="shared" si="147"/>
        <v>#DIV/0!</v>
      </c>
      <c r="L414" s="15"/>
      <c r="N414" s="16" t="e">
        <f t="shared" si="148"/>
        <v>#DIV/0!</v>
      </c>
      <c r="O414" s="17" t="e">
        <f t="shared" si="149"/>
        <v>#DIV/0!</v>
      </c>
      <c r="Q414" s="15"/>
      <c r="S414" s="16" t="e">
        <f t="shared" si="150"/>
        <v>#DIV/0!</v>
      </c>
      <c r="T414" s="17" t="e">
        <f t="shared" si="151"/>
        <v>#DIV/0!</v>
      </c>
      <c r="V414" s="15"/>
      <c r="X414" s="16" t="e">
        <f t="shared" si="158"/>
        <v>#DIV/0!</v>
      </c>
      <c r="Y414" s="9">
        <f t="shared" si="140"/>
        <v>3.8361063536163087E-5</v>
      </c>
      <c r="Z414" s="17" t="e">
        <f t="shared" si="152"/>
        <v>#DIV/0!</v>
      </c>
      <c r="AA414" s="17" t="e">
        <f t="shared" si="153"/>
        <v>#DIV/0!</v>
      </c>
      <c r="AB414" s="17" t="e">
        <f t="shared" si="139"/>
        <v>#DIV/0!</v>
      </c>
      <c r="AC414" s="17" t="e">
        <f t="shared" si="139"/>
        <v>#DIV/0!</v>
      </c>
      <c r="AE414" s="15"/>
      <c r="AG414" s="16" t="e">
        <f t="shared" si="154"/>
        <v>#DIV/0!</v>
      </c>
      <c r="AH414" s="17" t="e">
        <f t="shared" si="155"/>
        <v>#DIV/0!</v>
      </c>
      <c r="AK414" s="15"/>
      <c r="AM414" s="16" t="e">
        <f t="shared" si="156"/>
        <v>#DIV/0!</v>
      </c>
      <c r="AN414" s="17" t="e">
        <f t="shared" si="157"/>
        <v>#DIV/0!</v>
      </c>
      <c r="AQ414" s="9" t="e">
        <f t="shared" si="141"/>
        <v>#DIV/0!</v>
      </c>
      <c r="AR414" s="9" t="e">
        <f t="shared" si="142"/>
        <v>#DIV/0!</v>
      </c>
      <c r="AS414" s="9" t="e">
        <f t="shared" si="143"/>
        <v>#DIV/0!</v>
      </c>
    </row>
    <row r="415" spans="2:45" x14ac:dyDescent="0.2">
      <c r="B415" s="15"/>
      <c r="D415" s="16" t="e">
        <f t="shared" si="144"/>
        <v>#DIV/0!</v>
      </c>
      <c r="E415" s="17" t="e">
        <f t="shared" si="145"/>
        <v>#DIV/0!</v>
      </c>
      <c r="G415" s="15"/>
      <c r="I415" s="16" t="e">
        <f t="shared" si="146"/>
        <v>#DIV/0!</v>
      </c>
      <c r="J415" s="17" t="e">
        <f t="shared" si="147"/>
        <v>#DIV/0!</v>
      </c>
      <c r="L415" s="15"/>
      <c r="N415" s="16" t="e">
        <f t="shared" si="148"/>
        <v>#DIV/0!</v>
      </c>
      <c r="O415" s="17" t="e">
        <f t="shared" si="149"/>
        <v>#DIV/0!</v>
      </c>
      <c r="Q415" s="15"/>
      <c r="S415" s="16" t="e">
        <f t="shared" si="150"/>
        <v>#DIV/0!</v>
      </c>
      <c r="T415" s="17" t="e">
        <f t="shared" si="151"/>
        <v>#DIV/0!</v>
      </c>
      <c r="V415" s="15"/>
      <c r="X415" s="16" t="e">
        <f t="shared" si="158"/>
        <v>#DIV/0!</v>
      </c>
      <c r="Y415" s="9">
        <f t="shared" si="140"/>
        <v>3.8361063536163087E-5</v>
      </c>
      <c r="Z415" s="17" t="e">
        <f t="shared" si="152"/>
        <v>#DIV/0!</v>
      </c>
      <c r="AA415" s="17" t="e">
        <f t="shared" si="153"/>
        <v>#DIV/0!</v>
      </c>
      <c r="AB415" s="17" t="e">
        <f t="shared" si="139"/>
        <v>#DIV/0!</v>
      </c>
      <c r="AC415" s="17" t="e">
        <f t="shared" si="139"/>
        <v>#DIV/0!</v>
      </c>
      <c r="AE415" s="15"/>
      <c r="AG415" s="16" t="e">
        <f t="shared" si="154"/>
        <v>#DIV/0!</v>
      </c>
      <c r="AH415" s="17" t="e">
        <f t="shared" si="155"/>
        <v>#DIV/0!</v>
      </c>
      <c r="AK415" s="15"/>
      <c r="AM415" s="16" t="e">
        <f t="shared" si="156"/>
        <v>#DIV/0!</v>
      </c>
      <c r="AN415" s="17" t="e">
        <f t="shared" si="157"/>
        <v>#DIV/0!</v>
      </c>
      <c r="AQ415" s="9" t="e">
        <f t="shared" si="141"/>
        <v>#DIV/0!</v>
      </c>
      <c r="AR415" s="9" t="e">
        <f t="shared" si="142"/>
        <v>#DIV/0!</v>
      </c>
      <c r="AS415" s="9" t="e">
        <f t="shared" si="143"/>
        <v>#DIV/0!</v>
      </c>
    </row>
    <row r="416" spans="2:45" x14ac:dyDescent="0.2">
      <c r="B416" s="15"/>
      <c r="D416" s="16" t="e">
        <f t="shared" si="144"/>
        <v>#DIV/0!</v>
      </c>
      <c r="E416" s="17" t="e">
        <f t="shared" si="145"/>
        <v>#DIV/0!</v>
      </c>
      <c r="G416" s="15"/>
      <c r="I416" s="16" t="e">
        <f t="shared" si="146"/>
        <v>#DIV/0!</v>
      </c>
      <c r="J416" s="17" t="e">
        <f t="shared" si="147"/>
        <v>#DIV/0!</v>
      </c>
      <c r="L416" s="15"/>
      <c r="N416" s="16" t="e">
        <f t="shared" si="148"/>
        <v>#DIV/0!</v>
      </c>
      <c r="O416" s="17" t="e">
        <f t="shared" si="149"/>
        <v>#DIV/0!</v>
      </c>
      <c r="Q416" s="15"/>
      <c r="S416" s="16" t="e">
        <f t="shared" si="150"/>
        <v>#DIV/0!</v>
      </c>
      <c r="T416" s="17" t="e">
        <f t="shared" si="151"/>
        <v>#DIV/0!</v>
      </c>
      <c r="V416" s="15"/>
      <c r="X416" s="16" t="e">
        <f t="shared" si="158"/>
        <v>#DIV/0!</v>
      </c>
      <c r="Y416" s="9">
        <f t="shared" si="140"/>
        <v>3.8361063536163087E-5</v>
      </c>
      <c r="Z416" s="17" t="e">
        <f t="shared" si="152"/>
        <v>#DIV/0!</v>
      </c>
      <c r="AA416" s="17" t="e">
        <f t="shared" si="153"/>
        <v>#DIV/0!</v>
      </c>
      <c r="AB416" s="17" t="e">
        <f t="shared" si="139"/>
        <v>#DIV/0!</v>
      </c>
      <c r="AC416" s="17" t="e">
        <f t="shared" si="139"/>
        <v>#DIV/0!</v>
      </c>
      <c r="AE416" s="15"/>
      <c r="AG416" s="16" t="e">
        <f t="shared" si="154"/>
        <v>#DIV/0!</v>
      </c>
      <c r="AH416" s="17" t="e">
        <f t="shared" si="155"/>
        <v>#DIV/0!</v>
      </c>
      <c r="AK416" s="15"/>
      <c r="AM416" s="16" t="e">
        <f t="shared" si="156"/>
        <v>#DIV/0!</v>
      </c>
      <c r="AN416" s="17" t="e">
        <f t="shared" si="157"/>
        <v>#DIV/0!</v>
      </c>
      <c r="AQ416" s="9" t="e">
        <f t="shared" si="141"/>
        <v>#DIV/0!</v>
      </c>
      <c r="AR416" s="9" t="e">
        <f t="shared" si="142"/>
        <v>#DIV/0!</v>
      </c>
      <c r="AS416" s="9" t="e">
        <f t="shared" si="143"/>
        <v>#DIV/0!</v>
      </c>
    </row>
    <row r="417" spans="2:45" x14ac:dyDescent="0.2">
      <c r="B417" s="15"/>
      <c r="D417" s="16" t="e">
        <f t="shared" si="144"/>
        <v>#DIV/0!</v>
      </c>
      <c r="E417" s="17" t="e">
        <f t="shared" si="145"/>
        <v>#DIV/0!</v>
      </c>
      <c r="G417" s="15"/>
      <c r="I417" s="16" t="e">
        <f t="shared" si="146"/>
        <v>#DIV/0!</v>
      </c>
      <c r="J417" s="17" t="e">
        <f t="shared" si="147"/>
        <v>#DIV/0!</v>
      </c>
      <c r="L417" s="15"/>
      <c r="N417" s="16" t="e">
        <f t="shared" si="148"/>
        <v>#DIV/0!</v>
      </c>
      <c r="O417" s="17" t="e">
        <f t="shared" si="149"/>
        <v>#DIV/0!</v>
      </c>
      <c r="Q417" s="15"/>
      <c r="S417" s="16" t="e">
        <f t="shared" si="150"/>
        <v>#DIV/0!</v>
      </c>
      <c r="T417" s="17" t="e">
        <f t="shared" si="151"/>
        <v>#DIV/0!</v>
      </c>
      <c r="V417" s="15"/>
      <c r="X417" s="16" t="e">
        <f t="shared" si="158"/>
        <v>#DIV/0!</v>
      </c>
      <c r="Y417" s="9">
        <f t="shared" si="140"/>
        <v>3.8361063536163087E-5</v>
      </c>
      <c r="Z417" s="17" t="e">
        <f t="shared" si="152"/>
        <v>#DIV/0!</v>
      </c>
      <c r="AA417" s="17" t="e">
        <f t="shared" si="153"/>
        <v>#DIV/0!</v>
      </c>
      <c r="AB417" s="17" t="e">
        <f t="shared" si="139"/>
        <v>#DIV/0!</v>
      </c>
      <c r="AC417" s="17" t="e">
        <f t="shared" si="139"/>
        <v>#DIV/0!</v>
      </c>
      <c r="AE417" s="15"/>
      <c r="AG417" s="16" t="e">
        <f t="shared" si="154"/>
        <v>#DIV/0!</v>
      </c>
      <c r="AH417" s="17" t="e">
        <f t="shared" si="155"/>
        <v>#DIV/0!</v>
      </c>
      <c r="AK417" s="15"/>
      <c r="AM417" s="16" t="e">
        <f t="shared" si="156"/>
        <v>#DIV/0!</v>
      </c>
      <c r="AN417" s="17" t="e">
        <f t="shared" si="157"/>
        <v>#DIV/0!</v>
      </c>
      <c r="AQ417" s="9" t="e">
        <f t="shared" si="141"/>
        <v>#DIV/0!</v>
      </c>
      <c r="AR417" s="9" t="e">
        <f t="shared" si="142"/>
        <v>#DIV/0!</v>
      </c>
      <c r="AS417" s="9" t="e">
        <f t="shared" si="143"/>
        <v>#DIV/0!</v>
      </c>
    </row>
    <row r="418" spans="2:45" x14ac:dyDescent="0.2">
      <c r="B418" s="15"/>
      <c r="D418" s="16" t="e">
        <f t="shared" si="144"/>
        <v>#DIV/0!</v>
      </c>
      <c r="E418" s="17" t="e">
        <f t="shared" si="145"/>
        <v>#DIV/0!</v>
      </c>
      <c r="G418" s="15"/>
      <c r="I418" s="16" t="e">
        <f t="shared" si="146"/>
        <v>#DIV/0!</v>
      </c>
      <c r="J418" s="17" t="e">
        <f t="shared" si="147"/>
        <v>#DIV/0!</v>
      </c>
      <c r="L418" s="15"/>
      <c r="N418" s="16" t="e">
        <f t="shared" si="148"/>
        <v>#DIV/0!</v>
      </c>
      <c r="O418" s="17" t="e">
        <f t="shared" si="149"/>
        <v>#DIV/0!</v>
      </c>
      <c r="Q418" s="15"/>
      <c r="S418" s="16" t="e">
        <f t="shared" si="150"/>
        <v>#DIV/0!</v>
      </c>
      <c r="T418" s="17" t="e">
        <f t="shared" si="151"/>
        <v>#DIV/0!</v>
      </c>
      <c r="V418" s="15"/>
      <c r="X418" s="16" t="e">
        <f t="shared" si="158"/>
        <v>#DIV/0!</v>
      </c>
      <c r="Y418" s="9">
        <f t="shared" si="140"/>
        <v>3.8361063536163087E-5</v>
      </c>
      <c r="Z418" s="17" t="e">
        <f t="shared" si="152"/>
        <v>#DIV/0!</v>
      </c>
      <c r="AA418" s="17" t="e">
        <f t="shared" si="153"/>
        <v>#DIV/0!</v>
      </c>
      <c r="AB418" s="17" t="e">
        <f t="shared" si="139"/>
        <v>#DIV/0!</v>
      </c>
      <c r="AC418" s="17" t="e">
        <f t="shared" si="139"/>
        <v>#DIV/0!</v>
      </c>
      <c r="AE418" s="15"/>
      <c r="AG418" s="16" t="e">
        <f t="shared" si="154"/>
        <v>#DIV/0!</v>
      </c>
      <c r="AH418" s="17" t="e">
        <f t="shared" si="155"/>
        <v>#DIV/0!</v>
      </c>
      <c r="AK418" s="15"/>
      <c r="AM418" s="16" t="e">
        <f t="shared" si="156"/>
        <v>#DIV/0!</v>
      </c>
      <c r="AN418" s="17" t="e">
        <f t="shared" si="157"/>
        <v>#DIV/0!</v>
      </c>
      <c r="AQ418" s="9" t="e">
        <f t="shared" si="141"/>
        <v>#DIV/0!</v>
      </c>
      <c r="AR418" s="9" t="e">
        <f t="shared" si="142"/>
        <v>#DIV/0!</v>
      </c>
      <c r="AS418" s="9" t="e">
        <f t="shared" si="143"/>
        <v>#DIV/0!</v>
      </c>
    </row>
    <row r="419" spans="2:45" x14ac:dyDescent="0.2">
      <c r="B419" s="15"/>
      <c r="D419" s="16" t="e">
        <f t="shared" si="144"/>
        <v>#DIV/0!</v>
      </c>
      <c r="E419" s="17" t="e">
        <f t="shared" si="145"/>
        <v>#DIV/0!</v>
      </c>
      <c r="G419" s="15"/>
      <c r="I419" s="16" t="e">
        <f t="shared" si="146"/>
        <v>#DIV/0!</v>
      </c>
      <c r="J419" s="17" t="e">
        <f t="shared" si="147"/>
        <v>#DIV/0!</v>
      </c>
      <c r="L419" s="15"/>
      <c r="N419" s="16" t="e">
        <f t="shared" si="148"/>
        <v>#DIV/0!</v>
      </c>
      <c r="O419" s="17" t="e">
        <f t="shared" si="149"/>
        <v>#DIV/0!</v>
      </c>
      <c r="Q419" s="15"/>
      <c r="S419" s="16" t="e">
        <f t="shared" si="150"/>
        <v>#DIV/0!</v>
      </c>
      <c r="T419" s="17" t="e">
        <f t="shared" si="151"/>
        <v>#DIV/0!</v>
      </c>
      <c r="V419" s="15"/>
      <c r="X419" s="16" t="e">
        <f t="shared" si="158"/>
        <v>#DIV/0!</v>
      </c>
      <c r="Y419" s="9">
        <f t="shared" si="140"/>
        <v>3.8361063536163087E-5</v>
      </c>
      <c r="Z419" s="17" t="e">
        <f t="shared" si="152"/>
        <v>#DIV/0!</v>
      </c>
      <c r="AA419" s="17" t="e">
        <f t="shared" si="153"/>
        <v>#DIV/0!</v>
      </c>
      <c r="AB419" s="17" t="e">
        <f t="shared" si="139"/>
        <v>#DIV/0!</v>
      </c>
      <c r="AC419" s="17" t="e">
        <f t="shared" si="139"/>
        <v>#DIV/0!</v>
      </c>
      <c r="AE419" s="15"/>
      <c r="AG419" s="16" t="e">
        <f t="shared" si="154"/>
        <v>#DIV/0!</v>
      </c>
      <c r="AH419" s="17" t="e">
        <f t="shared" si="155"/>
        <v>#DIV/0!</v>
      </c>
      <c r="AK419" s="15"/>
      <c r="AM419" s="16" t="e">
        <f t="shared" si="156"/>
        <v>#DIV/0!</v>
      </c>
      <c r="AN419" s="17" t="e">
        <f t="shared" si="157"/>
        <v>#DIV/0!</v>
      </c>
      <c r="AQ419" s="9" t="e">
        <f t="shared" si="141"/>
        <v>#DIV/0!</v>
      </c>
      <c r="AR419" s="9" t="e">
        <f t="shared" si="142"/>
        <v>#DIV/0!</v>
      </c>
      <c r="AS419" s="9" t="e">
        <f t="shared" si="143"/>
        <v>#DIV/0!</v>
      </c>
    </row>
    <row r="420" spans="2:45" x14ac:dyDescent="0.2">
      <c r="B420" s="15"/>
      <c r="D420" s="16" t="e">
        <f t="shared" si="144"/>
        <v>#DIV/0!</v>
      </c>
      <c r="E420" s="17" t="e">
        <f t="shared" si="145"/>
        <v>#DIV/0!</v>
      </c>
      <c r="G420" s="15"/>
      <c r="I420" s="16" t="e">
        <f t="shared" si="146"/>
        <v>#DIV/0!</v>
      </c>
      <c r="J420" s="17" t="e">
        <f t="shared" si="147"/>
        <v>#DIV/0!</v>
      </c>
      <c r="L420" s="15"/>
      <c r="N420" s="16" t="e">
        <f t="shared" si="148"/>
        <v>#DIV/0!</v>
      </c>
      <c r="O420" s="17" t="e">
        <f t="shared" si="149"/>
        <v>#DIV/0!</v>
      </c>
      <c r="Q420" s="15"/>
      <c r="S420" s="16" t="e">
        <f t="shared" si="150"/>
        <v>#DIV/0!</v>
      </c>
      <c r="T420" s="17" t="e">
        <f t="shared" si="151"/>
        <v>#DIV/0!</v>
      </c>
      <c r="V420" s="15"/>
      <c r="X420" s="16" t="e">
        <f t="shared" si="158"/>
        <v>#DIV/0!</v>
      </c>
      <c r="Y420" s="9">
        <f t="shared" si="140"/>
        <v>3.8361063536163087E-5</v>
      </c>
      <c r="Z420" s="17" t="e">
        <f t="shared" si="152"/>
        <v>#DIV/0!</v>
      </c>
      <c r="AA420" s="17" t="e">
        <f t="shared" si="153"/>
        <v>#DIV/0!</v>
      </c>
      <c r="AB420" s="17" t="e">
        <f t="shared" si="139"/>
        <v>#DIV/0!</v>
      </c>
      <c r="AC420" s="17" t="e">
        <f t="shared" si="139"/>
        <v>#DIV/0!</v>
      </c>
      <c r="AE420" s="15"/>
      <c r="AG420" s="16" t="e">
        <f t="shared" si="154"/>
        <v>#DIV/0!</v>
      </c>
      <c r="AH420" s="17" t="e">
        <f t="shared" si="155"/>
        <v>#DIV/0!</v>
      </c>
      <c r="AK420" s="15"/>
      <c r="AM420" s="16" t="e">
        <f t="shared" si="156"/>
        <v>#DIV/0!</v>
      </c>
      <c r="AN420" s="17" t="e">
        <f t="shared" si="157"/>
        <v>#DIV/0!</v>
      </c>
      <c r="AQ420" s="9" t="e">
        <f t="shared" si="141"/>
        <v>#DIV/0!</v>
      </c>
      <c r="AR420" s="9" t="e">
        <f t="shared" si="142"/>
        <v>#DIV/0!</v>
      </c>
      <c r="AS420" s="9" t="e">
        <f t="shared" si="143"/>
        <v>#DIV/0!</v>
      </c>
    </row>
    <row r="421" spans="2:45" x14ac:dyDescent="0.2">
      <c r="B421" s="15"/>
      <c r="D421" s="16" t="e">
        <f t="shared" si="144"/>
        <v>#DIV/0!</v>
      </c>
      <c r="E421" s="17" t="e">
        <f t="shared" si="145"/>
        <v>#DIV/0!</v>
      </c>
      <c r="G421" s="15"/>
      <c r="I421" s="16" t="e">
        <f t="shared" si="146"/>
        <v>#DIV/0!</v>
      </c>
      <c r="J421" s="17" t="e">
        <f t="shared" si="147"/>
        <v>#DIV/0!</v>
      </c>
      <c r="L421" s="15"/>
      <c r="N421" s="16" t="e">
        <f t="shared" si="148"/>
        <v>#DIV/0!</v>
      </c>
      <c r="O421" s="17" t="e">
        <f t="shared" si="149"/>
        <v>#DIV/0!</v>
      </c>
      <c r="Q421" s="15"/>
      <c r="S421" s="16" t="e">
        <f t="shared" si="150"/>
        <v>#DIV/0!</v>
      </c>
      <c r="T421" s="17" t="e">
        <f t="shared" si="151"/>
        <v>#DIV/0!</v>
      </c>
      <c r="V421" s="15"/>
      <c r="X421" s="16" t="e">
        <f t="shared" si="158"/>
        <v>#DIV/0!</v>
      </c>
      <c r="Y421" s="9">
        <f t="shared" si="140"/>
        <v>3.8361063536163087E-5</v>
      </c>
      <c r="Z421" s="17" t="e">
        <f t="shared" si="152"/>
        <v>#DIV/0!</v>
      </c>
      <c r="AA421" s="17" t="e">
        <f t="shared" si="153"/>
        <v>#DIV/0!</v>
      </c>
      <c r="AB421" s="17" t="e">
        <f t="shared" si="139"/>
        <v>#DIV/0!</v>
      </c>
      <c r="AC421" s="17" t="e">
        <f t="shared" si="139"/>
        <v>#DIV/0!</v>
      </c>
      <c r="AE421" s="15"/>
      <c r="AG421" s="16" t="e">
        <f t="shared" si="154"/>
        <v>#DIV/0!</v>
      </c>
      <c r="AH421" s="17" t="e">
        <f t="shared" si="155"/>
        <v>#DIV/0!</v>
      </c>
      <c r="AK421" s="15"/>
      <c r="AM421" s="16" t="e">
        <f t="shared" si="156"/>
        <v>#DIV/0!</v>
      </c>
      <c r="AN421" s="17" t="e">
        <f t="shared" si="157"/>
        <v>#DIV/0!</v>
      </c>
      <c r="AQ421" s="9" t="e">
        <f t="shared" si="141"/>
        <v>#DIV/0!</v>
      </c>
      <c r="AR421" s="9" t="e">
        <f t="shared" si="142"/>
        <v>#DIV/0!</v>
      </c>
      <c r="AS421" s="9" t="e">
        <f t="shared" si="143"/>
        <v>#DIV/0!</v>
      </c>
    </row>
    <row r="422" spans="2:45" x14ac:dyDescent="0.2">
      <c r="B422" s="15"/>
      <c r="D422" s="16" t="e">
        <f t="shared" si="144"/>
        <v>#DIV/0!</v>
      </c>
      <c r="E422" s="17" t="e">
        <f t="shared" si="145"/>
        <v>#DIV/0!</v>
      </c>
      <c r="G422" s="15"/>
      <c r="I422" s="16" t="e">
        <f t="shared" si="146"/>
        <v>#DIV/0!</v>
      </c>
      <c r="J422" s="17" t="e">
        <f t="shared" si="147"/>
        <v>#DIV/0!</v>
      </c>
      <c r="L422" s="15"/>
      <c r="N422" s="16" t="e">
        <f t="shared" si="148"/>
        <v>#DIV/0!</v>
      </c>
      <c r="O422" s="17" t="e">
        <f t="shared" si="149"/>
        <v>#DIV/0!</v>
      </c>
      <c r="Q422" s="15"/>
      <c r="S422" s="16" t="e">
        <f t="shared" si="150"/>
        <v>#DIV/0!</v>
      </c>
      <c r="T422" s="17" t="e">
        <f t="shared" si="151"/>
        <v>#DIV/0!</v>
      </c>
      <c r="V422" s="15"/>
      <c r="X422" s="16" t="e">
        <f t="shared" si="158"/>
        <v>#DIV/0!</v>
      </c>
      <c r="Y422" s="9">
        <f t="shared" si="140"/>
        <v>3.8361063536163087E-5</v>
      </c>
      <c r="Z422" s="17" t="e">
        <f t="shared" si="152"/>
        <v>#DIV/0!</v>
      </c>
      <c r="AA422" s="17" t="e">
        <f t="shared" si="153"/>
        <v>#DIV/0!</v>
      </c>
      <c r="AB422" s="17" t="e">
        <f t="shared" si="139"/>
        <v>#DIV/0!</v>
      </c>
      <c r="AC422" s="17" t="e">
        <f t="shared" si="139"/>
        <v>#DIV/0!</v>
      </c>
      <c r="AE422" s="15"/>
      <c r="AG422" s="16" t="e">
        <f t="shared" si="154"/>
        <v>#DIV/0!</v>
      </c>
      <c r="AH422" s="17" t="e">
        <f t="shared" si="155"/>
        <v>#DIV/0!</v>
      </c>
      <c r="AK422" s="15"/>
      <c r="AM422" s="16" t="e">
        <f t="shared" si="156"/>
        <v>#DIV/0!</v>
      </c>
      <c r="AN422" s="17" t="e">
        <f t="shared" si="157"/>
        <v>#DIV/0!</v>
      </c>
      <c r="AQ422" s="9" t="e">
        <f t="shared" si="141"/>
        <v>#DIV/0!</v>
      </c>
      <c r="AR422" s="9" t="e">
        <f t="shared" si="142"/>
        <v>#DIV/0!</v>
      </c>
      <c r="AS422" s="9" t="e">
        <f t="shared" si="143"/>
        <v>#DIV/0!</v>
      </c>
    </row>
    <row r="423" spans="2:45" x14ac:dyDescent="0.2">
      <c r="B423" s="15"/>
      <c r="D423" s="16" t="e">
        <f t="shared" si="144"/>
        <v>#DIV/0!</v>
      </c>
      <c r="E423" s="17" t="e">
        <f t="shared" si="145"/>
        <v>#DIV/0!</v>
      </c>
      <c r="G423" s="15"/>
      <c r="I423" s="16" t="e">
        <f t="shared" si="146"/>
        <v>#DIV/0!</v>
      </c>
      <c r="J423" s="17" t="e">
        <f t="shared" si="147"/>
        <v>#DIV/0!</v>
      </c>
      <c r="L423" s="15"/>
      <c r="N423" s="16" t="e">
        <f t="shared" si="148"/>
        <v>#DIV/0!</v>
      </c>
      <c r="O423" s="17" t="e">
        <f t="shared" si="149"/>
        <v>#DIV/0!</v>
      </c>
      <c r="Q423" s="15"/>
      <c r="S423" s="16" t="e">
        <f t="shared" si="150"/>
        <v>#DIV/0!</v>
      </c>
      <c r="T423" s="17" t="e">
        <f t="shared" si="151"/>
        <v>#DIV/0!</v>
      </c>
      <c r="V423" s="15"/>
      <c r="X423" s="16" t="e">
        <f t="shared" si="158"/>
        <v>#DIV/0!</v>
      </c>
      <c r="Y423" s="9">
        <f t="shared" si="140"/>
        <v>3.8361063536163087E-5</v>
      </c>
      <c r="Z423" s="17" t="e">
        <f t="shared" si="152"/>
        <v>#DIV/0!</v>
      </c>
      <c r="AA423" s="17" t="e">
        <f t="shared" si="153"/>
        <v>#DIV/0!</v>
      </c>
      <c r="AB423" s="17" t="e">
        <f t="shared" si="139"/>
        <v>#DIV/0!</v>
      </c>
      <c r="AC423" s="17" t="e">
        <f t="shared" si="139"/>
        <v>#DIV/0!</v>
      </c>
      <c r="AE423" s="15"/>
      <c r="AG423" s="16" t="e">
        <f t="shared" si="154"/>
        <v>#DIV/0!</v>
      </c>
      <c r="AH423" s="17" t="e">
        <f t="shared" si="155"/>
        <v>#DIV/0!</v>
      </c>
      <c r="AK423" s="15"/>
      <c r="AM423" s="16" t="e">
        <f t="shared" si="156"/>
        <v>#DIV/0!</v>
      </c>
      <c r="AN423" s="17" t="e">
        <f t="shared" si="157"/>
        <v>#DIV/0!</v>
      </c>
      <c r="AQ423" s="9" t="e">
        <f t="shared" si="141"/>
        <v>#DIV/0!</v>
      </c>
      <c r="AR423" s="9" t="e">
        <f t="shared" si="142"/>
        <v>#DIV/0!</v>
      </c>
      <c r="AS423" s="9" t="e">
        <f t="shared" si="143"/>
        <v>#DIV/0!</v>
      </c>
    </row>
    <row r="424" spans="2:45" x14ac:dyDescent="0.2">
      <c r="B424" s="15"/>
      <c r="D424" s="16" t="e">
        <f t="shared" si="144"/>
        <v>#DIV/0!</v>
      </c>
      <c r="E424" s="17" t="e">
        <f t="shared" si="145"/>
        <v>#DIV/0!</v>
      </c>
      <c r="G424" s="15"/>
      <c r="I424" s="16" t="e">
        <f t="shared" si="146"/>
        <v>#DIV/0!</v>
      </c>
      <c r="J424" s="17" t="e">
        <f t="shared" si="147"/>
        <v>#DIV/0!</v>
      </c>
      <c r="L424" s="15"/>
      <c r="N424" s="16" t="e">
        <f t="shared" si="148"/>
        <v>#DIV/0!</v>
      </c>
      <c r="O424" s="17" t="e">
        <f t="shared" si="149"/>
        <v>#DIV/0!</v>
      </c>
      <c r="Q424" s="15"/>
      <c r="S424" s="16" t="e">
        <f t="shared" si="150"/>
        <v>#DIV/0!</v>
      </c>
      <c r="T424" s="17" t="e">
        <f t="shared" si="151"/>
        <v>#DIV/0!</v>
      </c>
      <c r="V424" s="15"/>
      <c r="X424" s="16" t="e">
        <f t="shared" si="158"/>
        <v>#DIV/0!</v>
      </c>
      <c r="Y424" s="9">
        <f t="shared" si="140"/>
        <v>3.8361063536163087E-5</v>
      </c>
      <c r="Z424" s="17" t="e">
        <f t="shared" si="152"/>
        <v>#DIV/0!</v>
      </c>
      <c r="AA424" s="17" t="e">
        <f t="shared" si="153"/>
        <v>#DIV/0!</v>
      </c>
      <c r="AB424" s="17" t="e">
        <f t="shared" si="139"/>
        <v>#DIV/0!</v>
      </c>
      <c r="AC424" s="17" t="e">
        <f t="shared" si="139"/>
        <v>#DIV/0!</v>
      </c>
      <c r="AE424" s="15"/>
      <c r="AG424" s="16" t="e">
        <f t="shared" si="154"/>
        <v>#DIV/0!</v>
      </c>
      <c r="AH424" s="17" t="e">
        <f t="shared" si="155"/>
        <v>#DIV/0!</v>
      </c>
      <c r="AK424" s="15"/>
      <c r="AM424" s="16" t="e">
        <f t="shared" si="156"/>
        <v>#DIV/0!</v>
      </c>
      <c r="AN424" s="17" t="e">
        <f t="shared" si="157"/>
        <v>#DIV/0!</v>
      </c>
      <c r="AQ424" s="9" t="e">
        <f t="shared" si="141"/>
        <v>#DIV/0!</v>
      </c>
      <c r="AR424" s="9" t="e">
        <f t="shared" si="142"/>
        <v>#DIV/0!</v>
      </c>
      <c r="AS424" s="9" t="e">
        <f t="shared" si="143"/>
        <v>#DIV/0!</v>
      </c>
    </row>
    <row r="425" spans="2:45" x14ac:dyDescent="0.2">
      <c r="B425" s="15"/>
      <c r="D425" s="16" t="e">
        <f t="shared" si="144"/>
        <v>#DIV/0!</v>
      </c>
      <c r="E425" s="17" t="e">
        <f t="shared" si="145"/>
        <v>#DIV/0!</v>
      </c>
      <c r="G425" s="15"/>
      <c r="I425" s="16" t="e">
        <f t="shared" si="146"/>
        <v>#DIV/0!</v>
      </c>
      <c r="J425" s="17" t="e">
        <f t="shared" si="147"/>
        <v>#DIV/0!</v>
      </c>
      <c r="L425" s="15"/>
      <c r="N425" s="16" t="e">
        <f t="shared" si="148"/>
        <v>#DIV/0!</v>
      </c>
      <c r="O425" s="17" t="e">
        <f t="shared" si="149"/>
        <v>#DIV/0!</v>
      </c>
      <c r="Q425" s="15"/>
      <c r="S425" s="16" t="e">
        <f t="shared" si="150"/>
        <v>#DIV/0!</v>
      </c>
      <c r="T425" s="17" t="e">
        <f t="shared" si="151"/>
        <v>#DIV/0!</v>
      </c>
      <c r="V425" s="15"/>
      <c r="X425" s="16" t="e">
        <f t="shared" si="158"/>
        <v>#DIV/0!</v>
      </c>
      <c r="Y425" s="9">
        <f t="shared" si="140"/>
        <v>3.8361063536163087E-5</v>
      </c>
      <c r="Z425" s="17" t="e">
        <f t="shared" si="152"/>
        <v>#DIV/0!</v>
      </c>
      <c r="AA425" s="17" t="e">
        <f t="shared" si="153"/>
        <v>#DIV/0!</v>
      </c>
      <c r="AB425" s="17" t="e">
        <f t="shared" si="139"/>
        <v>#DIV/0!</v>
      </c>
      <c r="AC425" s="17" t="e">
        <f t="shared" si="139"/>
        <v>#DIV/0!</v>
      </c>
      <c r="AE425" s="15"/>
      <c r="AG425" s="16" t="e">
        <f t="shared" si="154"/>
        <v>#DIV/0!</v>
      </c>
      <c r="AH425" s="17" t="e">
        <f t="shared" si="155"/>
        <v>#DIV/0!</v>
      </c>
      <c r="AK425" s="15"/>
      <c r="AM425" s="16" t="e">
        <f t="shared" si="156"/>
        <v>#DIV/0!</v>
      </c>
      <c r="AN425" s="17" t="e">
        <f t="shared" si="157"/>
        <v>#DIV/0!</v>
      </c>
      <c r="AQ425" s="9" t="e">
        <f t="shared" si="141"/>
        <v>#DIV/0!</v>
      </c>
      <c r="AR425" s="9" t="e">
        <f t="shared" si="142"/>
        <v>#DIV/0!</v>
      </c>
      <c r="AS425" s="9" t="e">
        <f t="shared" si="143"/>
        <v>#DIV/0!</v>
      </c>
    </row>
    <row r="426" spans="2:45" x14ac:dyDescent="0.2">
      <c r="B426" s="15"/>
      <c r="D426" s="16" t="e">
        <f t="shared" si="144"/>
        <v>#DIV/0!</v>
      </c>
      <c r="E426" s="17" t="e">
        <f t="shared" si="145"/>
        <v>#DIV/0!</v>
      </c>
      <c r="G426" s="15"/>
      <c r="I426" s="16" t="e">
        <f t="shared" si="146"/>
        <v>#DIV/0!</v>
      </c>
      <c r="J426" s="17" t="e">
        <f t="shared" si="147"/>
        <v>#DIV/0!</v>
      </c>
      <c r="L426" s="15"/>
      <c r="N426" s="16" t="e">
        <f t="shared" si="148"/>
        <v>#DIV/0!</v>
      </c>
      <c r="O426" s="17" t="e">
        <f t="shared" si="149"/>
        <v>#DIV/0!</v>
      </c>
      <c r="Q426" s="15"/>
      <c r="S426" s="16" t="e">
        <f t="shared" si="150"/>
        <v>#DIV/0!</v>
      </c>
      <c r="T426" s="17" t="e">
        <f t="shared" si="151"/>
        <v>#DIV/0!</v>
      </c>
      <c r="V426" s="15"/>
      <c r="X426" s="16" t="e">
        <f t="shared" si="158"/>
        <v>#DIV/0!</v>
      </c>
      <c r="Y426" s="9">
        <f t="shared" si="140"/>
        <v>3.8361063536163087E-5</v>
      </c>
      <c r="Z426" s="17" t="e">
        <f t="shared" si="152"/>
        <v>#DIV/0!</v>
      </c>
      <c r="AA426" s="17" t="e">
        <f t="shared" si="153"/>
        <v>#DIV/0!</v>
      </c>
      <c r="AB426" s="17" t="e">
        <f t="shared" si="139"/>
        <v>#DIV/0!</v>
      </c>
      <c r="AC426" s="17" t="e">
        <f t="shared" si="139"/>
        <v>#DIV/0!</v>
      </c>
      <c r="AE426" s="15"/>
      <c r="AG426" s="16" t="e">
        <f t="shared" si="154"/>
        <v>#DIV/0!</v>
      </c>
      <c r="AH426" s="17" t="e">
        <f t="shared" si="155"/>
        <v>#DIV/0!</v>
      </c>
      <c r="AK426" s="15"/>
      <c r="AM426" s="16" t="e">
        <f t="shared" si="156"/>
        <v>#DIV/0!</v>
      </c>
      <c r="AN426" s="17" t="e">
        <f t="shared" si="157"/>
        <v>#DIV/0!</v>
      </c>
      <c r="AQ426" s="9" t="e">
        <f t="shared" si="141"/>
        <v>#DIV/0!</v>
      </c>
      <c r="AR426" s="9" t="e">
        <f t="shared" si="142"/>
        <v>#DIV/0!</v>
      </c>
      <c r="AS426" s="9" t="e">
        <f t="shared" si="143"/>
        <v>#DIV/0!</v>
      </c>
    </row>
    <row r="427" spans="2:45" x14ac:dyDescent="0.2">
      <c r="B427" s="15"/>
      <c r="D427" s="16" t="e">
        <f t="shared" si="144"/>
        <v>#DIV/0!</v>
      </c>
      <c r="E427" s="17" t="e">
        <f t="shared" si="145"/>
        <v>#DIV/0!</v>
      </c>
      <c r="G427" s="15"/>
      <c r="I427" s="16" t="e">
        <f t="shared" si="146"/>
        <v>#DIV/0!</v>
      </c>
      <c r="J427" s="17" t="e">
        <f t="shared" si="147"/>
        <v>#DIV/0!</v>
      </c>
      <c r="L427" s="15"/>
      <c r="N427" s="16" t="e">
        <f t="shared" si="148"/>
        <v>#DIV/0!</v>
      </c>
      <c r="O427" s="17" t="e">
        <f t="shared" si="149"/>
        <v>#DIV/0!</v>
      </c>
      <c r="Q427" s="15"/>
      <c r="S427" s="16" t="e">
        <f t="shared" si="150"/>
        <v>#DIV/0!</v>
      </c>
      <c r="T427" s="17" t="e">
        <f t="shared" si="151"/>
        <v>#DIV/0!</v>
      </c>
      <c r="V427" s="15"/>
      <c r="X427" s="16" t="e">
        <f t="shared" si="158"/>
        <v>#DIV/0!</v>
      </c>
      <c r="Y427" s="9">
        <f t="shared" si="140"/>
        <v>3.8361063536163087E-5</v>
      </c>
      <c r="Z427" s="17" t="e">
        <f t="shared" si="152"/>
        <v>#DIV/0!</v>
      </c>
      <c r="AA427" s="17" t="e">
        <f t="shared" si="153"/>
        <v>#DIV/0!</v>
      </c>
      <c r="AB427" s="17" t="e">
        <f t="shared" si="139"/>
        <v>#DIV/0!</v>
      </c>
      <c r="AC427" s="17" t="e">
        <f t="shared" si="139"/>
        <v>#DIV/0!</v>
      </c>
      <c r="AE427" s="15"/>
      <c r="AG427" s="16" t="e">
        <f t="shared" si="154"/>
        <v>#DIV/0!</v>
      </c>
      <c r="AH427" s="17" t="e">
        <f t="shared" si="155"/>
        <v>#DIV/0!</v>
      </c>
      <c r="AK427" s="15"/>
      <c r="AM427" s="16" t="e">
        <f t="shared" si="156"/>
        <v>#DIV/0!</v>
      </c>
      <c r="AN427" s="17" t="e">
        <f t="shared" si="157"/>
        <v>#DIV/0!</v>
      </c>
      <c r="AQ427" s="9" t="e">
        <f t="shared" si="141"/>
        <v>#DIV/0!</v>
      </c>
      <c r="AR427" s="9" t="e">
        <f t="shared" si="142"/>
        <v>#DIV/0!</v>
      </c>
      <c r="AS427" s="9" t="e">
        <f t="shared" si="143"/>
        <v>#DIV/0!</v>
      </c>
    </row>
    <row r="428" spans="2:45" x14ac:dyDescent="0.2">
      <c r="B428" s="15"/>
      <c r="D428" s="16" t="e">
        <f t="shared" si="144"/>
        <v>#DIV/0!</v>
      </c>
      <c r="E428" s="17" t="e">
        <f t="shared" si="145"/>
        <v>#DIV/0!</v>
      </c>
      <c r="G428" s="15"/>
      <c r="I428" s="16" t="e">
        <f t="shared" si="146"/>
        <v>#DIV/0!</v>
      </c>
      <c r="J428" s="17" t="e">
        <f t="shared" si="147"/>
        <v>#DIV/0!</v>
      </c>
      <c r="L428" s="15"/>
      <c r="N428" s="16" t="e">
        <f t="shared" si="148"/>
        <v>#DIV/0!</v>
      </c>
      <c r="O428" s="17" t="e">
        <f t="shared" si="149"/>
        <v>#DIV/0!</v>
      </c>
      <c r="Q428" s="15"/>
      <c r="S428" s="16" t="e">
        <f t="shared" si="150"/>
        <v>#DIV/0!</v>
      </c>
      <c r="T428" s="17" t="e">
        <f t="shared" si="151"/>
        <v>#DIV/0!</v>
      </c>
      <c r="V428" s="15"/>
      <c r="X428" s="16" t="e">
        <f t="shared" si="158"/>
        <v>#DIV/0!</v>
      </c>
      <c r="Y428" s="9">
        <f t="shared" si="140"/>
        <v>3.8361063536163087E-5</v>
      </c>
      <c r="Z428" s="17" t="e">
        <f t="shared" si="152"/>
        <v>#DIV/0!</v>
      </c>
      <c r="AA428" s="17" t="e">
        <f t="shared" si="153"/>
        <v>#DIV/0!</v>
      </c>
      <c r="AB428" s="17" t="e">
        <f t="shared" si="139"/>
        <v>#DIV/0!</v>
      </c>
      <c r="AC428" s="17" t="e">
        <f t="shared" si="139"/>
        <v>#DIV/0!</v>
      </c>
      <c r="AE428" s="15"/>
      <c r="AG428" s="16" t="e">
        <f t="shared" si="154"/>
        <v>#DIV/0!</v>
      </c>
      <c r="AH428" s="17" t="e">
        <f t="shared" si="155"/>
        <v>#DIV/0!</v>
      </c>
      <c r="AK428" s="15"/>
      <c r="AM428" s="16" t="e">
        <f t="shared" si="156"/>
        <v>#DIV/0!</v>
      </c>
      <c r="AN428" s="17" t="e">
        <f t="shared" si="157"/>
        <v>#DIV/0!</v>
      </c>
    </row>
    <row r="429" spans="2:45" x14ac:dyDescent="0.2">
      <c r="B429" s="15"/>
      <c r="D429" s="16" t="e">
        <f t="shared" si="144"/>
        <v>#DIV/0!</v>
      </c>
      <c r="E429" s="17" t="e">
        <f t="shared" si="145"/>
        <v>#DIV/0!</v>
      </c>
      <c r="G429" s="15"/>
      <c r="I429" s="16" t="e">
        <f t="shared" si="146"/>
        <v>#DIV/0!</v>
      </c>
      <c r="J429" s="17" t="e">
        <f t="shared" si="147"/>
        <v>#DIV/0!</v>
      </c>
      <c r="L429" s="15"/>
      <c r="N429" s="16" t="e">
        <f t="shared" si="148"/>
        <v>#DIV/0!</v>
      </c>
      <c r="O429" s="17" t="e">
        <f t="shared" si="149"/>
        <v>#DIV/0!</v>
      </c>
      <c r="Q429" s="15"/>
      <c r="S429" s="16" t="e">
        <f t="shared" si="150"/>
        <v>#DIV/0!</v>
      </c>
      <c r="T429" s="17" t="e">
        <f t="shared" si="151"/>
        <v>#DIV/0!</v>
      </c>
      <c r="V429" s="15"/>
      <c r="X429" s="16" t="e">
        <f t="shared" si="158"/>
        <v>#DIV/0!</v>
      </c>
      <c r="Y429" s="9">
        <f t="shared" si="140"/>
        <v>3.8361063536163087E-5</v>
      </c>
      <c r="Z429" s="17" t="e">
        <f t="shared" si="152"/>
        <v>#DIV/0!</v>
      </c>
      <c r="AA429" s="17" t="e">
        <f t="shared" si="153"/>
        <v>#DIV/0!</v>
      </c>
      <c r="AB429" s="17" t="e">
        <f t="shared" si="139"/>
        <v>#DIV/0!</v>
      </c>
      <c r="AC429" s="17" t="e">
        <f t="shared" si="139"/>
        <v>#DIV/0!</v>
      </c>
      <c r="AE429" s="15"/>
      <c r="AG429" s="16" t="e">
        <f t="shared" si="154"/>
        <v>#DIV/0!</v>
      </c>
      <c r="AH429" s="17" t="e">
        <f t="shared" si="155"/>
        <v>#DIV/0!</v>
      </c>
      <c r="AK429" s="15"/>
      <c r="AM429" s="16" t="e">
        <f t="shared" si="156"/>
        <v>#DIV/0!</v>
      </c>
      <c r="AN429" s="17" t="e">
        <f t="shared" si="157"/>
        <v>#DIV/0!</v>
      </c>
    </row>
    <row r="430" spans="2:45" x14ac:dyDescent="0.2">
      <c r="B430" s="15"/>
      <c r="D430" s="16" t="e">
        <f t="shared" si="144"/>
        <v>#DIV/0!</v>
      </c>
      <c r="E430" s="17" t="e">
        <f t="shared" si="145"/>
        <v>#DIV/0!</v>
      </c>
      <c r="G430" s="15"/>
      <c r="I430" s="16" t="e">
        <f t="shared" si="146"/>
        <v>#DIV/0!</v>
      </c>
      <c r="J430" s="17" t="e">
        <f t="shared" si="147"/>
        <v>#DIV/0!</v>
      </c>
      <c r="L430" s="15"/>
      <c r="N430" s="16" t="e">
        <f t="shared" si="148"/>
        <v>#DIV/0!</v>
      </c>
      <c r="O430" s="17" t="e">
        <f t="shared" si="149"/>
        <v>#DIV/0!</v>
      </c>
      <c r="Q430" s="15"/>
      <c r="S430" s="16" t="e">
        <f t="shared" si="150"/>
        <v>#DIV/0!</v>
      </c>
      <c r="T430" s="17" t="e">
        <f t="shared" si="151"/>
        <v>#DIV/0!</v>
      </c>
      <c r="V430" s="15"/>
      <c r="X430" s="16" t="e">
        <f t="shared" si="158"/>
        <v>#DIV/0!</v>
      </c>
      <c r="Y430" s="9">
        <f t="shared" si="140"/>
        <v>3.8361063536163087E-5</v>
      </c>
      <c r="Z430" s="17" t="e">
        <f t="shared" si="152"/>
        <v>#DIV/0!</v>
      </c>
      <c r="AA430" s="17" t="e">
        <f t="shared" si="153"/>
        <v>#DIV/0!</v>
      </c>
      <c r="AB430" s="17" t="e">
        <f t="shared" si="139"/>
        <v>#DIV/0!</v>
      </c>
      <c r="AC430" s="17" t="e">
        <f t="shared" si="139"/>
        <v>#DIV/0!</v>
      </c>
      <c r="AE430" s="15"/>
      <c r="AG430" s="16" t="e">
        <f t="shared" si="154"/>
        <v>#DIV/0!</v>
      </c>
      <c r="AH430" s="17" t="e">
        <f t="shared" si="155"/>
        <v>#DIV/0!</v>
      </c>
      <c r="AK430" s="15"/>
      <c r="AM430" s="16" t="e">
        <f t="shared" si="156"/>
        <v>#DIV/0!</v>
      </c>
      <c r="AN430" s="17" t="e">
        <f t="shared" si="157"/>
        <v>#DIV/0!</v>
      </c>
    </row>
    <row r="431" spans="2:45" x14ac:dyDescent="0.2">
      <c r="B431" s="15"/>
      <c r="D431" s="16" t="e">
        <f t="shared" si="144"/>
        <v>#DIV/0!</v>
      </c>
      <c r="E431" s="17" t="e">
        <f t="shared" si="145"/>
        <v>#DIV/0!</v>
      </c>
      <c r="G431" s="15"/>
      <c r="I431" s="16" t="e">
        <f t="shared" si="146"/>
        <v>#DIV/0!</v>
      </c>
      <c r="J431" s="17" t="e">
        <f t="shared" si="147"/>
        <v>#DIV/0!</v>
      </c>
      <c r="L431" s="15"/>
      <c r="N431" s="16" t="e">
        <f t="shared" si="148"/>
        <v>#DIV/0!</v>
      </c>
      <c r="O431" s="17" t="e">
        <f t="shared" si="149"/>
        <v>#DIV/0!</v>
      </c>
      <c r="Q431" s="15"/>
      <c r="S431" s="16" t="e">
        <f t="shared" si="150"/>
        <v>#DIV/0!</v>
      </c>
      <c r="T431" s="17" t="e">
        <f t="shared" si="151"/>
        <v>#DIV/0!</v>
      </c>
      <c r="V431" s="15"/>
      <c r="X431" s="16" t="e">
        <f t="shared" si="158"/>
        <v>#DIV/0!</v>
      </c>
      <c r="Y431" s="9">
        <f t="shared" si="140"/>
        <v>3.8361063536163087E-5</v>
      </c>
      <c r="Z431" s="17" t="e">
        <f t="shared" si="152"/>
        <v>#DIV/0!</v>
      </c>
      <c r="AA431" s="17" t="e">
        <f t="shared" si="153"/>
        <v>#DIV/0!</v>
      </c>
      <c r="AB431" s="17" t="e">
        <f t="shared" si="139"/>
        <v>#DIV/0!</v>
      </c>
      <c r="AC431" s="17" t="e">
        <f t="shared" si="139"/>
        <v>#DIV/0!</v>
      </c>
      <c r="AE431" s="15"/>
      <c r="AG431" s="16" t="e">
        <f t="shared" si="154"/>
        <v>#DIV/0!</v>
      </c>
      <c r="AH431" s="17" t="e">
        <f t="shared" si="155"/>
        <v>#DIV/0!</v>
      </c>
      <c r="AK431" s="15"/>
      <c r="AM431" s="16" t="e">
        <f t="shared" si="156"/>
        <v>#DIV/0!</v>
      </c>
      <c r="AN431" s="17" t="e">
        <f t="shared" si="157"/>
        <v>#DIV/0!</v>
      </c>
    </row>
    <row r="432" spans="2:45" x14ac:dyDescent="0.2">
      <c r="B432" s="15"/>
      <c r="D432" s="16" t="e">
        <f t="shared" si="144"/>
        <v>#DIV/0!</v>
      </c>
      <c r="E432" s="17" t="e">
        <f t="shared" si="145"/>
        <v>#DIV/0!</v>
      </c>
      <c r="G432" s="15"/>
      <c r="I432" s="16" t="e">
        <f t="shared" si="146"/>
        <v>#DIV/0!</v>
      </c>
      <c r="J432" s="17" t="e">
        <f t="shared" si="147"/>
        <v>#DIV/0!</v>
      </c>
      <c r="L432" s="15"/>
      <c r="N432" s="16" t="e">
        <f t="shared" si="148"/>
        <v>#DIV/0!</v>
      </c>
      <c r="O432" s="17" t="e">
        <f t="shared" si="149"/>
        <v>#DIV/0!</v>
      </c>
      <c r="Q432" s="15"/>
      <c r="S432" s="16" t="e">
        <f t="shared" si="150"/>
        <v>#DIV/0!</v>
      </c>
      <c r="T432" s="17" t="e">
        <f t="shared" si="151"/>
        <v>#DIV/0!</v>
      </c>
      <c r="V432" s="15"/>
      <c r="X432" s="16" t="e">
        <f t="shared" si="158"/>
        <v>#DIV/0!</v>
      </c>
      <c r="Y432" s="9">
        <f t="shared" si="140"/>
        <v>3.8361063536163087E-5</v>
      </c>
      <c r="Z432" s="17" t="e">
        <f t="shared" si="152"/>
        <v>#DIV/0!</v>
      </c>
      <c r="AA432" s="17" t="e">
        <f t="shared" si="153"/>
        <v>#DIV/0!</v>
      </c>
      <c r="AB432" s="17" t="e">
        <f t="shared" si="139"/>
        <v>#DIV/0!</v>
      </c>
      <c r="AC432" s="17" t="e">
        <f t="shared" si="139"/>
        <v>#DIV/0!</v>
      </c>
      <c r="AE432" s="15"/>
      <c r="AG432" s="16" t="e">
        <f t="shared" si="154"/>
        <v>#DIV/0!</v>
      </c>
      <c r="AH432" s="17" t="e">
        <f t="shared" si="155"/>
        <v>#DIV/0!</v>
      </c>
      <c r="AK432" s="15"/>
      <c r="AM432" s="16" t="e">
        <f t="shared" si="156"/>
        <v>#DIV/0!</v>
      </c>
      <c r="AN432" s="17" t="e">
        <f t="shared" si="157"/>
        <v>#DIV/0!</v>
      </c>
    </row>
    <row r="433" spans="2:40" x14ac:dyDescent="0.2">
      <c r="B433" s="15"/>
      <c r="D433" s="16" t="e">
        <f t="shared" si="144"/>
        <v>#DIV/0!</v>
      </c>
      <c r="E433" s="17" t="e">
        <f t="shared" si="145"/>
        <v>#DIV/0!</v>
      </c>
      <c r="G433" s="15"/>
      <c r="I433" s="16" t="e">
        <f t="shared" si="146"/>
        <v>#DIV/0!</v>
      </c>
      <c r="J433" s="17" t="e">
        <f t="shared" si="147"/>
        <v>#DIV/0!</v>
      </c>
      <c r="L433" s="15"/>
      <c r="N433" s="16" t="e">
        <f t="shared" si="148"/>
        <v>#DIV/0!</v>
      </c>
      <c r="O433" s="17" t="e">
        <f t="shared" si="149"/>
        <v>#DIV/0!</v>
      </c>
      <c r="Q433" s="15"/>
      <c r="S433" s="16" t="e">
        <f t="shared" si="150"/>
        <v>#DIV/0!</v>
      </c>
      <c r="T433" s="17" t="e">
        <f t="shared" si="151"/>
        <v>#DIV/0!</v>
      </c>
      <c r="V433" s="15"/>
      <c r="X433" s="16" t="e">
        <f t="shared" si="158"/>
        <v>#DIV/0!</v>
      </c>
      <c r="Y433" s="9">
        <f t="shared" si="140"/>
        <v>3.8361063536163087E-5</v>
      </c>
      <c r="Z433" s="17" t="e">
        <f t="shared" si="152"/>
        <v>#DIV/0!</v>
      </c>
      <c r="AA433" s="17" t="e">
        <f t="shared" si="153"/>
        <v>#DIV/0!</v>
      </c>
      <c r="AB433" s="17" t="e">
        <f t="shared" si="139"/>
        <v>#DIV/0!</v>
      </c>
      <c r="AC433" s="17" t="e">
        <f t="shared" si="139"/>
        <v>#DIV/0!</v>
      </c>
      <c r="AE433" s="15"/>
      <c r="AG433" s="16" t="e">
        <f t="shared" si="154"/>
        <v>#DIV/0!</v>
      </c>
      <c r="AH433" s="17" t="e">
        <f t="shared" si="155"/>
        <v>#DIV/0!</v>
      </c>
      <c r="AK433" s="15"/>
      <c r="AM433" s="16" t="e">
        <f t="shared" si="156"/>
        <v>#DIV/0!</v>
      </c>
      <c r="AN433" s="17" t="e">
        <f t="shared" si="157"/>
        <v>#DIV/0!</v>
      </c>
    </row>
    <row r="434" spans="2:40" x14ac:dyDescent="0.2">
      <c r="B434" s="15"/>
      <c r="D434" s="16" t="e">
        <f t="shared" si="144"/>
        <v>#DIV/0!</v>
      </c>
      <c r="E434" s="17" t="e">
        <f t="shared" si="145"/>
        <v>#DIV/0!</v>
      </c>
      <c r="G434" s="15"/>
      <c r="I434" s="16" t="e">
        <f t="shared" si="146"/>
        <v>#DIV/0!</v>
      </c>
      <c r="J434" s="17" t="e">
        <f t="shared" si="147"/>
        <v>#DIV/0!</v>
      </c>
      <c r="L434" s="15"/>
      <c r="N434" s="16" t="e">
        <f t="shared" si="148"/>
        <v>#DIV/0!</v>
      </c>
      <c r="O434" s="17" t="e">
        <f t="shared" si="149"/>
        <v>#DIV/0!</v>
      </c>
      <c r="Q434" s="15"/>
      <c r="S434" s="16" t="e">
        <f t="shared" si="150"/>
        <v>#DIV/0!</v>
      </c>
      <c r="T434" s="17" t="e">
        <f t="shared" si="151"/>
        <v>#DIV/0!</v>
      </c>
      <c r="V434" s="15"/>
      <c r="X434" s="16" t="e">
        <f t="shared" si="158"/>
        <v>#DIV/0!</v>
      </c>
      <c r="Y434" s="9">
        <f t="shared" si="140"/>
        <v>3.8361063536163087E-5</v>
      </c>
      <c r="Z434" s="17" t="e">
        <f t="shared" si="152"/>
        <v>#DIV/0!</v>
      </c>
      <c r="AA434" s="17" t="e">
        <f t="shared" si="153"/>
        <v>#DIV/0!</v>
      </c>
      <c r="AB434" s="17" t="e">
        <f t="shared" si="139"/>
        <v>#DIV/0!</v>
      </c>
      <c r="AC434" s="17" t="e">
        <f t="shared" si="139"/>
        <v>#DIV/0!</v>
      </c>
      <c r="AE434" s="15"/>
      <c r="AG434" s="16" t="e">
        <f t="shared" si="154"/>
        <v>#DIV/0!</v>
      </c>
      <c r="AH434" s="17" t="e">
        <f t="shared" si="155"/>
        <v>#DIV/0!</v>
      </c>
      <c r="AK434" s="15"/>
      <c r="AM434" s="16" t="e">
        <f t="shared" si="156"/>
        <v>#DIV/0!</v>
      </c>
      <c r="AN434" s="17" t="e">
        <f t="shared" si="157"/>
        <v>#DIV/0!</v>
      </c>
    </row>
    <row r="435" spans="2:40" x14ac:dyDescent="0.2">
      <c r="B435" s="15"/>
      <c r="D435" s="16" t="e">
        <f t="shared" si="144"/>
        <v>#DIV/0!</v>
      </c>
      <c r="E435" s="17" t="e">
        <f t="shared" si="145"/>
        <v>#DIV/0!</v>
      </c>
      <c r="G435" s="15"/>
      <c r="I435" s="16" t="e">
        <f t="shared" si="146"/>
        <v>#DIV/0!</v>
      </c>
      <c r="J435" s="17" t="e">
        <f t="shared" si="147"/>
        <v>#DIV/0!</v>
      </c>
      <c r="L435" s="15"/>
      <c r="N435" s="16" t="e">
        <f t="shared" si="148"/>
        <v>#DIV/0!</v>
      </c>
      <c r="O435" s="17" t="e">
        <f t="shared" si="149"/>
        <v>#DIV/0!</v>
      </c>
      <c r="Q435" s="15"/>
      <c r="S435" s="16" t="e">
        <f t="shared" si="150"/>
        <v>#DIV/0!</v>
      </c>
      <c r="T435" s="17" t="e">
        <f t="shared" si="151"/>
        <v>#DIV/0!</v>
      </c>
      <c r="V435" s="15"/>
      <c r="X435" s="16" t="e">
        <f t="shared" si="158"/>
        <v>#DIV/0!</v>
      </c>
      <c r="Y435" s="9">
        <f t="shared" si="140"/>
        <v>3.8361063536163087E-5</v>
      </c>
      <c r="Z435" s="17" t="e">
        <f t="shared" si="152"/>
        <v>#DIV/0!</v>
      </c>
      <c r="AA435" s="17" t="e">
        <f t="shared" si="153"/>
        <v>#DIV/0!</v>
      </c>
      <c r="AB435" s="17" t="e">
        <f t="shared" si="139"/>
        <v>#DIV/0!</v>
      </c>
      <c r="AC435" s="17" t="e">
        <f t="shared" si="139"/>
        <v>#DIV/0!</v>
      </c>
      <c r="AE435" s="15"/>
      <c r="AG435" s="16" t="e">
        <f t="shared" si="154"/>
        <v>#DIV/0!</v>
      </c>
      <c r="AH435" s="17" t="e">
        <f t="shared" si="155"/>
        <v>#DIV/0!</v>
      </c>
      <c r="AK435" s="15"/>
      <c r="AM435" s="16" t="e">
        <f t="shared" si="156"/>
        <v>#DIV/0!</v>
      </c>
      <c r="AN435" s="17" t="e">
        <f t="shared" si="157"/>
        <v>#DIV/0!</v>
      </c>
    </row>
    <row r="436" spans="2:40" x14ac:dyDescent="0.2">
      <c r="B436" s="15"/>
      <c r="D436" s="16" t="e">
        <f t="shared" si="144"/>
        <v>#DIV/0!</v>
      </c>
      <c r="E436" s="17" t="e">
        <f t="shared" si="145"/>
        <v>#DIV/0!</v>
      </c>
      <c r="G436" s="15"/>
      <c r="I436" s="16" t="e">
        <f t="shared" si="146"/>
        <v>#DIV/0!</v>
      </c>
      <c r="J436" s="17" t="e">
        <f t="shared" si="147"/>
        <v>#DIV/0!</v>
      </c>
      <c r="L436" s="15"/>
      <c r="N436" s="16" t="e">
        <f t="shared" si="148"/>
        <v>#DIV/0!</v>
      </c>
      <c r="O436" s="17" t="e">
        <f t="shared" si="149"/>
        <v>#DIV/0!</v>
      </c>
      <c r="Q436" s="15"/>
      <c r="S436" s="16" t="e">
        <f t="shared" si="150"/>
        <v>#DIV/0!</v>
      </c>
      <c r="T436" s="17" t="e">
        <f t="shared" si="151"/>
        <v>#DIV/0!</v>
      </c>
      <c r="V436" s="15"/>
      <c r="X436" s="16" t="e">
        <f t="shared" si="158"/>
        <v>#DIV/0!</v>
      </c>
      <c r="Y436" s="9">
        <f t="shared" si="140"/>
        <v>3.8361063536163087E-5</v>
      </c>
      <c r="Z436" s="17" t="e">
        <f t="shared" si="152"/>
        <v>#DIV/0!</v>
      </c>
      <c r="AA436" s="17" t="e">
        <f t="shared" si="153"/>
        <v>#DIV/0!</v>
      </c>
      <c r="AB436" s="17" t="e">
        <f t="shared" si="139"/>
        <v>#DIV/0!</v>
      </c>
      <c r="AC436" s="17" t="e">
        <f t="shared" si="139"/>
        <v>#DIV/0!</v>
      </c>
      <c r="AE436" s="15"/>
      <c r="AG436" s="16" t="e">
        <f t="shared" si="154"/>
        <v>#DIV/0!</v>
      </c>
      <c r="AH436" s="17" t="e">
        <f t="shared" si="155"/>
        <v>#DIV/0!</v>
      </c>
      <c r="AK436" s="15"/>
      <c r="AM436" s="16" t="e">
        <f t="shared" si="156"/>
        <v>#DIV/0!</v>
      </c>
      <c r="AN436" s="17" t="e">
        <f t="shared" si="157"/>
        <v>#DIV/0!</v>
      </c>
    </row>
    <row r="437" spans="2:40" x14ac:dyDescent="0.2">
      <c r="B437" s="15"/>
      <c r="D437" s="16" t="e">
        <f t="shared" si="144"/>
        <v>#DIV/0!</v>
      </c>
      <c r="E437" s="17" t="e">
        <f t="shared" si="145"/>
        <v>#DIV/0!</v>
      </c>
      <c r="G437" s="15"/>
      <c r="I437" s="16" t="e">
        <f t="shared" si="146"/>
        <v>#DIV/0!</v>
      </c>
      <c r="J437" s="17" t="e">
        <f t="shared" si="147"/>
        <v>#DIV/0!</v>
      </c>
      <c r="L437" s="15"/>
      <c r="N437" s="16" t="e">
        <f t="shared" si="148"/>
        <v>#DIV/0!</v>
      </c>
      <c r="O437" s="17" t="e">
        <f t="shared" si="149"/>
        <v>#DIV/0!</v>
      </c>
      <c r="Q437" s="15"/>
      <c r="S437" s="16" t="e">
        <f t="shared" si="150"/>
        <v>#DIV/0!</v>
      </c>
      <c r="T437" s="17" t="e">
        <f t="shared" si="151"/>
        <v>#DIV/0!</v>
      </c>
      <c r="V437" s="15"/>
      <c r="X437" s="16" t="e">
        <f t="shared" si="158"/>
        <v>#DIV/0!</v>
      </c>
      <c r="Y437" s="9">
        <f t="shared" si="140"/>
        <v>3.8361063536163087E-5</v>
      </c>
      <c r="Z437" s="17" t="e">
        <f t="shared" si="152"/>
        <v>#DIV/0!</v>
      </c>
      <c r="AA437" s="17" t="e">
        <f t="shared" si="153"/>
        <v>#DIV/0!</v>
      </c>
      <c r="AB437" s="17" t="e">
        <f t="shared" si="139"/>
        <v>#DIV/0!</v>
      </c>
      <c r="AC437" s="17" t="e">
        <f t="shared" si="139"/>
        <v>#DIV/0!</v>
      </c>
      <c r="AE437" s="15"/>
      <c r="AG437" s="16" t="e">
        <f t="shared" si="154"/>
        <v>#DIV/0!</v>
      </c>
      <c r="AH437" s="17" t="e">
        <f t="shared" si="155"/>
        <v>#DIV/0!</v>
      </c>
      <c r="AK437" s="15"/>
      <c r="AM437" s="16" t="e">
        <f t="shared" si="156"/>
        <v>#DIV/0!</v>
      </c>
      <c r="AN437" s="17" t="e">
        <f t="shared" si="157"/>
        <v>#DIV/0!</v>
      </c>
    </row>
    <row r="438" spans="2:40" x14ac:dyDescent="0.2">
      <c r="B438" s="15"/>
      <c r="D438" s="16" t="e">
        <f t="shared" si="144"/>
        <v>#DIV/0!</v>
      </c>
      <c r="E438" s="17" t="e">
        <f t="shared" si="145"/>
        <v>#DIV/0!</v>
      </c>
      <c r="G438" s="15"/>
      <c r="I438" s="16" t="e">
        <f t="shared" si="146"/>
        <v>#DIV/0!</v>
      </c>
      <c r="J438" s="17" t="e">
        <f t="shared" si="147"/>
        <v>#DIV/0!</v>
      </c>
      <c r="L438" s="15"/>
      <c r="N438" s="16" t="e">
        <f t="shared" si="148"/>
        <v>#DIV/0!</v>
      </c>
      <c r="O438" s="17" t="e">
        <f t="shared" si="149"/>
        <v>#DIV/0!</v>
      </c>
      <c r="Q438" s="15"/>
      <c r="S438" s="16" t="e">
        <f t="shared" si="150"/>
        <v>#DIV/0!</v>
      </c>
      <c r="T438" s="17" t="e">
        <f t="shared" si="151"/>
        <v>#DIV/0!</v>
      </c>
      <c r="V438" s="15"/>
      <c r="X438" s="16" t="e">
        <f t="shared" si="158"/>
        <v>#DIV/0!</v>
      </c>
      <c r="Y438" s="9">
        <f t="shared" si="140"/>
        <v>3.8361063536163087E-5</v>
      </c>
      <c r="Z438" s="17" t="e">
        <f t="shared" si="152"/>
        <v>#DIV/0!</v>
      </c>
      <c r="AA438" s="17" t="e">
        <f t="shared" si="153"/>
        <v>#DIV/0!</v>
      </c>
      <c r="AB438" s="17" t="e">
        <f t="shared" si="139"/>
        <v>#DIV/0!</v>
      </c>
      <c r="AC438" s="17" t="e">
        <f t="shared" si="139"/>
        <v>#DIV/0!</v>
      </c>
      <c r="AE438" s="15"/>
      <c r="AG438" s="16" t="e">
        <f t="shared" si="154"/>
        <v>#DIV/0!</v>
      </c>
      <c r="AH438" s="17" t="e">
        <f t="shared" si="155"/>
        <v>#DIV/0!</v>
      </c>
      <c r="AK438" s="15"/>
      <c r="AM438" s="16" t="e">
        <f t="shared" si="156"/>
        <v>#DIV/0!</v>
      </c>
      <c r="AN438" s="17" t="e">
        <f t="shared" si="157"/>
        <v>#DIV/0!</v>
      </c>
    </row>
  </sheetData>
  <autoFilter ref="BJ17:BL25" xr:uid="{00000000-0009-0000-0000-000006000000}">
    <sortState ref="BJ18:BL25">
      <sortCondition descending="1" ref="BK17:BK25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YTD</vt:lpstr>
      <vt:lpstr>12M</vt:lpstr>
      <vt:lpstr>Hoja2</vt:lpstr>
      <vt:lpstr>Retornos Diarios Series</vt:lpstr>
      <vt:lpstr>Hoja1</vt:lpstr>
      <vt:lpstr>YTD (2)</vt:lpstr>
      <vt:lpstr>12M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Pablo Araujo Guerra</dc:creator>
  <cp:lastModifiedBy>Fernando Suarez B.</cp:lastModifiedBy>
  <dcterms:created xsi:type="dcterms:W3CDTF">2016-06-29T18:08:03Z</dcterms:created>
  <dcterms:modified xsi:type="dcterms:W3CDTF">2018-03-06T21:14:07Z</dcterms:modified>
</cp:coreProperties>
</file>