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L:\Rates &amp; FX\JPA\CQF Mod5\"/>
    </mc:Choice>
  </mc:AlternateContent>
  <bookViews>
    <workbookView xWindow="0" yWindow="0" windowWidth="28800" windowHeight="12210" tabRatio="654"/>
  </bookViews>
  <sheets>
    <sheet name="CVA_STATIC" sheetId="7" r:id="rId1"/>
    <sheet name="CVA_DYNAMIC" sheetId="9" r:id="rId2"/>
  </sheets>
  <calcPr calcId="171027" iterate="1"/>
</workbook>
</file>

<file path=xl/calcChain.xml><?xml version="1.0" encoding="utf-8"?>
<calcChain xmlns="http://schemas.openxmlformats.org/spreadsheetml/2006/main">
  <c r="L9" i="7" l="1"/>
  <c r="M9" i="7"/>
  <c r="N9" i="7"/>
  <c r="K9" i="7"/>
  <c r="L8" i="7"/>
  <c r="M8" i="7"/>
  <c r="N8" i="7"/>
  <c r="K8" i="7"/>
  <c r="L7" i="7"/>
  <c r="M7" i="7"/>
  <c r="N7" i="7"/>
  <c r="K7" i="7"/>
  <c r="L6" i="7"/>
  <c r="M6" i="7"/>
  <c r="N6" i="7"/>
  <c r="K6" i="7"/>
  <c r="L5" i="7"/>
  <c r="M5" i="7"/>
  <c r="N5" i="7"/>
  <c r="K5" i="7"/>
  <c r="F8" i="7"/>
  <c r="G8" i="7"/>
  <c r="H8" i="7"/>
  <c r="E8" i="7"/>
  <c r="H9" i="7"/>
  <c r="F9" i="7"/>
  <c r="G9" i="7"/>
  <c r="E9" i="7"/>
  <c r="F7" i="7"/>
  <c r="G7" i="7"/>
  <c r="H7" i="7"/>
  <c r="E7" i="7"/>
  <c r="H5" i="9" l="1"/>
  <c r="G5" i="9"/>
  <c r="F5" i="9"/>
  <c r="E5" i="9"/>
  <c r="E6" i="9" s="1"/>
  <c r="B23" i="9"/>
  <c r="E6" i="7"/>
  <c r="F6" i="7"/>
  <c r="G6" i="7"/>
  <c r="H6" i="7"/>
  <c r="H6" i="9" l="1"/>
  <c r="G6" i="9"/>
  <c r="F6" i="9"/>
</calcChain>
</file>

<file path=xl/sharedStrings.xml><?xml version="1.0" encoding="utf-8"?>
<sst xmlns="http://schemas.openxmlformats.org/spreadsheetml/2006/main" count="110" uniqueCount="43">
  <si>
    <t xml:space="preserve">T = </t>
  </si>
  <si>
    <t xml:space="preserve">dt = </t>
  </si>
  <si>
    <t>N =</t>
  </si>
  <si>
    <t>T0</t>
  </si>
  <si>
    <t>T1</t>
  </si>
  <si>
    <t>T2</t>
  </si>
  <si>
    <t>T3</t>
  </si>
  <si>
    <t>T4</t>
  </si>
  <si>
    <t>SPOT</t>
  </si>
  <si>
    <t>FWD</t>
  </si>
  <si>
    <t>DF</t>
  </si>
  <si>
    <t>LAMBDA =</t>
  </si>
  <si>
    <t>REC RATE =</t>
  </si>
  <si>
    <t>CVA</t>
  </si>
  <si>
    <t>(1-R)</t>
  </si>
  <si>
    <t>12M</t>
  </si>
  <si>
    <t>N=</t>
  </si>
  <si>
    <t>FWD=</t>
  </si>
  <si>
    <t>DF=</t>
  </si>
  <si>
    <t>dt=</t>
  </si>
  <si>
    <t>MTM(T0)</t>
  </si>
  <si>
    <t>MTM(T1)</t>
  </si>
  <si>
    <t>MTM(T2)</t>
  </si>
  <si>
    <t>MTM(T3)</t>
  </si>
  <si>
    <t>MTM(T4)</t>
  </si>
  <si>
    <t>T0-T1</t>
  </si>
  <si>
    <t>T1-T2</t>
  </si>
  <si>
    <t>T2-T3</t>
  </si>
  <si>
    <t>T3-T4</t>
  </si>
  <si>
    <t>EXPOSURE</t>
  </si>
  <si>
    <t>PD</t>
  </si>
  <si>
    <t>CVA_PERIODO</t>
  </si>
  <si>
    <t>T-YIELD3M</t>
  </si>
  <si>
    <t>FAKE_MC</t>
  </si>
  <si>
    <t>FIXED</t>
  </si>
  <si>
    <t>STEP 1: INPUTS</t>
  </si>
  <si>
    <t>STEP 2: FORWARDS + DISCOUNT FACTORS</t>
  </si>
  <si>
    <t>STEP 3: SWAP MARK-TO-MARKET EVOLUTION</t>
  </si>
  <si>
    <t>STEP 4: COMPUTE EXPOSURE</t>
  </si>
  <si>
    <t>STEP 5: COMPUTE CVA</t>
  </si>
  <si>
    <t>FLOATING</t>
  </si>
  <si>
    <t>PAYMNT</t>
  </si>
  <si>
    <t>SurvProb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</si>
</sst>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_-* #,##0.0000_-;\-* #,##0.0000_-;_-* &quot;-&quot;??_-;_-@_-"/>
    <numFmt numFmtId="166" formatCode="_-[$$-409]* #,##0.00_ ;_-[$$-409]* \-#,##0.00\ ;_-[$$-409]* &quot;-&quot;??_ ;_-@_ "/>
    <numFmt numFmtId="167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3" xfId="0" applyNumberFormat="1" applyFont="1" applyFill="1" applyBorder="1" applyAlignment="1">
      <alignment horizontal="center" vertical="center"/>
    </xf>
    <xf numFmtId="9" fontId="3" fillId="4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10" xfId="0" applyFont="1" applyFill="1" applyBorder="1"/>
    <xf numFmtId="0" fontId="4" fillId="3" borderId="8" xfId="0" applyFont="1" applyFill="1" applyBorder="1" applyAlignment="1">
      <alignment horizontal="center" vertical="center"/>
    </xf>
    <xf numFmtId="9" fontId="4" fillId="3" borderId="8" xfId="3" applyFont="1" applyFill="1" applyBorder="1" applyAlignment="1">
      <alignment horizontal="center" vertical="center"/>
    </xf>
    <xf numFmtId="166" fontId="4" fillId="3" borderId="8" xfId="2" applyNumberFormat="1" applyFont="1" applyFill="1" applyBorder="1" applyAlignment="1">
      <alignment horizontal="center" vertical="center"/>
    </xf>
    <xf numFmtId="10" fontId="4" fillId="3" borderId="8" xfId="3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6" fontId="4" fillId="3" borderId="14" xfId="3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5" borderId="1" xfId="3" applyNumberFormat="1" applyFont="1" applyFill="1" applyBorder="1" applyAlignment="1">
      <alignment horizontal="center" vertical="center"/>
    </xf>
    <xf numFmtId="10" fontId="4" fillId="5" borderId="1" xfId="3" applyNumberFormat="1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43" fontId="4" fillId="5" borderId="1" xfId="1" applyNumberFormat="1" applyFont="1" applyFill="1" applyBorder="1" applyAlignment="1">
      <alignment horizontal="center" vertical="center"/>
    </xf>
    <xf numFmtId="10" fontId="4" fillId="5" borderId="3" xfId="3" applyNumberFormat="1" applyFont="1" applyFill="1" applyBorder="1" applyAlignment="1">
      <alignment horizontal="center" vertical="center"/>
    </xf>
    <xf numFmtId="10" fontId="4" fillId="5" borderId="4" xfId="3" applyNumberFormat="1" applyFont="1" applyFill="1" applyBorder="1" applyAlignment="1">
      <alignment horizontal="center" vertical="center"/>
    </xf>
    <xf numFmtId="165" fontId="4" fillId="5" borderId="3" xfId="1" applyNumberFormat="1" applyFont="1" applyFill="1" applyBorder="1" applyAlignment="1">
      <alignment horizontal="center" vertical="center"/>
    </xf>
    <xf numFmtId="165" fontId="4" fillId="5" borderId="4" xfId="1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9" fontId="4" fillId="5" borderId="1" xfId="3" applyNumberFormat="1" applyFont="1" applyFill="1" applyBorder="1" applyAlignment="1">
      <alignment horizontal="center" vertical="center"/>
    </xf>
    <xf numFmtId="164" fontId="4" fillId="5" borderId="1" xfId="2" applyFont="1" applyFill="1" applyBorder="1" applyAlignment="1">
      <alignment horizontal="center" vertical="center"/>
    </xf>
    <xf numFmtId="166" fontId="4" fillId="3" borderId="15" xfId="0" applyNumberFormat="1" applyFont="1" applyFill="1" applyBorder="1" applyAlignment="1">
      <alignment horizontal="center" vertical="center"/>
    </xf>
    <xf numFmtId="164" fontId="4" fillId="5" borderId="16" xfId="2" applyFont="1" applyFill="1" applyBorder="1" applyAlignment="1">
      <alignment horizontal="center" vertical="center"/>
    </xf>
    <xf numFmtId="164" fontId="4" fillId="6" borderId="8" xfId="0" applyNumberFormat="1" applyFont="1" applyFill="1" applyBorder="1"/>
    <xf numFmtId="10" fontId="4" fillId="7" borderId="3" xfId="3" applyNumberFormat="1" applyFont="1" applyFill="1" applyBorder="1" applyAlignment="1">
      <alignment horizontal="center" vertical="center"/>
    </xf>
    <xf numFmtId="10" fontId="4" fillId="7" borderId="4" xfId="3" applyNumberFormat="1" applyFont="1" applyFill="1" applyBorder="1" applyAlignment="1">
      <alignment horizontal="center" vertical="center"/>
    </xf>
    <xf numFmtId="167" fontId="4" fillId="7" borderId="3" xfId="3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 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CVA_STATIC!$J$21:$N$21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CVA_STATIC!$J$22:$N$22</c:f>
              <c:numCache>
                <c:formatCode>_-[$$-409]* #,##0.00_ ;_-[$$-409]* \-#,##0.00\ ;_-[$$-409]* "-"??_ ;_-@_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0-4BE4-84AE-59C55BD9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1624"/>
        <c:axId val="80152976"/>
      </c:scatterChart>
      <c:valAx>
        <c:axId val="14078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152976"/>
        <c:crosses val="autoZero"/>
        <c:crossBetween val="midCat"/>
      </c:valAx>
      <c:valAx>
        <c:axId val="80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78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CVA_STATIC!$A$22</c:f>
              <c:strCache>
                <c:ptCount val="1"/>
                <c:pt idx="0">
                  <c:v>CVA_PERIODO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CVA_STATIC!$B$17:$E$17</c:f>
              <c:strCache>
                <c:ptCount val="4"/>
                <c:pt idx="0">
                  <c:v>T0-T1</c:v>
                </c:pt>
                <c:pt idx="1">
                  <c:v>T1-T2</c:v>
                </c:pt>
                <c:pt idx="2">
                  <c:v>T2-T3</c:v>
                </c:pt>
                <c:pt idx="3">
                  <c:v>T3-T4</c:v>
                </c:pt>
              </c:strCache>
            </c:strRef>
          </c:cat>
          <c:val>
            <c:numRef>
              <c:f>CVA_STATIC!$B$22:$E$22</c:f>
              <c:numCache>
                <c:formatCode>_-"€"\ * #,##0.00_-;\-"€"\ * #,##0.00_-;_-"€"\ * "-"??_-;_-@_-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B77-4121-BDE0-A2E3E1E7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52584"/>
        <c:axId val="80145920"/>
      </c:barChart>
      <c:catAx>
        <c:axId val="8015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145920"/>
        <c:crosses val="autoZero"/>
        <c:auto val="1"/>
        <c:lblAlgn val="ctr"/>
        <c:lblOffset val="100"/>
        <c:noMultiLvlLbl val="0"/>
      </c:catAx>
      <c:valAx>
        <c:axId val="80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15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 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CVA_DYNAMIC!$J$21:$N$21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CVA_DYNAMIC!$J$22:$N$22</c:f>
              <c:numCache>
                <c:formatCode>_-[$$-409]* #,##0.00_ ;_-[$$-409]* \-#,##0.00\ ;_-[$$-409]* "-"??_ ;_-@_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D-476E-B447-8363891C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2192"/>
        <c:axId val="80148664"/>
      </c:scatterChart>
      <c:valAx>
        <c:axId val="80152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148664"/>
        <c:crosses val="autoZero"/>
        <c:crossBetween val="midCat"/>
      </c:valAx>
      <c:valAx>
        <c:axId val="80148664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1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TERM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CVA_DYNAMIC!$E$4:$H$4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CVA_DYNAMIC!$E$5:$H$5</c:f>
              <c:numCache>
                <c:formatCode>0.000%</c:formatCode>
                <c:ptCount val="4"/>
                <c:pt idx="0">
                  <c:v>3.876298242986523E-4</c:v>
                </c:pt>
                <c:pt idx="1">
                  <c:v>2.4717817334932324E-3</c:v>
                </c:pt>
                <c:pt idx="2">
                  <c:v>3.1172384968201901E-3</c:v>
                </c:pt>
                <c:pt idx="3">
                  <c:v>4.3072376206318014E-3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E-47AE-B67A-D17CE2C1DB06}"/>
            </c:ext>
          </c:extLst>
        </c:ser>
        <c:ser>
          <c:idx val="1"/>
          <c:order val="1"/>
          <c:tx>
            <c:v>FWD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CVA_DYNAMIC!$E$4:$H$4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CVA_DYNAMIC!$E$6:$H$6</c:f>
              <c:numCache>
                <c:formatCode>0.00%</c:formatCode>
                <c:ptCount val="4"/>
                <c:pt idx="0">
                  <c:v>3.876298242986523E-4</c:v>
                </c:pt>
                <c:pt idx="1">
                  <c:v>4.5559336426878125E-3</c:v>
                </c:pt>
                <c:pt idx="2">
                  <c:v>4.4081520234741049E-3</c:v>
                </c:pt>
                <c:pt idx="3">
                  <c:v>7.8772349920666358E-3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E-47AE-B67A-D17CE2C1DB06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xVal>
            <c:numRef>
              <c:f>CVA_DYNAMIC!$E$4:$H$4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CVA_DYNAMIC!$E$10:$H$10</c:f>
              <c:numCache>
                <c:formatCode>0.00%</c:formatCode>
                <c:ptCount val="4"/>
                <c:pt idx="0">
                  <c:v>4.0000000000000002E-4</c:v>
                </c:pt>
                <c:pt idx="1">
                  <c:v>2.5000000000000001E-3</c:v>
                </c:pt>
                <c:pt idx="2">
                  <c:v>3.2000000000000002E-3</c:v>
                </c:pt>
                <c:pt idx="3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E-47AE-B67A-D17CE2C1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48272"/>
        <c:axId val="80149056"/>
      </c:scatterChart>
      <c:valAx>
        <c:axId val="801482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149056"/>
        <c:crosses val="autoZero"/>
        <c:crossBetween val="midCat"/>
      </c:valAx>
      <c:valAx>
        <c:axId val="80149056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1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25</xdr:row>
      <xdr:rowOff>167640</xdr:rowOff>
    </xdr:from>
    <xdr:to>
      <xdr:col>12</xdr:col>
      <xdr:colOff>647700</xdr:colOff>
      <xdr:row>39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24</xdr:row>
      <xdr:rowOff>83820</xdr:rowOff>
    </xdr:from>
    <xdr:to>
      <xdr:col>6</xdr:col>
      <xdr:colOff>182880</xdr:colOff>
      <xdr:row>38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24</xdr:row>
      <xdr:rowOff>110489</xdr:rowOff>
    </xdr:from>
    <xdr:to>
      <xdr:col>12</xdr:col>
      <xdr:colOff>866775</xdr:colOff>
      <xdr:row>41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438149</xdr:colOff>
      <xdr:row>24</xdr:row>
      <xdr:rowOff>114299</xdr:rowOff>
    </xdr:from>
    <xdr:to>
      <xdr:col>7</xdr:col>
      <xdr:colOff>352425</xdr:colOff>
      <xdr:row>41</xdr:row>
      <xdr:rowOff>57149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3"/>
  <sheetViews>
    <sheetView tabSelected="1" zoomScale="80" zoomScaleNormal="80" workbookViewId="0">
      <selection activeCell="G15" sqref="G15"/>
    </sheetView>
  </sheetViews>
  <sheetFormatPr baseColWidth="10" defaultColWidth="9" defaultRowHeight="15.75" x14ac:dyDescent="0.25"/>
  <cols>
    <col min="1" max="1" width="12.375" customWidth="1"/>
    <col min="2" max="2" width="14.375" customWidth="1"/>
    <col min="3" max="3" width="10.25" customWidth="1"/>
    <col min="10" max="10" width="10" bestFit="1" customWidth="1"/>
    <col min="11" max="11" width="16.125" customWidth="1"/>
    <col min="12" max="12" width="17.375" customWidth="1"/>
    <col min="13" max="13" width="16.375" customWidth="1"/>
    <col min="14" max="14" width="17.375" customWidth="1"/>
  </cols>
  <sheetData>
    <row r="1" spans="1:14" ht="16.5" thickBot="1" x14ac:dyDescent="0.3"/>
    <row r="2" spans="1:14" ht="16.5" thickBot="1" x14ac:dyDescent="0.3">
      <c r="A2" s="8" t="s">
        <v>35</v>
      </c>
      <c r="B2" s="9"/>
      <c r="D2" s="8" t="s">
        <v>36</v>
      </c>
      <c r="E2" s="8"/>
      <c r="F2" s="8"/>
      <c r="G2" s="8"/>
      <c r="H2" s="8"/>
      <c r="J2" s="8" t="s">
        <v>37</v>
      </c>
      <c r="K2" s="8"/>
      <c r="L2" s="8"/>
      <c r="M2" s="8"/>
      <c r="N2" s="8"/>
    </row>
    <row r="3" spans="1:14" ht="16.5" thickBot="1" x14ac:dyDescent="0.3">
      <c r="A3" s="4" t="s">
        <v>34</v>
      </c>
      <c r="B3" s="13">
        <v>3.8999999999999998E-3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40</v>
      </c>
      <c r="B4" s="10" t="s">
        <v>32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15</v>
      </c>
      <c r="D5" s="7" t="s">
        <v>8</v>
      </c>
      <c r="E5" s="25">
        <v>4.0000000000000002E-4</v>
      </c>
      <c r="F5" s="25">
        <v>2.5000000000000001E-3</v>
      </c>
      <c r="G5" s="25">
        <v>3.2000000000000002E-3</v>
      </c>
      <c r="H5" s="26">
        <v>4.0000000000000001E-3</v>
      </c>
      <c r="J5" s="17" t="s">
        <v>16</v>
      </c>
      <c r="K5" s="21">
        <f>+$B$7</f>
        <v>1000000</v>
      </c>
      <c r="L5" s="21">
        <f t="shared" ref="L5:N5" si="0">+$B$7</f>
        <v>1000000</v>
      </c>
      <c r="M5" s="21">
        <f t="shared" si="0"/>
        <v>1000000</v>
      </c>
      <c r="N5" s="21">
        <f t="shared" si="0"/>
        <v>1000000</v>
      </c>
    </row>
    <row r="6" spans="1:14" ht="16.5" thickBot="1" x14ac:dyDescent="0.3">
      <c r="A6" s="4" t="s">
        <v>1</v>
      </c>
      <c r="B6" s="10">
        <v>0.25</v>
      </c>
      <c r="D6" s="7" t="s">
        <v>9</v>
      </c>
      <c r="E6" s="25">
        <f>E5</f>
        <v>4.0000000000000002E-4</v>
      </c>
      <c r="F6" s="25">
        <f>(F5*F4-E5*E4)/(F4-E4)</f>
        <v>4.5999999999999999E-3</v>
      </c>
      <c r="G6" s="25">
        <f>(G5*G4-F5*F4)/(G4-F4)</f>
        <v>4.6000000000000008E-3</v>
      </c>
      <c r="H6" s="26">
        <f>(H5*H4-G5*G4)/(H4-G4)</f>
        <v>6.3999999999999994E-3</v>
      </c>
      <c r="J6" s="17" t="s">
        <v>17</v>
      </c>
      <c r="K6" s="22">
        <f>+E6</f>
        <v>4.0000000000000002E-4</v>
      </c>
      <c r="L6" s="22">
        <f t="shared" ref="L6:N6" si="1">+F6</f>
        <v>4.5999999999999999E-3</v>
      </c>
      <c r="M6" s="22">
        <f t="shared" si="1"/>
        <v>4.6000000000000008E-3</v>
      </c>
      <c r="N6" s="22">
        <f t="shared" si="1"/>
        <v>6.3999999999999994E-3</v>
      </c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7">
        <f>EXP(-E5*E4)</f>
        <v>0.99990000499983334</v>
      </c>
      <c r="F7" s="27">
        <f t="shared" ref="F7:H7" si="2">EXP(-F5*F4)</f>
        <v>0.99875078092458092</v>
      </c>
      <c r="G7" s="27">
        <f t="shared" si="2"/>
        <v>0.99760287769738176</v>
      </c>
      <c r="H7" s="28">
        <f t="shared" si="2"/>
        <v>0.99600798934399148</v>
      </c>
      <c r="J7" s="17" t="s">
        <v>34</v>
      </c>
      <c r="K7" s="22">
        <f>+$B$3</f>
        <v>3.8999999999999998E-3</v>
      </c>
      <c r="L7" s="22">
        <f t="shared" ref="L7:N7" si="3">+$B$3</f>
        <v>3.8999999999999998E-3</v>
      </c>
      <c r="M7" s="22">
        <f t="shared" si="3"/>
        <v>3.8999999999999998E-3</v>
      </c>
      <c r="N7" s="22">
        <f t="shared" si="3"/>
        <v>3.8999999999999998E-3</v>
      </c>
    </row>
    <row r="8" spans="1:14" ht="16.5" thickBot="1" x14ac:dyDescent="0.3">
      <c r="A8" s="4"/>
      <c r="B8" s="10"/>
      <c r="D8" s="7" t="s">
        <v>30</v>
      </c>
      <c r="E8" s="25">
        <f>+D9-E9</f>
        <v>7.4719451808615833E-3</v>
      </c>
      <c r="F8" s="25">
        <f t="shared" ref="F8:H8" si="4">+E9-F9</f>
        <v>7.4161152160757693E-3</v>
      </c>
      <c r="G8" s="25">
        <f t="shared" si="4"/>
        <v>7.3607024097263052E-3</v>
      </c>
      <c r="H8" s="26">
        <f t="shared" si="4"/>
        <v>7.3057036448281876E-3</v>
      </c>
      <c r="J8" s="17" t="s">
        <v>18</v>
      </c>
      <c r="K8" s="23">
        <f>+E7</f>
        <v>0.99990000499983334</v>
      </c>
      <c r="L8" s="23">
        <f t="shared" ref="L8:N8" si="5">+F7</f>
        <v>0.99875078092458092</v>
      </c>
      <c r="M8" s="23">
        <f t="shared" si="5"/>
        <v>0.99760287769738176</v>
      </c>
      <c r="N8" s="23">
        <f t="shared" si="5"/>
        <v>0.99600798934399148</v>
      </c>
    </row>
    <row r="9" spans="1:14" ht="16.5" thickBot="1" x14ac:dyDescent="0.3">
      <c r="A9" s="4" t="s">
        <v>11</v>
      </c>
      <c r="B9" s="11">
        <v>0.03</v>
      </c>
      <c r="C9" s="39" t="s">
        <v>42</v>
      </c>
      <c r="D9" s="40">
        <v>1</v>
      </c>
      <c r="E9" s="40">
        <f>EXP(-$B$9*E4)</f>
        <v>0.99252805481913842</v>
      </c>
      <c r="F9" s="40">
        <f t="shared" ref="F9:H9" si="6">EXP(-$B$9*F4)</f>
        <v>0.98511193960306265</v>
      </c>
      <c r="G9" s="40">
        <f t="shared" si="6"/>
        <v>0.97775123719333634</v>
      </c>
      <c r="H9" s="40">
        <f>EXP(-$B$9*H4)</f>
        <v>0.97044553354850815</v>
      </c>
      <c r="J9" s="17" t="s">
        <v>19</v>
      </c>
      <c r="K9" s="24">
        <f>+$B$6</f>
        <v>0.25</v>
      </c>
      <c r="L9" s="24">
        <f t="shared" ref="L9:N9" si="7">+$B$6</f>
        <v>0.25</v>
      </c>
      <c r="M9" s="24">
        <f t="shared" si="7"/>
        <v>0.25</v>
      </c>
      <c r="N9" s="24">
        <f t="shared" si="7"/>
        <v>0.25</v>
      </c>
    </row>
    <row r="10" spans="1:14" ht="16.5" thickBot="1" x14ac:dyDescent="0.3">
      <c r="A10" s="4" t="s">
        <v>12</v>
      </c>
      <c r="B10" s="11">
        <v>0.4</v>
      </c>
      <c r="J10" s="4" t="s">
        <v>41</v>
      </c>
      <c r="K10" s="19">
        <v>0</v>
      </c>
      <c r="L10" s="19">
        <v>0</v>
      </c>
      <c r="M10" s="19">
        <v>0</v>
      </c>
      <c r="N10" s="19">
        <v>0</v>
      </c>
    </row>
    <row r="11" spans="1:14" ht="16.5" thickBot="1" x14ac:dyDescent="0.3"/>
    <row r="12" spans="1:14" ht="16.5" thickBot="1" x14ac:dyDescent="0.3">
      <c r="J12" s="18" t="s">
        <v>20</v>
      </c>
    </row>
    <row r="13" spans="1:14" ht="16.5" thickBot="1" x14ac:dyDescent="0.3">
      <c r="J13" s="19">
        <v>0</v>
      </c>
      <c r="K13" s="18" t="s">
        <v>21</v>
      </c>
    </row>
    <row r="14" spans="1:14" ht="16.5" thickBot="1" x14ac:dyDescent="0.3">
      <c r="K14" s="19">
        <v>0</v>
      </c>
      <c r="L14" s="18" t="s">
        <v>22</v>
      </c>
    </row>
    <row r="15" spans="1:14" ht="16.5" thickBot="1" x14ac:dyDescent="0.3">
      <c r="L15" s="19">
        <v>0</v>
      </c>
      <c r="M15" s="18" t="s">
        <v>23</v>
      </c>
    </row>
    <row r="16" spans="1:14" ht="16.5" thickBot="1" x14ac:dyDescent="0.3">
      <c r="A16" s="8" t="s">
        <v>39</v>
      </c>
      <c r="B16" s="8"/>
      <c r="C16" s="8"/>
      <c r="D16" s="8"/>
      <c r="E16" s="8"/>
      <c r="M16" s="19">
        <v>0</v>
      </c>
      <c r="N16" s="18" t="s">
        <v>24</v>
      </c>
    </row>
    <row r="17" spans="1:14" ht="16.5" thickBot="1" x14ac:dyDescent="0.3">
      <c r="A17" s="4"/>
      <c r="B17" s="5" t="s">
        <v>25</v>
      </c>
      <c r="C17" s="5" t="s">
        <v>26</v>
      </c>
      <c r="D17" s="5" t="s">
        <v>27</v>
      </c>
      <c r="E17" s="6" t="s">
        <v>28</v>
      </c>
      <c r="N17" s="19">
        <v>0</v>
      </c>
    </row>
    <row r="18" spans="1:14" ht="16.5" thickBot="1" x14ac:dyDescent="0.3">
      <c r="A18" s="20" t="s">
        <v>29</v>
      </c>
      <c r="B18" s="29"/>
      <c r="C18" s="29"/>
      <c r="D18" s="29"/>
      <c r="E18" s="29"/>
    </row>
    <row r="19" spans="1:14" ht="16.5" thickBot="1" x14ac:dyDescent="0.3">
      <c r="A19" s="20" t="s">
        <v>10</v>
      </c>
      <c r="B19" s="23"/>
      <c r="C19" s="23"/>
      <c r="D19" s="23"/>
      <c r="E19" s="23"/>
      <c r="J19" s="8" t="s">
        <v>38</v>
      </c>
      <c r="K19" s="8"/>
      <c r="L19" s="8"/>
      <c r="M19" s="8"/>
      <c r="N19" s="8"/>
    </row>
    <row r="20" spans="1:14" ht="16.5" thickBot="1" x14ac:dyDescent="0.3">
      <c r="A20" s="20" t="s">
        <v>30</v>
      </c>
      <c r="B20" s="22"/>
      <c r="C20" s="22"/>
      <c r="D20" s="22"/>
      <c r="E20" s="22"/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0" t="s">
        <v>14</v>
      </c>
      <c r="B21" s="30"/>
      <c r="C21" s="30"/>
      <c r="D21" s="30"/>
      <c r="E21" s="30"/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ht="16.5" thickBot="1" x14ac:dyDescent="0.3">
      <c r="A22" s="20" t="s">
        <v>31</v>
      </c>
      <c r="B22" s="33"/>
      <c r="C22" s="31"/>
      <c r="D22" s="31"/>
      <c r="E22" s="31"/>
      <c r="J22" s="20">
        <v>0</v>
      </c>
      <c r="K22" s="20">
        <v>0</v>
      </c>
      <c r="L22" s="20">
        <v>0</v>
      </c>
      <c r="M22" s="20">
        <v>0</v>
      </c>
      <c r="N22" s="20">
        <v>0</v>
      </c>
    </row>
    <row r="23" spans="1:14" ht="16.5" thickBot="1" x14ac:dyDescent="0.3">
      <c r="A23" s="32" t="s">
        <v>13</v>
      </c>
      <c r="B23" s="34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3"/>
  <sheetViews>
    <sheetView zoomScale="80" zoomScaleNormal="80" workbookViewId="0">
      <selection activeCell="E10" sqref="E10"/>
    </sheetView>
  </sheetViews>
  <sheetFormatPr baseColWidth="10" defaultColWidth="9" defaultRowHeight="15.75" x14ac:dyDescent="0.25"/>
  <cols>
    <col min="1" max="1" width="12.375" customWidth="1"/>
    <col min="2" max="2" width="14.375" customWidth="1"/>
    <col min="3" max="3" width="11.25" customWidth="1"/>
    <col min="4" max="4" width="10.625" customWidth="1"/>
    <col min="10" max="10" width="10" bestFit="1" customWidth="1"/>
    <col min="11" max="11" width="15.625" customWidth="1"/>
    <col min="12" max="12" width="14.75" customWidth="1"/>
    <col min="13" max="13" width="16" customWidth="1"/>
    <col min="14" max="14" width="16.125" customWidth="1"/>
  </cols>
  <sheetData>
    <row r="1" spans="1:14" ht="16.5" thickBot="1" x14ac:dyDescent="0.3"/>
    <row r="2" spans="1:14" ht="16.5" thickBot="1" x14ac:dyDescent="0.3">
      <c r="A2" s="8" t="s">
        <v>35</v>
      </c>
      <c r="B2" s="9"/>
      <c r="D2" s="8" t="s">
        <v>36</v>
      </c>
      <c r="E2" s="8"/>
      <c r="F2" s="8"/>
      <c r="G2" s="8"/>
      <c r="H2" s="8"/>
      <c r="J2" s="8" t="s">
        <v>37</v>
      </c>
      <c r="K2" s="8"/>
      <c r="L2" s="8"/>
      <c r="M2" s="8"/>
      <c r="N2" s="8"/>
    </row>
    <row r="3" spans="1:14" ht="16.5" thickBot="1" x14ac:dyDescent="0.3">
      <c r="A3" s="4" t="s">
        <v>34</v>
      </c>
      <c r="B3" s="13">
        <v>3.8999999999999998E-3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40</v>
      </c>
      <c r="B4" s="10" t="s">
        <v>32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15</v>
      </c>
      <c r="D5" s="7" t="s">
        <v>8</v>
      </c>
      <c r="E5" s="37">
        <f ca="1">E10*0.9+E10*0.2*RAND()</f>
        <v>3.876298242986523E-4</v>
      </c>
      <c r="F5" s="37">
        <f ca="1">F10*0.9+F10*0.2*RAND()</f>
        <v>2.4717817334932324E-3</v>
      </c>
      <c r="G5" s="37">
        <f ca="1">G10*0.9+G10*0.2*RAND()</f>
        <v>3.1172384968201901E-3</v>
      </c>
      <c r="H5" s="37">
        <f ca="1">H10*0.9+H10*0.2*RAND()</f>
        <v>4.3072376206318014E-3</v>
      </c>
      <c r="J5" s="17" t="s">
        <v>16</v>
      </c>
      <c r="K5" s="21"/>
      <c r="L5" s="21"/>
      <c r="M5" s="21"/>
      <c r="N5" s="21"/>
    </row>
    <row r="6" spans="1:14" ht="16.5" thickBot="1" x14ac:dyDescent="0.3">
      <c r="A6" s="4" t="s">
        <v>1</v>
      </c>
      <c r="B6" s="10">
        <v>0.25</v>
      </c>
      <c r="D6" s="7" t="s">
        <v>9</v>
      </c>
      <c r="E6" s="25">
        <f ca="1">E5</f>
        <v>3.876298242986523E-4</v>
      </c>
      <c r="F6" s="25">
        <f ca="1">(F5*F4-E5*E4)/(F4-E4)</f>
        <v>4.5559336426878125E-3</v>
      </c>
      <c r="G6" s="25">
        <f ca="1">(G5*G4-F5*F4)/(G4-F4)</f>
        <v>4.4081520234741049E-3</v>
      </c>
      <c r="H6" s="26">
        <f ca="1">(H5*H4-G5*G4)/(H4-G4)</f>
        <v>7.8772349920666358E-3</v>
      </c>
      <c r="J6" s="17" t="s">
        <v>17</v>
      </c>
      <c r="K6" s="22"/>
      <c r="L6" s="22"/>
      <c r="M6" s="22"/>
      <c r="N6" s="22"/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7"/>
      <c r="F7" s="27"/>
      <c r="G7" s="27"/>
      <c r="H7" s="28"/>
      <c r="J7" s="17" t="s">
        <v>34</v>
      </c>
      <c r="K7" s="22"/>
      <c r="L7" s="22"/>
      <c r="M7" s="22"/>
      <c r="N7" s="22"/>
    </row>
    <row r="8" spans="1:14" ht="16.5" thickBot="1" x14ac:dyDescent="0.3">
      <c r="A8" s="4"/>
      <c r="B8" s="10"/>
      <c r="D8" s="7" t="s">
        <v>30</v>
      </c>
      <c r="E8" s="25"/>
      <c r="F8" s="25"/>
      <c r="G8" s="25"/>
      <c r="H8" s="26"/>
      <c r="J8" s="17" t="s">
        <v>18</v>
      </c>
      <c r="K8" s="23"/>
      <c r="L8" s="23"/>
      <c r="M8" s="23"/>
      <c r="N8" s="23"/>
    </row>
    <row r="9" spans="1:14" ht="16.5" thickBot="1" x14ac:dyDescent="0.3">
      <c r="A9" s="4" t="s">
        <v>11</v>
      </c>
      <c r="B9" s="11">
        <v>0.03</v>
      </c>
      <c r="J9" s="17" t="s">
        <v>19</v>
      </c>
      <c r="K9" s="24"/>
      <c r="L9" s="24"/>
      <c r="M9" s="24"/>
      <c r="N9" s="24"/>
    </row>
    <row r="10" spans="1:14" ht="16.5" thickBot="1" x14ac:dyDescent="0.3">
      <c r="A10" s="4" t="s">
        <v>12</v>
      </c>
      <c r="B10" s="11">
        <v>0.4</v>
      </c>
      <c r="D10" s="38" t="s">
        <v>33</v>
      </c>
      <c r="E10" s="35">
        <v>4.0000000000000002E-4</v>
      </c>
      <c r="F10" s="35">
        <v>2.5000000000000001E-3</v>
      </c>
      <c r="G10" s="35">
        <v>3.2000000000000002E-3</v>
      </c>
      <c r="H10" s="36">
        <v>4.0000000000000001E-3</v>
      </c>
      <c r="J10" s="4" t="s">
        <v>41</v>
      </c>
      <c r="K10" s="19">
        <v>0</v>
      </c>
      <c r="L10" s="19">
        <v>0</v>
      </c>
      <c r="M10" s="19">
        <v>0</v>
      </c>
      <c r="N10" s="19">
        <v>0</v>
      </c>
    </row>
    <row r="11" spans="1:14" ht="16.5" thickBot="1" x14ac:dyDescent="0.3"/>
    <row r="12" spans="1:14" ht="16.5" thickBot="1" x14ac:dyDescent="0.3">
      <c r="J12" s="18" t="s">
        <v>20</v>
      </c>
    </row>
    <row r="13" spans="1:14" ht="16.5" thickBot="1" x14ac:dyDescent="0.3">
      <c r="J13" s="19">
        <v>0</v>
      </c>
      <c r="K13" s="18" t="s">
        <v>21</v>
      </c>
    </row>
    <row r="14" spans="1:14" ht="16.5" thickBot="1" x14ac:dyDescent="0.3">
      <c r="K14" s="19">
        <v>0</v>
      </c>
      <c r="L14" s="18" t="s">
        <v>22</v>
      </c>
    </row>
    <row r="15" spans="1:14" ht="16.5" thickBot="1" x14ac:dyDescent="0.3">
      <c r="L15" s="19">
        <v>0</v>
      </c>
      <c r="M15" s="18" t="s">
        <v>23</v>
      </c>
    </row>
    <row r="16" spans="1:14" ht="16.5" thickBot="1" x14ac:dyDescent="0.3">
      <c r="A16" s="8" t="s">
        <v>39</v>
      </c>
      <c r="B16" s="8"/>
      <c r="C16" s="8"/>
      <c r="D16" s="8"/>
      <c r="E16" s="8"/>
      <c r="M16" s="19">
        <v>0</v>
      </c>
      <c r="N16" s="18" t="s">
        <v>24</v>
      </c>
    </row>
    <row r="17" spans="1:14" ht="16.5" thickBot="1" x14ac:dyDescent="0.3">
      <c r="A17" s="4"/>
      <c r="B17" s="5" t="s">
        <v>25</v>
      </c>
      <c r="C17" s="5" t="s">
        <v>26</v>
      </c>
      <c r="D17" s="5" t="s">
        <v>27</v>
      </c>
      <c r="E17" s="6" t="s">
        <v>28</v>
      </c>
      <c r="N17" s="19">
        <v>0</v>
      </c>
    </row>
    <row r="18" spans="1:14" ht="16.5" thickBot="1" x14ac:dyDescent="0.3">
      <c r="A18" s="20" t="s">
        <v>29</v>
      </c>
      <c r="B18" s="29"/>
      <c r="C18" s="29"/>
      <c r="D18" s="29"/>
      <c r="E18" s="29"/>
    </row>
    <row r="19" spans="1:14" ht="16.5" thickBot="1" x14ac:dyDescent="0.3">
      <c r="A19" s="20" t="s">
        <v>10</v>
      </c>
      <c r="B19" s="23"/>
      <c r="C19" s="23"/>
      <c r="D19" s="23"/>
      <c r="E19" s="23"/>
      <c r="J19" s="8" t="s">
        <v>38</v>
      </c>
      <c r="K19" s="8"/>
      <c r="L19" s="8"/>
      <c r="M19" s="8"/>
      <c r="N19" s="8"/>
    </row>
    <row r="20" spans="1:14" ht="16.5" thickBot="1" x14ac:dyDescent="0.3">
      <c r="A20" s="20" t="s">
        <v>30</v>
      </c>
      <c r="B20" s="22"/>
      <c r="C20" s="22"/>
      <c r="D20" s="22"/>
      <c r="E20" s="22"/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0" t="s">
        <v>14</v>
      </c>
      <c r="B21" s="30"/>
      <c r="C21" s="30"/>
      <c r="D21" s="30"/>
      <c r="E21" s="30"/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ht="16.5" thickBot="1" x14ac:dyDescent="0.3">
      <c r="A22" s="20" t="s">
        <v>31</v>
      </c>
      <c r="B22" s="33"/>
      <c r="C22" s="31"/>
      <c r="D22" s="31"/>
      <c r="E22" s="31"/>
      <c r="J22" s="19">
        <v>0</v>
      </c>
      <c r="K22" s="19">
        <v>0</v>
      </c>
      <c r="L22" s="19">
        <v>0</v>
      </c>
      <c r="M22" s="19">
        <v>0</v>
      </c>
      <c r="N22" s="19">
        <v>0</v>
      </c>
    </row>
    <row r="23" spans="1:14" ht="16.5" thickBot="1" x14ac:dyDescent="0.3">
      <c r="A23" s="32" t="s">
        <v>13</v>
      </c>
      <c r="B23" s="34">
        <f>SUM(B22:E22)</f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CVA_STATIC</vt:lpstr>
      <vt:lpstr>CVA_DYNAMIC</vt:lpstr>
    </vt:vector>
  </TitlesOfParts>
  <Company>SDA Bocconi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Pena</dc:creator>
  <cp:lastModifiedBy>Juan Pablo Araujo Guerra</cp:lastModifiedBy>
  <dcterms:created xsi:type="dcterms:W3CDTF">2014-07-22T20:23:34Z</dcterms:created>
  <dcterms:modified xsi:type="dcterms:W3CDTF">2017-06-23T22:01:16Z</dcterms:modified>
</cp:coreProperties>
</file>