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\ENGSCI762-A2\"/>
    </mc:Choice>
  </mc:AlternateContent>
  <bookViews>
    <workbookView xWindow="0" yWindow="0" windowWidth="28800" windowHeight="12210" activeTab="2"/>
  </bookViews>
  <sheets>
    <sheet name="Q3" sheetId="1" r:id="rId1"/>
    <sheet name="Q5" sheetId="2" r:id="rId2"/>
    <sheet name="Q5 cha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D16" i="3"/>
  <c r="D17" i="3"/>
  <c r="D18" i="3"/>
  <c r="D19" i="3"/>
  <c r="D15" i="3"/>
  <c r="D41" i="2"/>
  <c r="D42" i="2"/>
  <c r="D43" i="2"/>
  <c r="D44" i="2"/>
  <c r="D40" i="2"/>
  <c r="D38" i="2"/>
  <c r="C44" i="2"/>
  <c r="B44" i="2"/>
  <c r="C43" i="2"/>
  <c r="B43" i="2"/>
  <c r="C42" i="2"/>
  <c r="B42" i="2"/>
  <c r="C41" i="2"/>
  <c r="B41" i="2"/>
  <c r="C40" i="2"/>
  <c r="B40" i="2"/>
  <c r="D31" i="2"/>
  <c r="D32" i="2"/>
  <c r="D33" i="2"/>
  <c r="D34" i="2"/>
  <c r="D30" i="2"/>
  <c r="D28" i="2"/>
  <c r="C34" i="2"/>
  <c r="B34" i="2"/>
  <c r="C33" i="2"/>
  <c r="B33" i="2"/>
  <c r="C32" i="2"/>
  <c r="B32" i="2"/>
  <c r="C31" i="2"/>
  <c r="B31" i="2"/>
  <c r="C30" i="2"/>
  <c r="B30" i="2"/>
  <c r="D21" i="2"/>
  <c r="D22" i="2"/>
  <c r="D23" i="2"/>
  <c r="D24" i="2"/>
  <c r="D20" i="2"/>
  <c r="D18" i="2"/>
  <c r="C24" i="2"/>
  <c r="B24" i="2"/>
  <c r="C23" i="2"/>
  <c r="B23" i="2"/>
  <c r="C22" i="2"/>
  <c r="B22" i="2"/>
  <c r="C21" i="2"/>
  <c r="B21" i="2"/>
  <c r="C20" i="2"/>
  <c r="B20" i="2"/>
  <c r="D13" i="2"/>
  <c r="D11" i="2"/>
  <c r="D12" i="2"/>
  <c r="D14" i="2"/>
  <c r="D10" i="2"/>
  <c r="D8" i="2"/>
  <c r="C14" i="2"/>
  <c r="C13" i="2"/>
  <c r="C12" i="2"/>
  <c r="C11" i="2"/>
  <c r="C10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<sst xmlns="http://schemas.openxmlformats.org/spreadsheetml/2006/main" count="313" uniqueCount="42">
  <si>
    <t>/</t>
  </si>
  <si>
    <t>L_max = 21</t>
  </si>
  <si>
    <t>Jobs</t>
  </si>
  <si>
    <t>A</t>
  </si>
  <si>
    <t>B</t>
  </si>
  <si>
    <t>C</t>
  </si>
  <si>
    <t>D</t>
  </si>
  <si>
    <t>E</t>
  </si>
  <si>
    <t>p_j</t>
  </si>
  <si>
    <t>d_j</t>
  </si>
  <si>
    <t>w_j</t>
  </si>
  <si>
    <t>job</t>
  </si>
  <si>
    <t>w_j/p_j</t>
  </si>
  <si>
    <t>slack</t>
  </si>
  <si>
    <t>I_j(t)</t>
  </si>
  <si>
    <t>t=</t>
  </si>
  <si>
    <t>p_avg=</t>
  </si>
  <si>
    <t>K=</t>
  </si>
  <si>
    <t>Choose jobs D, E</t>
  </si>
  <si>
    <t>Job E complete.</t>
  </si>
  <si>
    <t>Machine 1: Job D. Machine 2: Free. Jobs A, B, C left.</t>
  </si>
  <si>
    <t>Job D complete at time 10</t>
  </si>
  <si>
    <t>Job E complete at time 8</t>
  </si>
  <si>
    <t>Choose job B</t>
  </si>
  <si>
    <t>Job B complete at time 17</t>
  </si>
  <si>
    <t>Job D complete</t>
  </si>
  <si>
    <t>Machine 1: Free. Machine 2: Job B. Jobs A, C left.</t>
  </si>
  <si>
    <t>Choose job C</t>
  </si>
  <si>
    <t>Job C complete at time 23</t>
  </si>
  <si>
    <t>Job B complete</t>
  </si>
  <si>
    <t>Machine 1: Job C. Machine 2: Free. Job A left.</t>
  </si>
  <si>
    <t>Choose job A</t>
  </si>
  <si>
    <t>Job A complete at time 30</t>
  </si>
  <si>
    <t>Machine 1: D</t>
  </si>
  <si>
    <t>Machine 2: E</t>
  </si>
  <si>
    <t>Machine 2: E, B</t>
  </si>
  <si>
    <t>Machine 1: D, C</t>
  </si>
  <si>
    <t>Machine 2: E, B, A</t>
  </si>
  <si>
    <t>T</t>
  </si>
  <si>
    <t>w</t>
  </si>
  <si>
    <t>wT</t>
  </si>
  <si>
    <t>obj=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</si>
</sst>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4" xfId="0" applyBorder="1"/>
    <xf numFmtId="0" fontId="0" fillId="0" borderId="0" xfId="0" applyFont="1" applyBorder="1"/>
    <xf numFmtId="0" fontId="1" fillId="0" borderId="2" xfId="0" applyFont="1" applyBorder="1"/>
    <xf numFmtId="0" fontId="0" fillId="0" borderId="14" xfId="0" applyBorder="1"/>
    <xf numFmtId="0" fontId="0" fillId="0" borderId="9" xfId="0" applyFont="1" applyBorder="1"/>
    <xf numFmtId="0" fontId="0" fillId="2" borderId="0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 applyBorder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"/>
  <sheetViews>
    <sheetView workbookViewId="0">
      <selection sqref="A1:BP12"/>
    </sheetView>
  </sheetViews>
  <sheetFormatPr defaultColWidth="3.42578125" defaultRowHeight="15" x14ac:dyDescent="0.25"/>
  <sheetData>
    <row r="1" spans="1:6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</row>
    <row r="2" spans="1:68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</row>
    <row r="3" spans="1:68" x14ac:dyDescent="0.25">
      <c r="A3" s="1">
        <v>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>
        <v>1</v>
      </c>
      <c r="O3" s="8">
        <v>1</v>
      </c>
      <c r="P3" s="8">
        <v>1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7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9"/>
    </row>
    <row r="4" spans="1:68" x14ac:dyDescent="0.25">
      <c r="A4" s="1">
        <v>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v>2</v>
      </c>
      <c r="S4" s="6">
        <v>2</v>
      </c>
      <c r="T4" s="6">
        <v>2</v>
      </c>
      <c r="U4" s="6">
        <v>2</v>
      </c>
      <c r="V4" s="6">
        <v>2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2"/>
    </row>
    <row r="5" spans="1:68" x14ac:dyDescent="0.25">
      <c r="A5" s="1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3</v>
      </c>
      <c r="X5" s="6">
        <v>3</v>
      </c>
      <c r="Y5" s="6">
        <v>3</v>
      </c>
      <c r="Z5" s="6">
        <v>3</v>
      </c>
      <c r="AA5" s="6">
        <v>3</v>
      </c>
      <c r="AB5" s="6">
        <v>3</v>
      </c>
      <c r="AC5" s="6">
        <v>3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2"/>
    </row>
    <row r="6" spans="1:68" x14ac:dyDescent="0.25">
      <c r="A6" s="1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>
        <v>4</v>
      </c>
      <c r="AL6" s="6">
        <v>4</v>
      </c>
      <c r="AM6" s="6"/>
      <c r="AN6" s="6"/>
      <c r="AO6" s="6"/>
      <c r="AP6" s="6"/>
      <c r="AQ6" s="6"/>
      <c r="AR6" s="6"/>
      <c r="AS6" s="6"/>
      <c r="AT6" s="6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2"/>
    </row>
    <row r="7" spans="1:68" x14ac:dyDescent="0.25">
      <c r="A7" s="1">
        <v>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5"/>
      <c r="AV7" s="6"/>
      <c r="AW7" s="6"/>
      <c r="AX7" s="6"/>
      <c r="AY7" s="6"/>
      <c r="AZ7" s="6"/>
      <c r="BA7" s="6">
        <v>5</v>
      </c>
      <c r="BB7" s="6">
        <v>5</v>
      </c>
      <c r="BC7" s="6">
        <v>5</v>
      </c>
      <c r="BD7" s="6">
        <v>5</v>
      </c>
      <c r="BE7" s="6">
        <v>5</v>
      </c>
      <c r="BF7" s="6">
        <v>5</v>
      </c>
      <c r="BG7" s="6">
        <v>5</v>
      </c>
      <c r="BH7" s="6"/>
      <c r="BI7" s="6"/>
      <c r="BJ7" s="6"/>
      <c r="BK7" s="6"/>
      <c r="BL7" s="6"/>
      <c r="BM7" s="6"/>
      <c r="BN7" s="6"/>
      <c r="BO7" s="2"/>
    </row>
    <row r="8" spans="1:68" x14ac:dyDescent="0.25">
      <c r="A8" s="1">
        <v>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>
        <v>6</v>
      </c>
      <c r="AE8" s="6">
        <v>6</v>
      </c>
      <c r="AF8" s="6">
        <v>6</v>
      </c>
      <c r="AG8" s="6">
        <v>6</v>
      </c>
      <c r="AH8" s="6">
        <v>6</v>
      </c>
      <c r="AI8" s="6">
        <v>6</v>
      </c>
      <c r="AJ8" s="6">
        <v>6</v>
      </c>
      <c r="AK8" s="6"/>
      <c r="AL8" s="6"/>
      <c r="AM8" s="6"/>
      <c r="AN8" s="6"/>
      <c r="AO8" s="6"/>
      <c r="AP8" s="6"/>
      <c r="AQ8" s="6"/>
      <c r="AR8" s="6"/>
      <c r="AS8" s="6"/>
      <c r="AT8" s="6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2"/>
    </row>
    <row r="9" spans="1:68" x14ac:dyDescent="0.25">
      <c r="A9" s="1">
        <v>7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>
        <v>7</v>
      </c>
      <c r="AP9" s="6">
        <v>7</v>
      </c>
      <c r="AQ9" s="6">
        <v>7</v>
      </c>
      <c r="AR9" s="6">
        <v>7</v>
      </c>
      <c r="AS9" s="6">
        <v>7</v>
      </c>
      <c r="AT9" s="6">
        <v>7</v>
      </c>
      <c r="AU9" s="5">
        <v>7</v>
      </c>
      <c r="AV9" s="6">
        <v>7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2"/>
    </row>
    <row r="10" spans="1:68" x14ac:dyDescent="0.25">
      <c r="A10" s="1">
        <v>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v>8</v>
      </c>
      <c r="AN10" s="6">
        <v>8</v>
      </c>
      <c r="AO10" s="6"/>
      <c r="AP10" s="6"/>
      <c r="AQ10" s="6"/>
      <c r="AR10" s="6"/>
      <c r="AS10" s="6"/>
      <c r="AT10" s="6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2"/>
    </row>
    <row r="11" spans="1:68" x14ac:dyDescent="0.25">
      <c r="A11" s="1">
        <v>9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>
        <v>9</v>
      </c>
      <c r="BI11" s="6">
        <v>9</v>
      </c>
      <c r="BJ11" s="6">
        <v>9</v>
      </c>
      <c r="BK11" s="6">
        <v>9</v>
      </c>
      <c r="BL11" s="6">
        <v>9</v>
      </c>
      <c r="BM11" s="6">
        <v>9</v>
      </c>
      <c r="BN11" s="6">
        <v>9</v>
      </c>
      <c r="BO11" s="2">
        <v>9</v>
      </c>
    </row>
    <row r="12" spans="1:68" x14ac:dyDescent="0.25">
      <c r="A12" s="1">
        <v>10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0"/>
      <c r="AV12" s="11"/>
      <c r="AW12" s="11">
        <v>10</v>
      </c>
      <c r="AX12" s="11">
        <v>10</v>
      </c>
      <c r="AY12" s="11">
        <v>10</v>
      </c>
      <c r="AZ12" s="11">
        <v>10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2"/>
    </row>
    <row r="14" spans="1:68" x14ac:dyDescent="0.25">
      <c r="A14" t="s">
        <v>1</v>
      </c>
    </row>
    <row r="16" spans="1:68" x14ac:dyDescent="0.25">
      <c r="A16">
        <v>1</v>
      </c>
      <c r="B16">
        <v>2</v>
      </c>
      <c r="C16">
        <v>3</v>
      </c>
      <c r="D16">
        <v>6</v>
      </c>
      <c r="E16">
        <v>4</v>
      </c>
      <c r="F16">
        <v>8</v>
      </c>
      <c r="G16">
        <v>7</v>
      </c>
      <c r="H16">
        <v>10</v>
      </c>
      <c r="I16">
        <v>5</v>
      </c>
      <c r="J16">
        <v>9</v>
      </c>
    </row>
  </sheetData>
  <conditionalFormatting sqref="B12:AD12 B3:P3 B4:V4 B5:U5 W5:AC5 B6:AB6 AK6:AL6 B7:AL7 B8:U8 B9:AD9 B10:AB10 B11:AL11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defaultRowHeight="15" x14ac:dyDescent="0.25"/>
  <sheetData>
    <row r="1" spans="1:6" x14ac:dyDescent="0.25">
      <c r="A1" s="22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9" t="s">
        <v>7</v>
      </c>
    </row>
    <row r="2" spans="1:6" x14ac:dyDescent="0.25">
      <c r="A2" s="5" t="s">
        <v>8</v>
      </c>
      <c r="B2" s="7">
        <v>13</v>
      </c>
      <c r="C2" s="8">
        <v>9</v>
      </c>
      <c r="D2" s="8">
        <v>13</v>
      </c>
      <c r="E2" s="8">
        <v>10</v>
      </c>
      <c r="F2" s="9">
        <v>8</v>
      </c>
    </row>
    <row r="3" spans="1:6" x14ac:dyDescent="0.25">
      <c r="A3" s="5" t="s">
        <v>9</v>
      </c>
      <c r="B3" s="5">
        <v>6</v>
      </c>
      <c r="C3" s="6">
        <v>18</v>
      </c>
      <c r="D3" s="6">
        <v>10</v>
      </c>
      <c r="E3" s="6">
        <v>11</v>
      </c>
      <c r="F3" s="2">
        <v>13</v>
      </c>
    </row>
    <row r="4" spans="1:6" x14ac:dyDescent="0.25">
      <c r="A4" s="10" t="s">
        <v>10</v>
      </c>
      <c r="B4" s="10">
        <v>2</v>
      </c>
      <c r="C4" s="11">
        <v>4</v>
      </c>
      <c r="D4" s="11">
        <v>3</v>
      </c>
      <c r="E4" s="11">
        <v>5</v>
      </c>
      <c r="F4" s="12">
        <v>4</v>
      </c>
    </row>
    <row r="6" spans="1:6" x14ac:dyDescent="0.25">
      <c r="A6" s="13" t="s">
        <v>17</v>
      </c>
      <c r="B6" s="15">
        <v>2</v>
      </c>
    </row>
    <row r="8" spans="1:6" x14ac:dyDescent="0.25">
      <c r="A8" s="13" t="s">
        <v>15</v>
      </c>
      <c r="B8" s="14">
        <v>0</v>
      </c>
      <c r="C8" s="14" t="s">
        <v>16</v>
      </c>
      <c r="D8" s="15">
        <f>AVERAGE(B2:F2)</f>
        <v>10.6</v>
      </c>
    </row>
    <row r="9" spans="1:6" x14ac:dyDescent="0.25">
      <c r="A9" s="13" t="s">
        <v>11</v>
      </c>
      <c r="B9" s="14" t="s">
        <v>12</v>
      </c>
      <c r="C9" s="14" t="s">
        <v>13</v>
      </c>
      <c r="D9" s="15" t="s">
        <v>14</v>
      </c>
      <c r="F9" t="s">
        <v>18</v>
      </c>
    </row>
    <row r="10" spans="1:6" x14ac:dyDescent="0.25">
      <c r="A10" s="5" t="s">
        <v>3</v>
      </c>
      <c r="B10" s="6">
        <f>$B$4/$B$2</f>
        <v>0.15384615384615385</v>
      </c>
      <c r="C10" s="6">
        <f>MAX($B$3-$B$2-B8, 0)</f>
        <v>0</v>
      </c>
      <c r="D10" s="2">
        <f>B10/EXP(C10/($B$6*$D$8))</f>
        <v>0.15384615384615385</v>
      </c>
      <c r="F10" t="s">
        <v>21</v>
      </c>
    </row>
    <row r="11" spans="1:6" x14ac:dyDescent="0.25">
      <c r="A11" s="5" t="s">
        <v>4</v>
      </c>
      <c r="B11" s="6">
        <f>$C$4/$C$2</f>
        <v>0.44444444444444442</v>
      </c>
      <c r="C11" s="6">
        <f>MAX($C$3-$C$2-B8, 0)</f>
        <v>9</v>
      </c>
      <c r="D11" s="2">
        <f t="shared" ref="D11:D14" si="0">B11/EXP(C11/($B$6*$D$8))</f>
        <v>0.29070143993199998</v>
      </c>
      <c r="F11" t="s">
        <v>22</v>
      </c>
    </row>
    <row r="12" spans="1:6" x14ac:dyDescent="0.25">
      <c r="A12" s="5" t="s">
        <v>5</v>
      </c>
      <c r="B12" s="6">
        <f>$D$4/$D$2</f>
        <v>0.23076923076923078</v>
      </c>
      <c r="C12" s="6">
        <f>MAX($D$3-$D$2-B8, 0)</f>
        <v>0</v>
      </c>
      <c r="D12" s="2">
        <f t="shared" si="0"/>
        <v>0.23076923076923078</v>
      </c>
    </row>
    <row r="13" spans="1:6" x14ac:dyDescent="0.25">
      <c r="A13" s="5" t="s">
        <v>6</v>
      </c>
      <c r="B13" s="6">
        <f>$E$4/$E$2</f>
        <v>0.5</v>
      </c>
      <c r="C13" s="6">
        <f>MAX($E$3-$E$2-B8, 0)</f>
        <v>1</v>
      </c>
      <c r="D13" s="2">
        <f>B13/EXP(C13/($B$6*$D$8))</f>
        <v>0.47696269825223475</v>
      </c>
      <c r="F13" t="s">
        <v>33</v>
      </c>
    </row>
    <row r="14" spans="1:6" x14ac:dyDescent="0.25">
      <c r="A14" s="10" t="s">
        <v>7</v>
      </c>
      <c r="B14" s="11">
        <f>$F$4/$F$2</f>
        <v>0.5</v>
      </c>
      <c r="C14" s="11">
        <f>MAX($F$3-$F$2-B8, 0)</f>
        <v>5</v>
      </c>
      <c r="D14" s="12">
        <f t="shared" si="0"/>
        <v>0.39494994755379914</v>
      </c>
      <c r="F14" t="s">
        <v>34</v>
      </c>
    </row>
    <row r="16" spans="1:6" x14ac:dyDescent="0.25">
      <c r="A16" t="s">
        <v>19</v>
      </c>
    </row>
    <row r="17" spans="1:6" x14ac:dyDescent="0.25">
      <c r="A17" t="s">
        <v>20</v>
      </c>
    </row>
    <row r="18" spans="1:6" x14ac:dyDescent="0.25">
      <c r="A18" s="13" t="s">
        <v>15</v>
      </c>
      <c r="B18" s="14">
        <v>8</v>
      </c>
      <c r="C18" s="14" t="s">
        <v>16</v>
      </c>
      <c r="D18" s="15">
        <f>AVERAGE(B2:D2)</f>
        <v>11.666666666666666</v>
      </c>
    </row>
    <row r="19" spans="1:6" x14ac:dyDescent="0.25">
      <c r="A19" s="13" t="s">
        <v>11</v>
      </c>
      <c r="B19" s="14" t="s">
        <v>12</v>
      </c>
      <c r="C19" s="14" t="s">
        <v>13</v>
      </c>
      <c r="D19" s="15" t="s">
        <v>14</v>
      </c>
      <c r="F19" t="s">
        <v>23</v>
      </c>
    </row>
    <row r="20" spans="1:6" x14ac:dyDescent="0.25">
      <c r="A20" s="5" t="s">
        <v>3</v>
      </c>
      <c r="B20" s="6">
        <f>$B$4/$B$2</f>
        <v>0.15384615384615385</v>
      </c>
      <c r="C20" s="6">
        <f>MAX($B$3-$B$2-B18, 0)</f>
        <v>0</v>
      </c>
      <c r="D20" s="2">
        <f>B20/EXP(C20/($B$6*$D$18))</f>
        <v>0.15384615384615385</v>
      </c>
      <c r="F20" t="s">
        <v>21</v>
      </c>
    </row>
    <row r="21" spans="1:6" x14ac:dyDescent="0.25">
      <c r="A21" s="5" t="s">
        <v>4</v>
      </c>
      <c r="B21" s="6">
        <f>$C$4/$C$2</f>
        <v>0.44444444444444442</v>
      </c>
      <c r="C21" s="6">
        <f>MAX($C$3-$C$2-B18, 0)</f>
        <v>1</v>
      </c>
      <c r="D21" s="2">
        <f t="shared" ref="D21:D24" si="1">B21/EXP(C21/($B$6*$D$18))</f>
        <v>0.42579921970062107</v>
      </c>
      <c r="F21" t="s">
        <v>24</v>
      </c>
    </row>
    <row r="22" spans="1:6" x14ac:dyDescent="0.25">
      <c r="A22" s="5" t="s">
        <v>5</v>
      </c>
      <c r="B22" s="6">
        <f>$D$4/$D$2</f>
        <v>0.23076923076923078</v>
      </c>
      <c r="C22" s="6">
        <f>MAX($D$3-$D$2-B18, 0)</f>
        <v>0</v>
      </c>
      <c r="D22" s="2">
        <f t="shared" si="1"/>
        <v>0.23076923076923078</v>
      </c>
    </row>
    <row r="23" spans="1:6" x14ac:dyDescent="0.25">
      <c r="A23" s="16" t="s">
        <v>6</v>
      </c>
      <c r="B23" s="17">
        <f>$E$4/$E$2</f>
        <v>0.5</v>
      </c>
      <c r="C23" s="17">
        <f>MAX($E$3-$E$2-B18, 0)</f>
        <v>0</v>
      </c>
      <c r="D23" s="18">
        <f t="shared" si="1"/>
        <v>0.5</v>
      </c>
      <c r="F23" t="s">
        <v>33</v>
      </c>
    </row>
    <row r="24" spans="1:6" x14ac:dyDescent="0.25">
      <c r="A24" s="19" t="s">
        <v>7</v>
      </c>
      <c r="B24" s="20">
        <f>$F$4/$F$2</f>
        <v>0.5</v>
      </c>
      <c r="C24" s="20">
        <f>MAX($F$3-$F$2-B18, 0)</f>
        <v>0</v>
      </c>
      <c r="D24" s="21">
        <f t="shared" si="1"/>
        <v>0.5</v>
      </c>
      <c r="F24" t="s">
        <v>35</v>
      </c>
    </row>
    <row r="26" spans="1:6" x14ac:dyDescent="0.25">
      <c r="A26" t="s">
        <v>25</v>
      </c>
    </row>
    <row r="27" spans="1:6" x14ac:dyDescent="0.25">
      <c r="A27" t="s">
        <v>26</v>
      </c>
    </row>
    <row r="28" spans="1:6" x14ac:dyDescent="0.25">
      <c r="A28" s="13" t="s">
        <v>15</v>
      </c>
      <c r="B28" s="14">
        <v>10</v>
      </c>
      <c r="C28" s="14" t="s">
        <v>16</v>
      </c>
      <c r="D28" s="15">
        <f>AVERAGE(B2,D2)</f>
        <v>13</v>
      </c>
    </row>
    <row r="29" spans="1:6" x14ac:dyDescent="0.25">
      <c r="A29" s="13" t="s">
        <v>11</v>
      </c>
      <c r="B29" s="14" t="s">
        <v>12</v>
      </c>
      <c r="C29" s="14" t="s">
        <v>13</v>
      </c>
      <c r="D29" s="15" t="s">
        <v>14</v>
      </c>
      <c r="F29" t="s">
        <v>27</v>
      </c>
    </row>
    <row r="30" spans="1:6" x14ac:dyDescent="0.25">
      <c r="A30" s="5" t="s">
        <v>3</v>
      </c>
      <c r="B30" s="6">
        <f>$B$4/$B$2</f>
        <v>0.15384615384615385</v>
      </c>
      <c r="C30" s="6">
        <f>MAX($B$3-$B$2-B28, 0)</f>
        <v>0</v>
      </c>
      <c r="D30" s="2">
        <f>B30/EXP(C30/($B$6*$D$28))</f>
        <v>0.15384615384615385</v>
      </c>
      <c r="F30" t="s">
        <v>28</v>
      </c>
    </row>
    <row r="31" spans="1:6" x14ac:dyDescent="0.25">
      <c r="A31" s="16" t="s">
        <v>4</v>
      </c>
      <c r="B31" s="17">
        <f>$C$4/$C$2</f>
        <v>0.44444444444444442</v>
      </c>
      <c r="C31" s="17">
        <f>MAX($C$3-$C$2-B28, 0)</f>
        <v>0</v>
      </c>
      <c r="D31" s="18">
        <f t="shared" ref="D31:D34" si="2">B31/EXP(C31/($B$6*$D$28))</f>
        <v>0.44444444444444442</v>
      </c>
      <c r="F31" t="s">
        <v>24</v>
      </c>
    </row>
    <row r="32" spans="1:6" x14ac:dyDescent="0.25">
      <c r="A32" s="5" t="s">
        <v>5</v>
      </c>
      <c r="B32" s="6">
        <f>$D$4/$D$2</f>
        <v>0.23076923076923078</v>
      </c>
      <c r="C32" s="6">
        <f>MAX($D$3-$D$2-B28, 0)</f>
        <v>0</v>
      </c>
      <c r="D32" s="2">
        <f t="shared" si="2"/>
        <v>0.23076923076923078</v>
      </c>
    </row>
    <row r="33" spans="1:6" x14ac:dyDescent="0.25">
      <c r="A33" s="16" t="s">
        <v>6</v>
      </c>
      <c r="B33" s="17">
        <f>$E$4/$E$2</f>
        <v>0.5</v>
      </c>
      <c r="C33" s="17">
        <f>MAX($E$3-$E$2-B28, 0)</f>
        <v>0</v>
      </c>
      <c r="D33" s="18">
        <f t="shared" si="2"/>
        <v>0.5</v>
      </c>
      <c r="F33" t="s">
        <v>36</v>
      </c>
    </row>
    <row r="34" spans="1:6" x14ac:dyDescent="0.25">
      <c r="A34" s="19" t="s">
        <v>7</v>
      </c>
      <c r="B34" s="20">
        <f>$F$4/$F$2</f>
        <v>0.5</v>
      </c>
      <c r="C34" s="20">
        <f>MAX($F$3-$F$2-B28, 0)</f>
        <v>0</v>
      </c>
      <c r="D34" s="21">
        <f t="shared" si="2"/>
        <v>0.5</v>
      </c>
      <c r="F34" t="s">
        <v>35</v>
      </c>
    </row>
    <row r="36" spans="1:6" x14ac:dyDescent="0.25">
      <c r="A36" t="s">
        <v>29</v>
      </c>
    </row>
    <row r="37" spans="1:6" x14ac:dyDescent="0.25">
      <c r="A37" t="s">
        <v>30</v>
      </c>
    </row>
    <row r="38" spans="1:6" x14ac:dyDescent="0.25">
      <c r="A38" s="13" t="s">
        <v>15</v>
      </c>
      <c r="B38" s="14">
        <v>17</v>
      </c>
      <c r="C38" s="14" t="s">
        <v>16</v>
      </c>
      <c r="D38" s="15">
        <f>AVERAGE(B2)</f>
        <v>13</v>
      </c>
    </row>
    <row r="39" spans="1:6" x14ac:dyDescent="0.25">
      <c r="A39" s="13" t="s">
        <v>11</v>
      </c>
      <c r="B39" s="14" t="s">
        <v>12</v>
      </c>
      <c r="C39" s="14" t="s">
        <v>13</v>
      </c>
      <c r="D39" s="15" t="s">
        <v>14</v>
      </c>
      <c r="F39" t="s">
        <v>31</v>
      </c>
    </row>
    <row r="40" spans="1:6" x14ac:dyDescent="0.25">
      <c r="A40" s="5" t="s">
        <v>3</v>
      </c>
      <c r="B40" s="6">
        <f>$B$4/$B$2</f>
        <v>0.15384615384615385</v>
      </c>
      <c r="C40" s="6">
        <f>MAX($B$3-$B$2-B38, 0)</f>
        <v>0</v>
      </c>
      <c r="D40" s="2">
        <f>B40/EXP(C40/($B$6*$D$38))</f>
        <v>0.15384615384615385</v>
      </c>
      <c r="F40" t="s">
        <v>28</v>
      </c>
    </row>
    <row r="41" spans="1:6" x14ac:dyDescent="0.25">
      <c r="A41" s="16" t="s">
        <v>4</v>
      </c>
      <c r="B41" s="17">
        <f>$C$4/$C$2</f>
        <v>0.44444444444444442</v>
      </c>
      <c r="C41" s="17">
        <f>MAX($C$3-$C$2-B38, 0)</f>
        <v>0</v>
      </c>
      <c r="D41" s="18">
        <f t="shared" ref="D41:D44" si="3">B41/EXP(C41/($B$6*$D$38))</f>
        <v>0.44444444444444442</v>
      </c>
      <c r="F41" t="s">
        <v>32</v>
      </c>
    </row>
    <row r="42" spans="1:6" x14ac:dyDescent="0.25">
      <c r="A42" s="16" t="s">
        <v>5</v>
      </c>
      <c r="B42" s="17">
        <f>$D$4/$D$2</f>
        <v>0.23076923076923078</v>
      </c>
      <c r="C42" s="17">
        <f>MAX($D$3-$D$2-B38, 0)</f>
        <v>0</v>
      </c>
      <c r="D42" s="18">
        <f t="shared" si="3"/>
        <v>0.23076923076923078</v>
      </c>
    </row>
    <row r="43" spans="1:6" x14ac:dyDescent="0.25">
      <c r="A43" s="16" t="s">
        <v>6</v>
      </c>
      <c r="B43" s="17">
        <f>$E$4/$E$2</f>
        <v>0.5</v>
      </c>
      <c r="C43" s="17">
        <f>MAX($E$3-$E$2-B38, 0)</f>
        <v>0</v>
      </c>
      <c r="D43" s="18">
        <f t="shared" si="3"/>
        <v>0.5</v>
      </c>
      <c r="F43" t="s">
        <v>36</v>
      </c>
    </row>
    <row r="44" spans="1:6" x14ac:dyDescent="0.25">
      <c r="A44" s="19" t="s">
        <v>7</v>
      </c>
      <c r="B44" s="20">
        <f>$F$4/$F$2</f>
        <v>0.5</v>
      </c>
      <c r="C44" s="20">
        <f>MAX($F$3-$F$2-B38, 0)</f>
        <v>0</v>
      </c>
      <c r="D44" s="21">
        <f t="shared" si="3"/>
        <v>0.5</v>
      </c>
      <c r="F4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tabSelected="1" workbookViewId="0">
      <selection activeCell="L20" sqref="L20"/>
    </sheetView>
  </sheetViews>
  <sheetFormatPr defaultRowHeight="15" x14ac:dyDescent="0.25"/>
  <cols>
    <col min="1" max="68" width="3.5703125" customWidth="1"/>
  </cols>
  <sheetData>
    <row r="1" spans="1:6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</row>
    <row r="2" spans="1:68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</row>
    <row r="3" spans="1:68" x14ac:dyDescent="0.25">
      <c r="A3" s="1">
        <v>1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AB3" s="3"/>
    </row>
    <row r="4" spans="1:68" x14ac:dyDescent="0.25">
      <c r="A4" s="1">
        <v>2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</row>
    <row r="6" spans="1:68" x14ac:dyDescent="0.25">
      <c r="A6" s="6"/>
      <c r="B6" s="31">
        <v>0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</row>
    <row r="7" spans="1:68" x14ac:dyDescent="0.25">
      <c r="A7" s="11"/>
      <c r="B7" s="26" t="s">
        <v>0</v>
      </c>
      <c r="C7" s="26" t="s">
        <v>0</v>
      </c>
      <c r="D7" s="26" t="s">
        <v>0</v>
      </c>
      <c r="E7" s="26" t="s">
        <v>0</v>
      </c>
      <c r="F7" s="26" t="s">
        <v>0</v>
      </c>
      <c r="G7" s="26" t="s">
        <v>0</v>
      </c>
      <c r="H7" s="26" t="s">
        <v>0</v>
      </c>
      <c r="I7" s="26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26" t="s">
        <v>0</v>
      </c>
      <c r="T7" s="26" t="s">
        <v>0</v>
      </c>
      <c r="U7" s="26" t="s">
        <v>0</v>
      </c>
      <c r="V7" s="26" t="s">
        <v>0</v>
      </c>
      <c r="W7" s="26" t="s">
        <v>0</v>
      </c>
      <c r="X7" s="26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26" t="s">
        <v>0</v>
      </c>
      <c r="AF7" s="23" t="s">
        <v>0</v>
      </c>
    </row>
    <row r="8" spans="1:68" x14ac:dyDescent="0.25">
      <c r="A8" s="24" t="s">
        <v>3</v>
      </c>
      <c r="B8" s="6"/>
      <c r="C8" s="6"/>
      <c r="D8" s="6"/>
      <c r="E8" s="6"/>
      <c r="F8" s="6"/>
      <c r="G8" s="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2</v>
      </c>
      <c r="T8" s="27">
        <v>2</v>
      </c>
      <c r="U8" s="27">
        <v>2</v>
      </c>
      <c r="V8" s="27">
        <v>2</v>
      </c>
      <c r="W8" s="27">
        <v>2</v>
      </c>
      <c r="X8" s="27">
        <v>2</v>
      </c>
      <c r="Y8" s="27">
        <v>2</v>
      </c>
      <c r="Z8" s="27">
        <v>2</v>
      </c>
      <c r="AA8" s="27">
        <v>2</v>
      </c>
      <c r="AB8" s="27">
        <v>2</v>
      </c>
      <c r="AC8" s="27">
        <v>2</v>
      </c>
      <c r="AD8" s="27">
        <v>2</v>
      </c>
      <c r="AE8" s="28">
        <v>2</v>
      </c>
    </row>
    <row r="9" spans="1:68" x14ac:dyDescent="0.25">
      <c r="A9" s="24" t="s">
        <v>4</v>
      </c>
      <c r="B9" s="6"/>
      <c r="C9" s="6"/>
      <c r="D9" s="6"/>
      <c r="E9" s="6"/>
      <c r="F9" s="6"/>
      <c r="G9" s="6"/>
      <c r="H9" s="6"/>
      <c r="I9" s="6"/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8"/>
    </row>
    <row r="10" spans="1:68" x14ac:dyDescent="0.25">
      <c r="A10" s="4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/>
      <c r="Z10" s="27"/>
      <c r="AA10" s="27"/>
      <c r="AB10" s="27"/>
      <c r="AC10" s="27"/>
      <c r="AD10" s="27"/>
      <c r="AE10" s="28"/>
    </row>
    <row r="11" spans="1:68" x14ac:dyDescent="0.25">
      <c r="A11" s="4" t="s">
        <v>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</row>
    <row r="12" spans="1:68" x14ac:dyDescent="0.25">
      <c r="A12" s="25" t="s">
        <v>7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/>
      <c r="K12" s="11"/>
      <c r="L12" s="11"/>
      <c r="M12" s="11"/>
      <c r="N12" s="1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4" spans="1:68" x14ac:dyDescent="0.25">
      <c r="B14" t="s">
        <v>38</v>
      </c>
      <c r="C14" t="s">
        <v>39</v>
      </c>
      <c r="D14" t="s">
        <v>40</v>
      </c>
    </row>
    <row r="15" spans="1:68" x14ac:dyDescent="0.25">
      <c r="A15" t="s">
        <v>3</v>
      </c>
      <c r="B15">
        <v>24</v>
      </c>
      <c r="C15">
        <v>2</v>
      </c>
      <c r="D15">
        <f>B15*C15</f>
        <v>48</v>
      </c>
    </row>
    <row r="16" spans="1:68" x14ac:dyDescent="0.25">
      <c r="A16" t="s">
        <v>4</v>
      </c>
      <c r="B16">
        <v>0</v>
      </c>
      <c r="C16">
        <v>4</v>
      </c>
      <c r="D16">
        <f t="shared" ref="D16:D19" si="0">B16*C16</f>
        <v>0</v>
      </c>
    </row>
    <row r="17" spans="1:4" x14ac:dyDescent="0.25">
      <c r="A17" t="s">
        <v>5</v>
      </c>
      <c r="B17">
        <v>13</v>
      </c>
      <c r="C17">
        <v>3</v>
      </c>
      <c r="D17">
        <f t="shared" si="0"/>
        <v>39</v>
      </c>
    </row>
    <row r="18" spans="1:4" x14ac:dyDescent="0.25">
      <c r="A18" t="s">
        <v>6</v>
      </c>
      <c r="B18">
        <v>0</v>
      </c>
      <c r="C18">
        <v>5</v>
      </c>
      <c r="D18">
        <f t="shared" si="0"/>
        <v>0</v>
      </c>
    </row>
    <row r="19" spans="1:4" x14ac:dyDescent="0.25">
      <c r="A19" t="s">
        <v>7</v>
      </c>
      <c r="B19">
        <v>0</v>
      </c>
      <c r="C19">
        <v>4</v>
      </c>
      <c r="D19">
        <f t="shared" si="0"/>
        <v>0</v>
      </c>
    </row>
    <row r="21" spans="1:4" x14ac:dyDescent="0.25">
      <c r="A21" t="s">
        <v>41</v>
      </c>
      <c r="C21">
        <f>SUM(D15:D19)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</vt:lpstr>
      <vt:lpstr>Q5</vt:lpstr>
      <vt:lpstr>Q5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Yi</dc:creator>
  <cp:lastModifiedBy>Benjamin Yi</cp:lastModifiedBy>
  <dcterms:created xsi:type="dcterms:W3CDTF">2018-05-13T11:36:07Z</dcterms:created>
  <dcterms:modified xsi:type="dcterms:W3CDTF">2018-05-13T13:25:39Z</dcterms:modified>
</cp:coreProperties>
</file>