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3_ncr:1_{3CDCA799-A0CC-4DF2-A29C-9D0E6A3403C6}" xr6:coauthVersionLast="31" xr6:coauthVersionMax="31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8" i="1" l="1"/>
  <c r="D127" i="1"/>
  <c r="D126" i="1"/>
  <c r="D129" i="1"/>
  <c r="C129" i="1"/>
  <c r="C130" i="1"/>
  <c r="C126" i="1"/>
  <c r="C127" i="1"/>
  <c r="C128" i="1"/>
  <c r="C98" i="1"/>
  <c r="C105" i="1" s="1"/>
  <c r="C119" i="1" s="1"/>
  <c r="C92" i="1"/>
  <c r="C68" i="1"/>
  <c r="C112" i="1"/>
  <c r="C86" i="1"/>
  <c r="C80" i="1"/>
  <c r="C74" i="1"/>
  <c r="C62" i="1"/>
</calcChain>
</file>

<file path=xl/sharedStrings.xml><?xml version="1.0" encoding="utf-8"?>
<sst xmlns="http://schemas.openxmlformats.org/spreadsheetml/2006/main" count="91" uniqueCount="81">
  <si>
    <t>ПЛАНИРОВАНИЕ ЧИСЛЕННОСТИ ПРОМЫШЛЕННО- ПРОИЗВОДСТВЕННОГО ПЕРСОНАЛА ПРЕДПРИЯТИЯ</t>
  </si>
  <si>
    <t xml:space="preserve">Цель работы. На основе исходных данных рассчитать численность по категориям работающих и структуру промышленно-производственного персонала предприятия. </t>
  </si>
  <si>
    <t>№ п./п.</t>
  </si>
  <si>
    <t xml:space="preserve">Наименование показателей </t>
  </si>
  <si>
    <t>1.</t>
  </si>
  <si>
    <t>Нормативная трудоемкость изделий, тыс. нормо-ч.:</t>
  </si>
  <si>
    <t>А</t>
  </si>
  <si>
    <t>Б</t>
  </si>
  <si>
    <t>В</t>
  </si>
  <si>
    <t>Г</t>
  </si>
  <si>
    <t>2.</t>
  </si>
  <si>
    <t>Процент выхода годных изделий, %</t>
  </si>
  <si>
    <t>3.</t>
  </si>
  <si>
    <t>Коэффициент выполнения норм рабочими-сдельщиками</t>
  </si>
  <si>
    <t>4.</t>
  </si>
  <si>
    <t>Объем работ, связанных с выполнением основной программы, шт.</t>
  </si>
  <si>
    <t>5.</t>
  </si>
  <si>
    <t>Выработка одного рабочего, шт.</t>
  </si>
  <si>
    <t>6.</t>
  </si>
  <si>
    <t>Трудоемкость вспомогательных работ, тыс. нормо-ч.</t>
  </si>
  <si>
    <t>7.</t>
  </si>
  <si>
    <t>Коэффициент выполнения норм вспомогательными рабочими-сдельщиками</t>
  </si>
  <si>
    <t>8.</t>
  </si>
  <si>
    <t>Количество единиц обслуживаемого оборудования</t>
  </si>
  <si>
    <t>Таблица #1</t>
  </si>
  <si>
    <t>Таблица #2</t>
  </si>
  <si>
    <t>Показатели</t>
  </si>
  <si>
    <t>За год</t>
  </si>
  <si>
    <t>-</t>
  </si>
  <si>
    <t>Календарный фонд времени, дней</t>
  </si>
  <si>
    <t>Количество нерабочих дней</t>
  </si>
  <si>
    <t>праздничных</t>
  </si>
  <si>
    <t>выходных</t>
  </si>
  <si>
    <t>Количество календарных рабочих дней</t>
  </si>
  <si>
    <t>Количество предпраздничных дней</t>
  </si>
  <si>
    <t>Номинальный фонд рабочего времени, ч</t>
  </si>
  <si>
    <t>Неявки на работу, дней</t>
  </si>
  <si>
    <t>очередные и дополнительные отпуска</t>
  </si>
  <si>
    <t>учебные отпуска</t>
  </si>
  <si>
    <t>декретные отпуска</t>
  </si>
  <si>
    <t xml:space="preserve">больничные </t>
  </si>
  <si>
    <t>прочие неявки, разрешенные законодательством</t>
  </si>
  <si>
    <t xml:space="preserve">Неявки с разрешения администрацией, дней </t>
  </si>
  <si>
    <t>Число рабочих дней</t>
  </si>
  <si>
    <t>Потери времени в связи с сокращением длительности рабочего дня (для кормящих матерей, подростков, внутрисменные простои, в предпраздничные дни), ч.</t>
  </si>
  <si>
    <t>Полезный фонд рабочего времени одного рабочего, ч.</t>
  </si>
  <si>
    <t>Таблица#3</t>
  </si>
  <si>
    <t>Наименование профессий</t>
  </si>
  <si>
    <t>Наладчики оборудования</t>
  </si>
  <si>
    <t>Слесари-ремонтники</t>
  </si>
  <si>
    <t>Электрики</t>
  </si>
  <si>
    <t>Стропали</t>
  </si>
  <si>
    <t>Кладовщики</t>
  </si>
  <si>
    <t>Комплектовщики</t>
  </si>
  <si>
    <t>Расчеты</t>
  </si>
  <si>
    <t>Численность основных рабочих- сдельщиков</t>
  </si>
  <si>
    <t>Контролеры</t>
  </si>
  <si>
    <t>Норм. обсл-я об-я</t>
  </si>
  <si>
    <t>Число рабочих мест</t>
  </si>
  <si>
    <t>Технологическая трудоемкость выпуска изделий</t>
  </si>
  <si>
    <t xml:space="preserve">2. </t>
  </si>
  <si>
    <t>Численность вспомогательных рабочих- сдельщиков (ремонтное, транспортное, инструментальное подразделения)</t>
  </si>
  <si>
    <t>Численность вспомогательных рабочих, занятых обслуживанием основных рабочих (электрики,наладчики, сле
сари-ремонтники,
контролеры)</t>
  </si>
  <si>
    <t>Численность вспомогательных рабочих, определяемых по числу рабочих мест (стропали, кладовщики, комплектовщики)</t>
  </si>
  <si>
    <t xml:space="preserve">7. </t>
  </si>
  <si>
    <t>Численность производственных рабочих (явочная)</t>
  </si>
  <si>
    <t xml:space="preserve">8. </t>
  </si>
  <si>
    <t>Списочная численность производственных рабочих</t>
  </si>
  <si>
    <t>9.</t>
  </si>
  <si>
    <t>Коэффициент списочного состава</t>
  </si>
  <si>
    <t>10.</t>
  </si>
  <si>
    <t>Списочная численность промышленно - производственного персонала</t>
  </si>
  <si>
    <t>Численность основных рабочих- сдельщиков, определяемая по нормам выработки</t>
  </si>
  <si>
    <t>Категории работающих</t>
  </si>
  <si>
    <t>Списочная численность</t>
  </si>
  <si>
    <t>Отношение к общему числу работающих, %</t>
  </si>
  <si>
    <t>Производственные рабочие, всего, в т.ч.:</t>
  </si>
  <si>
    <t>основные рабочие</t>
  </si>
  <si>
    <t>вспомогательные рабочие</t>
  </si>
  <si>
    <t>Руководители, специалисты, служающие</t>
  </si>
  <si>
    <t>Всего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</si>
</sst>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name val="Times New Roman"/>
      <family val="1"/>
      <charset val="204"/>
    </font>
    <font>
      <sz val="1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 applyAlignment="1"/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top"/>
    </xf>
    <xf numFmtId="0" fontId="0" fillId="0" borderId="1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333375</xdr:colOff>
      <xdr:row>61</xdr:row>
      <xdr:rowOff>161925</xdr:rowOff>
    </xdr:from>
    <xdr:to>
      <xdr:col>1</xdr:col>
      <xdr:colOff>1809956</xdr:colOff>
      <xdr:row>64</xdr:row>
      <xdr:rowOff>133426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415E7762-C379-40B2-A6B1-DAA646B6AC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9150" y="13315950"/>
          <a:ext cx="1476581" cy="543001"/>
        </a:xfrm>
        <a:prstGeom prst="rect">
          <a:avLst/>
        </a:prstGeom>
      </xdr:spPr>
    </xdr:pic>
    <xdr:clientData/>
  </xdr:twoCellAnchor>
  <xdr:oneCellAnchor>
    <xdr:from>
      <xdr:col>1</xdr:col>
      <xdr:colOff>133350</xdr:colOff>
      <xdr:row>61</xdr:row>
      <xdr:rowOff>185737</xdr:rowOff>
    </xdr:from>
    <xdr:ext cx="65" cy="17222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E398F4F8-7B9F-4FCC-AF55-D5D590582497}"/>
            </a:ext>
          </a:extLst>
        </xdr:cNvPr>
        <xdr:cNvSpPr txBox="1"/>
      </xdr:nvSpPr>
      <xdr:spPr>
        <a:xfrm>
          <a:off x="619125" y="1276826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twoCellAnchor editAs="oneCell">
    <xdr:from>
      <xdr:col>1</xdr:col>
      <xdr:colOff>295275</xdr:colOff>
      <xdr:row>67</xdr:row>
      <xdr:rowOff>85725</xdr:rowOff>
    </xdr:from>
    <xdr:to>
      <xdr:col>1</xdr:col>
      <xdr:colOff>2057646</xdr:colOff>
      <xdr:row>71</xdr:row>
      <xdr:rowOff>19147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BD8F44F6-2589-4A88-A14C-76B00081CD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1050" y="14573250"/>
          <a:ext cx="1762371" cy="695422"/>
        </a:xfrm>
        <a:prstGeom prst="rect">
          <a:avLst/>
        </a:prstGeom>
      </xdr:spPr>
    </xdr:pic>
    <xdr:clientData/>
  </xdr:twoCellAnchor>
  <xdr:twoCellAnchor editAs="oneCell">
    <xdr:from>
      <xdr:col>1</xdr:col>
      <xdr:colOff>581025</xdr:colOff>
      <xdr:row>73</xdr:row>
      <xdr:rowOff>95250</xdr:rowOff>
    </xdr:from>
    <xdr:to>
      <xdr:col>1</xdr:col>
      <xdr:colOff>1676553</xdr:colOff>
      <xdr:row>76</xdr:row>
      <xdr:rowOff>85803</xdr:rowOff>
    </xdr:to>
    <xdr:pic>
      <xdr:nvPicPr>
        <xdr:cNvPr id="8" name="Рисунок 7">
          <a:extLst>
            <a:ext uri="{FF2B5EF4-FFF2-40B4-BE49-F238E27FC236}">
              <a16:creationId xmlns:a16="http://schemas.microsoft.com/office/drawing/2014/main" id="{C1C811E6-2682-4285-BADB-F426941D00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6800" y="15916275"/>
          <a:ext cx="1095528" cy="562053"/>
        </a:xfrm>
        <a:prstGeom prst="rect">
          <a:avLst/>
        </a:prstGeom>
      </xdr:spPr>
    </xdr:pic>
    <xdr:clientData/>
  </xdr:twoCellAnchor>
  <xdr:twoCellAnchor editAs="oneCell">
    <xdr:from>
      <xdr:col>1</xdr:col>
      <xdr:colOff>390525</xdr:colOff>
      <xdr:row>79</xdr:row>
      <xdr:rowOff>161925</xdr:rowOff>
    </xdr:from>
    <xdr:to>
      <xdr:col>1</xdr:col>
      <xdr:colOff>1848053</xdr:colOff>
      <xdr:row>83</xdr:row>
      <xdr:rowOff>19136</xdr:rowOff>
    </xdr:to>
    <xdr:pic>
      <xdr:nvPicPr>
        <xdr:cNvPr id="10" name="Рисунок 9">
          <a:extLst>
            <a:ext uri="{FF2B5EF4-FFF2-40B4-BE49-F238E27FC236}">
              <a16:creationId xmlns:a16="http://schemas.microsoft.com/office/drawing/2014/main" id="{17429092-72ED-45C9-B075-5FFD9181E0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6300" y="17506950"/>
          <a:ext cx="1457528" cy="619211"/>
        </a:xfrm>
        <a:prstGeom prst="rect">
          <a:avLst/>
        </a:prstGeom>
      </xdr:spPr>
    </xdr:pic>
    <xdr:clientData/>
  </xdr:twoCellAnchor>
  <xdr:twoCellAnchor editAs="oneCell">
    <xdr:from>
      <xdr:col>1</xdr:col>
      <xdr:colOff>419100</xdr:colOff>
      <xdr:row>86</xdr:row>
      <xdr:rowOff>19050</xdr:rowOff>
    </xdr:from>
    <xdr:to>
      <xdr:col>1</xdr:col>
      <xdr:colOff>1647996</xdr:colOff>
      <xdr:row>89</xdr:row>
      <xdr:rowOff>9603</xdr:rowOff>
    </xdr:to>
    <xdr:pic>
      <xdr:nvPicPr>
        <xdr:cNvPr id="12" name="Рисунок 11">
          <a:extLst>
            <a:ext uri="{FF2B5EF4-FFF2-40B4-BE49-F238E27FC236}">
              <a16:creationId xmlns:a16="http://schemas.microsoft.com/office/drawing/2014/main" id="{05D177D9-2192-448C-A1F4-DA019F60C2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4875" y="21174075"/>
          <a:ext cx="1228896" cy="562053"/>
        </a:xfrm>
        <a:prstGeom prst="rect">
          <a:avLst/>
        </a:prstGeom>
      </xdr:spPr>
    </xdr:pic>
    <xdr:clientData/>
  </xdr:twoCellAnchor>
  <xdr:twoCellAnchor editAs="oneCell">
    <xdr:from>
      <xdr:col>1</xdr:col>
      <xdr:colOff>476250</xdr:colOff>
      <xdr:row>91</xdr:row>
      <xdr:rowOff>114300</xdr:rowOff>
    </xdr:from>
    <xdr:to>
      <xdr:col>1</xdr:col>
      <xdr:colOff>1676568</xdr:colOff>
      <xdr:row>93</xdr:row>
      <xdr:rowOff>76248</xdr:rowOff>
    </xdr:to>
    <xdr:pic>
      <xdr:nvPicPr>
        <xdr:cNvPr id="14" name="Рисунок 13">
          <a:extLst>
            <a:ext uri="{FF2B5EF4-FFF2-40B4-BE49-F238E27FC236}">
              <a16:creationId xmlns:a16="http://schemas.microsoft.com/office/drawing/2014/main" id="{6171B2FC-4F61-426F-A7CA-3644CF803D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2025" y="20888325"/>
          <a:ext cx="1200318" cy="342948"/>
        </a:xfrm>
        <a:prstGeom prst="rect">
          <a:avLst/>
        </a:prstGeom>
      </xdr:spPr>
    </xdr:pic>
    <xdr:clientData/>
  </xdr:twoCellAnchor>
  <xdr:twoCellAnchor editAs="oneCell">
    <xdr:from>
      <xdr:col>1</xdr:col>
      <xdr:colOff>219075</xdr:colOff>
      <xdr:row>98</xdr:row>
      <xdr:rowOff>47625</xdr:rowOff>
    </xdr:from>
    <xdr:to>
      <xdr:col>1</xdr:col>
      <xdr:colOff>1933814</xdr:colOff>
      <xdr:row>100</xdr:row>
      <xdr:rowOff>66731</xdr:rowOff>
    </xdr:to>
    <xdr:pic>
      <xdr:nvPicPr>
        <xdr:cNvPr id="18" name="Рисунок 17">
          <a:extLst>
            <a:ext uri="{FF2B5EF4-FFF2-40B4-BE49-F238E27FC236}">
              <a16:creationId xmlns:a16="http://schemas.microsoft.com/office/drawing/2014/main" id="{8F8E7473-62A7-4625-939B-6C1E6033A5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4850" y="24060150"/>
          <a:ext cx="1714739" cy="400106"/>
        </a:xfrm>
        <a:prstGeom prst="rect">
          <a:avLst/>
        </a:prstGeom>
      </xdr:spPr>
    </xdr:pic>
    <xdr:clientData/>
  </xdr:twoCellAnchor>
  <xdr:twoCellAnchor editAs="oneCell">
    <xdr:from>
      <xdr:col>1</xdr:col>
      <xdr:colOff>333375</xdr:colOff>
      <xdr:row>118</xdr:row>
      <xdr:rowOff>66675</xdr:rowOff>
    </xdr:from>
    <xdr:to>
      <xdr:col>1</xdr:col>
      <xdr:colOff>1933798</xdr:colOff>
      <xdr:row>120</xdr:row>
      <xdr:rowOff>342992</xdr:rowOff>
    </xdr:to>
    <xdr:pic>
      <xdr:nvPicPr>
        <xdr:cNvPr id="20" name="Рисунок 19">
          <a:extLst>
            <a:ext uri="{FF2B5EF4-FFF2-40B4-BE49-F238E27FC236}">
              <a16:creationId xmlns:a16="http://schemas.microsoft.com/office/drawing/2014/main" id="{D59D8826-F7F9-44D2-8CEA-7A48ABB5D7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9150" y="26555700"/>
          <a:ext cx="1600423" cy="657317"/>
        </a:xfrm>
        <a:prstGeom prst="rect">
          <a:avLst/>
        </a:prstGeom>
      </xdr:spPr>
    </xdr:pic>
    <xdr:clientData/>
  </xdr:twoCellAnchor>
  <xdr:twoCellAnchor editAs="oneCell">
    <xdr:from>
      <xdr:col>1</xdr:col>
      <xdr:colOff>542925</xdr:colOff>
      <xdr:row>112</xdr:row>
      <xdr:rowOff>95250</xdr:rowOff>
    </xdr:from>
    <xdr:to>
      <xdr:col>1</xdr:col>
      <xdr:colOff>1705137</xdr:colOff>
      <xdr:row>115</xdr:row>
      <xdr:rowOff>47698</xdr:rowOff>
    </xdr:to>
    <xdr:pic>
      <xdr:nvPicPr>
        <xdr:cNvPr id="22" name="Рисунок 21">
          <a:extLst>
            <a:ext uri="{FF2B5EF4-FFF2-40B4-BE49-F238E27FC236}">
              <a16:creationId xmlns:a16="http://schemas.microsoft.com/office/drawing/2014/main" id="{04669964-20F7-4DD8-860E-CC632257BC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8700" y="26965275"/>
          <a:ext cx="1162212" cy="523948"/>
        </a:xfrm>
        <a:prstGeom prst="rect">
          <a:avLst/>
        </a:prstGeom>
      </xdr:spPr>
    </xdr:pic>
    <xdr:clientData/>
  </xdr:twoCellAnchor>
  <xdr:twoCellAnchor editAs="oneCell">
    <xdr:from>
      <xdr:col>1</xdr:col>
      <xdr:colOff>447675</xdr:colOff>
      <xdr:row>105</xdr:row>
      <xdr:rowOff>28575</xdr:rowOff>
    </xdr:from>
    <xdr:to>
      <xdr:col>1</xdr:col>
      <xdr:colOff>1857572</xdr:colOff>
      <xdr:row>106</xdr:row>
      <xdr:rowOff>161970</xdr:rowOff>
    </xdr:to>
    <xdr:pic>
      <xdr:nvPicPr>
        <xdr:cNvPr id="24" name="Рисунок 23">
          <a:extLst>
            <a:ext uri="{FF2B5EF4-FFF2-40B4-BE49-F238E27FC236}">
              <a16:creationId xmlns:a16="http://schemas.microsoft.com/office/drawing/2014/main" id="{49BAF9F9-A246-4A12-AE8A-99C43CB7BA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0" y="23850600"/>
          <a:ext cx="1409897" cy="3238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0"/>
  <sheetViews>
    <sheetView tabSelected="1" topLeftCell="A112" workbookViewId="0">
      <selection activeCell="E129" sqref="E129"/>
    </sheetView>
  </sheetViews>
  <sheetFormatPr defaultRowHeight="15" x14ac:dyDescent="0.25"/>
  <cols>
    <col min="1" max="1" width="7.28515625" customWidth="1"/>
    <col min="2" max="2" width="35.7109375" customWidth="1"/>
    <col min="3" max="3" width="24.42578125" customWidth="1"/>
    <col min="4" max="4" width="15" customWidth="1"/>
    <col min="5" max="5" width="25.7109375" customWidth="1"/>
    <col min="6" max="6" width="21.28515625" customWidth="1"/>
  </cols>
  <sheetData>
    <row r="1" spans="1:3" x14ac:dyDescent="0.25">
      <c r="A1" t="s">
        <v>0</v>
      </c>
    </row>
    <row r="2" spans="1:3" x14ac:dyDescent="0.25">
      <c r="A2" t="s">
        <v>1</v>
      </c>
    </row>
    <row r="4" spans="1:3" x14ac:dyDescent="0.25">
      <c r="B4" t="s">
        <v>24</v>
      </c>
    </row>
    <row r="5" spans="1:3" x14ac:dyDescent="0.25">
      <c r="A5" s="13" t="s">
        <v>2</v>
      </c>
      <c r="B5" s="13" t="s">
        <v>3</v>
      </c>
      <c r="C5" s="5"/>
    </row>
    <row r="6" spans="1:3" x14ac:dyDescent="0.25">
      <c r="A6" s="1"/>
      <c r="B6" s="1"/>
      <c r="C6" s="5"/>
    </row>
    <row r="7" spans="1:3" ht="25.5" x14ac:dyDescent="0.25">
      <c r="A7" s="14" t="s">
        <v>4</v>
      </c>
      <c r="B7" s="2" t="s">
        <v>5</v>
      </c>
      <c r="C7" s="5"/>
    </row>
    <row r="8" spans="1:3" x14ac:dyDescent="0.25">
      <c r="A8" s="14"/>
      <c r="B8" s="3" t="s">
        <v>6</v>
      </c>
      <c r="C8" s="4">
        <v>605</v>
      </c>
    </row>
    <row r="9" spans="1:3" x14ac:dyDescent="0.25">
      <c r="A9" s="14"/>
      <c r="B9" s="3" t="s">
        <v>7</v>
      </c>
      <c r="C9" s="4">
        <v>1638</v>
      </c>
    </row>
    <row r="10" spans="1:3" x14ac:dyDescent="0.25">
      <c r="A10" s="14"/>
      <c r="B10" s="3" t="s">
        <v>8</v>
      </c>
      <c r="C10" s="4">
        <v>913</v>
      </c>
    </row>
    <row r="11" spans="1:3" x14ac:dyDescent="0.25">
      <c r="A11" s="14"/>
      <c r="B11" s="3" t="s">
        <v>9</v>
      </c>
      <c r="C11" s="4">
        <v>3127</v>
      </c>
    </row>
    <row r="12" spans="1:3" x14ac:dyDescent="0.25">
      <c r="A12" s="14" t="s">
        <v>10</v>
      </c>
      <c r="B12" s="2" t="s">
        <v>11</v>
      </c>
      <c r="C12" s="5"/>
    </row>
    <row r="13" spans="1:3" x14ac:dyDescent="0.25">
      <c r="A13" s="14"/>
      <c r="B13" s="3" t="s">
        <v>6</v>
      </c>
      <c r="C13" s="4">
        <v>93.1</v>
      </c>
    </row>
    <row r="14" spans="1:3" x14ac:dyDescent="0.25">
      <c r="A14" s="14"/>
      <c r="B14" s="3" t="s">
        <v>7</v>
      </c>
      <c r="C14" s="4">
        <v>83.5</v>
      </c>
    </row>
    <row r="15" spans="1:3" x14ac:dyDescent="0.25">
      <c r="A15" s="14"/>
      <c r="B15" s="3" t="s">
        <v>8</v>
      </c>
      <c r="C15" s="4">
        <v>89.9</v>
      </c>
    </row>
    <row r="16" spans="1:3" x14ac:dyDescent="0.25">
      <c r="A16" s="14"/>
      <c r="B16" s="3" t="s">
        <v>9</v>
      </c>
      <c r="C16" s="4">
        <v>68.099999999999994</v>
      </c>
    </row>
    <row r="17" spans="1:3" ht="25.5" x14ac:dyDescent="0.25">
      <c r="A17" s="15" t="s">
        <v>12</v>
      </c>
      <c r="B17" s="2" t="s">
        <v>13</v>
      </c>
      <c r="C17" s="4">
        <v>1.1000000000000001</v>
      </c>
    </row>
    <row r="18" spans="1:3" ht="25.5" x14ac:dyDescent="0.25">
      <c r="A18" s="15" t="s">
        <v>14</v>
      </c>
      <c r="B18" s="2" t="s">
        <v>15</v>
      </c>
      <c r="C18" s="4">
        <v>7200</v>
      </c>
    </row>
    <row r="19" spans="1:3" x14ac:dyDescent="0.25">
      <c r="A19" s="15" t="s">
        <v>16</v>
      </c>
      <c r="B19" s="2" t="s">
        <v>17</v>
      </c>
      <c r="C19" s="4">
        <v>65</v>
      </c>
    </row>
    <row r="20" spans="1:3" ht="25.5" x14ac:dyDescent="0.25">
      <c r="A20" s="15" t="s">
        <v>18</v>
      </c>
      <c r="B20" s="2" t="s">
        <v>19</v>
      </c>
      <c r="C20" s="4">
        <v>440</v>
      </c>
    </row>
    <row r="21" spans="1:3" ht="38.25" x14ac:dyDescent="0.25">
      <c r="A21" s="15" t="s">
        <v>20</v>
      </c>
      <c r="B21" s="2" t="s">
        <v>21</v>
      </c>
      <c r="C21" s="4">
        <v>1.2</v>
      </c>
    </row>
    <row r="22" spans="1:3" ht="25.5" x14ac:dyDescent="0.25">
      <c r="A22" s="15" t="s">
        <v>22</v>
      </c>
      <c r="B22" s="2" t="s">
        <v>23</v>
      </c>
      <c r="C22" s="4">
        <v>1020</v>
      </c>
    </row>
    <row r="25" spans="1:3" x14ac:dyDescent="0.25">
      <c r="B25" t="s">
        <v>25</v>
      </c>
    </row>
    <row r="27" spans="1:3" x14ac:dyDescent="0.25">
      <c r="B27" s="5" t="s">
        <v>26</v>
      </c>
      <c r="C27" s="5" t="s">
        <v>27</v>
      </c>
    </row>
    <row r="28" spans="1:3" x14ac:dyDescent="0.25">
      <c r="B28" s="7" t="s">
        <v>29</v>
      </c>
      <c r="C28" s="8">
        <v>365</v>
      </c>
    </row>
    <row r="29" spans="1:3" x14ac:dyDescent="0.25">
      <c r="B29" s="5" t="s">
        <v>30</v>
      </c>
      <c r="C29" s="6">
        <v>113</v>
      </c>
    </row>
    <row r="30" spans="1:3" x14ac:dyDescent="0.25">
      <c r="B30" s="5" t="s">
        <v>31</v>
      </c>
      <c r="C30" s="6">
        <v>9</v>
      </c>
    </row>
    <row r="31" spans="1:3" x14ac:dyDescent="0.25">
      <c r="B31" s="5" t="s">
        <v>32</v>
      </c>
      <c r="C31" s="6">
        <v>104</v>
      </c>
    </row>
    <row r="32" spans="1:3" ht="30" x14ac:dyDescent="0.25">
      <c r="B32" s="18" t="s">
        <v>33</v>
      </c>
      <c r="C32" s="9">
        <v>252</v>
      </c>
    </row>
    <row r="33" spans="2:3" x14ac:dyDescent="0.25">
      <c r="B33" s="5" t="s">
        <v>34</v>
      </c>
      <c r="C33" s="6">
        <v>4</v>
      </c>
    </row>
    <row r="34" spans="2:3" ht="30" x14ac:dyDescent="0.25">
      <c r="B34" s="17" t="s">
        <v>35</v>
      </c>
      <c r="C34" s="6">
        <v>2012</v>
      </c>
    </row>
    <row r="35" spans="2:3" x14ac:dyDescent="0.25">
      <c r="B35" s="5" t="s">
        <v>36</v>
      </c>
      <c r="C35" s="6">
        <v>31.2</v>
      </c>
    </row>
    <row r="36" spans="2:3" ht="30" x14ac:dyDescent="0.25">
      <c r="B36" s="17" t="s">
        <v>37</v>
      </c>
      <c r="C36" s="6">
        <v>17.8</v>
      </c>
    </row>
    <row r="37" spans="2:3" x14ac:dyDescent="0.25">
      <c r="B37" s="5" t="s">
        <v>38</v>
      </c>
      <c r="C37" s="6">
        <v>1.1000000000000001</v>
      </c>
    </row>
    <row r="38" spans="2:3" x14ac:dyDescent="0.25">
      <c r="B38" s="5" t="s">
        <v>39</v>
      </c>
      <c r="C38" s="6">
        <v>1.4</v>
      </c>
    </row>
    <row r="39" spans="2:3" x14ac:dyDescent="0.25">
      <c r="B39" s="5" t="s">
        <v>40</v>
      </c>
      <c r="C39" s="6">
        <v>9.3000000000000007</v>
      </c>
    </row>
    <row r="40" spans="2:3" ht="30" x14ac:dyDescent="0.25">
      <c r="B40" s="17" t="s">
        <v>41</v>
      </c>
      <c r="C40" s="6">
        <v>1.6</v>
      </c>
    </row>
    <row r="41" spans="2:3" ht="30" x14ac:dyDescent="0.25">
      <c r="B41" s="17" t="s">
        <v>42</v>
      </c>
      <c r="C41" s="6" t="s">
        <v>28</v>
      </c>
    </row>
    <row r="42" spans="2:3" x14ac:dyDescent="0.25">
      <c r="B42" s="5" t="s">
        <v>43</v>
      </c>
      <c r="C42" s="6">
        <v>220.8</v>
      </c>
    </row>
    <row r="43" spans="2:3" ht="90" x14ac:dyDescent="0.25">
      <c r="B43" s="17" t="s">
        <v>44</v>
      </c>
      <c r="C43" s="6">
        <v>4.8</v>
      </c>
    </row>
    <row r="44" spans="2:3" ht="30" x14ac:dyDescent="0.25">
      <c r="B44" s="17" t="s">
        <v>45</v>
      </c>
      <c r="C44" s="6">
        <v>1761.6</v>
      </c>
    </row>
    <row r="48" spans="2:3" x14ac:dyDescent="0.25">
      <c r="B48" t="s">
        <v>46</v>
      </c>
    </row>
    <row r="49" spans="1:6" x14ac:dyDescent="0.25">
      <c r="B49" s="5" t="s">
        <v>47</v>
      </c>
      <c r="C49" s="5" t="s">
        <v>57</v>
      </c>
      <c r="E49" t="s">
        <v>47</v>
      </c>
      <c r="F49" t="s">
        <v>58</v>
      </c>
    </row>
    <row r="50" spans="1:6" x14ac:dyDescent="0.25">
      <c r="B50" s="5" t="s">
        <v>48</v>
      </c>
      <c r="C50" s="6">
        <v>10</v>
      </c>
      <c r="E50" s="5" t="s">
        <v>51</v>
      </c>
      <c r="F50" s="6">
        <v>10</v>
      </c>
    </row>
    <row r="51" spans="1:6" x14ac:dyDescent="0.25">
      <c r="B51" s="5" t="s">
        <v>49</v>
      </c>
      <c r="C51" s="6">
        <v>15</v>
      </c>
      <c r="E51" s="5" t="s">
        <v>52</v>
      </c>
      <c r="F51" s="6">
        <v>26</v>
      </c>
    </row>
    <row r="52" spans="1:6" x14ac:dyDescent="0.25">
      <c r="B52" s="16" t="s">
        <v>50</v>
      </c>
      <c r="C52" s="6">
        <v>20</v>
      </c>
      <c r="E52" s="5" t="s">
        <v>53</v>
      </c>
      <c r="F52" s="6">
        <v>15</v>
      </c>
    </row>
    <row r="53" spans="1:6" x14ac:dyDescent="0.25">
      <c r="B53" s="5" t="s">
        <v>56</v>
      </c>
      <c r="C53" s="6">
        <v>50</v>
      </c>
    </row>
    <row r="59" spans="1:6" x14ac:dyDescent="0.25">
      <c r="A59" t="s">
        <v>54</v>
      </c>
    </row>
    <row r="61" spans="1:6" ht="30" x14ac:dyDescent="0.25">
      <c r="A61" s="19" t="s">
        <v>4</v>
      </c>
      <c r="B61" s="17" t="s">
        <v>55</v>
      </c>
      <c r="C61" s="5"/>
    </row>
    <row r="62" spans="1:6" x14ac:dyDescent="0.25">
      <c r="A62" s="20"/>
      <c r="B62" s="10"/>
      <c r="C62" s="19">
        <f>C68/(C44*C17)</f>
        <v>4.2414257633480714</v>
      </c>
    </row>
    <row r="63" spans="1:6" x14ac:dyDescent="0.25">
      <c r="A63" s="20"/>
      <c r="B63" s="11"/>
      <c r="C63" s="20"/>
    </row>
    <row r="64" spans="1:6" x14ac:dyDescent="0.25">
      <c r="A64" s="20"/>
      <c r="B64" s="11"/>
      <c r="C64" s="20"/>
    </row>
    <row r="65" spans="1:3" x14ac:dyDescent="0.25">
      <c r="A65" s="20"/>
      <c r="B65" s="11"/>
      <c r="C65" s="20"/>
    </row>
    <row r="66" spans="1:3" x14ac:dyDescent="0.25">
      <c r="A66" s="21"/>
      <c r="B66" s="12"/>
      <c r="C66" s="21"/>
    </row>
    <row r="67" spans="1:3" ht="30" x14ac:dyDescent="0.25">
      <c r="A67" s="19" t="s">
        <v>60</v>
      </c>
      <c r="B67" s="17" t="s">
        <v>59</v>
      </c>
      <c r="C67" s="5"/>
    </row>
    <row r="68" spans="1:3" x14ac:dyDescent="0.25">
      <c r="A68" s="20"/>
      <c r="B68" s="10"/>
      <c r="C68" s="19">
        <f>(C8/C13+C9/C14+C10/C15+C11/C16)*100</f>
        <v>8218.8651871853581</v>
      </c>
    </row>
    <row r="69" spans="1:3" x14ac:dyDescent="0.25">
      <c r="A69" s="20"/>
      <c r="B69" s="11"/>
      <c r="C69" s="20"/>
    </row>
    <row r="70" spans="1:3" x14ac:dyDescent="0.25">
      <c r="A70" s="20"/>
      <c r="B70" s="11"/>
      <c r="C70" s="20"/>
    </row>
    <row r="71" spans="1:3" x14ac:dyDescent="0.25">
      <c r="A71" s="20"/>
      <c r="B71" s="11"/>
      <c r="C71" s="20"/>
    </row>
    <row r="72" spans="1:3" x14ac:dyDescent="0.25">
      <c r="A72" s="21"/>
      <c r="B72" s="12"/>
      <c r="C72" s="21"/>
    </row>
    <row r="73" spans="1:3" ht="45" x14ac:dyDescent="0.25">
      <c r="A73" s="19" t="s">
        <v>12</v>
      </c>
      <c r="B73" s="17" t="s">
        <v>72</v>
      </c>
      <c r="C73" s="5"/>
    </row>
    <row r="74" spans="1:3" x14ac:dyDescent="0.25">
      <c r="A74" s="20"/>
      <c r="B74" s="10"/>
      <c r="C74" s="19">
        <f>C18/C19</f>
        <v>110.76923076923077</v>
      </c>
    </row>
    <row r="75" spans="1:3" x14ac:dyDescent="0.25">
      <c r="A75" s="20"/>
      <c r="B75" s="11"/>
      <c r="C75" s="20"/>
    </row>
    <row r="76" spans="1:3" x14ac:dyDescent="0.25">
      <c r="A76" s="20"/>
      <c r="B76" s="11"/>
      <c r="C76" s="20"/>
    </row>
    <row r="77" spans="1:3" x14ac:dyDescent="0.25">
      <c r="A77" s="20"/>
      <c r="B77" s="11"/>
      <c r="C77" s="20"/>
    </row>
    <row r="78" spans="1:3" x14ac:dyDescent="0.25">
      <c r="A78" s="21"/>
      <c r="B78" s="12"/>
      <c r="C78" s="21"/>
    </row>
    <row r="79" spans="1:3" ht="60" x14ac:dyDescent="0.25">
      <c r="A79" s="19" t="s">
        <v>14</v>
      </c>
      <c r="B79" s="17" t="s">
        <v>61</v>
      </c>
      <c r="C79" s="5"/>
    </row>
    <row r="80" spans="1:3" x14ac:dyDescent="0.25">
      <c r="A80" s="20"/>
      <c r="B80" s="10"/>
      <c r="C80" s="19">
        <f>C20/(C21*C44)</f>
        <v>0.20814411141386621</v>
      </c>
    </row>
    <row r="81" spans="1:3" x14ac:dyDescent="0.25">
      <c r="A81" s="20"/>
      <c r="B81" s="11"/>
      <c r="C81" s="20"/>
    </row>
    <row r="82" spans="1:3" x14ac:dyDescent="0.25">
      <c r="A82" s="20"/>
      <c r="B82" s="11"/>
      <c r="C82" s="20"/>
    </row>
    <row r="83" spans="1:3" x14ac:dyDescent="0.25">
      <c r="A83" s="20"/>
      <c r="B83" s="11"/>
      <c r="C83" s="20"/>
    </row>
    <row r="84" spans="1:3" x14ac:dyDescent="0.25">
      <c r="A84" s="21"/>
      <c r="B84" s="12"/>
      <c r="C84" s="21"/>
    </row>
    <row r="85" spans="1:3" ht="90" x14ac:dyDescent="0.25">
      <c r="A85" s="19" t="s">
        <v>16</v>
      </c>
      <c r="B85" s="17" t="s">
        <v>62</v>
      </c>
      <c r="C85" s="5"/>
    </row>
    <row r="86" spans="1:3" x14ac:dyDescent="0.25">
      <c r="A86" s="20"/>
      <c r="B86" s="10"/>
      <c r="C86" s="19">
        <f>(C22*2)/(SUM(C50:C53))</f>
        <v>21.473684210526315</v>
      </c>
    </row>
    <row r="87" spans="1:3" x14ac:dyDescent="0.25">
      <c r="A87" s="20"/>
      <c r="B87" s="11"/>
      <c r="C87" s="20"/>
    </row>
    <row r="88" spans="1:3" x14ac:dyDescent="0.25">
      <c r="A88" s="20"/>
      <c r="B88" s="11"/>
      <c r="C88" s="20"/>
    </row>
    <row r="89" spans="1:3" x14ac:dyDescent="0.25">
      <c r="A89" s="20"/>
      <c r="B89" s="11"/>
      <c r="C89" s="20"/>
    </row>
    <row r="90" spans="1:3" x14ac:dyDescent="0.25">
      <c r="A90" s="21"/>
      <c r="B90" s="12"/>
      <c r="C90" s="21"/>
    </row>
    <row r="91" spans="1:3" ht="60" x14ac:dyDescent="0.25">
      <c r="A91" s="19" t="s">
        <v>18</v>
      </c>
      <c r="B91" s="17" t="s">
        <v>63</v>
      </c>
      <c r="C91" s="5"/>
    </row>
    <row r="92" spans="1:3" x14ac:dyDescent="0.25">
      <c r="A92" s="20"/>
      <c r="B92" s="10"/>
      <c r="C92" s="19">
        <f>SUM(F50:F52)*2</f>
        <v>102</v>
      </c>
    </row>
    <row r="93" spans="1:3" x14ac:dyDescent="0.25">
      <c r="A93" s="20"/>
      <c r="B93" s="11"/>
      <c r="C93" s="20"/>
    </row>
    <row r="94" spans="1:3" x14ac:dyDescent="0.25">
      <c r="A94" s="20"/>
      <c r="B94" s="11"/>
      <c r="C94" s="20"/>
    </row>
    <row r="95" spans="1:3" x14ac:dyDescent="0.25">
      <c r="A95" s="20"/>
      <c r="B95" s="11"/>
      <c r="C95" s="20"/>
    </row>
    <row r="96" spans="1:3" x14ac:dyDescent="0.25">
      <c r="A96" s="21"/>
      <c r="B96" s="12"/>
      <c r="C96" s="21"/>
    </row>
    <row r="97" spans="1:3" ht="30" x14ac:dyDescent="0.25">
      <c r="A97" s="19" t="s">
        <v>64</v>
      </c>
      <c r="B97" s="17" t="s">
        <v>65</v>
      </c>
      <c r="C97" s="5"/>
    </row>
    <row r="98" spans="1:3" x14ac:dyDescent="0.25">
      <c r="A98" s="20"/>
      <c r="B98" s="10"/>
      <c r="C98" s="19">
        <f>SUM(C62,C74) + SUM(C80,C86,C92)</f>
        <v>238.69248485451902</v>
      </c>
    </row>
    <row r="99" spans="1:3" x14ac:dyDescent="0.25">
      <c r="A99" s="20"/>
      <c r="B99" s="11"/>
      <c r="C99" s="20"/>
    </row>
    <row r="100" spans="1:3" x14ac:dyDescent="0.25">
      <c r="A100" s="20"/>
      <c r="B100" s="11"/>
      <c r="C100" s="20"/>
    </row>
    <row r="101" spans="1:3" x14ac:dyDescent="0.25">
      <c r="A101" s="20"/>
      <c r="B101" s="11"/>
      <c r="C101" s="20"/>
    </row>
    <row r="102" spans="1:3" x14ac:dyDescent="0.25">
      <c r="A102" s="20"/>
      <c r="B102" s="11"/>
      <c r="C102" s="20"/>
    </row>
    <row r="103" spans="1:3" x14ac:dyDescent="0.25">
      <c r="A103" s="21"/>
      <c r="B103" s="12"/>
      <c r="C103" s="21"/>
    </row>
    <row r="104" spans="1:3" ht="30" x14ac:dyDescent="0.25">
      <c r="A104" s="19" t="s">
        <v>66</v>
      </c>
      <c r="B104" s="17" t="s">
        <v>67</v>
      </c>
      <c r="C104" s="5"/>
    </row>
    <row r="105" spans="1:3" x14ac:dyDescent="0.25">
      <c r="A105" s="20"/>
      <c r="B105" s="10"/>
      <c r="C105" s="19">
        <f>C98*C112</f>
        <v>272.62107148461189</v>
      </c>
    </row>
    <row r="106" spans="1:3" x14ac:dyDescent="0.25">
      <c r="A106" s="20"/>
      <c r="B106" s="11"/>
      <c r="C106" s="20"/>
    </row>
    <row r="107" spans="1:3" x14ac:dyDescent="0.25">
      <c r="A107" s="20"/>
      <c r="B107" s="11"/>
      <c r="C107" s="20"/>
    </row>
    <row r="108" spans="1:3" x14ac:dyDescent="0.25">
      <c r="A108" s="20"/>
      <c r="B108" s="11"/>
      <c r="C108" s="20"/>
    </row>
    <row r="109" spans="1:3" x14ac:dyDescent="0.25">
      <c r="A109" s="20"/>
      <c r="B109" s="11"/>
      <c r="C109" s="20"/>
    </row>
    <row r="110" spans="1:3" x14ac:dyDescent="0.25">
      <c r="A110" s="21"/>
      <c r="B110" s="12"/>
      <c r="C110" s="21"/>
    </row>
    <row r="111" spans="1:3" x14ac:dyDescent="0.25">
      <c r="A111" s="19" t="s">
        <v>68</v>
      </c>
      <c r="B111" s="5" t="s">
        <v>69</v>
      </c>
      <c r="C111" s="5"/>
    </row>
    <row r="112" spans="1:3" x14ac:dyDescent="0.25">
      <c r="A112" s="20"/>
      <c r="B112" s="10"/>
      <c r="C112" s="19">
        <f>C34/C44</f>
        <v>1.1421435059037239</v>
      </c>
    </row>
    <row r="113" spans="1:4" x14ac:dyDescent="0.25">
      <c r="A113" s="20"/>
      <c r="B113" s="11"/>
      <c r="C113" s="20"/>
    </row>
    <row r="114" spans="1:4" x14ac:dyDescent="0.25">
      <c r="A114" s="20"/>
      <c r="B114" s="11"/>
      <c r="C114" s="20"/>
    </row>
    <row r="115" spans="1:4" x14ac:dyDescent="0.25">
      <c r="A115" s="20"/>
      <c r="B115" s="11"/>
      <c r="C115" s="20"/>
    </row>
    <row r="116" spans="1:4" x14ac:dyDescent="0.25">
      <c r="A116" s="20"/>
      <c r="B116" s="11"/>
      <c r="C116" s="20"/>
    </row>
    <row r="117" spans="1:4" x14ac:dyDescent="0.25">
      <c r="A117" s="21"/>
      <c r="B117" s="12"/>
      <c r="C117" s="21"/>
    </row>
    <row r="118" spans="1:4" ht="45" x14ac:dyDescent="0.25">
      <c r="A118" s="19" t="s">
        <v>70</v>
      </c>
      <c r="B118" s="17" t="s">
        <v>71</v>
      </c>
      <c r="C118" s="5"/>
    </row>
    <row r="119" spans="1:4" x14ac:dyDescent="0.25">
      <c r="A119" s="20"/>
      <c r="B119" s="10"/>
      <c r="C119" s="19">
        <f>C105*100/75</f>
        <v>363.49476197948252</v>
      </c>
    </row>
    <row r="120" spans="1:4" x14ac:dyDescent="0.25">
      <c r="A120" s="20"/>
      <c r="B120" s="11"/>
      <c r="C120" s="20"/>
    </row>
    <row r="121" spans="1:4" ht="29.25" customHeight="1" x14ac:dyDescent="0.25">
      <c r="A121" s="21"/>
      <c r="B121" s="12"/>
      <c r="C121" s="21"/>
    </row>
    <row r="125" spans="1:4" ht="60" x14ac:dyDescent="0.25">
      <c r="B125" s="22" t="s">
        <v>73</v>
      </c>
      <c r="C125" s="22" t="s">
        <v>74</v>
      </c>
      <c r="D125" s="23" t="s">
        <v>75</v>
      </c>
    </row>
    <row r="126" spans="1:4" ht="30" x14ac:dyDescent="0.25">
      <c r="B126" s="17" t="s">
        <v>76</v>
      </c>
      <c r="C126" s="22">
        <f>SUM(C127,C128)</f>
        <v>272.62107148461189</v>
      </c>
      <c r="D126" s="22">
        <f>C126/C130</f>
        <v>0.75</v>
      </c>
    </row>
    <row r="127" spans="1:4" x14ac:dyDescent="0.25">
      <c r="B127" s="5" t="s">
        <v>77</v>
      </c>
      <c r="C127" s="22">
        <f>SUM(C62,C74)*C112</f>
        <v>131.35867446840862</v>
      </c>
      <c r="D127" s="22">
        <f>C127/C130</f>
        <v>0.36137707666836522</v>
      </c>
    </row>
    <row r="128" spans="1:4" x14ac:dyDescent="0.25">
      <c r="B128" s="5" t="s">
        <v>78</v>
      </c>
      <c r="C128" s="22">
        <f>SUM(C80,C86,C92)*C112</f>
        <v>141.26239701620324</v>
      </c>
      <c r="D128" s="22">
        <f>C128/C130</f>
        <v>0.38862292333163467</v>
      </c>
    </row>
    <row r="129" spans="2:4" ht="30" x14ac:dyDescent="0.25">
      <c r="B129" s="17" t="s">
        <v>79</v>
      </c>
      <c r="C129" s="22">
        <f>C130-C126</f>
        <v>90.87369049487063</v>
      </c>
      <c r="D129" s="22">
        <f>C129/C130</f>
        <v>0.25</v>
      </c>
    </row>
    <row r="130" spans="2:4" x14ac:dyDescent="0.25">
      <c r="B130" s="5" t="s">
        <v>80</v>
      </c>
      <c r="C130" s="22">
        <f>C105*100/75</f>
        <v>363.49476197948252</v>
      </c>
      <c r="D130" s="22">
        <v>100</v>
      </c>
    </row>
  </sheetData>
  <mergeCells count="34">
    <mergeCell ref="C119:C121"/>
    <mergeCell ref="C80:C84"/>
    <mergeCell ref="C86:C90"/>
    <mergeCell ref="C92:C96"/>
    <mergeCell ref="C98:C103"/>
    <mergeCell ref="C105:C110"/>
    <mergeCell ref="C112:C117"/>
    <mergeCell ref="A97:A103"/>
    <mergeCell ref="A104:A110"/>
    <mergeCell ref="B105:B110"/>
    <mergeCell ref="A111:A117"/>
    <mergeCell ref="B112:B117"/>
    <mergeCell ref="A118:A121"/>
    <mergeCell ref="B119:B121"/>
    <mergeCell ref="B80:B84"/>
    <mergeCell ref="B86:B90"/>
    <mergeCell ref="B92:B96"/>
    <mergeCell ref="B98:B103"/>
    <mergeCell ref="A61:A66"/>
    <mergeCell ref="A67:A72"/>
    <mergeCell ref="A73:A78"/>
    <mergeCell ref="A79:A84"/>
    <mergeCell ref="A85:A90"/>
    <mergeCell ref="A91:A96"/>
    <mergeCell ref="B62:B66"/>
    <mergeCell ref="B68:B72"/>
    <mergeCell ref="B74:B78"/>
    <mergeCell ref="C62:C66"/>
    <mergeCell ref="C68:C72"/>
    <mergeCell ref="C74:C78"/>
    <mergeCell ref="A5:A6"/>
    <mergeCell ref="B5:B6"/>
    <mergeCell ref="A7:A11"/>
    <mergeCell ref="A12:A16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2018-04-09T16:01:23Z</dcterms:modified>
</cp:coreProperties>
</file>