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en.nguyen\Desktop\Report\Nov 2018\"/>
    </mc:Choice>
  </mc:AlternateContent>
  <xr:revisionPtr revIDLastSave="0" documentId="13_ncr:1_{EF792859-C5DB-47A1-92F2-2AC430A0D431}" xr6:coauthVersionLast="36" xr6:coauthVersionMax="36" xr10:uidLastSave="{00000000-0000-0000-0000-000000000000}"/>
  <bookViews>
    <workbookView xWindow="0" yWindow="0" windowWidth="20490" windowHeight="7245" activeTab="3" xr2:uid="{7E748539-3A93-4397-8702-A341A853B2C3}"/>
  </bookViews>
  <sheets>
    <sheet name="WEEK 1" sheetId="8" r:id="rId1"/>
    <sheet name="WEEK 2" sheetId="9" r:id="rId2"/>
    <sheet name="WEEK 3" sheetId="10" r:id="rId3"/>
    <sheet name="WEEK 4 " sheetId="11" r:id="rId4"/>
    <sheet name="Sheet2" sheetId="12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1" l="1"/>
  <c r="D36" i="11"/>
  <c r="D35" i="11"/>
  <c r="D34" i="11"/>
  <c r="D33" i="11"/>
  <c r="D32" i="11"/>
  <c r="D31" i="11"/>
  <c r="D30" i="11"/>
  <c r="D29" i="11"/>
  <c r="C28" i="11"/>
  <c r="D28" i="11" l="1"/>
  <c r="D36" i="10" l="1"/>
  <c r="D34" i="10"/>
  <c r="D33" i="10"/>
  <c r="D32" i="10"/>
  <c r="D31" i="10"/>
  <c r="D30" i="10"/>
  <c r="D29" i="10"/>
  <c r="D37" i="10"/>
  <c r="C28" i="10"/>
  <c r="D28" i="10" l="1"/>
  <c r="D37" i="9"/>
  <c r="D36" i="9"/>
  <c r="D34" i="9"/>
  <c r="D33" i="9"/>
  <c r="D32" i="9"/>
  <c r="D31" i="9"/>
  <c r="D30" i="9"/>
  <c r="D29" i="9"/>
  <c r="C28" i="9"/>
  <c r="D28" i="9" l="1"/>
  <c r="C28" i="8"/>
  <c r="D36" i="8"/>
  <c r="D37" i="8"/>
  <c r="D35" i="8"/>
  <c r="D34" i="8"/>
  <c r="D33" i="8"/>
  <c r="D32" i="8"/>
  <c r="D31" i="8"/>
  <c r="D30" i="8"/>
  <c r="D29" i="8"/>
  <c r="D28" i="8" s="1"/>
</calcChain>
</file>

<file path=xl/sharedStrings.xml><?xml version="1.0" encoding="utf-8"?>
<sst xmlns="http://schemas.openxmlformats.org/spreadsheetml/2006/main" count="363" uniqueCount="118">
  <si>
    <t>BÁO CÁO ADWORDS</t>
  </si>
  <si>
    <t>Tổng thanh toán Adwords</t>
  </si>
  <si>
    <t>Số lần nhấp chuột</t>
  </si>
  <si>
    <t>Số lần hiển thị</t>
  </si>
  <si>
    <t>Vị trí trung bình</t>
  </si>
  <si>
    <t>Nhóm Chiến dịch lớn</t>
  </si>
  <si>
    <t>Vị trí</t>
  </si>
  <si>
    <t>Chí phí</t>
  </si>
  <si>
    <t>1,4</t>
  </si>
  <si>
    <t>Autodesk Broadband</t>
  </si>
  <si>
    <t>Office 365</t>
  </si>
  <si>
    <t>Adobe</t>
  </si>
  <si>
    <t>Teamviewer</t>
  </si>
  <si>
    <t>ESET</t>
  </si>
  <si>
    <t>1,1</t>
  </si>
  <si>
    <t>TỪ KHÓA</t>
  </si>
  <si>
    <t>Autodesk Revit</t>
  </si>
  <si>
    <t>Mdaemon</t>
  </si>
  <si>
    <t>Ngân sách/ngày</t>
  </si>
  <si>
    <t>200.000</t>
  </si>
  <si>
    <t>Số lượng Opps tương ứng</t>
  </si>
  <si>
    <t>Tuần 1</t>
  </si>
  <si>
    <t>Microsoft Office 365</t>
  </si>
  <si>
    <t>1,2</t>
  </si>
  <si>
    <t>Phần mềm bản quyền</t>
  </si>
  <si>
    <t>Microsoft Office 2016</t>
  </si>
  <si>
    <t>Wilcom</t>
  </si>
  <si>
    <t>Microsoft_OLP</t>
  </si>
  <si>
    <t>Microsoft Windows</t>
  </si>
  <si>
    <t>Khách hàng Mới</t>
  </si>
  <si>
    <t>Khách hàng Đã có</t>
  </si>
  <si>
    <t>Vmware</t>
  </si>
  <si>
    <t>Autodesk MFG</t>
  </si>
  <si>
    <t>Autodesk</t>
  </si>
  <si>
    <t>Foxit Software</t>
  </si>
  <si>
    <t>1,8</t>
  </si>
  <si>
    <t>20.000</t>
  </si>
  <si>
    <t>10.000</t>
  </si>
  <si>
    <t>1,9</t>
  </si>
  <si>
    <t>Managed Service</t>
  </si>
  <si>
    <t>Network Monitoring</t>
  </si>
  <si>
    <t>2,0</t>
  </si>
  <si>
    <t>Other</t>
  </si>
  <si>
    <t>ABBYY</t>
  </si>
  <si>
    <t>Tháng 11/ 2018 / Tuần 1</t>
  </si>
  <si>
    <t>2,9</t>
  </si>
  <si>
    <t>2,3</t>
  </si>
  <si>
    <t xml:space="preserve">Windows Server </t>
  </si>
  <si>
    <t>47(/57)</t>
  </si>
  <si>
    <t>Tháng 11/ 2018 / Tuần 2</t>
  </si>
  <si>
    <t>2,1</t>
  </si>
  <si>
    <t>2,8</t>
  </si>
  <si>
    <t>1,6</t>
  </si>
  <si>
    <t>1,3</t>
  </si>
  <si>
    <t>2,4</t>
  </si>
  <si>
    <t>41(/46)</t>
  </si>
  <si>
    <t>Sản phẩm</t>
  </si>
  <si>
    <t>Tổng của ST</t>
  </si>
  <si>
    <t>Adobe </t>
  </si>
  <si>
    <t>Autodesk </t>
  </si>
  <si>
    <t>Corel</t>
  </si>
  <si>
    <t>Dịch vụ IT</t>
  </si>
  <si>
    <t>Foxit</t>
  </si>
  <si>
    <t>Kaspersky</t>
  </si>
  <si>
    <t>Symantec</t>
  </si>
  <si>
    <t>Veeam Backup</t>
  </si>
  <si>
    <t>VmWare</t>
  </si>
  <si>
    <t>Tổng Cuối</t>
  </si>
  <si>
    <t>Nguồn Opp</t>
  </si>
  <si>
    <t>Chat live</t>
  </si>
  <si>
    <t>Telephone</t>
  </si>
  <si>
    <t>Vendor passed</t>
  </si>
  <si>
    <t>Website</t>
  </si>
  <si>
    <t>Nhãn Hàng</t>
  </si>
  <si>
    <t>Đã có của MKT</t>
  </si>
  <si>
    <t>Đã có của sales</t>
  </si>
  <si>
    <t>Mới</t>
  </si>
  <si>
    <t>Nguồn thông tin</t>
  </si>
  <si>
    <t>Google Search</t>
  </si>
  <si>
    <t>Hãng pass</t>
  </si>
  <si>
    <t>KH của sales cũ</t>
  </si>
  <si>
    <t>Nhận Email MKT</t>
  </si>
  <si>
    <t>Tháng 11/ 2018 / Tuần 3</t>
  </si>
  <si>
    <t>1,5</t>
  </si>
  <si>
    <t>2,7</t>
  </si>
  <si>
    <t>Tuần 3</t>
  </si>
  <si>
    <t>Tuần 2</t>
  </si>
  <si>
    <t>Sales</t>
  </si>
  <si>
    <t>Sum of ST</t>
  </si>
  <si>
    <t>Chinh Nguyễn</t>
  </si>
  <si>
    <t>Acrobat Pro</t>
  </si>
  <si>
    <t>Diệu Nguyễn</t>
  </si>
  <si>
    <t>Email MKT</t>
  </si>
  <si>
    <t>Hoàng Ngô</t>
  </si>
  <si>
    <t>Huệ Đoàn</t>
  </si>
  <si>
    <t>Huệ Lê</t>
  </si>
  <si>
    <t>Eset</t>
  </si>
  <si>
    <t>Huy Đinh</t>
  </si>
  <si>
    <t>Huỳnh Nguyễn</t>
  </si>
  <si>
    <t>Khanh Lê</t>
  </si>
  <si>
    <t>Nga Nguyễn</t>
  </si>
  <si>
    <t>Ngân Trần</t>
  </si>
  <si>
    <t>Oanh Nguyễn</t>
  </si>
  <si>
    <t>Thành Nguyễn</t>
  </si>
  <si>
    <t>Thư Hoàng</t>
  </si>
  <si>
    <t>Trung Nguyễn</t>
  </si>
  <si>
    <t>Windows Server</t>
  </si>
  <si>
    <t>Trường Ngô</t>
  </si>
  <si>
    <t>Uyên Đỗ</t>
  </si>
  <si>
    <t>FaceBook</t>
  </si>
  <si>
    <t>Fanpage</t>
  </si>
  <si>
    <t>(40/46)</t>
  </si>
  <si>
    <t>Tháng 11/ 2018 / Tuần 4</t>
  </si>
  <si>
    <t>Tuần 4</t>
  </si>
  <si>
    <t>McAfee</t>
  </si>
  <si>
    <t>Network School</t>
  </si>
  <si>
    <t>SQL Server</t>
  </si>
  <si>
    <t>(44/60)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</si>
</sst>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left"/>
    </xf>
    <xf numFmtId="3" fontId="1" fillId="2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2" fillId="0" borderId="0" xfId="0" applyFont="1"/>
    <xf numFmtId="0" fontId="2" fillId="0" borderId="0" xfId="0" quotePrefix="1" applyFont="1" applyAlignment="1">
      <alignment horizontal="center"/>
    </xf>
    <xf numFmtId="3" fontId="1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1" fillId="5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0" xfId="0" quotePrefix="1" applyFont="1"/>
    <xf numFmtId="9" fontId="2" fillId="0" borderId="0" xfId="1" quotePrefix="1" applyFon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0" fontId="1" fillId="2" borderId="0" xfId="0" applyFont="1" applyFill="1" applyAlignment="1">
      <alignment wrapText="1"/>
    </xf>
    <xf numFmtId="0" fontId="0" fillId="6" borderId="0" xfId="0" applyFont="1" applyFill="1"/>
    <xf numFmtId="0" fontId="0" fillId="6" borderId="0" xfId="0" quotePrefix="1" applyFont="1" applyFill="1"/>
    <xf numFmtId="3" fontId="0" fillId="6" borderId="0" xfId="0" applyNumberFormat="1" applyFill="1" applyAlignment="1">
      <alignment horizontal="left"/>
    </xf>
    <xf numFmtId="0" fontId="0" fillId="6" borderId="0" xfId="0" applyFont="1" applyFill="1" applyAlignment="1">
      <alignment wrapText="1"/>
    </xf>
    <xf numFmtId="3" fontId="1" fillId="7" borderId="0" xfId="0" applyNumberFormat="1" applyFont="1" applyFill="1" applyAlignment="1">
      <alignment horizontal="right"/>
    </xf>
    <xf numFmtId="0" fontId="2" fillId="0" borderId="0" xfId="0" applyFont="1" applyFill="1"/>
    <xf numFmtId="0" fontId="2" fillId="0" borderId="0" xfId="0" quotePrefix="1" applyFont="1" applyFill="1"/>
    <xf numFmtId="3" fontId="2" fillId="0" borderId="0" xfId="0" applyNumberFormat="1" applyFont="1" applyFill="1" applyAlignment="1">
      <alignment horizontal="left"/>
    </xf>
    <xf numFmtId="3" fontId="0" fillId="6" borderId="0" xfId="0" applyNumberFormat="1" applyFont="1" applyFill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8" borderId="0" xfId="0" applyFont="1" applyFill="1" applyAlignment="1">
      <alignment vertical="center"/>
    </xf>
    <xf numFmtId="0" fontId="0" fillId="0" borderId="0" xfId="0" applyFill="1"/>
    <xf numFmtId="0" fontId="6" fillId="8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</xdr:row>
      <xdr:rowOff>114301</xdr:rowOff>
    </xdr:from>
    <xdr:to>
      <xdr:col>17</xdr:col>
      <xdr:colOff>84519</xdr:colOff>
      <xdr:row>14</xdr:row>
      <xdr:rowOff>43511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0AA1C-EC63-4E0C-BCA4-CB3F50810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638176"/>
          <a:ext cx="6504369" cy="221521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171451</xdr:colOff>
      <xdr:row>14</xdr:row>
      <xdr:rowOff>133350</xdr:rowOff>
    </xdr:from>
    <xdr:to>
      <xdr:col>10</xdr:col>
      <xdr:colOff>190501</xdr:colOff>
      <xdr:row>26</xdr:row>
      <xdr:rowOff>75855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2EAD44-AB1B-4046-A100-B413B9CF5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1" y="2943225"/>
          <a:ext cx="3238500" cy="2228505"/>
        </a:xfrm>
        <a:prstGeom prst="rect">
          <a:avLst/>
        </a:prstGeom>
      </xdr:spPr>
    </xdr:pic>
    <xdr:clientData/>
  </xdr:twoCellAnchor>
  <xdr:twoCellAnchor editAs="oneCell">
    <xdr:from>
      <xdr:col>10</xdr:col>
      <xdr:colOff>374676</xdr:colOff>
      <xdr:row>14</xdr:row>
      <xdr:rowOff>142876</xdr:rowOff>
    </xdr:from>
    <xdr:to>
      <xdr:col>15</xdr:col>
      <xdr:colOff>532802</xdr:colOff>
      <xdr:row>26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6A91E9-3E55-43CF-A72D-3C3AD490D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6726" y="2952751"/>
          <a:ext cx="3206126" cy="22098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41</xdr:row>
      <xdr:rowOff>114300</xdr:rowOff>
    </xdr:from>
    <xdr:to>
      <xdr:col>4</xdr:col>
      <xdr:colOff>599473</xdr:colOff>
      <xdr:row>58</xdr:row>
      <xdr:rowOff>151990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69C59C-2C56-4DDD-A0C9-21B42BAF6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9639300"/>
          <a:ext cx="4819048" cy="32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790575</xdr:colOff>
      <xdr:row>41</xdr:row>
      <xdr:rowOff>123825</xdr:rowOff>
    </xdr:from>
    <xdr:to>
      <xdr:col>12</xdr:col>
      <xdr:colOff>304196</xdr:colOff>
      <xdr:row>58</xdr:row>
      <xdr:rowOff>104373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78508D-FE6A-4C1A-9109-C9F6CC6C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75" y="9648825"/>
          <a:ext cx="4828571" cy="3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59</xdr:row>
      <xdr:rowOff>152400</xdr:rowOff>
    </xdr:from>
    <xdr:to>
      <xdr:col>4</xdr:col>
      <xdr:colOff>589955</xdr:colOff>
      <xdr:row>76</xdr:row>
      <xdr:rowOff>171043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271A60-02ED-4358-8CE4-4BE0F34BE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" y="13106400"/>
          <a:ext cx="4761905" cy="3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59</xdr:row>
      <xdr:rowOff>161925</xdr:rowOff>
    </xdr:from>
    <xdr:to>
      <xdr:col>12</xdr:col>
      <xdr:colOff>351818</xdr:colOff>
      <xdr:row>77</xdr:row>
      <xdr:rowOff>18639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7E1203-4CEC-4D44-9C14-B2277354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95925" y="13115925"/>
          <a:ext cx="4857143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77</xdr:row>
      <xdr:rowOff>171450</xdr:rowOff>
    </xdr:from>
    <xdr:to>
      <xdr:col>4</xdr:col>
      <xdr:colOff>608988</xdr:colOff>
      <xdr:row>95</xdr:row>
      <xdr:rowOff>85307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302FFD-FCD4-49C9-9B8B-9AEC147E0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6554450"/>
          <a:ext cx="4895238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78</xdr:row>
      <xdr:rowOff>9525</xdr:rowOff>
    </xdr:from>
    <xdr:to>
      <xdr:col>12</xdr:col>
      <xdr:colOff>294677</xdr:colOff>
      <xdr:row>95</xdr:row>
      <xdr:rowOff>37692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1B33F9-B88A-4972-95F3-F0F3BF09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14975" y="16583025"/>
          <a:ext cx="4780952" cy="3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26</xdr:row>
      <xdr:rowOff>276225</xdr:rowOff>
    </xdr:from>
    <xdr:to>
      <xdr:col>19</xdr:col>
      <xdr:colOff>560812</xdr:colOff>
      <xdr:row>47</xdr:row>
      <xdr:rowOff>189981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9BFBB31-D2BD-4934-9F4D-E4DC16D25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0" y="5372100"/>
          <a:ext cx="9304762" cy="4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41</xdr:row>
      <xdr:rowOff>171450</xdr:rowOff>
    </xdr:from>
    <xdr:to>
      <xdr:col>4</xdr:col>
      <xdr:colOff>589993</xdr:colOff>
      <xdr:row>57</xdr:row>
      <xdr:rowOff>161545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E12290F-E192-41F8-A3DF-D4CA58972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8362950"/>
          <a:ext cx="4457143" cy="3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41</xdr:row>
      <xdr:rowOff>68811</xdr:rowOff>
    </xdr:from>
    <xdr:to>
      <xdr:col>11</xdr:col>
      <xdr:colOff>171449</xdr:colOff>
      <xdr:row>58</xdr:row>
      <xdr:rowOff>9146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C3837C-A962-43B9-A516-215570FC6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099" y="8260311"/>
          <a:ext cx="4848225" cy="3178835"/>
        </a:xfrm>
        <a:prstGeom prst="rect">
          <a:avLst/>
        </a:prstGeom>
      </xdr:spPr>
    </xdr:pic>
    <xdr:clientData/>
  </xdr:twoCellAnchor>
  <xdr:twoCellAnchor editAs="oneCell">
    <xdr:from>
      <xdr:col>0</xdr:col>
      <xdr:colOff>704850</xdr:colOff>
      <xdr:row>60</xdr:row>
      <xdr:rowOff>76200</xdr:rowOff>
    </xdr:from>
    <xdr:to>
      <xdr:col>4</xdr:col>
      <xdr:colOff>570931</xdr:colOff>
      <xdr:row>75</xdr:row>
      <xdr:rowOff>190129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352E640-CEA0-4C18-A6C1-683E2943C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1887200"/>
          <a:ext cx="4552381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60</xdr:row>
      <xdr:rowOff>95250</xdr:rowOff>
    </xdr:from>
    <xdr:to>
      <xdr:col>10</xdr:col>
      <xdr:colOff>618556</xdr:colOff>
      <xdr:row>76</xdr:row>
      <xdr:rowOff>66298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CB9779-19DC-4D43-B304-FE618428D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0" y="11906250"/>
          <a:ext cx="4552381" cy="3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704850</xdr:colOff>
      <xdr:row>78</xdr:row>
      <xdr:rowOff>28575</xdr:rowOff>
    </xdr:from>
    <xdr:to>
      <xdr:col>4</xdr:col>
      <xdr:colOff>580455</xdr:colOff>
      <xdr:row>93</xdr:row>
      <xdr:rowOff>142504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3AB2C49-D890-4E91-AEB8-2B400E36F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850" y="15268575"/>
          <a:ext cx="4561905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78</xdr:row>
      <xdr:rowOff>161925</xdr:rowOff>
    </xdr:from>
    <xdr:to>
      <xdr:col>10</xdr:col>
      <xdr:colOff>561404</xdr:colOff>
      <xdr:row>94</xdr:row>
      <xdr:rowOff>104401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327253B-7643-470D-9534-05CADB1A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3550" y="15401925"/>
          <a:ext cx="4571429" cy="2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78</xdr:row>
      <xdr:rowOff>28575</xdr:rowOff>
    </xdr:from>
    <xdr:to>
      <xdr:col>4</xdr:col>
      <xdr:colOff>580455</xdr:colOff>
      <xdr:row>93</xdr:row>
      <xdr:rowOff>142504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BAB2B7-1575-4F67-9116-ECD9A2D72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5268575"/>
          <a:ext cx="4561905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78</xdr:row>
      <xdr:rowOff>161925</xdr:rowOff>
    </xdr:from>
    <xdr:to>
      <xdr:col>10</xdr:col>
      <xdr:colOff>294704</xdr:colOff>
      <xdr:row>94</xdr:row>
      <xdr:rowOff>104401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B11C67-545E-4A01-8240-173798D68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15401925"/>
          <a:ext cx="4571429" cy="2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41</xdr:row>
      <xdr:rowOff>123825</xdr:rowOff>
    </xdr:from>
    <xdr:to>
      <xdr:col>4</xdr:col>
      <xdr:colOff>389956</xdr:colOff>
      <xdr:row>57</xdr:row>
      <xdr:rowOff>94873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72F670-A7E9-4034-AB48-C25F2D33A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315325"/>
          <a:ext cx="4552381" cy="3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41</xdr:row>
      <xdr:rowOff>76200</xdr:rowOff>
    </xdr:from>
    <xdr:to>
      <xdr:col>10</xdr:col>
      <xdr:colOff>161350</xdr:colOff>
      <xdr:row>57</xdr:row>
      <xdr:rowOff>75819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638740-D713-4868-BFC2-2B4733532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1625" y="8267700"/>
          <a:ext cx="4600000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58</xdr:row>
      <xdr:rowOff>133350</xdr:rowOff>
    </xdr:from>
    <xdr:to>
      <xdr:col>4</xdr:col>
      <xdr:colOff>399481</xdr:colOff>
      <xdr:row>74</xdr:row>
      <xdr:rowOff>161540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6BE353-FDFF-4848-8F10-DEF371B5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1563350"/>
          <a:ext cx="4552381" cy="30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733425</xdr:colOff>
      <xdr:row>58</xdr:row>
      <xdr:rowOff>142875</xdr:rowOff>
    </xdr:from>
    <xdr:to>
      <xdr:col>10</xdr:col>
      <xdr:colOff>123259</xdr:colOff>
      <xdr:row>74</xdr:row>
      <xdr:rowOff>85351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BFFDAE3-8259-4D9D-85B6-174850ECB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9725" y="11572875"/>
          <a:ext cx="4523809" cy="2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41</xdr:row>
      <xdr:rowOff>57150</xdr:rowOff>
    </xdr:from>
    <xdr:to>
      <xdr:col>5</xdr:col>
      <xdr:colOff>75631</xdr:colOff>
      <xdr:row>57</xdr:row>
      <xdr:rowOff>47245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3D9E83-C1B1-46DD-BB84-00B8BEBF0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8248650"/>
          <a:ext cx="4552381" cy="3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41</xdr:row>
      <xdr:rowOff>66675</xdr:rowOff>
    </xdr:from>
    <xdr:to>
      <xdr:col>9</xdr:col>
      <xdr:colOff>1256732</xdr:colOff>
      <xdr:row>57</xdr:row>
      <xdr:rowOff>66294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B9E408-3109-46D1-9EAD-061251AE0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8258175"/>
          <a:ext cx="4542857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1009650</xdr:colOff>
      <xdr:row>58</xdr:row>
      <xdr:rowOff>152400</xdr:rowOff>
    </xdr:from>
    <xdr:to>
      <xdr:col>4</xdr:col>
      <xdr:colOff>847159</xdr:colOff>
      <xdr:row>74</xdr:row>
      <xdr:rowOff>161543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738822-44CA-4AEC-ABA7-E69420C7E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" y="11582400"/>
          <a:ext cx="4523809" cy="3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58</xdr:row>
      <xdr:rowOff>104775</xdr:rowOff>
    </xdr:from>
    <xdr:to>
      <xdr:col>9</xdr:col>
      <xdr:colOff>1199573</xdr:colOff>
      <xdr:row>74</xdr:row>
      <xdr:rowOff>152013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166498-B29A-45DC-9ECD-68287AACC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11534775"/>
          <a:ext cx="4619048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933450</xdr:colOff>
      <xdr:row>76</xdr:row>
      <xdr:rowOff>66675</xdr:rowOff>
    </xdr:from>
    <xdr:to>
      <xdr:col>4</xdr:col>
      <xdr:colOff>761436</xdr:colOff>
      <xdr:row>92</xdr:row>
      <xdr:rowOff>94865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A7D205-D71B-44DA-9491-434188A6C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3450" y="14925675"/>
          <a:ext cx="4514286" cy="30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76</xdr:row>
      <xdr:rowOff>180975</xdr:rowOff>
    </xdr:from>
    <xdr:to>
      <xdr:col>9</xdr:col>
      <xdr:colOff>1009083</xdr:colOff>
      <xdr:row>92</xdr:row>
      <xdr:rowOff>161546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3199F8-7CE7-4845-9B0A-90ACF4424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86425" y="15039975"/>
          <a:ext cx="4533333" cy="30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3D392D-4FAC-401F-926F-439B263C8DAB}" name="Table4" displayName="Table4" ref="G25:H39" totalsRowShown="0" headerRowDxfId="55" dataDxfId="54">
  <autoFilter ref="G25:H39" xr:uid="{DB51E77E-42C3-4232-B380-E821321C0E7F}"/>
  <tableColumns count="2">
    <tableColumn id="1" xr3:uid="{3CF9233A-16D7-404A-A26E-63A18EEDF48F}" name="Sản phẩm" dataDxfId="53"/>
    <tableColumn id="2" xr3:uid="{EEEC8178-E9BC-47D0-A5F2-0CDF04D5C6ED}" name="Tổng của ST" dataDxfId="52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CC2DA0-AB33-4C52-AB03-3A9398CED3C4}" name="Table19" displayName="Table19" ref="P24:Q30" totalsRowShown="0" headerRowDxfId="19" dataDxfId="18">
  <autoFilter ref="P24:Q30" xr:uid="{2C3328AF-BB73-4F54-92D3-F8E2A46897F9}"/>
  <tableColumns count="2">
    <tableColumn id="1" xr3:uid="{50912EFB-2F0F-4D69-BB9F-38A54677809A}" name="Nguồn thông tin" dataDxfId="17"/>
    <tableColumn id="2" xr3:uid="{6DC1B31B-63FA-4826-8F94-9D341A674824}" name="Sum of ST" dataDxfId="1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9E7C2F-AD45-40C2-AC3B-CE3601A32285}" name="Table514" displayName="Table514" ref="G23:H39" totalsRowShown="0" headerRowDxfId="15" dataDxfId="14">
  <autoFilter ref="G23:H39" xr:uid="{7B40FDBE-992C-40CB-87C1-05D25EB4BE5D}"/>
  <tableColumns count="2">
    <tableColumn id="1" xr3:uid="{C8D59945-D2E0-49F8-A892-24D6609F3F0A}" name="Sản phẩm" dataDxfId="13"/>
    <tableColumn id="2" xr3:uid="{E2619272-E572-4A7F-8F37-B2F04B6974B7}" name="Tổng của ST" dataDxfId="12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045F1F-3635-4326-B5C3-B9990F2EA847}" name="Table615" displayName="Table615" ref="J23:K29" totalsRowShown="0" headerRowDxfId="11" dataDxfId="10">
  <autoFilter ref="J23:K29" xr:uid="{5724E402-C6DD-4469-818B-651AA5494657}"/>
  <tableColumns count="2">
    <tableColumn id="1" xr3:uid="{921E1749-F48E-4C60-BB63-B558CA27221C}" name="Nguồn Opp" dataDxfId="9"/>
    <tableColumn id="2" xr3:uid="{85D2AFF1-3CE6-4F4F-9F48-AB28D62055CF}" name="Tổng của ST" dataDxfId="8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FD0586A-DEE9-4648-A9C1-76E82F0D1F7F}" name="Table716" displayName="Table716" ref="J31:K35" totalsRowShown="0" headerRowDxfId="7" dataDxfId="6">
  <autoFilter ref="J31:K35" xr:uid="{79A9A9A6-3AB9-40BC-BA29-929BBB7B03F8}"/>
  <tableColumns count="2">
    <tableColumn id="1" xr3:uid="{16551E0F-BBE2-48B7-86D4-5C97901DDADD}" name="Nhãn Hàng" dataDxfId="5"/>
    <tableColumn id="2" xr3:uid="{1C78A5B8-0217-41C8-87AD-B2B578481E36}" name="Tổng của ST" dataDxfId="4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15F688-ECD0-4547-BD83-481E1C1C3E8B}" name="Table817" displayName="Table817" ref="M23:N29" totalsRowShown="0" headerRowDxfId="3" dataDxfId="2">
  <autoFilter ref="M23:N29" xr:uid="{BFEC09D0-2B82-47E1-8522-071DA4C25D48}"/>
  <tableColumns count="2">
    <tableColumn id="1" xr3:uid="{EE391199-7087-4015-A911-CA7DE3BFA20F}" name="Nguồn thông tin" dataDxfId="1"/>
    <tableColumn id="2" xr3:uid="{D0BDFFC7-A177-46EF-B9E5-F7C2467158EE}" name="Tổng của 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FCA90C-E7C7-4905-AB60-25DDF644DCA7}" name="Table6" displayName="Table6" ref="J25:K30" totalsRowShown="0" headerRowDxfId="51" dataDxfId="50">
  <autoFilter ref="J25:K30" xr:uid="{2F04BEE1-F338-4120-A688-D42CB03C32D3}"/>
  <tableColumns count="2">
    <tableColumn id="1" xr3:uid="{670B9A68-6795-480E-8432-88A845E2BEF2}" name="Nguồn Opp" dataDxfId="49"/>
    <tableColumn id="2" xr3:uid="{0752A359-07E6-4CD4-92DD-0C7E1854DAFB}" name="Tổng của ST" dataDxfId="4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46D79D-CD95-4213-A3B8-924F8C7E4EB1}" name="Table7" displayName="Table7" ref="J32:K36" totalsRowShown="0" headerRowDxfId="47" dataDxfId="46">
  <autoFilter ref="J32:K36" xr:uid="{7D6A5CE0-1B56-42A9-BE03-71F0F7560019}"/>
  <tableColumns count="2">
    <tableColumn id="1" xr3:uid="{A0DEA57F-C755-4E94-B168-C3F79FB2724D}" name="Nhãn Hàng" dataDxfId="45"/>
    <tableColumn id="2" xr3:uid="{89A25A25-D888-4B53-A3ED-8827B5A2CF4C}" name="Tổng của ST" dataDxfId="4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0D0F14-3B48-4FC1-A709-CB3359C7A0CB}" name="Table8" displayName="Table8" ref="M25:N30" totalsRowShown="0" headerRowDxfId="43" dataDxfId="42">
  <autoFilter ref="M25:N30" xr:uid="{92B67955-9108-4FA7-A288-2AA8A85050BE}"/>
  <tableColumns count="2">
    <tableColumn id="1" xr3:uid="{BE0BEC77-36CB-4022-AC71-17DD97622274}" name="Nguồn thông tin" dataDxfId="41"/>
    <tableColumn id="2" xr3:uid="{D21AAB60-5B6C-4118-B505-3408FDC211DF}" name="Tổng của ST" dataDxfId="4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E98933-6148-4E55-9DF0-FE9DA7228091}" name="Table418" displayName="Table418" ref="H24:I41" totalsRowShown="0" headerRowDxfId="39" dataDxfId="38">
  <autoFilter ref="H24:I41" xr:uid="{78D45343-2446-4C05-9E45-0090836539AE}"/>
  <tableColumns count="2">
    <tableColumn id="1" xr3:uid="{A0890BB9-5758-4400-BA1F-2494FD05D369}" name="Sales" dataDxfId="37"/>
    <tableColumn id="2" xr3:uid="{7E8E63BD-3303-437E-926A-F36846F717AE}" name="Sum of ST" dataDxfId="3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CE7EE23-8331-4F2F-A703-3DD9C04C3884}" name="Table5" displayName="Table5" ref="K24:L39" totalsRowShown="0" headerRowDxfId="35" dataDxfId="34">
  <autoFilter ref="K24:L39" xr:uid="{4F96EA66-919A-46D9-AEDF-C80FE8F7F245}"/>
  <tableColumns count="2">
    <tableColumn id="1" xr3:uid="{CDAA13FB-85C3-4417-B3B0-414086BDD827}" name="Sản phẩm" dataDxfId="33"/>
    <tableColumn id="2" xr3:uid="{64F48CA5-569D-4C1D-93C9-ED1601B5245E}" name="Sum of ST" dataDxfId="32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C55FC7-614C-4760-958F-E41434CD1C27}" name="Table620" displayName="Table620" ref="N24:O31" totalsRowShown="0" headerRowDxfId="31" dataDxfId="30">
  <autoFilter ref="N24:O31" xr:uid="{62FB5F10-BB4D-484D-89AF-EDD4700DA65A}"/>
  <tableColumns count="2">
    <tableColumn id="1" xr3:uid="{28A3B815-6BC8-46EE-B7DF-235B2768EF85}" name="Nguồn Opp" dataDxfId="29"/>
    <tableColumn id="2" xr3:uid="{19E49C11-7EAE-48E6-9A66-60BF36084CEB}" name="Sum of ST" dataDxfId="28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1210B3-37B8-4191-B337-2F0A76F2D5F2}" name="Table721" displayName="Table721" ref="N33:O37" totalsRowShown="0" headerRowDxfId="27" dataDxfId="26">
  <autoFilter ref="N33:O37" xr:uid="{6FBE310C-7973-4733-A155-C87585DD45BF}"/>
  <tableColumns count="2">
    <tableColumn id="1" xr3:uid="{8A47AF9F-A35D-4B87-840D-0CF1D49763E7}" name="Nhãn Hàng" dataDxfId="25"/>
    <tableColumn id="2" xr3:uid="{9772AAD4-D62E-4AE0-A9EC-032AF63083D4}" name="Sum of ST" dataDxfId="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608907F-2819-42E2-A8D7-F7FE977A8E01}" name="Table1" displayName="Table1" ref="Q24:R30" totalsRowShown="0" headerRowDxfId="23" dataDxfId="22">
  <autoFilter ref="Q24:R30" xr:uid="{E70B18AC-4E37-41E7-BA2E-A2F3A94C30DE}"/>
  <tableColumns count="2">
    <tableColumn id="1" xr3:uid="{8ABB877B-C50D-4C81-A43F-C6B1A5CD3F0C}" name="Nguồn thông tin" dataDxfId="21"/>
    <tableColumn id="2" xr3:uid="{AF32ABCA-4DDD-4830-8807-6559322CA1B1}" name="Sum of ST" dataDxfId="2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DEAA-954F-4574-86D6-3D81256C2F80}">
  <dimension ref="A1:F40"/>
  <sheetViews>
    <sheetView workbookViewId="0">
      <selection activeCell="C2" sqref="C2"/>
    </sheetView>
  </sheetViews>
  <sheetFormatPr defaultRowHeight="15" x14ac:dyDescent="0.25"/>
  <cols>
    <col min="1" max="1" width="23" customWidth="1"/>
    <col min="2" max="2" width="22" customWidth="1"/>
    <col min="3" max="3" width="12.5703125" customWidth="1"/>
    <col min="4" max="4" width="12.7109375" style="2" customWidth="1"/>
    <col min="5" max="5" width="13.140625" customWidth="1"/>
    <col min="6" max="6" width="11.7109375" customWidth="1"/>
  </cols>
  <sheetData>
    <row r="1" spans="1:6" ht="26.25" x14ac:dyDescent="0.4">
      <c r="A1" s="1" t="s">
        <v>0</v>
      </c>
    </row>
    <row r="2" spans="1:6" x14ac:dyDescent="0.25">
      <c r="B2" s="6" t="s">
        <v>44</v>
      </c>
    </row>
    <row r="4" spans="1:6" x14ac:dyDescent="0.25">
      <c r="A4" s="6" t="s">
        <v>1</v>
      </c>
      <c r="C4" s="3">
        <v>715000</v>
      </c>
      <c r="D4" s="8"/>
      <c r="E4" s="12"/>
      <c r="F4" s="26"/>
    </row>
    <row r="5" spans="1:6" x14ac:dyDescent="0.25">
      <c r="B5" t="s">
        <v>2</v>
      </c>
      <c r="C5">
        <v>229</v>
      </c>
      <c r="D5"/>
    </row>
    <row r="6" spans="1:6" x14ac:dyDescent="0.25">
      <c r="B6" t="s">
        <v>3</v>
      </c>
      <c r="C6">
        <v>1268</v>
      </c>
      <c r="D6"/>
    </row>
    <row r="7" spans="1:6" x14ac:dyDescent="0.25">
      <c r="B7" t="s">
        <v>4</v>
      </c>
      <c r="C7" s="11" t="s">
        <v>41</v>
      </c>
      <c r="D7" s="11"/>
      <c r="E7" s="11"/>
      <c r="F7" s="11"/>
    </row>
    <row r="8" spans="1:6" x14ac:dyDescent="0.25">
      <c r="A8" s="4" t="s">
        <v>5</v>
      </c>
    </row>
    <row r="9" spans="1:6" x14ac:dyDescent="0.25">
      <c r="B9" s="13" t="s">
        <v>18</v>
      </c>
      <c r="C9" s="13" t="s">
        <v>6</v>
      </c>
      <c r="D9" s="14" t="s">
        <v>7</v>
      </c>
    </row>
    <row r="10" spans="1:6" x14ac:dyDescent="0.25">
      <c r="A10" s="6" t="s">
        <v>22</v>
      </c>
      <c r="B10" s="16" t="s">
        <v>36</v>
      </c>
      <c r="C10" s="6" t="s">
        <v>38</v>
      </c>
      <c r="D10" s="15">
        <v>150313</v>
      </c>
    </row>
    <row r="11" spans="1:6" x14ac:dyDescent="0.25">
      <c r="A11" s="6" t="s">
        <v>12</v>
      </c>
      <c r="B11" s="16" t="s">
        <v>36</v>
      </c>
      <c r="C11" s="6" t="s">
        <v>14</v>
      </c>
      <c r="D11" s="15">
        <v>147783</v>
      </c>
    </row>
    <row r="12" spans="1:6" x14ac:dyDescent="0.25">
      <c r="A12" s="6" t="s">
        <v>9</v>
      </c>
      <c r="B12" s="16" t="s">
        <v>36</v>
      </c>
      <c r="C12" s="6" t="s">
        <v>8</v>
      </c>
      <c r="D12" s="15">
        <v>158829</v>
      </c>
    </row>
    <row r="13" spans="1:6" x14ac:dyDescent="0.25">
      <c r="A13" s="6" t="s">
        <v>25</v>
      </c>
      <c r="B13" s="16" t="s">
        <v>37</v>
      </c>
      <c r="C13" s="6" t="s">
        <v>35</v>
      </c>
      <c r="D13" s="15">
        <v>79992</v>
      </c>
    </row>
    <row r="14" spans="1:6" x14ac:dyDescent="0.25">
      <c r="A14" s="6" t="s">
        <v>28</v>
      </c>
      <c r="B14" s="16" t="s">
        <v>37</v>
      </c>
      <c r="C14" s="6" t="s">
        <v>45</v>
      </c>
      <c r="D14" s="15">
        <v>75699</v>
      </c>
    </row>
    <row r="15" spans="1:6" x14ac:dyDescent="0.25">
      <c r="A15" s="6" t="s">
        <v>11</v>
      </c>
      <c r="B15" s="16" t="s">
        <v>37</v>
      </c>
      <c r="C15" s="6" t="s">
        <v>23</v>
      </c>
      <c r="D15" s="15">
        <v>77163</v>
      </c>
    </row>
    <row r="16" spans="1:6" x14ac:dyDescent="0.25">
      <c r="A16" s="27" t="s">
        <v>39</v>
      </c>
      <c r="B16" s="28" t="s">
        <v>19</v>
      </c>
      <c r="C16" s="27" t="s">
        <v>46</v>
      </c>
      <c r="D16" s="29">
        <v>25429</v>
      </c>
    </row>
    <row r="17" spans="1:4" x14ac:dyDescent="0.25">
      <c r="A17" s="22" t="s">
        <v>13</v>
      </c>
      <c r="B17" s="23"/>
      <c r="C17" s="22"/>
      <c r="D17" s="24"/>
    </row>
    <row r="18" spans="1:4" x14ac:dyDescent="0.25">
      <c r="A18" s="22" t="s">
        <v>24</v>
      </c>
      <c r="B18" s="23"/>
      <c r="C18" s="22"/>
      <c r="D18" s="24"/>
    </row>
    <row r="19" spans="1:4" x14ac:dyDescent="0.25">
      <c r="A19" s="22" t="s">
        <v>31</v>
      </c>
      <c r="B19" s="23"/>
      <c r="C19" s="22"/>
      <c r="D19" s="24"/>
    </row>
    <row r="20" spans="1:4" x14ac:dyDescent="0.25">
      <c r="A20" s="22" t="s">
        <v>34</v>
      </c>
      <c r="B20" s="23"/>
      <c r="C20" s="22"/>
      <c r="D20" s="24"/>
    </row>
    <row r="21" spans="1:4" x14ac:dyDescent="0.25">
      <c r="A21" s="22" t="s">
        <v>32</v>
      </c>
      <c r="B21" s="23"/>
      <c r="C21" s="22"/>
      <c r="D21" s="30"/>
    </row>
    <row r="22" spans="1:4" x14ac:dyDescent="0.25">
      <c r="A22" s="22" t="s">
        <v>26</v>
      </c>
      <c r="B22" s="23"/>
      <c r="C22" s="25"/>
      <c r="D22" s="24"/>
    </row>
    <row r="23" spans="1:4" x14ac:dyDescent="0.25">
      <c r="A23" s="22" t="s">
        <v>17</v>
      </c>
      <c r="B23" s="23"/>
      <c r="C23" s="22"/>
      <c r="D23" s="24"/>
    </row>
    <row r="24" spans="1:4" x14ac:dyDescent="0.25">
      <c r="A24" s="22" t="s">
        <v>16</v>
      </c>
      <c r="B24" s="23"/>
      <c r="C24" s="22"/>
      <c r="D24" s="24"/>
    </row>
    <row r="25" spans="1:4" x14ac:dyDescent="0.25">
      <c r="A25" s="22" t="s">
        <v>40</v>
      </c>
      <c r="B25" s="23"/>
      <c r="C25" s="22"/>
      <c r="D25" s="24"/>
    </row>
    <row r="27" spans="1:4" ht="30" x14ac:dyDescent="0.25">
      <c r="A27" s="21" t="s">
        <v>20</v>
      </c>
    </row>
    <row r="28" spans="1:4" x14ac:dyDescent="0.25">
      <c r="A28" t="s">
        <v>21</v>
      </c>
      <c r="B28" s="6" t="s">
        <v>48</v>
      </c>
      <c r="C28" s="17">
        <f>47/57</f>
        <v>0.82456140350877194</v>
      </c>
      <c r="D28" s="19">
        <f>SUM(D29:D35)</f>
        <v>0.73684210526315774</v>
      </c>
    </row>
    <row r="29" spans="1:4" x14ac:dyDescent="0.25">
      <c r="B29" s="9" t="s">
        <v>27</v>
      </c>
      <c r="C29" s="10">
        <v>15</v>
      </c>
      <c r="D29" s="18">
        <f t="shared" ref="D29:D35" si="0">C29/57</f>
        <v>0.26315789473684209</v>
      </c>
    </row>
    <row r="30" spans="1:4" x14ac:dyDescent="0.25">
      <c r="B30" s="9" t="s">
        <v>42</v>
      </c>
      <c r="C30" s="10">
        <v>5</v>
      </c>
      <c r="D30" s="18">
        <f t="shared" si="0"/>
        <v>8.771929824561403E-2</v>
      </c>
    </row>
    <row r="31" spans="1:4" x14ac:dyDescent="0.25">
      <c r="B31" s="9" t="s">
        <v>11</v>
      </c>
      <c r="C31" s="10">
        <v>5</v>
      </c>
      <c r="D31" s="18">
        <f t="shared" si="0"/>
        <v>8.771929824561403E-2</v>
      </c>
    </row>
    <row r="32" spans="1:4" x14ac:dyDescent="0.25">
      <c r="B32" s="9" t="s">
        <v>33</v>
      </c>
      <c r="C32" s="10">
        <v>6</v>
      </c>
      <c r="D32" s="18">
        <f t="shared" si="0"/>
        <v>0.10526315789473684</v>
      </c>
    </row>
    <row r="33" spans="1:4" x14ac:dyDescent="0.25">
      <c r="B33" s="9" t="s">
        <v>10</v>
      </c>
      <c r="C33" s="10">
        <v>5</v>
      </c>
      <c r="D33" s="18">
        <f t="shared" si="0"/>
        <v>8.771929824561403E-2</v>
      </c>
    </row>
    <row r="34" spans="1:4" x14ac:dyDescent="0.25">
      <c r="B34" s="9" t="s">
        <v>43</v>
      </c>
      <c r="C34" s="10">
        <v>3</v>
      </c>
      <c r="D34" s="18">
        <f t="shared" si="0"/>
        <v>5.2631578947368418E-2</v>
      </c>
    </row>
    <row r="35" spans="1:4" x14ac:dyDescent="0.25">
      <c r="B35" s="9" t="s">
        <v>47</v>
      </c>
      <c r="C35" s="10">
        <v>3</v>
      </c>
      <c r="D35" s="18">
        <f t="shared" si="0"/>
        <v>5.2631578947368418E-2</v>
      </c>
    </row>
    <row r="36" spans="1:4" x14ac:dyDescent="0.25">
      <c r="B36" s="9" t="s">
        <v>29</v>
      </c>
      <c r="C36" s="7">
        <v>32</v>
      </c>
      <c r="D36" s="20">
        <f>C36/47</f>
        <v>0.68085106382978722</v>
      </c>
    </row>
    <row r="37" spans="1:4" x14ac:dyDescent="0.25">
      <c r="B37" s="9" t="s">
        <v>30</v>
      </c>
      <c r="C37" s="7">
        <v>25</v>
      </c>
      <c r="D37" s="20">
        <f>C37/47</f>
        <v>0.53191489361702127</v>
      </c>
    </row>
    <row r="38" spans="1:4" x14ac:dyDescent="0.25">
      <c r="C38" s="7"/>
    </row>
    <row r="40" spans="1:4" ht="18.75" x14ac:dyDescent="0.3">
      <c r="A40" s="5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E163-B5F2-44B1-A68E-01ED21D1007B}">
  <dimension ref="A1:N40"/>
  <sheetViews>
    <sheetView topLeftCell="A13" workbookViewId="0">
      <selection activeCell="A29" sqref="A29"/>
    </sheetView>
  </sheetViews>
  <sheetFormatPr defaultRowHeight="15" x14ac:dyDescent="0.25"/>
  <cols>
    <col min="1" max="1" width="23" customWidth="1"/>
    <col min="2" max="2" width="22" customWidth="1"/>
    <col min="3" max="3" width="12.5703125" customWidth="1"/>
    <col min="4" max="4" width="12.7109375" style="2" customWidth="1"/>
    <col min="5" max="5" width="13.140625" customWidth="1"/>
    <col min="6" max="6" width="11.7109375" customWidth="1"/>
    <col min="7" max="7" width="12.7109375" customWidth="1"/>
    <col min="8" max="8" width="13.140625" customWidth="1"/>
    <col min="10" max="11" width="13.140625" customWidth="1"/>
    <col min="13" max="13" width="21.5703125" customWidth="1"/>
    <col min="14" max="14" width="13.140625" customWidth="1"/>
  </cols>
  <sheetData>
    <row r="1" spans="1:6" ht="26.25" x14ac:dyDescent="0.4">
      <c r="A1" s="1" t="s">
        <v>0</v>
      </c>
    </row>
    <row r="2" spans="1:6" x14ac:dyDescent="0.25">
      <c r="B2" s="6" t="s">
        <v>49</v>
      </c>
    </row>
    <row r="4" spans="1:6" x14ac:dyDescent="0.25">
      <c r="A4" s="6" t="s">
        <v>1</v>
      </c>
      <c r="C4" s="3">
        <v>715000</v>
      </c>
      <c r="D4" s="8">
        <v>526000</v>
      </c>
      <c r="E4" s="12"/>
      <c r="F4" s="26"/>
    </row>
    <row r="5" spans="1:6" x14ac:dyDescent="0.25">
      <c r="B5" t="s">
        <v>2</v>
      </c>
      <c r="C5">
        <v>229</v>
      </c>
      <c r="D5">
        <v>168</v>
      </c>
    </row>
    <row r="6" spans="1:6" x14ac:dyDescent="0.25">
      <c r="B6" t="s">
        <v>3</v>
      </c>
      <c r="C6">
        <v>1268</v>
      </c>
      <c r="D6">
        <v>1121</v>
      </c>
    </row>
    <row r="7" spans="1:6" x14ac:dyDescent="0.25">
      <c r="B7" t="s">
        <v>4</v>
      </c>
      <c r="C7" s="11" t="s">
        <v>41</v>
      </c>
      <c r="D7" s="11" t="s">
        <v>50</v>
      </c>
      <c r="E7" s="11"/>
      <c r="F7" s="11"/>
    </row>
    <row r="8" spans="1:6" x14ac:dyDescent="0.25">
      <c r="A8" s="4" t="s">
        <v>5</v>
      </c>
    </row>
    <row r="9" spans="1:6" x14ac:dyDescent="0.25">
      <c r="B9" s="13" t="s">
        <v>18</v>
      </c>
      <c r="C9" s="13" t="s">
        <v>6</v>
      </c>
      <c r="D9" s="14" t="s">
        <v>7</v>
      </c>
    </row>
    <row r="10" spans="1:6" x14ac:dyDescent="0.25">
      <c r="A10" s="6" t="s">
        <v>22</v>
      </c>
      <c r="B10" s="16" t="s">
        <v>36</v>
      </c>
      <c r="C10" s="6" t="s">
        <v>52</v>
      </c>
      <c r="D10" s="15">
        <v>108268</v>
      </c>
    </row>
    <row r="11" spans="1:6" x14ac:dyDescent="0.25">
      <c r="A11" s="6" t="s">
        <v>12</v>
      </c>
      <c r="B11" s="16" t="s">
        <v>36</v>
      </c>
      <c r="C11" s="6" t="s">
        <v>23</v>
      </c>
      <c r="D11" s="15">
        <v>88074</v>
      </c>
    </row>
    <row r="12" spans="1:6" x14ac:dyDescent="0.25">
      <c r="A12" s="6" t="s">
        <v>9</v>
      </c>
      <c r="B12" s="16" t="s">
        <v>36</v>
      </c>
      <c r="C12" s="6" t="s">
        <v>53</v>
      </c>
      <c r="D12" s="15">
        <v>107582</v>
      </c>
    </row>
    <row r="13" spans="1:6" x14ac:dyDescent="0.25">
      <c r="A13" s="6" t="s">
        <v>25</v>
      </c>
      <c r="B13" s="16" t="s">
        <v>37</v>
      </c>
      <c r="C13" s="6" t="s">
        <v>52</v>
      </c>
      <c r="D13" s="15">
        <v>57230</v>
      </c>
    </row>
    <row r="14" spans="1:6" x14ac:dyDescent="0.25">
      <c r="A14" s="6" t="s">
        <v>28</v>
      </c>
      <c r="B14" s="16" t="s">
        <v>37</v>
      </c>
      <c r="C14" s="6" t="s">
        <v>51</v>
      </c>
      <c r="D14" s="15">
        <v>55030</v>
      </c>
    </row>
    <row r="15" spans="1:6" x14ac:dyDescent="0.25">
      <c r="A15" s="6" t="s">
        <v>11</v>
      </c>
      <c r="B15" s="16" t="s">
        <v>37</v>
      </c>
      <c r="C15" s="6" t="s">
        <v>23</v>
      </c>
      <c r="D15" s="15">
        <v>51751</v>
      </c>
    </row>
    <row r="16" spans="1:6" x14ac:dyDescent="0.25">
      <c r="A16" s="27" t="s">
        <v>39</v>
      </c>
      <c r="B16" s="28" t="s">
        <v>19</v>
      </c>
      <c r="C16" s="27" t="s">
        <v>54</v>
      </c>
      <c r="D16" s="29">
        <v>58394</v>
      </c>
    </row>
    <row r="17" spans="1:14" x14ac:dyDescent="0.25">
      <c r="A17" s="22" t="s">
        <v>13</v>
      </c>
      <c r="B17" s="23"/>
      <c r="C17" s="22"/>
      <c r="D17" s="24"/>
    </row>
    <row r="18" spans="1:14" x14ac:dyDescent="0.25">
      <c r="A18" s="22" t="s">
        <v>24</v>
      </c>
      <c r="B18" s="23"/>
      <c r="C18" s="22"/>
      <c r="D18" s="24"/>
    </row>
    <row r="19" spans="1:14" x14ac:dyDescent="0.25">
      <c r="A19" s="22" t="s">
        <v>31</v>
      </c>
      <c r="B19" s="23"/>
      <c r="C19" s="22"/>
      <c r="D19" s="24"/>
    </row>
    <row r="20" spans="1:14" x14ac:dyDescent="0.25">
      <c r="A20" s="22" t="s">
        <v>34</v>
      </c>
      <c r="B20" s="23"/>
      <c r="C20" s="22"/>
      <c r="D20" s="24"/>
    </row>
    <row r="21" spans="1:14" x14ac:dyDescent="0.25">
      <c r="A21" s="22" t="s">
        <v>32</v>
      </c>
      <c r="B21" s="23"/>
      <c r="C21" s="22"/>
      <c r="D21" s="30"/>
    </row>
    <row r="22" spans="1:14" x14ac:dyDescent="0.25">
      <c r="A22" s="22" t="s">
        <v>26</v>
      </c>
      <c r="B22" s="23"/>
      <c r="C22" s="25"/>
      <c r="D22" s="24"/>
    </row>
    <row r="23" spans="1:14" x14ac:dyDescent="0.25">
      <c r="A23" s="22" t="s">
        <v>17</v>
      </c>
      <c r="B23" s="23"/>
      <c r="C23" s="22"/>
      <c r="D23" s="24"/>
    </row>
    <row r="24" spans="1:14" x14ac:dyDescent="0.25">
      <c r="A24" s="22" t="s">
        <v>16</v>
      </c>
      <c r="B24" s="23"/>
      <c r="C24" s="22"/>
      <c r="D24" s="24"/>
    </row>
    <row r="25" spans="1:14" x14ac:dyDescent="0.25">
      <c r="A25" s="22" t="s">
        <v>40</v>
      </c>
      <c r="B25" s="23"/>
      <c r="C25" s="22"/>
      <c r="D25" s="24"/>
      <c r="G25" s="31" t="s">
        <v>56</v>
      </c>
      <c r="H25" s="31" t="s">
        <v>57</v>
      </c>
      <c r="J25" s="31" t="s">
        <v>68</v>
      </c>
      <c r="K25" s="31" t="s">
        <v>57</v>
      </c>
      <c r="M25" s="31" t="s">
        <v>77</v>
      </c>
      <c r="N25" s="31" t="s">
        <v>57</v>
      </c>
    </row>
    <row r="26" spans="1:14" x14ac:dyDescent="0.25">
      <c r="G26" s="31" t="s">
        <v>58</v>
      </c>
      <c r="H26" s="31">
        <v>7</v>
      </c>
      <c r="J26" s="31" t="s">
        <v>69</v>
      </c>
      <c r="K26" s="31">
        <v>18</v>
      </c>
      <c r="M26" s="31" t="s">
        <v>78</v>
      </c>
      <c r="N26" s="31">
        <v>41</v>
      </c>
    </row>
    <row r="27" spans="1:14" ht="30" x14ac:dyDescent="0.25">
      <c r="A27" s="21" t="s">
        <v>20</v>
      </c>
      <c r="G27" s="31" t="s">
        <v>59</v>
      </c>
      <c r="H27" s="31">
        <v>4</v>
      </c>
      <c r="J27" s="31" t="s">
        <v>70</v>
      </c>
      <c r="K27" s="31">
        <v>20</v>
      </c>
      <c r="M27" s="31" t="s">
        <v>79</v>
      </c>
      <c r="N27" s="31">
        <v>1</v>
      </c>
    </row>
    <row r="28" spans="1:14" x14ac:dyDescent="0.25">
      <c r="A28" t="s">
        <v>86</v>
      </c>
      <c r="B28" s="6" t="s">
        <v>55</v>
      </c>
      <c r="C28" s="17">
        <f>41/46</f>
        <v>0.89130434782608692</v>
      </c>
      <c r="D28" s="19">
        <f>SUM(D29:D35)</f>
        <v>0.78260869565217372</v>
      </c>
      <c r="G28" s="31" t="s">
        <v>60</v>
      </c>
      <c r="H28" s="31">
        <v>2</v>
      </c>
      <c r="J28" s="31" t="s">
        <v>71</v>
      </c>
      <c r="K28" s="31">
        <v>1</v>
      </c>
      <c r="M28" s="31" t="s">
        <v>80</v>
      </c>
      <c r="N28" s="31">
        <v>3</v>
      </c>
    </row>
    <row r="29" spans="1:14" x14ac:dyDescent="0.25">
      <c r="B29" s="9" t="s">
        <v>27</v>
      </c>
      <c r="C29" s="10">
        <v>11</v>
      </c>
      <c r="D29" s="18">
        <f t="shared" ref="D29:D34" si="0">C29/46</f>
        <v>0.2391304347826087</v>
      </c>
      <c r="G29" s="31" t="s">
        <v>61</v>
      </c>
      <c r="H29" s="31">
        <v>3</v>
      </c>
      <c r="J29" s="31" t="s">
        <v>72</v>
      </c>
      <c r="K29" s="31">
        <v>7</v>
      </c>
      <c r="M29" s="31" t="s">
        <v>81</v>
      </c>
      <c r="N29" s="31">
        <v>1</v>
      </c>
    </row>
    <row r="30" spans="1:14" x14ac:dyDescent="0.25">
      <c r="B30" s="9" t="s">
        <v>42</v>
      </c>
      <c r="C30" s="10">
        <v>7</v>
      </c>
      <c r="D30" s="18">
        <f t="shared" si="0"/>
        <v>0.15217391304347827</v>
      </c>
      <c r="G30" s="31" t="s">
        <v>62</v>
      </c>
      <c r="H30" s="31">
        <v>1</v>
      </c>
      <c r="J30" s="31" t="s">
        <v>67</v>
      </c>
      <c r="K30" s="31">
        <v>46</v>
      </c>
      <c r="M30" s="31" t="s">
        <v>67</v>
      </c>
      <c r="N30" s="31">
        <v>46</v>
      </c>
    </row>
    <row r="31" spans="1:14" x14ac:dyDescent="0.25">
      <c r="B31" s="9" t="s">
        <v>11</v>
      </c>
      <c r="C31" s="10">
        <v>7</v>
      </c>
      <c r="D31" s="18">
        <f t="shared" si="0"/>
        <v>0.15217391304347827</v>
      </c>
      <c r="G31" s="31" t="s">
        <v>63</v>
      </c>
      <c r="H31" s="31">
        <v>1</v>
      </c>
      <c r="J31" s="32"/>
      <c r="K31" s="32"/>
    </row>
    <row r="32" spans="1:14" x14ac:dyDescent="0.25">
      <c r="B32" s="9" t="s">
        <v>33</v>
      </c>
      <c r="C32" s="10">
        <v>4</v>
      </c>
      <c r="D32" s="18">
        <f t="shared" si="0"/>
        <v>8.6956521739130432E-2</v>
      </c>
      <c r="G32" s="31" t="s">
        <v>27</v>
      </c>
      <c r="H32" s="31">
        <v>11</v>
      </c>
      <c r="J32" s="31" t="s">
        <v>73</v>
      </c>
      <c r="K32" s="31" t="s">
        <v>57</v>
      </c>
    </row>
    <row r="33" spans="1:11" x14ac:dyDescent="0.25">
      <c r="B33" s="9" t="s">
        <v>64</v>
      </c>
      <c r="C33" s="10">
        <v>4</v>
      </c>
      <c r="D33" s="18">
        <f t="shared" si="0"/>
        <v>8.6956521739130432E-2</v>
      </c>
      <c r="G33" s="31" t="s">
        <v>10</v>
      </c>
      <c r="H33" s="31">
        <v>1</v>
      </c>
      <c r="J33" s="31" t="s">
        <v>74</v>
      </c>
      <c r="K33" s="31">
        <v>5</v>
      </c>
    </row>
    <row r="34" spans="1:11" x14ac:dyDescent="0.25">
      <c r="B34" s="9" t="s">
        <v>61</v>
      </c>
      <c r="C34" s="10">
        <v>3</v>
      </c>
      <c r="D34" s="18">
        <f t="shared" si="0"/>
        <v>6.5217391304347824E-2</v>
      </c>
      <c r="G34" s="31" t="s">
        <v>42</v>
      </c>
      <c r="H34" s="31">
        <v>7</v>
      </c>
      <c r="J34" s="31" t="s">
        <v>75</v>
      </c>
      <c r="K34" s="31">
        <v>13</v>
      </c>
    </row>
    <row r="35" spans="1:11" x14ac:dyDescent="0.25">
      <c r="B35" s="9"/>
      <c r="C35" s="10"/>
      <c r="D35" s="18"/>
      <c r="G35" s="31" t="s">
        <v>64</v>
      </c>
      <c r="H35" s="31">
        <v>4</v>
      </c>
      <c r="J35" s="31" t="s">
        <v>76</v>
      </c>
      <c r="K35" s="31">
        <v>28</v>
      </c>
    </row>
    <row r="36" spans="1:11" x14ac:dyDescent="0.25">
      <c r="B36" s="9" t="s">
        <v>29</v>
      </c>
      <c r="C36" s="7">
        <v>28</v>
      </c>
      <c r="D36" s="20">
        <f>C36/41</f>
        <v>0.68292682926829273</v>
      </c>
      <c r="G36" s="31" t="s">
        <v>12</v>
      </c>
      <c r="H36" s="31">
        <v>2</v>
      </c>
      <c r="J36" s="31" t="s">
        <v>67</v>
      </c>
      <c r="K36" s="31">
        <v>46</v>
      </c>
    </row>
    <row r="37" spans="1:11" x14ac:dyDescent="0.25">
      <c r="B37" s="9" t="s">
        <v>30</v>
      </c>
      <c r="C37" s="7">
        <v>18</v>
      </c>
      <c r="D37" s="20">
        <f>C37/41</f>
        <v>0.43902439024390244</v>
      </c>
      <c r="G37" s="31" t="s">
        <v>65</v>
      </c>
      <c r="H37" s="31">
        <v>1</v>
      </c>
    </row>
    <row r="38" spans="1:11" x14ac:dyDescent="0.25">
      <c r="C38" s="7"/>
      <c r="G38" s="31" t="s">
        <v>66</v>
      </c>
      <c r="H38" s="31">
        <v>2</v>
      </c>
    </row>
    <row r="39" spans="1:11" x14ac:dyDescent="0.25">
      <c r="G39" s="31" t="s">
        <v>67</v>
      </c>
      <c r="H39" s="31">
        <v>46</v>
      </c>
    </row>
    <row r="40" spans="1:11" ht="18.75" x14ac:dyDescent="0.3">
      <c r="A40" s="5" t="s">
        <v>15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8265-C454-407A-A8AD-7CCA5843B8C6}">
  <dimension ref="A1:R41"/>
  <sheetViews>
    <sheetView topLeftCell="A10" workbookViewId="0">
      <selection activeCell="H16" sqref="A1:XFD1048576"/>
    </sheetView>
  </sheetViews>
  <sheetFormatPr defaultRowHeight="15" x14ac:dyDescent="0.25"/>
  <cols>
    <col min="1" max="1" width="23" customWidth="1"/>
    <col min="2" max="2" width="22" customWidth="1"/>
    <col min="3" max="3" width="12.5703125" customWidth="1"/>
    <col min="4" max="4" width="12.7109375" style="2" customWidth="1"/>
    <col min="5" max="5" width="13.140625" customWidth="1"/>
    <col min="6" max="6" width="11.7109375" customWidth="1"/>
    <col min="8" max="8" width="22.140625" customWidth="1"/>
    <col min="9" max="9" width="11.7109375" customWidth="1"/>
    <col min="11" max="11" width="23.42578125" customWidth="1"/>
    <col min="12" max="12" width="11.7109375" customWidth="1"/>
    <col min="14" max="14" width="17" customWidth="1"/>
    <col min="15" max="15" width="16.85546875" customWidth="1"/>
    <col min="17" max="17" width="13" customWidth="1"/>
  </cols>
  <sheetData>
    <row r="1" spans="1:6" ht="26.25" x14ac:dyDescent="0.4">
      <c r="A1" s="1" t="s">
        <v>0</v>
      </c>
    </row>
    <row r="2" spans="1:6" x14ac:dyDescent="0.25">
      <c r="B2" s="6" t="s">
        <v>82</v>
      </c>
    </row>
    <row r="4" spans="1:6" x14ac:dyDescent="0.25">
      <c r="A4" s="6" t="s">
        <v>1</v>
      </c>
      <c r="C4" s="3">
        <v>715000</v>
      </c>
      <c r="D4" s="8">
        <v>526000</v>
      </c>
      <c r="E4" s="12">
        <v>480000</v>
      </c>
      <c r="F4" s="26"/>
    </row>
    <row r="5" spans="1:6" x14ac:dyDescent="0.25">
      <c r="B5" t="s">
        <v>2</v>
      </c>
      <c r="C5">
        <v>229</v>
      </c>
      <c r="D5">
        <v>168</v>
      </c>
      <c r="E5">
        <v>143</v>
      </c>
    </row>
    <row r="6" spans="1:6" x14ac:dyDescent="0.25">
      <c r="B6" t="s">
        <v>3</v>
      </c>
      <c r="C6">
        <v>1268</v>
      </c>
      <c r="D6">
        <v>1121</v>
      </c>
      <c r="E6">
        <v>972</v>
      </c>
    </row>
    <row r="7" spans="1:6" x14ac:dyDescent="0.25">
      <c r="B7" t="s">
        <v>4</v>
      </c>
      <c r="C7" s="11" t="s">
        <v>41</v>
      </c>
      <c r="D7" s="11" t="s">
        <v>50</v>
      </c>
      <c r="E7" s="11" t="s">
        <v>50</v>
      </c>
      <c r="F7" s="11"/>
    </row>
    <row r="8" spans="1:6" x14ac:dyDescent="0.25">
      <c r="A8" s="4" t="s">
        <v>5</v>
      </c>
    </row>
    <row r="9" spans="1:6" x14ac:dyDescent="0.25">
      <c r="B9" s="13" t="s">
        <v>18</v>
      </c>
      <c r="C9" s="13" t="s">
        <v>6</v>
      </c>
      <c r="D9" s="14" t="s">
        <v>7</v>
      </c>
    </row>
    <row r="10" spans="1:6" x14ac:dyDescent="0.25">
      <c r="A10" s="6" t="s">
        <v>22</v>
      </c>
      <c r="B10" s="16" t="s">
        <v>36</v>
      </c>
      <c r="C10" s="6" t="s">
        <v>83</v>
      </c>
      <c r="D10" s="15">
        <v>106923</v>
      </c>
    </row>
    <row r="11" spans="1:6" x14ac:dyDescent="0.25">
      <c r="A11" s="6" t="s">
        <v>12</v>
      </c>
      <c r="B11" s="16" t="s">
        <v>36</v>
      </c>
      <c r="C11" s="6" t="s">
        <v>53</v>
      </c>
      <c r="D11" s="15">
        <v>87016</v>
      </c>
    </row>
    <row r="12" spans="1:6" x14ac:dyDescent="0.25">
      <c r="A12" s="6" t="s">
        <v>9</v>
      </c>
      <c r="B12" s="16" t="s">
        <v>36</v>
      </c>
      <c r="C12" s="6" t="s">
        <v>23</v>
      </c>
      <c r="D12" s="15">
        <v>83833</v>
      </c>
    </row>
    <row r="13" spans="1:6" x14ac:dyDescent="0.25">
      <c r="A13" s="6" t="s">
        <v>25</v>
      </c>
      <c r="B13" s="16" t="s">
        <v>37</v>
      </c>
      <c r="C13" s="6" t="s">
        <v>52</v>
      </c>
      <c r="D13" s="15">
        <v>47840</v>
      </c>
    </row>
    <row r="14" spans="1:6" x14ac:dyDescent="0.25">
      <c r="A14" s="6" t="s">
        <v>28</v>
      </c>
      <c r="B14" s="16" t="s">
        <v>37</v>
      </c>
      <c r="C14" s="6" t="s">
        <v>84</v>
      </c>
      <c r="D14" s="15">
        <v>47530</v>
      </c>
    </row>
    <row r="15" spans="1:6" x14ac:dyDescent="0.25">
      <c r="A15" s="6" t="s">
        <v>11</v>
      </c>
      <c r="B15" s="16" t="s">
        <v>37</v>
      </c>
      <c r="C15" s="6" t="s">
        <v>23</v>
      </c>
      <c r="D15" s="15">
        <v>43226</v>
      </c>
    </row>
    <row r="16" spans="1:6" x14ac:dyDescent="0.25">
      <c r="A16" s="27" t="s">
        <v>39</v>
      </c>
      <c r="B16" s="28" t="s">
        <v>19</v>
      </c>
      <c r="C16" s="27" t="s">
        <v>52</v>
      </c>
      <c r="D16" s="29">
        <v>63897</v>
      </c>
    </row>
    <row r="17" spans="1:18" x14ac:dyDescent="0.25">
      <c r="A17" s="22" t="s">
        <v>13</v>
      </c>
      <c r="B17" s="23"/>
      <c r="C17" s="22"/>
      <c r="D17" s="24"/>
    </row>
    <row r="18" spans="1:18" x14ac:dyDescent="0.25">
      <c r="A18" s="22" t="s">
        <v>24</v>
      </c>
      <c r="B18" s="23"/>
      <c r="C18" s="22"/>
      <c r="D18" s="24"/>
    </row>
    <row r="19" spans="1:18" x14ac:dyDescent="0.25">
      <c r="A19" s="22" t="s">
        <v>31</v>
      </c>
      <c r="B19" s="23"/>
      <c r="C19" s="22"/>
      <c r="D19" s="24"/>
    </row>
    <row r="20" spans="1:18" x14ac:dyDescent="0.25">
      <c r="A20" s="22" t="s">
        <v>34</v>
      </c>
      <c r="B20" s="23"/>
      <c r="C20" s="22"/>
      <c r="D20" s="24"/>
    </row>
    <row r="21" spans="1:18" x14ac:dyDescent="0.25">
      <c r="A21" s="22" t="s">
        <v>32</v>
      </c>
      <c r="B21" s="23"/>
      <c r="C21" s="22"/>
      <c r="D21" s="30"/>
    </row>
    <row r="22" spans="1:18" x14ac:dyDescent="0.25">
      <c r="A22" s="22" t="s">
        <v>26</v>
      </c>
      <c r="B22" s="23"/>
      <c r="C22" s="25"/>
      <c r="D22" s="24"/>
      <c r="H22" s="31"/>
      <c r="I22" s="31"/>
      <c r="J22" s="32"/>
      <c r="K22" s="31"/>
      <c r="L22" s="31"/>
      <c r="M22" s="32"/>
      <c r="N22" s="31"/>
      <c r="O22" s="31"/>
    </row>
    <row r="23" spans="1:18" x14ac:dyDescent="0.25">
      <c r="A23" s="22" t="s">
        <v>17</v>
      </c>
      <c r="B23" s="23"/>
      <c r="C23" s="22"/>
      <c r="D23" s="24"/>
      <c r="H23" s="31"/>
      <c r="I23" s="31"/>
      <c r="J23" s="32"/>
      <c r="K23" s="31"/>
      <c r="L23" s="31"/>
      <c r="M23" s="32"/>
      <c r="N23" s="31"/>
      <c r="O23" s="31"/>
    </row>
    <row r="24" spans="1:18" x14ac:dyDescent="0.25">
      <c r="A24" s="22" t="s">
        <v>16</v>
      </c>
      <c r="B24" s="23"/>
      <c r="C24" s="22"/>
      <c r="D24" s="24"/>
      <c r="H24" s="31" t="s">
        <v>87</v>
      </c>
      <c r="I24" s="31" t="s">
        <v>88</v>
      </c>
      <c r="J24" s="32"/>
      <c r="K24" s="31" t="s">
        <v>56</v>
      </c>
      <c r="L24" s="31" t="s">
        <v>88</v>
      </c>
      <c r="M24" s="32"/>
      <c r="N24" s="31" t="s">
        <v>68</v>
      </c>
      <c r="O24" s="31" t="s">
        <v>88</v>
      </c>
      <c r="P24" s="32"/>
      <c r="Q24" s="31" t="s">
        <v>77</v>
      </c>
      <c r="R24" s="31" t="s">
        <v>88</v>
      </c>
    </row>
    <row r="25" spans="1:18" x14ac:dyDescent="0.25">
      <c r="A25" s="22" t="s">
        <v>40</v>
      </c>
      <c r="B25" s="23"/>
      <c r="C25" s="22"/>
      <c r="D25" s="24"/>
      <c r="H25" s="31" t="s">
        <v>89</v>
      </c>
      <c r="I25" s="31">
        <v>3</v>
      </c>
      <c r="J25" s="32"/>
      <c r="K25" s="31" t="s">
        <v>90</v>
      </c>
      <c r="L25" s="31">
        <v>2</v>
      </c>
      <c r="M25" s="32"/>
      <c r="N25" s="31" t="s">
        <v>69</v>
      </c>
      <c r="O25" s="31">
        <v>11</v>
      </c>
      <c r="P25" s="32"/>
      <c r="Q25" s="31" t="s">
        <v>78</v>
      </c>
      <c r="R25" s="31">
        <v>40</v>
      </c>
    </row>
    <row r="26" spans="1:18" x14ac:dyDescent="0.25">
      <c r="H26" s="31" t="s">
        <v>91</v>
      </c>
      <c r="I26" s="31">
        <v>1</v>
      </c>
      <c r="J26" s="32"/>
      <c r="K26" s="31" t="s">
        <v>58</v>
      </c>
      <c r="L26" s="31">
        <v>3</v>
      </c>
      <c r="M26" s="32"/>
      <c r="N26" s="31" t="s">
        <v>92</v>
      </c>
      <c r="O26" s="31">
        <v>1</v>
      </c>
      <c r="P26" s="32"/>
      <c r="Q26" s="31" t="s">
        <v>79</v>
      </c>
      <c r="R26" s="31">
        <v>3</v>
      </c>
    </row>
    <row r="27" spans="1:18" ht="30" x14ac:dyDescent="0.25">
      <c r="A27" s="21" t="s">
        <v>20</v>
      </c>
      <c r="H27" s="31" t="s">
        <v>93</v>
      </c>
      <c r="I27" s="31">
        <v>4</v>
      </c>
      <c r="J27" s="32"/>
      <c r="K27" s="31" t="s">
        <v>59</v>
      </c>
      <c r="L27" s="31">
        <v>4</v>
      </c>
      <c r="M27" s="32"/>
      <c r="N27" s="31" t="s">
        <v>70</v>
      </c>
      <c r="O27" s="31">
        <v>20</v>
      </c>
      <c r="P27" s="32"/>
      <c r="Q27" s="31" t="s">
        <v>80</v>
      </c>
      <c r="R27" s="31">
        <v>1</v>
      </c>
    </row>
    <row r="28" spans="1:18" x14ac:dyDescent="0.25">
      <c r="A28" t="s">
        <v>85</v>
      </c>
      <c r="B28" s="6" t="s">
        <v>111</v>
      </c>
      <c r="C28" s="17">
        <f>41/46</f>
        <v>0.89130434782608692</v>
      </c>
      <c r="D28" s="19">
        <f>SUM(D29:D35)</f>
        <v>0.79999999999999993</v>
      </c>
      <c r="H28" s="31" t="s">
        <v>94</v>
      </c>
      <c r="I28" s="31">
        <v>3</v>
      </c>
      <c r="J28" s="32"/>
      <c r="K28" s="31" t="s">
        <v>61</v>
      </c>
      <c r="L28" s="31">
        <v>2</v>
      </c>
      <c r="M28" s="32"/>
      <c r="N28" s="31" t="s">
        <v>71</v>
      </c>
      <c r="O28" s="31">
        <v>3</v>
      </c>
      <c r="P28" s="32"/>
      <c r="Q28" s="31" t="s">
        <v>81</v>
      </c>
      <c r="R28" s="31">
        <v>1</v>
      </c>
    </row>
    <row r="29" spans="1:18" x14ac:dyDescent="0.25">
      <c r="B29" s="9" t="s">
        <v>27</v>
      </c>
      <c r="C29" s="10">
        <v>8</v>
      </c>
      <c r="D29" s="18">
        <f t="shared" ref="D29:D34" si="0">C29/40</f>
        <v>0.2</v>
      </c>
      <c r="H29" s="31" t="s">
        <v>95</v>
      </c>
      <c r="I29" s="31">
        <v>2</v>
      </c>
      <c r="J29" s="32"/>
      <c r="K29" s="31" t="s">
        <v>96</v>
      </c>
      <c r="L29" s="31">
        <v>1</v>
      </c>
      <c r="M29" s="32"/>
      <c r="N29" s="31" t="s">
        <v>72</v>
      </c>
      <c r="O29" s="31">
        <v>10</v>
      </c>
      <c r="P29" s="32"/>
      <c r="Q29" s="31" t="s">
        <v>110</v>
      </c>
      <c r="R29" s="31">
        <v>1</v>
      </c>
    </row>
    <row r="30" spans="1:18" x14ac:dyDescent="0.25">
      <c r="B30" s="9" t="s">
        <v>42</v>
      </c>
      <c r="C30" s="10">
        <v>10</v>
      </c>
      <c r="D30" s="18">
        <f t="shared" si="0"/>
        <v>0.25</v>
      </c>
      <c r="H30" s="31" t="s">
        <v>97</v>
      </c>
      <c r="I30" s="31">
        <v>7</v>
      </c>
      <c r="J30" s="32"/>
      <c r="K30" s="31" t="s">
        <v>63</v>
      </c>
      <c r="L30" s="31">
        <v>2</v>
      </c>
      <c r="M30" s="32"/>
      <c r="N30" s="31" t="s">
        <v>109</v>
      </c>
      <c r="O30" s="31">
        <v>1</v>
      </c>
      <c r="P30" s="32"/>
      <c r="Q30" s="33" t="s">
        <v>67</v>
      </c>
      <c r="R30" s="33">
        <v>46</v>
      </c>
    </row>
    <row r="31" spans="1:18" x14ac:dyDescent="0.25">
      <c r="B31" s="9" t="s">
        <v>11</v>
      </c>
      <c r="C31" s="10">
        <v>3</v>
      </c>
      <c r="D31" s="18">
        <f t="shared" si="0"/>
        <v>7.4999999999999997E-2</v>
      </c>
      <c r="H31" s="31" t="s">
        <v>98</v>
      </c>
      <c r="I31" s="31">
        <v>1</v>
      </c>
      <c r="J31" s="32"/>
      <c r="K31" s="31" t="s">
        <v>17</v>
      </c>
      <c r="L31" s="31">
        <v>1</v>
      </c>
      <c r="M31" s="32"/>
      <c r="N31" s="33" t="s">
        <v>67</v>
      </c>
      <c r="O31" s="33">
        <v>46</v>
      </c>
      <c r="P31" s="32"/>
      <c r="Q31" s="32"/>
    </row>
    <row r="32" spans="1:18" x14ac:dyDescent="0.25">
      <c r="B32" s="9" t="s">
        <v>33</v>
      </c>
      <c r="C32" s="10">
        <v>4</v>
      </c>
      <c r="D32" s="18">
        <f t="shared" si="0"/>
        <v>0.1</v>
      </c>
      <c r="H32" s="31" t="s">
        <v>99</v>
      </c>
      <c r="I32" s="31">
        <v>1</v>
      </c>
      <c r="J32" s="32"/>
      <c r="K32" s="31" t="s">
        <v>27</v>
      </c>
      <c r="L32" s="31">
        <v>8</v>
      </c>
      <c r="M32" s="32"/>
      <c r="N32" s="32"/>
      <c r="O32" s="32"/>
      <c r="P32" s="32"/>
      <c r="Q32" s="32"/>
    </row>
    <row r="33" spans="1:18" x14ac:dyDescent="0.25">
      <c r="B33" s="9" t="s">
        <v>10</v>
      </c>
      <c r="C33" s="10">
        <v>3</v>
      </c>
      <c r="D33" s="18">
        <f t="shared" si="0"/>
        <v>7.4999999999999997E-2</v>
      </c>
      <c r="H33" s="31" t="s">
        <v>100</v>
      </c>
      <c r="I33" s="31">
        <v>5</v>
      </c>
      <c r="J33" s="32"/>
      <c r="K33" s="31" t="s">
        <v>10</v>
      </c>
      <c r="L33" s="31">
        <v>3</v>
      </c>
      <c r="M33" s="32"/>
      <c r="N33" s="31" t="s">
        <v>73</v>
      </c>
      <c r="O33" s="31" t="s">
        <v>88</v>
      </c>
      <c r="P33" s="32"/>
      <c r="Q33" s="32"/>
      <c r="R33" s="32"/>
    </row>
    <row r="34" spans="1:18" x14ac:dyDescent="0.25">
      <c r="B34" s="9" t="s">
        <v>12</v>
      </c>
      <c r="C34" s="10">
        <v>4</v>
      </c>
      <c r="D34" s="18">
        <f t="shared" si="0"/>
        <v>0.1</v>
      </c>
      <c r="H34" s="31" t="s">
        <v>101</v>
      </c>
      <c r="I34" s="31">
        <v>1</v>
      </c>
      <c r="J34" s="32"/>
      <c r="K34" s="31" t="s">
        <v>42</v>
      </c>
      <c r="L34" s="31">
        <v>10</v>
      </c>
      <c r="M34" s="32"/>
      <c r="N34" s="31" t="s">
        <v>74</v>
      </c>
      <c r="O34" s="31">
        <v>11</v>
      </c>
      <c r="P34" s="32"/>
    </row>
    <row r="35" spans="1:18" x14ac:dyDescent="0.25">
      <c r="B35" s="9"/>
      <c r="C35" s="10"/>
      <c r="D35" s="18"/>
      <c r="H35" s="31" t="s">
        <v>102</v>
      </c>
      <c r="I35" s="31">
        <v>2</v>
      </c>
      <c r="J35" s="32"/>
      <c r="K35" s="31" t="s">
        <v>64</v>
      </c>
      <c r="L35" s="31">
        <v>3</v>
      </c>
      <c r="M35" s="32"/>
      <c r="N35" s="31" t="s">
        <v>75</v>
      </c>
      <c r="O35" s="31">
        <v>10</v>
      </c>
      <c r="P35" s="32"/>
    </row>
    <row r="36" spans="1:18" x14ac:dyDescent="0.25">
      <c r="B36" s="9" t="s">
        <v>29</v>
      </c>
      <c r="C36" s="7">
        <v>25</v>
      </c>
      <c r="D36" s="20">
        <f>C36/46</f>
        <v>0.54347826086956519</v>
      </c>
      <c r="H36" s="31" t="s">
        <v>103</v>
      </c>
      <c r="I36" s="31">
        <v>3</v>
      </c>
      <c r="J36" s="32"/>
      <c r="K36" s="31" t="s">
        <v>12</v>
      </c>
      <c r="L36" s="31">
        <v>4</v>
      </c>
      <c r="M36" s="32"/>
      <c r="N36" s="31" t="s">
        <v>76</v>
      </c>
      <c r="O36" s="31">
        <v>25</v>
      </c>
      <c r="P36" s="32"/>
    </row>
    <row r="37" spans="1:18" x14ac:dyDescent="0.25">
      <c r="B37" s="9" t="s">
        <v>30</v>
      </c>
      <c r="C37" s="7">
        <v>21</v>
      </c>
      <c r="D37" s="20">
        <f>C37/46</f>
        <v>0.45652173913043476</v>
      </c>
      <c r="H37" s="31" t="s">
        <v>104</v>
      </c>
      <c r="I37" s="31">
        <v>1</v>
      </c>
      <c r="J37" s="32"/>
      <c r="K37" s="31" t="s">
        <v>66</v>
      </c>
      <c r="L37" s="31">
        <v>1</v>
      </c>
      <c r="M37" s="32"/>
      <c r="N37" s="33" t="s">
        <v>67</v>
      </c>
      <c r="O37" s="33">
        <v>46</v>
      </c>
      <c r="P37" s="32"/>
    </row>
    <row r="38" spans="1:18" x14ac:dyDescent="0.25">
      <c r="C38" s="7"/>
      <c r="H38" s="31" t="s">
        <v>105</v>
      </c>
      <c r="I38" s="31">
        <v>3</v>
      </c>
      <c r="J38" s="32"/>
      <c r="K38" s="31" t="s">
        <v>106</v>
      </c>
      <c r="L38" s="31">
        <v>2</v>
      </c>
      <c r="M38" s="32"/>
      <c r="N38" s="32"/>
      <c r="O38" s="32"/>
      <c r="P38" s="32"/>
    </row>
    <row r="39" spans="1:18" x14ac:dyDescent="0.25">
      <c r="H39" s="31" t="s">
        <v>107</v>
      </c>
      <c r="I39" s="31">
        <v>8</v>
      </c>
      <c r="J39" s="32"/>
      <c r="K39" s="33" t="s">
        <v>67</v>
      </c>
      <c r="L39" s="33">
        <v>46</v>
      </c>
      <c r="M39" s="32"/>
      <c r="N39" s="32"/>
      <c r="O39" s="32"/>
      <c r="P39" s="32"/>
    </row>
    <row r="40" spans="1:18" ht="18.75" x14ac:dyDescent="0.3">
      <c r="A40" s="5" t="s">
        <v>15</v>
      </c>
      <c r="H40" s="31" t="s">
        <v>108</v>
      </c>
      <c r="I40" s="31">
        <v>1</v>
      </c>
      <c r="J40" s="32"/>
      <c r="K40" s="32"/>
      <c r="L40" s="32"/>
      <c r="M40" s="32"/>
      <c r="N40" s="32"/>
      <c r="O40" s="32"/>
      <c r="P40" s="32"/>
    </row>
    <row r="41" spans="1:18" x14ac:dyDescent="0.25">
      <c r="H41" s="33" t="s">
        <v>67</v>
      </c>
      <c r="I41" s="33">
        <v>46</v>
      </c>
      <c r="J41" s="32"/>
      <c r="K41" s="32"/>
      <c r="L41" s="32"/>
      <c r="M41" s="32"/>
      <c r="N41" s="32"/>
      <c r="O41" s="32"/>
      <c r="P41" s="32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1D97-55C1-4D27-BC14-CE6A3990321A}">
  <dimension ref="A1:Q44"/>
  <sheetViews>
    <sheetView tabSelected="1" workbookViewId="0">
      <selection activeCell="E33" sqref="E33"/>
    </sheetView>
  </sheetViews>
  <sheetFormatPr defaultRowHeight="15" x14ac:dyDescent="0.25"/>
  <cols>
    <col min="1" max="1" width="23" customWidth="1"/>
    <col min="2" max="2" width="22" customWidth="1"/>
    <col min="3" max="3" width="12.5703125" customWidth="1"/>
    <col min="4" max="4" width="12.7109375" style="2" customWidth="1"/>
    <col min="5" max="5" width="13.140625" customWidth="1"/>
    <col min="6" max="6" width="11.7109375" customWidth="1"/>
    <col min="7" max="7" width="22.140625" customWidth="1"/>
    <col min="8" max="8" width="11.7109375" customWidth="1"/>
    <col min="10" max="10" width="23.42578125" customWidth="1"/>
    <col min="11" max="11" width="11.7109375" customWidth="1"/>
    <col min="13" max="13" width="17" customWidth="1"/>
    <col min="14" max="14" width="16.85546875" customWidth="1"/>
    <col min="16" max="16" width="13" customWidth="1"/>
  </cols>
  <sheetData>
    <row r="1" spans="1:6" ht="26.25" x14ac:dyDescent="0.4">
      <c r="A1" s="1" t="s">
        <v>0</v>
      </c>
    </row>
    <row r="2" spans="1:6" x14ac:dyDescent="0.25">
      <c r="B2" s="6" t="s">
        <v>112</v>
      </c>
    </row>
    <row r="4" spans="1:6" x14ac:dyDescent="0.25">
      <c r="A4" s="6" t="s">
        <v>1</v>
      </c>
      <c r="C4" s="3">
        <v>715000</v>
      </c>
      <c r="D4" s="8">
        <v>526000</v>
      </c>
      <c r="E4" s="12">
        <v>480000</v>
      </c>
      <c r="F4" s="26">
        <v>393000</v>
      </c>
    </row>
    <row r="5" spans="1:6" x14ac:dyDescent="0.25">
      <c r="B5" t="s">
        <v>2</v>
      </c>
      <c r="C5">
        <v>229</v>
      </c>
      <c r="D5">
        <v>168</v>
      </c>
      <c r="E5">
        <v>143</v>
      </c>
      <c r="F5">
        <v>134</v>
      </c>
    </row>
    <row r="6" spans="1:6" x14ac:dyDescent="0.25">
      <c r="B6" t="s">
        <v>3</v>
      </c>
      <c r="C6">
        <v>1268</v>
      </c>
      <c r="D6">
        <v>1121</v>
      </c>
      <c r="E6">
        <v>972</v>
      </c>
      <c r="F6">
        <v>909</v>
      </c>
    </row>
    <row r="7" spans="1:6" x14ac:dyDescent="0.25">
      <c r="B7" t="s">
        <v>4</v>
      </c>
      <c r="C7" s="11" t="s">
        <v>41</v>
      </c>
      <c r="D7" s="11" t="s">
        <v>50</v>
      </c>
      <c r="E7" s="11" t="s">
        <v>50</v>
      </c>
      <c r="F7" s="11" t="s">
        <v>41</v>
      </c>
    </row>
    <row r="8" spans="1:6" x14ac:dyDescent="0.25">
      <c r="A8" s="4" t="s">
        <v>5</v>
      </c>
    </row>
    <row r="9" spans="1:6" x14ac:dyDescent="0.25">
      <c r="B9" s="13" t="s">
        <v>18</v>
      </c>
      <c r="C9" s="13" t="s">
        <v>6</v>
      </c>
      <c r="D9" s="14" t="s">
        <v>7</v>
      </c>
    </row>
    <row r="10" spans="1:6" x14ac:dyDescent="0.25">
      <c r="A10" s="6" t="s">
        <v>22</v>
      </c>
      <c r="B10" s="16" t="s">
        <v>36</v>
      </c>
      <c r="C10" s="6" t="s">
        <v>52</v>
      </c>
      <c r="D10" s="15">
        <v>78915</v>
      </c>
    </row>
    <row r="11" spans="1:6" x14ac:dyDescent="0.25">
      <c r="A11" s="6" t="s">
        <v>12</v>
      </c>
      <c r="B11" s="16" t="s">
        <v>36</v>
      </c>
      <c r="C11" s="6" t="s">
        <v>23</v>
      </c>
      <c r="D11" s="15">
        <v>82257</v>
      </c>
    </row>
    <row r="12" spans="1:6" x14ac:dyDescent="0.25">
      <c r="A12" s="6" t="s">
        <v>9</v>
      </c>
      <c r="B12" s="16" t="s">
        <v>36</v>
      </c>
      <c r="C12" s="6" t="s">
        <v>53</v>
      </c>
      <c r="D12" s="15">
        <v>78838</v>
      </c>
    </row>
    <row r="13" spans="1:6" x14ac:dyDescent="0.25">
      <c r="A13" s="6" t="s">
        <v>25</v>
      </c>
      <c r="B13" s="16" t="s">
        <v>37</v>
      </c>
      <c r="C13" s="6" t="s">
        <v>83</v>
      </c>
      <c r="D13" s="15">
        <v>34464</v>
      </c>
    </row>
    <row r="14" spans="1:6" x14ac:dyDescent="0.25">
      <c r="A14" s="6" t="s">
        <v>28</v>
      </c>
      <c r="B14" s="16" t="s">
        <v>37</v>
      </c>
      <c r="C14" s="6" t="s">
        <v>84</v>
      </c>
      <c r="D14" s="15">
        <v>41810</v>
      </c>
    </row>
    <row r="15" spans="1:6" x14ac:dyDescent="0.25">
      <c r="A15" s="6" t="s">
        <v>11</v>
      </c>
      <c r="B15" s="16" t="s">
        <v>37</v>
      </c>
      <c r="C15" s="6" t="s">
        <v>23</v>
      </c>
      <c r="D15" s="15">
        <v>35270</v>
      </c>
    </row>
    <row r="16" spans="1:6" x14ac:dyDescent="0.25">
      <c r="A16" s="27" t="s">
        <v>39</v>
      </c>
      <c r="B16" s="28" t="s">
        <v>19</v>
      </c>
      <c r="C16" s="27" t="s">
        <v>84</v>
      </c>
      <c r="D16" s="29">
        <v>41485</v>
      </c>
    </row>
    <row r="17" spans="1:17" x14ac:dyDescent="0.25">
      <c r="A17" s="22" t="s">
        <v>13</v>
      </c>
      <c r="B17" s="23"/>
      <c r="C17" s="22"/>
      <c r="D17" s="24"/>
    </row>
    <row r="18" spans="1:17" x14ac:dyDescent="0.25">
      <c r="A18" s="22" t="s">
        <v>24</v>
      </c>
      <c r="B18" s="23"/>
      <c r="C18" s="22"/>
      <c r="D18" s="24"/>
    </row>
    <row r="19" spans="1:17" x14ac:dyDescent="0.25">
      <c r="A19" s="22" t="s">
        <v>31</v>
      </c>
      <c r="B19" s="23"/>
      <c r="C19" s="22"/>
      <c r="D19" s="24"/>
    </row>
    <row r="20" spans="1:17" x14ac:dyDescent="0.25">
      <c r="A20" s="22" t="s">
        <v>34</v>
      </c>
      <c r="B20" s="23"/>
      <c r="C20" s="22"/>
      <c r="D20" s="24"/>
    </row>
    <row r="21" spans="1:17" x14ac:dyDescent="0.25">
      <c r="A21" s="22" t="s">
        <v>32</v>
      </c>
      <c r="B21" s="23"/>
      <c r="C21" s="22"/>
      <c r="D21" s="30"/>
    </row>
    <row r="22" spans="1:17" x14ac:dyDescent="0.25">
      <c r="A22" s="22" t="s">
        <v>26</v>
      </c>
      <c r="B22" s="23"/>
      <c r="C22" s="25"/>
      <c r="D22" s="24"/>
      <c r="G22" s="31"/>
      <c r="H22" s="31"/>
      <c r="I22" s="32"/>
      <c r="J22" s="31"/>
      <c r="K22" s="31"/>
      <c r="L22" s="32"/>
      <c r="M22" s="31"/>
      <c r="N22" s="31"/>
    </row>
    <row r="23" spans="1:17" x14ac:dyDescent="0.25">
      <c r="A23" s="22" t="s">
        <v>17</v>
      </c>
      <c r="B23" s="23"/>
      <c r="C23" s="22"/>
      <c r="D23" s="24"/>
      <c r="G23" s="31" t="s">
        <v>56</v>
      </c>
      <c r="H23" s="31" t="s">
        <v>57</v>
      </c>
      <c r="I23" s="32"/>
      <c r="J23" s="31" t="s">
        <v>68</v>
      </c>
      <c r="K23" s="31" t="s">
        <v>57</v>
      </c>
      <c r="L23" s="32"/>
      <c r="M23" s="31" t="s">
        <v>77</v>
      </c>
      <c r="N23" s="31" t="s">
        <v>57</v>
      </c>
    </row>
    <row r="24" spans="1:17" x14ac:dyDescent="0.25">
      <c r="A24" s="22" t="s">
        <v>16</v>
      </c>
      <c r="B24" s="23"/>
      <c r="C24" s="22"/>
      <c r="D24" s="24"/>
      <c r="G24" s="31" t="s">
        <v>43</v>
      </c>
      <c r="H24" s="31">
        <v>1</v>
      </c>
      <c r="I24" s="32"/>
      <c r="J24" s="31" t="s">
        <v>69</v>
      </c>
      <c r="K24" s="31">
        <v>10</v>
      </c>
      <c r="L24" s="32"/>
      <c r="M24" s="31" t="s">
        <v>78</v>
      </c>
      <c r="N24" s="31">
        <v>43</v>
      </c>
      <c r="O24" s="32"/>
      <c r="P24" s="31" t="s">
        <v>77</v>
      </c>
      <c r="Q24" s="31" t="s">
        <v>88</v>
      </c>
    </row>
    <row r="25" spans="1:17" x14ac:dyDescent="0.25">
      <c r="A25" s="22" t="s">
        <v>40</v>
      </c>
      <c r="B25" s="23"/>
      <c r="C25" s="22"/>
      <c r="D25" s="24"/>
      <c r="G25" s="31" t="s">
        <v>90</v>
      </c>
      <c r="H25" s="31">
        <v>1</v>
      </c>
      <c r="I25" s="32"/>
      <c r="J25" s="31" t="s">
        <v>92</v>
      </c>
      <c r="K25" s="31">
        <v>6</v>
      </c>
      <c r="L25" s="32"/>
      <c r="M25" s="31" t="s">
        <v>79</v>
      </c>
      <c r="N25" s="31">
        <v>4</v>
      </c>
      <c r="O25" s="32"/>
      <c r="P25" s="31" t="s">
        <v>78</v>
      </c>
      <c r="Q25" s="31">
        <v>40</v>
      </c>
    </row>
    <row r="26" spans="1:17" x14ac:dyDescent="0.25">
      <c r="G26" s="31" t="s">
        <v>58</v>
      </c>
      <c r="H26" s="31">
        <v>5</v>
      </c>
      <c r="I26" s="32"/>
      <c r="J26" s="31" t="s">
        <v>70</v>
      </c>
      <c r="K26" s="31">
        <v>26</v>
      </c>
      <c r="L26" s="32"/>
      <c r="M26" s="31" t="s">
        <v>80</v>
      </c>
      <c r="N26" s="31">
        <v>6</v>
      </c>
      <c r="O26" s="32"/>
      <c r="P26" s="31" t="s">
        <v>79</v>
      </c>
      <c r="Q26" s="31">
        <v>3</v>
      </c>
    </row>
    <row r="27" spans="1:17" ht="30" x14ac:dyDescent="0.25">
      <c r="A27" s="21" t="s">
        <v>20</v>
      </c>
      <c r="G27" s="31" t="s">
        <v>59</v>
      </c>
      <c r="H27" s="31">
        <v>13</v>
      </c>
      <c r="I27" s="32"/>
      <c r="J27" s="31" t="s">
        <v>71</v>
      </c>
      <c r="K27" s="31">
        <v>4</v>
      </c>
      <c r="L27" s="32"/>
      <c r="M27" s="31" t="s">
        <v>81</v>
      </c>
      <c r="N27" s="31">
        <v>6</v>
      </c>
      <c r="O27" s="32"/>
      <c r="P27" s="31" t="s">
        <v>80</v>
      </c>
      <c r="Q27" s="31">
        <v>1</v>
      </c>
    </row>
    <row r="28" spans="1:17" x14ac:dyDescent="0.25">
      <c r="A28" t="s">
        <v>113</v>
      </c>
      <c r="B28" s="6" t="s">
        <v>117</v>
      </c>
      <c r="C28" s="17">
        <f>44/60</f>
        <v>0.73333333333333328</v>
      </c>
      <c r="D28" s="19">
        <f>SUM(D29:D35)</f>
        <v>0.85</v>
      </c>
      <c r="G28" s="31" t="s">
        <v>61</v>
      </c>
      <c r="H28" s="31">
        <v>1</v>
      </c>
      <c r="I28" s="32"/>
      <c r="J28" s="31" t="s">
        <v>72</v>
      </c>
      <c r="K28" s="31">
        <v>14</v>
      </c>
      <c r="L28" s="32"/>
      <c r="M28" s="31" t="s">
        <v>72</v>
      </c>
      <c r="N28" s="31">
        <v>1</v>
      </c>
      <c r="O28" s="32"/>
      <c r="P28" s="31" t="s">
        <v>81</v>
      </c>
      <c r="Q28" s="31">
        <v>1</v>
      </c>
    </row>
    <row r="29" spans="1:17" x14ac:dyDescent="0.25">
      <c r="B29" s="9" t="s">
        <v>27</v>
      </c>
      <c r="C29" s="10">
        <v>12</v>
      </c>
      <c r="D29" s="18">
        <f>C29/60</f>
        <v>0.2</v>
      </c>
      <c r="G29" s="31" t="s">
        <v>63</v>
      </c>
      <c r="H29" s="31">
        <v>2</v>
      </c>
      <c r="I29" s="32"/>
      <c r="J29" s="35" t="s">
        <v>67</v>
      </c>
      <c r="K29" s="35">
        <v>60</v>
      </c>
      <c r="L29" s="32"/>
      <c r="M29" s="35" t="s">
        <v>67</v>
      </c>
      <c r="N29" s="35">
        <v>60</v>
      </c>
      <c r="O29" s="32"/>
      <c r="P29" s="31" t="s">
        <v>110</v>
      </c>
      <c r="Q29" s="31">
        <v>1</v>
      </c>
    </row>
    <row r="30" spans="1:17" x14ac:dyDescent="0.25">
      <c r="B30" s="9" t="s">
        <v>42</v>
      </c>
      <c r="C30" s="10">
        <v>8</v>
      </c>
      <c r="D30" s="18">
        <f>C30/60</f>
        <v>0.13333333333333333</v>
      </c>
      <c r="G30" s="31" t="s">
        <v>114</v>
      </c>
      <c r="H30" s="31">
        <v>1</v>
      </c>
      <c r="I30" s="32"/>
      <c r="J30" s="32"/>
      <c r="K30" s="32"/>
      <c r="L30" s="32"/>
      <c r="M30" s="32"/>
      <c r="N30" s="32"/>
      <c r="O30" s="32"/>
      <c r="P30" s="33" t="s">
        <v>67</v>
      </c>
      <c r="Q30" s="33">
        <v>46</v>
      </c>
    </row>
    <row r="31" spans="1:17" x14ac:dyDescent="0.25">
      <c r="B31" s="9" t="s">
        <v>11</v>
      </c>
      <c r="C31" s="10">
        <v>5</v>
      </c>
      <c r="D31" s="18">
        <f>C31/60</f>
        <v>8.3333333333333329E-2</v>
      </c>
      <c r="G31" s="31" t="s">
        <v>17</v>
      </c>
      <c r="H31" s="31">
        <v>1</v>
      </c>
      <c r="I31" s="32"/>
      <c r="J31" s="31" t="s">
        <v>73</v>
      </c>
      <c r="K31" s="31" t="s">
        <v>57</v>
      </c>
      <c r="L31" s="32"/>
      <c r="M31" s="32"/>
      <c r="N31" s="32"/>
      <c r="O31" s="32"/>
      <c r="P31" s="32"/>
    </row>
    <row r="32" spans="1:17" x14ac:dyDescent="0.25">
      <c r="B32" s="9" t="s">
        <v>33</v>
      </c>
      <c r="C32" s="10">
        <v>13</v>
      </c>
      <c r="D32" s="18">
        <f>C32/60</f>
        <v>0.21666666666666667</v>
      </c>
      <c r="G32" s="31" t="s">
        <v>27</v>
      </c>
      <c r="H32" s="31">
        <v>12</v>
      </c>
      <c r="I32" s="32"/>
      <c r="J32" s="31" t="s">
        <v>74</v>
      </c>
      <c r="K32" s="31">
        <v>7</v>
      </c>
      <c r="L32" s="32"/>
      <c r="M32" s="32"/>
      <c r="N32" s="32"/>
      <c r="O32" s="32"/>
      <c r="P32" s="32"/>
    </row>
    <row r="33" spans="1:17" x14ac:dyDescent="0.25">
      <c r="B33" s="9" t="s">
        <v>10</v>
      </c>
      <c r="C33" s="10">
        <v>7</v>
      </c>
      <c r="D33" s="18">
        <f>C33/60</f>
        <v>0.11666666666666667</v>
      </c>
      <c r="G33" s="31" t="s">
        <v>115</v>
      </c>
      <c r="H33" s="31">
        <v>1</v>
      </c>
      <c r="I33" s="32"/>
      <c r="J33" s="31" t="s">
        <v>75</v>
      </c>
      <c r="K33" s="31">
        <v>22</v>
      </c>
      <c r="L33" s="32"/>
      <c r="M33" s="32"/>
      <c r="N33" s="32"/>
      <c r="O33" s="32"/>
      <c r="P33" s="32"/>
      <c r="Q33" s="32"/>
    </row>
    <row r="34" spans="1:17" x14ac:dyDescent="0.25">
      <c r="B34" s="9" t="s">
        <v>12</v>
      </c>
      <c r="C34" s="10">
        <v>2</v>
      </c>
      <c r="D34" s="18">
        <f>C34/60</f>
        <v>3.3333333333333333E-2</v>
      </c>
      <c r="G34" s="31" t="s">
        <v>10</v>
      </c>
      <c r="H34" s="31">
        <v>7</v>
      </c>
      <c r="I34" s="32"/>
      <c r="J34" s="31" t="s">
        <v>76</v>
      </c>
      <c r="K34" s="31">
        <v>31</v>
      </c>
      <c r="L34" s="32"/>
      <c r="M34" s="32"/>
      <c r="N34" s="32"/>
      <c r="O34" s="32"/>
    </row>
    <row r="35" spans="1:17" x14ac:dyDescent="0.25">
      <c r="B35" s="9" t="s">
        <v>64</v>
      </c>
      <c r="C35" s="10">
        <v>4</v>
      </c>
      <c r="D35" s="18">
        <f>C35/60</f>
        <v>6.6666666666666666E-2</v>
      </c>
      <c r="G35" s="31" t="s">
        <v>42</v>
      </c>
      <c r="H35" s="31">
        <v>8</v>
      </c>
      <c r="I35" s="32"/>
      <c r="J35" s="35" t="s">
        <v>67</v>
      </c>
      <c r="K35" s="35">
        <v>60</v>
      </c>
      <c r="L35" s="32"/>
      <c r="M35" s="32"/>
      <c r="N35" s="32"/>
      <c r="O35" s="32"/>
    </row>
    <row r="36" spans="1:17" x14ac:dyDescent="0.25">
      <c r="B36" s="9" t="s">
        <v>29</v>
      </c>
      <c r="C36" s="7">
        <v>31</v>
      </c>
      <c r="D36" s="20">
        <f>C36/60</f>
        <v>0.51666666666666672</v>
      </c>
      <c r="G36" s="31" t="s">
        <v>116</v>
      </c>
      <c r="H36" s="31">
        <v>1</v>
      </c>
      <c r="I36" s="32"/>
      <c r="J36" s="32"/>
      <c r="K36" s="32"/>
      <c r="L36" s="32"/>
      <c r="M36" s="32"/>
      <c r="N36" s="32"/>
      <c r="O36" s="32"/>
    </row>
    <row r="37" spans="1:17" x14ac:dyDescent="0.25">
      <c r="B37" s="9" t="s">
        <v>30</v>
      </c>
      <c r="C37" s="7">
        <v>29</v>
      </c>
      <c r="D37" s="20">
        <f>C37/60</f>
        <v>0.48333333333333334</v>
      </c>
      <c r="G37" s="31" t="s">
        <v>64</v>
      </c>
      <c r="H37" s="31">
        <v>4</v>
      </c>
      <c r="I37" s="32"/>
      <c r="J37" s="32"/>
      <c r="K37" s="32"/>
      <c r="L37" s="32"/>
      <c r="M37" s="32"/>
      <c r="N37" s="32"/>
      <c r="O37" s="32"/>
    </row>
    <row r="38" spans="1:17" x14ac:dyDescent="0.25">
      <c r="C38" s="7"/>
      <c r="G38" s="31" t="s">
        <v>12</v>
      </c>
      <c r="H38" s="31">
        <v>2</v>
      </c>
      <c r="I38" s="32"/>
      <c r="J38" s="32"/>
      <c r="K38" s="32"/>
      <c r="L38" s="32"/>
      <c r="M38" s="32"/>
      <c r="N38" s="32"/>
      <c r="O38" s="32"/>
    </row>
    <row r="39" spans="1:17" x14ac:dyDescent="0.25">
      <c r="G39" s="35" t="s">
        <v>67</v>
      </c>
      <c r="H39" s="35">
        <v>60</v>
      </c>
      <c r="I39" s="32"/>
      <c r="J39" s="32"/>
      <c r="K39" s="32"/>
      <c r="L39" s="32"/>
      <c r="M39" s="32"/>
      <c r="N39" s="32"/>
      <c r="O39" s="32"/>
    </row>
    <row r="40" spans="1:17" ht="18.75" x14ac:dyDescent="0.3">
      <c r="A40" s="5" t="s">
        <v>15</v>
      </c>
      <c r="G40" s="32"/>
      <c r="H40" s="32"/>
      <c r="I40" s="32"/>
      <c r="J40" s="32"/>
      <c r="K40" s="32"/>
      <c r="L40" s="32"/>
      <c r="M40" s="32"/>
      <c r="N40" s="32"/>
      <c r="O40" s="32"/>
    </row>
    <row r="41" spans="1:17" x14ac:dyDescent="0.25">
      <c r="G41" s="32"/>
      <c r="H41" s="32"/>
      <c r="I41" s="32"/>
      <c r="J41" s="32"/>
      <c r="K41" s="32"/>
      <c r="L41" s="32"/>
      <c r="M41" s="32"/>
      <c r="N41" s="32"/>
      <c r="O41" s="32"/>
    </row>
    <row r="42" spans="1:17" x14ac:dyDescent="0.25">
      <c r="G42" s="34"/>
      <c r="H42" s="34"/>
      <c r="I42" s="34"/>
      <c r="J42" s="34"/>
      <c r="K42" s="34"/>
    </row>
    <row r="43" spans="1:17" x14ac:dyDescent="0.25">
      <c r="G43" s="34"/>
      <c r="H43" s="34"/>
      <c r="I43" s="34"/>
      <c r="J43" s="34"/>
      <c r="K43" s="34"/>
    </row>
    <row r="44" spans="1:17" x14ac:dyDescent="0.25">
      <c r="G44" s="34"/>
      <c r="H44" s="34"/>
      <c r="I44" s="34"/>
      <c r="J44" s="34"/>
      <c r="K44" s="34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7520-959E-4551-BCF6-475EDDB3EC1A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 Huyen</dc:creator>
  <cp:lastModifiedBy>Nguyen Thu Huyen</cp:lastModifiedBy>
  <dcterms:created xsi:type="dcterms:W3CDTF">2018-08-13T09:15:01Z</dcterms:created>
  <dcterms:modified xsi:type="dcterms:W3CDTF">2018-11-30T03:35:47Z</dcterms:modified>
</cp:coreProperties>
</file>