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ByrneDawg/Downloads/"/>
    </mc:Choice>
  </mc:AlternateContent>
  <bookViews>
    <workbookView xWindow="0" yWindow="0" windowWidth="33600" windowHeight="21000"/>
  </bookViews>
  <sheets>
    <sheet name="Sheet1" sheetId="1" r:id="rId1"/>
  </sheets>
  <calcPr calcId="150001" refMode="R1C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F10" i="1"/>
  <c r="L8" i="1"/>
  <c r="N8" i="1"/>
  <c r="N9" i="1"/>
  <c r="D11" i="1"/>
  <c r="S12" i="1"/>
  <c r="X8" i="1"/>
  <c r="V12" i="1"/>
  <c r="U7" i="1"/>
  <c r="U21" i="1"/>
  <c r="S16" i="1"/>
  <c r="D7" i="1"/>
  <c r="V15" i="1"/>
  <c r="P26" i="1"/>
  <c r="P29" i="1"/>
  <c r="P27" i="1"/>
  <c r="P28" i="1"/>
  <c r="P25" i="1"/>
  <c r="P24" i="1"/>
  <c r="E10" i="1"/>
  <c r="G10" i="1"/>
  <c r="M8" i="1"/>
  <c r="E6" i="1"/>
  <c r="G6" i="1"/>
  <c r="K8" i="1"/>
  <c r="D6" i="1"/>
  <c r="F6" i="1"/>
  <c r="J8" i="1"/>
</calcChain>
</file>

<file path=xl/sharedStrings.xml><?xml version="1.0" encoding="utf-8"?>
<sst xmlns="http://schemas.openxmlformats.org/spreadsheetml/2006/main" count="38" uniqueCount="31">
  <si>
    <t>Tube Elevation</t>
  </si>
  <si>
    <t>Laser Range</t>
  </si>
  <si>
    <t>Charge</t>
  </si>
  <si>
    <t>Round</t>
  </si>
  <si>
    <t>M720A1</t>
  </si>
  <si>
    <t>x</t>
  </si>
  <si>
    <t>y</t>
  </si>
  <si>
    <t>z</t>
  </si>
  <si>
    <t>LRF ACCEL</t>
  </si>
  <si>
    <t>DRI ACCEL</t>
  </si>
  <si>
    <t>Tube Roll</t>
  </si>
  <si>
    <t>LRF Roll</t>
  </si>
  <si>
    <t>tilt mils</t>
  </si>
  <si>
    <t>roll</t>
  </si>
  <si>
    <t>t</t>
  </si>
  <si>
    <t>R</t>
  </si>
  <si>
    <t>LRF Elevation</t>
  </si>
  <si>
    <t>COS(60*PI/180)*H</t>
  </si>
  <si>
    <t>SIN(60*PI/180)*H</t>
  </si>
  <si>
    <t>TAN(60*PI/180)*SS</t>
  </si>
  <si>
    <t>TAN(30*PI/180)*LS</t>
  </si>
  <si>
    <t>SS/SIN(30*PI/180)</t>
  </si>
  <si>
    <t>LS/COS(30*PI/180)</t>
  </si>
  <si>
    <t>SS = 500</t>
  </si>
  <si>
    <t>LS = 866.0254</t>
  </si>
  <si>
    <t>H = 1000</t>
  </si>
  <si>
    <t>-</t>
  </si>
  <si>
    <t>+</t>
  </si>
  <si>
    <t>- Adjust Range</t>
  </si>
  <si>
    <t>+ Adjust Range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</si>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</sst>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rgb="FF000000"/>
      <name val="Verdana"/>
    </font>
    <font>
      <b/>
      <sz val="15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30</xdr:row>
      <xdr:rowOff>63500</xdr:rowOff>
    </xdr:from>
    <xdr:to>
      <xdr:col>17</xdr:col>
      <xdr:colOff>76200</xdr:colOff>
      <xdr:row>37</xdr:row>
      <xdr:rowOff>88900</xdr:rowOff>
    </xdr:to>
    <xdr:sp macro="" textlink="">
      <xdr:nvSpPr>
        <xdr:cNvPr id="3" name="Triangle 2"/>
        <xdr:cNvSpPr/>
      </xdr:nvSpPr>
      <xdr:spPr>
        <a:xfrm>
          <a:off x="15100300" y="2159000"/>
          <a:ext cx="2082800" cy="1358900"/>
        </a:xfrm>
        <a:prstGeom prst="triangle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23</xdr:col>
      <xdr:colOff>101600</xdr:colOff>
      <xdr:row>19</xdr:row>
      <xdr:rowOff>76200</xdr:rowOff>
    </xdr:to>
    <xdr:sp macro="" textlink="">
      <xdr:nvSpPr>
        <xdr:cNvPr id="4" name="Triangle 3"/>
        <xdr:cNvSpPr/>
      </xdr:nvSpPr>
      <xdr:spPr>
        <a:xfrm>
          <a:off x="17538700" y="2286000"/>
          <a:ext cx="2794000" cy="1409700"/>
        </a:xfrm>
        <a:prstGeom prst="triangle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</xdr:row>
      <xdr:rowOff>101600</xdr:rowOff>
    </xdr:from>
    <xdr:to>
      <xdr:col>23</xdr:col>
      <xdr:colOff>12700</xdr:colOff>
      <xdr:row>10</xdr:row>
      <xdr:rowOff>177800</xdr:rowOff>
    </xdr:to>
    <xdr:sp macro="" textlink="">
      <xdr:nvSpPr>
        <xdr:cNvPr id="6" name="Triangle 5"/>
        <xdr:cNvSpPr/>
      </xdr:nvSpPr>
      <xdr:spPr>
        <a:xfrm flipH="1">
          <a:off x="17538700" y="673100"/>
          <a:ext cx="2705100" cy="1409700"/>
        </a:xfrm>
        <a:prstGeom prst="triangle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39"/>
  <sheetViews>
    <sheetView tabSelected="1" workbookViewId="0">
      <selection activeCell="L31" sqref="L31"/>
    </sheetView>
  </sheetViews>
  <sheetFormatPr baseColWidth="10" defaultColWidth="8.83203125" defaultRowHeight="15" x14ac:dyDescent="0.2"/>
  <cols>
    <col min="1" max="1" width="9.83203125" style="1" bestFit="1" customWidth="1"/>
    <col min="2" max="2" width="5.5" style="1" customWidth="1"/>
    <col min="3" max="3" width="7.5" style="1" customWidth="1"/>
    <col min="4" max="7" width="12" style="1" bestFit="1" customWidth="1"/>
    <col min="8" max="8" width="7.1640625" style="1" bestFit="1" customWidth="1"/>
    <col min="9" max="9" width="8" style="1" bestFit="1" customWidth="1"/>
    <col min="10" max="10" width="26.83203125" style="1" bestFit="1" customWidth="1"/>
    <col min="11" max="11" width="12.5" style="1" bestFit="1" customWidth="1"/>
    <col min="12" max="12" width="26.83203125" style="1" bestFit="1" customWidth="1"/>
    <col min="13" max="13" width="8.83203125" style="1"/>
    <col min="14" max="15" width="15.6640625" style="1" bestFit="1" customWidth="1"/>
    <col min="16" max="16" width="12.6640625" style="1" bestFit="1" customWidth="1"/>
    <col min="17" max="17" width="11.83203125" style="1" bestFit="1" customWidth="1"/>
    <col min="18" max="16384" width="8.83203125" style="1"/>
  </cols>
  <sheetData>
    <row r="4" spans="1:24" x14ac:dyDescent="0.2">
      <c r="A4" s="1" t="s">
        <v>9</v>
      </c>
    </row>
    <row r="5" spans="1:24" x14ac:dyDescent="0.2">
      <c r="A5" s="1" t="s">
        <v>5</v>
      </c>
      <c r="B5" s="1" t="s">
        <v>6</v>
      </c>
      <c r="C5" s="1" t="s">
        <v>7</v>
      </c>
      <c r="D5" s="1" t="s">
        <v>14</v>
      </c>
      <c r="E5" s="1" t="s">
        <v>15</v>
      </c>
      <c r="F5" s="1" t="s">
        <v>12</v>
      </c>
      <c r="G5" s="1" t="s">
        <v>13</v>
      </c>
    </row>
    <row r="6" spans="1:24" x14ac:dyDescent="0.2">
      <c r="A6" s="1">
        <v>100</v>
      </c>
      <c r="B6" s="1">
        <v>0</v>
      </c>
      <c r="C6" s="1">
        <v>100</v>
      </c>
      <c r="D6" s="1">
        <f>ATAN(A6/SQRT(B6^2+C6^2))</f>
        <v>0.78539816339744828</v>
      </c>
      <c r="E6" s="1">
        <f>ATAN(B6/SQRT(A6^2+C6^2))</f>
        <v>0</v>
      </c>
      <c r="F6" s="1">
        <f>D6*1018.59163579</f>
        <v>800.00000000146861</v>
      </c>
      <c r="G6" s="1">
        <f>E6*1018.59163579</f>
        <v>0</v>
      </c>
    </row>
    <row r="7" spans="1:24" x14ac:dyDescent="0.2">
      <c r="D7" s="1">
        <f>D6*180/PI()</f>
        <v>45</v>
      </c>
      <c r="H7" s="1" t="s">
        <v>2</v>
      </c>
      <c r="I7" s="1" t="s">
        <v>3</v>
      </c>
      <c r="J7" s="1" t="s">
        <v>0</v>
      </c>
      <c r="K7" s="1" t="s">
        <v>10</v>
      </c>
      <c r="L7" s="1" t="s">
        <v>16</v>
      </c>
      <c r="M7" s="1" t="s">
        <v>11</v>
      </c>
      <c r="N7" s="1" t="s">
        <v>30</v>
      </c>
      <c r="O7" s="1" t="s">
        <v>1</v>
      </c>
      <c r="P7" s="4" t="s">
        <v>29</v>
      </c>
      <c r="Q7" s="4" t="s">
        <v>28</v>
      </c>
      <c r="U7" s="1">
        <f>O8</f>
        <v>400</v>
      </c>
    </row>
    <row r="8" spans="1:24" x14ac:dyDescent="0.2">
      <c r="A8" s="1" t="s">
        <v>8</v>
      </c>
      <c r="H8" s="1">
        <v>0</v>
      </c>
      <c r="I8" s="1" t="s">
        <v>4</v>
      </c>
      <c r="J8" s="1">
        <f>F6</f>
        <v>800.00000000146861</v>
      </c>
      <c r="K8" s="1">
        <f>G6</f>
        <v>0</v>
      </c>
      <c r="L8" s="1">
        <f>F10</f>
        <v>535.35525601844836</v>
      </c>
      <c r="M8" s="1">
        <f>G10</f>
        <v>0</v>
      </c>
      <c r="N8" s="1">
        <f>J8-L8</f>
        <v>264.64474398302025</v>
      </c>
      <c r="O8" s="1">
        <v>400</v>
      </c>
      <c r="X8" s="1">
        <f>SIN(D10)*O8</f>
        <v>200.68723590873839</v>
      </c>
    </row>
    <row r="9" spans="1:24" x14ac:dyDescent="0.2">
      <c r="A9" s="1" t="s">
        <v>5</v>
      </c>
      <c r="B9" s="1" t="s">
        <v>6</v>
      </c>
      <c r="C9" s="1" t="s">
        <v>7</v>
      </c>
      <c r="D9" s="1" t="s">
        <v>14</v>
      </c>
      <c r="E9" s="1" t="s">
        <v>15</v>
      </c>
      <c r="F9" s="1" t="s">
        <v>12</v>
      </c>
      <c r="G9" s="1" t="s">
        <v>13</v>
      </c>
      <c r="N9" s="1">
        <f>N8/1018.59163579*180/PI()</f>
        <v>14.886266849017563</v>
      </c>
    </row>
    <row r="10" spans="1:24" x14ac:dyDescent="0.2">
      <c r="A10" s="1">
        <v>58</v>
      </c>
      <c r="B10" s="1">
        <v>0</v>
      </c>
      <c r="C10" s="1">
        <v>100</v>
      </c>
      <c r="D10" s="1">
        <f>ATAN(A10/SQRT(B10^2+C10^2))</f>
        <v>0.52558379355161022</v>
      </c>
      <c r="E10" s="1">
        <f t="shared" ref="E10" si="0">ATAN(B10/SQRT(A10^2+C10^2))</f>
        <v>0</v>
      </c>
      <c r="F10" s="1">
        <f>D10*1018.59163579</f>
        <v>535.35525601844836</v>
      </c>
      <c r="G10" s="1">
        <f>E10*1018.59163579</f>
        <v>0</v>
      </c>
    </row>
    <row r="11" spans="1:24" x14ac:dyDescent="0.2">
      <c r="D11" s="1">
        <f>D10*180/PI()</f>
        <v>30.113733150982437</v>
      </c>
      <c r="S11" s="1" t="s">
        <v>27</v>
      </c>
    </row>
    <row r="12" spans="1:24" x14ac:dyDescent="0.2">
      <c r="S12" s="1">
        <f>D11</f>
        <v>30.113733150982437</v>
      </c>
      <c r="V12" s="1">
        <f>COS(D10)*O8</f>
        <v>346.01247570472134</v>
      </c>
    </row>
    <row r="13" spans="1:24" x14ac:dyDescent="0.2">
      <c r="S13" s="1" t="s">
        <v>26</v>
      </c>
    </row>
    <row r="15" spans="1:24" x14ac:dyDescent="0.2">
      <c r="V15" s="1">
        <f>O8</f>
        <v>400</v>
      </c>
    </row>
    <row r="16" spans="1:24" x14ac:dyDescent="0.2">
      <c r="S16" s="1">
        <f>SIN(D10)*O8</f>
        <v>200.68723590873839</v>
      </c>
    </row>
    <row r="21" spans="10:21" x14ac:dyDescent="0.2">
      <c r="U21" s="1">
        <f>COS(D10)*O8</f>
        <v>346.01247570472134</v>
      </c>
    </row>
    <row r="24" spans="10:21" x14ac:dyDescent="0.2">
      <c r="O24" s="1" t="s">
        <v>17</v>
      </c>
      <c r="P24" s="1">
        <f>COS(PI()*60/180)*1000</f>
        <v>500.00000000000011</v>
      </c>
    </row>
    <row r="25" spans="10:21" x14ac:dyDescent="0.2">
      <c r="O25" s="1" t="s">
        <v>18</v>
      </c>
      <c r="P25" s="1">
        <f>SIN(PI()*60/180)*1000</f>
        <v>866.02540378443859</v>
      </c>
    </row>
    <row r="26" spans="10:21" x14ac:dyDescent="0.2">
      <c r="O26" s="1" t="s">
        <v>19</v>
      </c>
      <c r="P26" s="1">
        <f>TAN(PI()*60/180)*P24</f>
        <v>866.02540378443859</v>
      </c>
    </row>
    <row r="27" spans="10:21" ht="19" x14ac:dyDescent="0.2">
      <c r="J27" s="2"/>
      <c r="K27" s="2"/>
      <c r="L27" s="3"/>
      <c r="O27" s="1" t="s">
        <v>20</v>
      </c>
      <c r="P27" s="1">
        <f>TAN(PI()*30/180)*P25</f>
        <v>499.99999999999994</v>
      </c>
    </row>
    <row r="28" spans="10:21" ht="19" x14ac:dyDescent="0.2">
      <c r="J28" s="2"/>
      <c r="K28" s="2"/>
      <c r="L28" s="3"/>
      <c r="O28" s="1" t="s">
        <v>21</v>
      </c>
      <c r="P28" s="1">
        <f>P27/SIN(30*PI()/180)</f>
        <v>1000</v>
      </c>
    </row>
    <row r="29" spans="10:21" ht="19" x14ac:dyDescent="0.2">
      <c r="J29" s="2"/>
      <c r="K29" s="2"/>
      <c r="L29" s="3"/>
      <c r="O29" s="1" t="s">
        <v>22</v>
      </c>
      <c r="P29" s="1">
        <f>P26/COS(30*PI()/180)</f>
        <v>999.99999999999989</v>
      </c>
    </row>
    <row r="30" spans="10:21" ht="19" x14ac:dyDescent="0.2">
      <c r="J30" s="2"/>
      <c r="K30" s="2"/>
      <c r="L30" s="3"/>
    </row>
    <row r="31" spans="10:21" ht="19" x14ac:dyDescent="0.2">
      <c r="J31" s="2"/>
      <c r="K31" s="2"/>
      <c r="L31" s="3"/>
      <c r="N31" s="1">
        <v>60</v>
      </c>
    </row>
    <row r="33" spans="14:18" x14ac:dyDescent="0.2">
      <c r="P33" s="1" t="s">
        <v>25</v>
      </c>
    </row>
    <row r="34" spans="14:18" x14ac:dyDescent="0.2">
      <c r="N34" s="1" t="s">
        <v>23</v>
      </c>
    </row>
    <row r="38" spans="14:18" x14ac:dyDescent="0.2">
      <c r="N38" s="1">
        <v>90</v>
      </c>
      <c r="R38" s="1">
        <v>30</v>
      </c>
    </row>
    <row r="39" spans="14:18" x14ac:dyDescent="0.2">
      <c r="P39" s="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Gregory L CIV USA</dc:creator>
  <cp:lastModifiedBy>Microsoft Office User</cp:lastModifiedBy>
  <dcterms:created xsi:type="dcterms:W3CDTF">2016-09-29T11:48:10Z</dcterms:created>
  <dcterms:modified xsi:type="dcterms:W3CDTF">2016-09-30T02:26:07Z</dcterms:modified>
</cp:coreProperties>
</file>