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egory.byrne\Desktop\PDN\Projects\DRI\"/>
    </mc:Choice>
  </mc:AlternateContent>
  <bookViews>
    <workbookView xWindow="0" yWindow="0" windowWidth="28800" windowHeight="13635"/>
  </bookViews>
  <sheets>
    <sheet name="M720" sheetId="1" r:id="rId1"/>
    <sheet name="Sheet2" sheetId="2" r:id="rId2"/>
    <sheet name="Sheet3" sheetId="3" r:id="rId3"/>
  </sheets>
  <definedNames>
    <definedName name="b">'M720'!$B$12</definedName>
    <definedName name="delta_t">'M720'!$B$10</definedName>
    <definedName name="g">'M720'!$B$7</definedName>
    <definedName name="solver_adj" localSheetId="0" hidden="1">'M720'!$B$6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'M720'!$B$11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theta">'M720'!$B$6</definedName>
    <definedName name="v">'M720'!$B$5</definedName>
    <definedName name="v_x_init">'M720'!$B$8</definedName>
    <definedName name="v_y_init">'M720'!$B$9</definedName>
  </definedNames>
  <calcPr calcId="152511" refMode="R1C1" concurrentCalc="0"/>
</workbook>
</file>

<file path=xl/calcChain.xml><?xml version="1.0" encoding="utf-8"?>
<calcChain xmlns="http://schemas.openxmlformats.org/spreadsheetml/2006/main">
  <c r="B5" i="1" l="1"/>
  <c r="W13" i="1"/>
  <c r="D9" i="1"/>
  <c r="C11" i="1"/>
  <c r="E9" i="1"/>
  <c r="B12" i="1"/>
  <c r="B6" i="1"/>
  <c r="B9" i="1"/>
  <c r="C15" i="1"/>
  <c r="F15" i="1"/>
  <c r="I36" i="1"/>
  <c r="I42" i="1"/>
  <c r="I43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B8" i="1"/>
  <c r="B15" i="1"/>
  <c r="D15" i="1"/>
  <c r="B16" i="1"/>
  <c r="C16" i="1"/>
  <c r="E16" i="1"/>
  <c r="D16" i="1"/>
  <c r="B17" i="1"/>
  <c r="F16" i="1"/>
  <c r="C17" i="1"/>
  <c r="E17" i="1"/>
  <c r="D17" i="1"/>
  <c r="F17" i="1"/>
  <c r="B18" i="1"/>
  <c r="C18" i="1"/>
  <c r="D18" i="1"/>
  <c r="B19" i="1"/>
  <c r="E18" i="1"/>
  <c r="C19" i="1"/>
  <c r="D19" i="1"/>
  <c r="B20" i="1"/>
  <c r="F18" i="1"/>
  <c r="E19" i="1"/>
  <c r="C20" i="1"/>
  <c r="D20" i="1"/>
  <c r="B21" i="1"/>
  <c r="F19" i="1"/>
  <c r="E20" i="1"/>
  <c r="F20" i="1"/>
  <c r="C21" i="1"/>
  <c r="E21" i="1"/>
  <c r="D21" i="1"/>
  <c r="F21" i="1"/>
  <c r="B22" i="1"/>
  <c r="C22" i="1"/>
  <c r="E22" i="1"/>
  <c r="D22" i="1"/>
  <c r="B23" i="1"/>
  <c r="F22" i="1"/>
  <c r="C23" i="1"/>
  <c r="D23" i="1"/>
  <c r="E23" i="1"/>
  <c r="B24" i="1"/>
  <c r="F23" i="1"/>
  <c r="C24" i="1"/>
  <c r="D24" i="1"/>
  <c r="E24" i="1"/>
  <c r="F24" i="1"/>
  <c r="B25" i="1"/>
  <c r="C25" i="1"/>
  <c r="E25" i="1"/>
  <c r="D25" i="1"/>
  <c r="B26" i="1"/>
  <c r="F25" i="1"/>
  <c r="C26" i="1"/>
  <c r="D26" i="1"/>
  <c r="E26" i="1"/>
  <c r="B27" i="1"/>
  <c r="F26" i="1"/>
  <c r="C27" i="1"/>
  <c r="D27" i="1"/>
  <c r="E27" i="1"/>
  <c r="F27" i="1"/>
  <c r="B28" i="1"/>
  <c r="C28" i="1"/>
  <c r="E28" i="1"/>
  <c r="D28" i="1"/>
  <c r="F28" i="1"/>
  <c r="B29" i="1"/>
  <c r="C29" i="1"/>
  <c r="E29" i="1"/>
  <c r="D29" i="1"/>
  <c r="F29" i="1"/>
  <c r="B30" i="1"/>
  <c r="C30" i="1"/>
  <c r="E30" i="1"/>
  <c r="D30" i="1"/>
  <c r="B31" i="1"/>
  <c r="F30" i="1"/>
  <c r="C31" i="1"/>
  <c r="E31" i="1"/>
  <c r="D31" i="1"/>
  <c r="B32" i="1"/>
  <c r="F31" i="1"/>
  <c r="C32" i="1"/>
  <c r="E32" i="1"/>
  <c r="D32" i="1"/>
  <c r="C33" i="1"/>
  <c r="B33" i="1"/>
  <c r="F32" i="1"/>
  <c r="E33" i="1"/>
  <c r="D33" i="1"/>
  <c r="B34" i="1"/>
  <c r="C34" i="1"/>
  <c r="F33" i="1"/>
  <c r="E34" i="1"/>
  <c r="D34" i="1"/>
  <c r="F34" i="1"/>
  <c r="B35" i="1"/>
  <c r="C35" i="1"/>
  <c r="E35" i="1"/>
  <c r="D35" i="1"/>
  <c r="F35" i="1"/>
  <c r="C36" i="1"/>
  <c r="B36" i="1"/>
  <c r="D36" i="1"/>
  <c r="B37" i="1"/>
  <c r="E36" i="1"/>
  <c r="C37" i="1"/>
  <c r="D37" i="1"/>
  <c r="F36" i="1"/>
  <c r="E37" i="1"/>
  <c r="F37" i="1"/>
  <c r="B38" i="1"/>
  <c r="C38" i="1"/>
  <c r="E38" i="1"/>
  <c r="D38" i="1"/>
  <c r="F38" i="1"/>
  <c r="B39" i="1"/>
  <c r="C39" i="1"/>
  <c r="E39" i="1"/>
  <c r="D39" i="1"/>
  <c r="B40" i="1"/>
  <c r="F39" i="1"/>
  <c r="C40" i="1"/>
  <c r="D40" i="1"/>
  <c r="B41" i="1"/>
  <c r="F40" i="1"/>
  <c r="E40" i="1"/>
  <c r="C41" i="1"/>
  <c r="D41" i="1"/>
  <c r="B42" i="1"/>
  <c r="E41" i="1"/>
  <c r="F41" i="1"/>
  <c r="C42" i="1"/>
  <c r="E42" i="1"/>
  <c r="D42" i="1"/>
  <c r="F42" i="1"/>
  <c r="B43" i="1"/>
  <c r="C43" i="1"/>
  <c r="E43" i="1"/>
  <c r="D43" i="1"/>
  <c r="B44" i="1"/>
  <c r="F43" i="1"/>
  <c r="C44" i="1"/>
  <c r="D44" i="1"/>
  <c r="E44" i="1"/>
  <c r="B45" i="1"/>
  <c r="F44" i="1"/>
  <c r="C45" i="1"/>
  <c r="E45" i="1"/>
  <c r="D45" i="1"/>
  <c r="B46" i="1"/>
  <c r="F45" i="1"/>
  <c r="C46" i="1"/>
  <c r="E46" i="1"/>
  <c r="D46" i="1"/>
  <c r="B47" i="1"/>
  <c r="F46" i="1"/>
  <c r="C47" i="1"/>
  <c r="E47" i="1"/>
  <c r="D47" i="1"/>
  <c r="F47" i="1"/>
  <c r="B48" i="1"/>
  <c r="C48" i="1"/>
  <c r="E48" i="1"/>
  <c r="D48" i="1"/>
  <c r="F48" i="1"/>
  <c r="B49" i="1"/>
  <c r="C49" i="1"/>
  <c r="E49" i="1"/>
  <c r="D49" i="1"/>
  <c r="B50" i="1"/>
  <c r="F49" i="1"/>
  <c r="C50" i="1"/>
  <c r="E50" i="1"/>
  <c r="D50" i="1"/>
  <c r="B51" i="1"/>
  <c r="F50" i="1"/>
  <c r="C51" i="1"/>
  <c r="D51" i="1"/>
  <c r="E51" i="1"/>
  <c r="F51" i="1"/>
  <c r="B52" i="1"/>
  <c r="C52" i="1"/>
  <c r="E52" i="1"/>
  <c r="D52" i="1"/>
  <c r="B53" i="1"/>
  <c r="F52" i="1"/>
  <c r="C53" i="1"/>
  <c r="E53" i="1"/>
  <c r="D53" i="1"/>
  <c r="B54" i="1"/>
  <c r="F53" i="1"/>
  <c r="C54" i="1"/>
  <c r="D54" i="1"/>
  <c r="E54" i="1"/>
  <c r="F54" i="1"/>
  <c r="B55" i="1"/>
  <c r="C55" i="1"/>
  <c r="E55" i="1"/>
  <c r="D55" i="1"/>
  <c r="B56" i="1"/>
  <c r="F55" i="1"/>
  <c r="C56" i="1"/>
  <c r="D56" i="1"/>
  <c r="E56" i="1"/>
  <c r="B57" i="1"/>
  <c r="F56" i="1"/>
  <c r="C57" i="1"/>
  <c r="E57" i="1"/>
  <c r="D57" i="1"/>
  <c r="B58" i="1"/>
  <c r="F57" i="1"/>
  <c r="C58" i="1"/>
  <c r="E58" i="1"/>
  <c r="D58" i="1"/>
  <c r="F58" i="1"/>
  <c r="B59" i="1"/>
  <c r="C59" i="1"/>
  <c r="E59" i="1"/>
  <c r="D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E62" i="1"/>
  <c r="D62" i="1"/>
  <c r="F62" i="1"/>
  <c r="B63" i="1"/>
  <c r="C63" i="1"/>
  <c r="E63" i="1"/>
  <c r="D63" i="1"/>
  <c r="B64" i="1"/>
  <c r="F63" i="1"/>
  <c r="C64" i="1"/>
  <c r="D64" i="1"/>
  <c r="E64" i="1"/>
  <c r="B65" i="1"/>
  <c r="F64" i="1"/>
  <c r="C65" i="1"/>
  <c r="D65" i="1"/>
  <c r="B66" i="1"/>
  <c r="E65" i="1"/>
  <c r="F65" i="1"/>
  <c r="C66" i="1"/>
  <c r="E66" i="1"/>
  <c r="D66" i="1"/>
  <c r="F66" i="1"/>
  <c r="B67" i="1"/>
  <c r="C67" i="1"/>
  <c r="D67" i="1"/>
  <c r="E67" i="1"/>
  <c r="F67" i="1"/>
  <c r="B68" i="1"/>
  <c r="C68" i="1"/>
  <c r="E68" i="1"/>
  <c r="D68" i="1"/>
  <c r="F68" i="1"/>
  <c r="B69" i="1"/>
  <c r="C69" i="1"/>
  <c r="E69" i="1"/>
  <c r="D69" i="1"/>
  <c r="B70" i="1"/>
  <c r="F69" i="1"/>
  <c r="C70" i="1"/>
  <c r="D70" i="1"/>
  <c r="E70" i="1"/>
  <c r="B71" i="1"/>
  <c r="F70" i="1"/>
  <c r="C71" i="1"/>
  <c r="E71" i="1"/>
  <c r="D71" i="1"/>
  <c r="F71" i="1"/>
  <c r="C72" i="1"/>
  <c r="B72" i="1"/>
  <c r="D72" i="1"/>
  <c r="B73" i="1"/>
  <c r="E72" i="1"/>
  <c r="C73" i="1"/>
  <c r="D73" i="1"/>
  <c r="F72" i="1"/>
  <c r="E73" i="1"/>
  <c r="C74" i="1"/>
  <c r="B74" i="1"/>
  <c r="F73" i="1"/>
  <c r="E74" i="1"/>
  <c r="D74" i="1"/>
  <c r="F74" i="1"/>
  <c r="B75" i="1"/>
  <c r="C75" i="1"/>
  <c r="D75" i="1"/>
  <c r="F75" i="1"/>
  <c r="E75" i="1"/>
  <c r="B76" i="1"/>
  <c r="C76" i="1"/>
  <c r="D76" i="1"/>
  <c r="B77" i="1"/>
  <c r="E76" i="1"/>
  <c r="F76" i="1"/>
  <c r="C77" i="1"/>
  <c r="D77" i="1"/>
  <c r="E77" i="1"/>
  <c r="B78" i="1"/>
  <c r="F77" i="1"/>
  <c r="C78" i="1"/>
  <c r="E78" i="1"/>
  <c r="D78" i="1"/>
  <c r="F78" i="1"/>
  <c r="C79" i="1"/>
  <c r="B79" i="1"/>
  <c r="D79" i="1"/>
  <c r="B80" i="1"/>
  <c r="E79" i="1"/>
  <c r="C80" i="1"/>
  <c r="D80" i="1"/>
  <c r="F79" i="1"/>
  <c r="E80" i="1"/>
  <c r="F80" i="1"/>
  <c r="C81" i="1"/>
  <c r="B81" i="1"/>
  <c r="D81" i="1"/>
  <c r="B82" i="1"/>
  <c r="E81" i="1"/>
  <c r="C82" i="1"/>
  <c r="D82" i="1"/>
  <c r="F81" i="1"/>
  <c r="E82" i="1"/>
  <c r="F82" i="1"/>
  <c r="B83" i="1"/>
  <c r="C83" i="1"/>
  <c r="D83" i="1"/>
  <c r="B84" i="1"/>
  <c r="E83" i="1"/>
  <c r="F83" i="1"/>
  <c r="C84" i="1"/>
  <c r="E84" i="1"/>
  <c r="D84" i="1"/>
  <c r="B85" i="1"/>
  <c r="F84" i="1"/>
  <c r="C85" i="1"/>
  <c r="E85" i="1"/>
  <c r="D85" i="1"/>
  <c r="F85" i="1"/>
  <c r="C86" i="1"/>
  <c r="B86" i="1"/>
  <c r="D86" i="1"/>
  <c r="E86" i="1"/>
  <c r="F86" i="1"/>
  <c r="C87" i="1"/>
  <c r="B87" i="1"/>
  <c r="D87" i="1"/>
  <c r="B88" i="1"/>
  <c r="E87" i="1"/>
  <c r="C88" i="1"/>
  <c r="D88" i="1"/>
  <c r="F87" i="1"/>
  <c r="E88" i="1"/>
  <c r="C89" i="1"/>
  <c r="F88" i="1"/>
  <c r="B89" i="1"/>
  <c r="D89" i="1"/>
  <c r="E89" i="1"/>
  <c r="C90" i="1"/>
  <c r="F89" i="1"/>
  <c r="B90" i="1"/>
  <c r="D90" i="1"/>
  <c r="C91" i="1"/>
  <c r="E90" i="1"/>
  <c r="B91" i="1"/>
  <c r="D91" i="1"/>
  <c r="F90" i="1"/>
  <c r="E91" i="1"/>
  <c r="F91" i="1"/>
  <c r="B92" i="1"/>
  <c r="C92" i="1"/>
  <c r="D92" i="1"/>
  <c r="B93" i="1"/>
  <c r="E92" i="1"/>
  <c r="F92" i="1"/>
  <c r="C93" i="1"/>
  <c r="E93" i="1"/>
  <c r="D93" i="1"/>
  <c r="B94" i="1"/>
  <c r="F93" i="1"/>
  <c r="C94" i="1"/>
  <c r="D94" i="1"/>
  <c r="E94" i="1"/>
  <c r="F94" i="1"/>
  <c r="B95" i="1"/>
  <c r="C95" i="1"/>
  <c r="D95" i="1"/>
  <c r="B96" i="1"/>
  <c r="E95" i="1"/>
  <c r="F95" i="1"/>
  <c r="C96" i="1"/>
  <c r="E96" i="1"/>
  <c r="D96" i="1"/>
  <c r="B97" i="1"/>
  <c r="F96" i="1"/>
  <c r="C97" i="1"/>
  <c r="E97" i="1"/>
  <c r="D97" i="1"/>
  <c r="B98" i="1"/>
  <c r="F97" i="1"/>
  <c r="C98" i="1"/>
  <c r="D98" i="1"/>
  <c r="E98" i="1"/>
  <c r="B99" i="1"/>
  <c r="F98" i="1"/>
  <c r="C99" i="1"/>
  <c r="E99" i="1"/>
  <c r="D99" i="1"/>
  <c r="B100" i="1"/>
  <c r="F99" i="1"/>
  <c r="C100" i="1"/>
  <c r="D100" i="1"/>
  <c r="E100" i="1"/>
  <c r="B101" i="1"/>
  <c r="F100" i="1"/>
  <c r="C101" i="1"/>
  <c r="D101" i="1"/>
  <c r="B102" i="1"/>
  <c r="E101" i="1"/>
  <c r="F101" i="1"/>
  <c r="C102" i="1"/>
  <c r="E102" i="1"/>
  <c r="D102" i="1"/>
  <c r="B103" i="1"/>
  <c r="F102" i="1"/>
  <c r="C103" i="1"/>
  <c r="E103" i="1"/>
  <c r="D103" i="1"/>
  <c r="B104" i="1"/>
  <c r="F103" i="1"/>
  <c r="C104" i="1"/>
  <c r="D104" i="1"/>
  <c r="E104" i="1"/>
  <c r="B105" i="1"/>
  <c r="F104" i="1"/>
  <c r="C105" i="1"/>
  <c r="E105" i="1"/>
  <c r="D105" i="1"/>
  <c r="B106" i="1"/>
  <c r="F105" i="1"/>
  <c r="C106" i="1"/>
  <c r="E106" i="1"/>
  <c r="D106" i="1"/>
  <c r="C107" i="1"/>
  <c r="F106" i="1"/>
  <c r="B107" i="1"/>
  <c r="E107" i="1"/>
  <c r="D107" i="1"/>
  <c r="F107" i="1"/>
  <c r="C108" i="1"/>
  <c r="B108" i="1"/>
  <c r="D108" i="1"/>
  <c r="B109" i="1"/>
  <c r="E108" i="1"/>
  <c r="F108" i="1"/>
  <c r="C109" i="1"/>
  <c r="E109" i="1"/>
  <c r="D109" i="1"/>
  <c r="C110" i="1"/>
  <c r="F109" i="1"/>
  <c r="B110" i="1"/>
  <c r="E110" i="1"/>
  <c r="D110" i="1"/>
  <c r="C111" i="1"/>
  <c r="F110" i="1"/>
  <c r="B111" i="1"/>
  <c r="D111" i="1"/>
  <c r="C112" i="1"/>
  <c r="E111" i="1"/>
  <c r="B112" i="1"/>
  <c r="D112" i="1"/>
  <c r="F111" i="1"/>
  <c r="E112" i="1"/>
  <c r="F112" i="1"/>
  <c r="B113" i="1"/>
  <c r="C113" i="1"/>
  <c r="D113" i="1"/>
  <c r="B114" i="1"/>
  <c r="E113" i="1"/>
  <c r="F113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B117" i="1"/>
  <c r="E116" i="1"/>
  <c r="F116" i="1"/>
  <c r="C117" i="1"/>
  <c r="E117" i="1"/>
  <c r="D117" i="1"/>
  <c r="B118" i="1"/>
  <c r="F117" i="1"/>
  <c r="C118" i="1"/>
  <c r="E118" i="1"/>
  <c r="D118" i="1"/>
  <c r="B119" i="1"/>
  <c r="F118" i="1"/>
  <c r="C119" i="1"/>
  <c r="D119" i="1"/>
  <c r="E119" i="1"/>
  <c r="B120" i="1"/>
  <c r="F119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B125" i="1"/>
  <c r="E124" i="1"/>
  <c r="F124" i="1"/>
  <c r="C125" i="1"/>
  <c r="D125" i="1"/>
  <c r="E125" i="1"/>
  <c r="B126" i="1"/>
  <c r="F125" i="1"/>
  <c r="C126" i="1"/>
  <c r="E126" i="1"/>
  <c r="D126" i="1"/>
  <c r="F126" i="1"/>
  <c r="B127" i="1"/>
  <c r="C127" i="1"/>
  <c r="E127" i="1"/>
  <c r="D127" i="1"/>
  <c r="B128" i="1"/>
  <c r="F127" i="1"/>
  <c r="C128" i="1"/>
  <c r="D128" i="1"/>
  <c r="E128" i="1"/>
  <c r="B129" i="1"/>
  <c r="F128" i="1"/>
  <c r="C129" i="1"/>
  <c r="E129" i="1"/>
  <c r="D129" i="1"/>
  <c r="B130" i="1"/>
  <c r="F129" i="1"/>
  <c r="C130" i="1"/>
  <c r="E130" i="1"/>
  <c r="D130" i="1"/>
  <c r="B131" i="1"/>
  <c r="F130" i="1"/>
  <c r="C131" i="1"/>
  <c r="E131" i="1"/>
  <c r="D131" i="1"/>
  <c r="C132" i="1"/>
  <c r="B132" i="1"/>
  <c r="F131" i="1"/>
  <c r="E132" i="1"/>
  <c r="D132" i="1"/>
  <c r="B133" i="1"/>
  <c r="C133" i="1"/>
  <c r="F132" i="1"/>
  <c r="E133" i="1"/>
  <c r="D133" i="1"/>
  <c r="F133" i="1"/>
  <c r="B134" i="1"/>
  <c r="C134" i="1"/>
  <c r="D134" i="1"/>
  <c r="E134" i="1"/>
  <c r="F134" i="1"/>
  <c r="C135" i="1"/>
  <c r="B135" i="1"/>
  <c r="D135" i="1"/>
  <c r="B136" i="1"/>
  <c r="E135" i="1"/>
  <c r="C136" i="1"/>
  <c r="D136" i="1"/>
  <c r="F135" i="1"/>
  <c r="E136" i="1"/>
  <c r="F136" i="1"/>
  <c r="C137" i="1"/>
  <c r="B137" i="1"/>
  <c r="D137" i="1"/>
  <c r="E137" i="1"/>
  <c r="F137" i="1"/>
  <c r="C138" i="1"/>
  <c r="B138" i="1"/>
  <c r="D138" i="1"/>
  <c r="B139" i="1"/>
  <c r="E138" i="1"/>
  <c r="C139" i="1"/>
  <c r="D139" i="1"/>
  <c r="F138" i="1"/>
  <c r="E139" i="1"/>
  <c r="B140" i="1"/>
  <c r="C140" i="1"/>
  <c r="F139" i="1"/>
  <c r="D140" i="1"/>
  <c r="C141" i="1"/>
  <c r="E140" i="1"/>
  <c r="B141" i="1"/>
  <c r="F140" i="1"/>
  <c r="E141" i="1"/>
  <c r="D141" i="1"/>
  <c r="B142" i="1"/>
  <c r="C142" i="1"/>
  <c r="D142" i="1"/>
  <c r="F141" i="1"/>
  <c r="E142" i="1"/>
  <c r="B143" i="1"/>
  <c r="C143" i="1"/>
  <c r="F142" i="1"/>
  <c r="D143" i="1"/>
  <c r="F143" i="1"/>
  <c r="E143" i="1"/>
  <c r="B144" i="1"/>
  <c r="C144" i="1"/>
  <c r="E144" i="1"/>
  <c r="D144" i="1"/>
  <c r="B145" i="1"/>
  <c r="F144" i="1"/>
  <c r="C145" i="1"/>
  <c r="D145" i="1"/>
  <c r="B146" i="1"/>
  <c r="C146" i="1"/>
  <c r="D146" i="1"/>
  <c r="B147" i="1"/>
  <c r="E145" i="1"/>
  <c r="F145" i="1"/>
  <c r="E146" i="1"/>
  <c r="F146" i="1"/>
  <c r="C147" i="1"/>
  <c r="E147" i="1"/>
  <c r="D147" i="1"/>
  <c r="B148" i="1"/>
  <c r="F147" i="1"/>
  <c r="C148" i="1"/>
  <c r="E148" i="1"/>
  <c r="D148" i="1"/>
  <c r="F148" i="1"/>
  <c r="B149" i="1"/>
  <c r="C149" i="1"/>
  <c r="D149" i="1"/>
  <c r="E149" i="1"/>
  <c r="F149" i="1"/>
  <c r="C150" i="1"/>
  <c r="B150" i="1"/>
  <c r="D150" i="1"/>
  <c r="C151" i="1"/>
  <c r="E150" i="1"/>
  <c r="B151" i="1"/>
  <c r="D151" i="1"/>
  <c r="C152" i="1"/>
  <c r="F150" i="1"/>
  <c r="E151" i="1"/>
  <c r="B152" i="1"/>
  <c r="F151" i="1"/>
  <c r="E152" i="1"/>
  <c r="D152" i="1"/>
  <c r="F152" i="1"/>
  <c r="C153" i="1"/>
  <c r="B153" i="1"/>
  <c r="D153" i="1"/>
  <c r="B154" i="1"/>
  <c r="E153" i="1"/>
  <c r="C154" i="1"/>
  <c r="D154" i="1"/>
  <c r="F153" i="1"/>
  <c r="E154" i="1"/>
  <c r="F154" i="1"/>
  <c r="B155" i="1"/>
  <c r="C155" i="1"/>
  <c r="D155" i="1"/>
  <c r="E155" i="1"/>
  <c r="F155" i="1"/>
  <c r="C156" i="1"/>
  <c r="B156" i="1"/>
  <c r="D156" i="1"/>
  <c r="B157" i="1"/>
  <c r="E156" i="1"/>
  <c r="C157" i="1"/>
  <c r="D157" i="1"/>
  <c r="F156" i="1"/>
  <c r="E157" i="1"/>
  <c r="F157" i="1"/>
  <c r="B158" i="1"/>
  <c r="C158" i="1"/>
  <c r="D158" i="1"/>
  <c r="B159" i="1"/>
  <c r="E158" i="1"/>
  <c r="F158" i="1"/>
  <c r="C159" i="1"/>
  <c r="E159" i="1"/>
  <c r="D159" i="1"/>
  <c r="B160" i="1"/>
  <c r="F159" i="1"/>
  <c r="C160" i="1"/>
  <c r="E160" i="1"/>
  <c r="D160" i="1"/>
  <c r="B161" i="1"/>
  <c r="F160" i="1"/>
  <c r="C161" i="1"/>
  <c r="D161" i="1"/>
  <c r="E161" i="1"/>
  <c r="B162" i="1"/>
  <c r="F161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B165" i="1"/>
  <c r="E164" i="1"/>
  <c r="F164" i="1"/>
  <c r="C165" i="1"/>
  <c r="E165" i="1"/>
  <c r="D165" i="1"/>
  <c r="F165" i="1"/>
  <c r="B166" i="1"/>
  <c r="C166" i="1"/>
  <c r="D166" i="1"/>
  <c r="B167" i="1"/>
  <c r="E166" i="1"/>
  <c r="F166" i="1"/>
  <c r="C167" i="1"/>
  <c r="D167" i="1"/>
  <c r="E167" i="1"/>
  <c r="B168" i="1"/>
  <c r="F167" i="1"/>
  <c r="C168" i="1"/>
  <c r="E168" i="1"/>
  <c r="D168" i="1"/>
  <c r="B169" i="1"/>
  <c r="F168" i="1"/>
  <c r="C169" i="1"/>
  <c r="E169" i="1"/>
  <c r="D169" i="1"/>
  <c r="B170" i="1"/>
  <c r="F169" i="1"/>
  <c r="C170" i="1"/>
  <c r="E170" i="1"/>
  <c r="D170" i="1"/>
  <c r="F170" i="1"/>
  <c r="B171" i="1"/>
  <c r="C171" i="1"/>
  <c r="D171" i="1"/>
  <c r="E171" i="1"/>
  <c r="F171" i="1"/>
  <c r="B172" i="1"/>
  <c r="C172" i="1"/>
  <c r="D172" i="1"/>
  <c r="B173" i="1"/>
  <c r="E172" i="1"/>
  <c r="F172" i="1"/>
  <c r="C173" i="1"/>
  <c r="D173" i="1"/>
  <c r="E173" i="1"/>
  <c r="B174" i="1"/>
  <c r="F173" i="1"/>
  <c r="C174" i="1"/>
  <c r="E174" i="1"/>
  <c r="D174" i="1"/>
  <c r="B175" i="1"/>
  <c r="F174" i="1"/>
  <c r="C175" i="1"/>
  <c r="E175" i="1"/>
  <c r="D175" i="1"/>
  <c r="F175" i="1"/>
  <c r="B176" i="1"/>
  <c r="C176" i="1"/>
  <c r="D176" i="1"/>
  <c r="E176" i="1"/>
  <c r="F176" i="1"/>
  <c r="B177" i="1"/>
  <c r="C177" i="1"/>
  <c r="E177" i="1"/>
  <c r="D177" i="1"/>
  <c r="B178" i="1"/>
  <c r="F177" i="1"/>
  <c r="C178" i="1"/>
  <c r="E178" i="1"/>
  <c r="D178" i="1"/>
  <c r="F178" i="1"/>
  <c r="B179" i="1"/>
  <c r="C179" i="1"/>
  <c r="D179" i="1"/>
  <c r="E179" i="1"/>
  <c r="F179" i="1"/>
  <c r="B180" i="1"/>
  <c r="C180" i="1"/>
  <c r="D180" i="1"/>
  <c r="B181" i="1"/>
  <c r="E180" i="1"/>
  <c r="F180" i="1"/>
  <c r="C181" i="1"/>
  <c r="E181" i="1"/>
  <c r="D181" i="1"/>
  <c r="F181" i="1"/>
  <c r="B182" i="1"/>
  <c r="C182" i="1"/>
  <c r="D182" i="1"/>
  <c r="B183" i="1"/>
  <c r="E182" i="1"/>
  <c r="F182" i="1"/>
  <c r="C183" i="1"/>
  <c r="E183" i="1"/>
  <c r="D183" i="1"/>
  <c r="B184" i="1"/>
  <c r="F183" i="1"/>
  <c r="C184" i="1"/>
  <c r="E184" i="1"/>
  <c r="D184" i="1"/>
  <c r="C185" i="1"/>
  <c r="B185" i="1"/>
  <c r="F184" i="1"/>
  <c r="E185" i="1"/>
  <c r="D185" i="1"/>
  <c r="B186" i="1"/>
  <c r="F185" i="1"/>
  <c r="C186" i="1"/>
  <c r="E186" i="1"/>
  <c r="D186" i="1"/>
  <c r="F186" i="1"/>
  <c r="B187" i="1"/>
  <c r="C187" i="1"/>
  <c r="D187" i="1"/>
  <c r="E187" i="1"/>
  <c r="F187" i="1"/>
  <c r="B188" i="1"/>
  <c r="C188" i="1"/>
  <c r="E188" i="1"/>
  <c r="D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B192" i="1"/>
  <c r="E191" i="1"/>
  <c r="F191" i="1"/>
  <c r="C192" i="1"/>
  <c r="E192" i="1"/>
  <c r="D192" i="1"/>
  <c r="F192" i="1"/>
  <c r="B193" i="1"/>
  <c r="C193" i="1"/>
  <c r="D193" i="1"/>
  <c r="E193" i="1"/>
  <c r="F193" i="1"/>
  <c r="B194" i="1"/>
  <c r="C194" i="1"/>
  <c r="D194" i="1"/>
  <c r="B195" i="1"/>
  <c r="E194" i="1"/>
  <c r="F194" i="1"/>
  <c r="C195" i="1"/>
  <c r="E195" i="1"/>
  <c r="D195" i="1"/>
  <c r="B196" i="1"/>
  <c r="F195" i="1"/>
  <c r="C196" i="1"/>
  <c r="E196" i="1"/>
  <c r="D196" i="1"/>
  <c r="F196" i="1"/>
  <c r="B197" i="1"/>
  <c r="C197" i="1"/>
  <c r="D197" i="1"/>
  <c r="B198" i="1"/>
  <c r="E197" i="1"/>
  <c r="F197" i="1"/>
  <c r="C198" i="1"/>
  <c r="E198" i="1"/>
  <c r="D198" i="1"/>
  <c r="B199" i="1"/>
  <c r="F198" i="1"/>
  <c r="C199" i="1"/>
  <c r="E199" i="1"/>
  <c r="D199" i="1"/>
  <c r="B200" i="1"/>
  <c r="F199" i="1"/>
  <c r="C200" i="1"/>
  <c r="D200" i="1"/>
  <c r="E200" i="1"/>
  <c r="B201" i="1"/>
  <c r="F200" i="1"/>
  <c r="C201" i="1"/>
  <c r="E201" i="1"/>
  <c r="D201" i="1"/>
  <c r="B202" i="1"/>
  <c r="F201" i="1"/>
  <c r="C202" i="1"/>
  <c r="E202" i="1"/>
  <c r="D202" i="1"/>
  <c r="F202" i="1"/>
  <c r="B203" i="1"/>
  <c r="C203" i="1"/>
  <c r="E203" i="1"/>
  <c r="D203" i="1"/>
  <c r="F203" i="1"/>
  <c r="B204" i="1"/>
  <c r="C204" i="1"/>
  <c r="D204" i="1"/>
  <c r="E204" i="1"/>
  <c r="F204" i="1"/>
  <c r="B205" i="1"/>
  <c r="C205" i="1"/>
  <c r="E205" i="1"/>
  <c r="D205" i="1"/>
  <c r="B206" i="1"/>
  <c r="F205" i="1"/>
  <c r="C206" i="1"/>
  <c r="D206" i="1"/>
  <c r="C207" i="1"/>
  <c r="E206" i="1"/>
  <c r="F206" i="1"/>
  <c r="B207" i="1"/>
  <c r="E207" i="1"/>
  <c r="D207" i="1"/>
  <c r="B208" i="1"/>
  <c r="C208" i="1"/>
  <c r="D208" i="1"/>
  <c r="F207" i="1"/>
  <c r="E208" i="1"/>
  <c r="B209" i="1"/>
  <c r="F208" i="1"/>
  <c r="C209" i="1"/>
  <c r="D209" i="1"/>
  <c r="B210" i="1"/>
  <c r="E209" i="1"/>
  <c r="F209" i="1"/>
  <c r="C210" i="1"/>
  <c r="E210" i="1"/>
  <c r="D210" i="1"/>
  <c r="F210" i="1"/>
  <c r="B211" i="1"/>
  <c r="C211" i="1"/>
  <c r="E211" i="1"/>
  <c r="D211" i="1"/>
  <c r="B212" i="1"/>
  <c r="F211" i="1"/>
  <c r="C212" i="1"/>
  <c r="D212" i="1"/>
  <c r="E212" i="1"/>
  <c r="B213" i="1"/>
  <c r="F212" i="1"/>
  <c r="C213" i="1"/>
  <c r="E213" i="1"/>
  <c r="D213" i="1"/>
  <c r="B214" i="1"/>
  <c r="F213" i="1"/>
  <c r="C214" i="1"/>
  <c r="E214" i="1"/>
  <c r="D214" i="1"/>
  <c r="B215" i="1"/>
  <c r="F214" i="1"/>
  <c r="C215" i="1"/>
  <c r="D215" i="1"/>
  <c r="B216" i="1"/>
  <c r="E215" i="1"/>
  <c r="F215" i="1"/>
  <c r="C216" i="1"/>
  <c r="E216" i="1"/>
  <c r="D216" i="1"/>
  <c r="F216" i="1"/>
  <c r="B217" i="1"/>
  <c r="C217" i="1"/>
  <c r="D217" i="1"/>
  <c r="E217" i="1"/>
  <c r="F217" i="1"/>
  <c r="B218" i="1"/>
  <c r="C218" i="1"/>
  <c r="E218" i="1"/>
  <c r="D218" i="1"/>
  <c r="F218" i="1"/>
  <c r="B219" i="1"/>
  <c r="C219" i="1"/>
  <c r="E219" i="1"/>
  <c r="D219" i="1"/>
  <c r="B220" i="1"/>
  <c r="F219" i="1"/>
  <c r="C220" i="1"/>
  <c r="E220" i="1"/>
  <c r="D220" i="1"/>
  <c r="B221" i="1"/>
  <c r="F220" i="1"/>
  <c r="C221" i="1"/>
  <c r="E221" i="1"/>
  <c r="D221" i="1"/>
  <c r="F221" i="1"/>
  <c r="B222" i="1"/>
  <c r="C222" i="1"/>
  <c r="E222" i="1"/>
  <c r="D222" i="1"/>
  <c r="B223" i="1"/>
  <c r="F222" i="1"/>
  <c r="C223" i="1"/>
  <c r="D223" i="1"/>
  <c r="E223" i="1"/>
  <c r="B224" i="1"/>
  <c r="F223" i="1"/>
  <c r="C224" i="1"/>
  <c r="E224" i="1"/>
  <c r="D224" i="1"/>
  <c r="F224" i="1"/>
  <c r="B225" i="1"/>
  <c r="C225" i="1"/>
  <c r="D225" i="1"/>
  <c r="B226" i="1"/>
  <c r="E225" i="1"/>
  <c r="F225" i="1"/>
  <c r="C226" i="1"/>
  <c r="E226" i="1"/>
  <c r="D226" i="1"/>
  <c r="C227" i="1"/>
  <c r="B227" i="1"/>
  <c r="F226" i="1"/>
  <c r="E227" i="1"/>
  <c r="D227" i="1"/>
  <c r="C228" i="1"/>
  <c r="F227" i="1"/>
  <c r="B228" i="1"/>
  <c r="E228" i="1"/>
  <c r="D228" i="1"/>
  <c r="B229" i="1"/>
  <c r="C229" i="1"/>
  <c r="D229" i="1"/>
  <c r="F228" i="1"/>
  <c r="E229" i="1"/>
  <c r="F229" i="1"/>
  <c r="C230" i="1"/>
  <c r="B230" i="1"/>
  <c r="D230" i="1"/>
  <c r="E230" i="1"/>
  <c r="F230" i="1"/>
  <c r="C231" i="1"/>
  <c r="B231" i="1"/>
  <c r="D231" i="1"/>
  <c r="B232" i="1"/>
  <c r="E231" i="1"/>
  <c r="C232" i="1"/>
  <c r="D232" i="1"/>
  <c r="F231" i="1"/>
  <c r="F232" i="1"/>
  <c r="B233" i="1"/>
  <c r="E232" i="1"/>
  <c r="C233" i="1"/>
  <c r="D233" i="1"/>
  <c r="E233" i="1"/>
  <c r="F233" i="1"/>
  <c r="B234" i="1"/>
  <c r="C234" i="1"/>
  <c r="D234" i="1"/>
  <c r="B235" i="1"/>
  <c r="E234" i="1"/>
  <c r="F234" i="1"/>
  <c r="C235" i="1"/>
  <c r="D235" i="1"/>
  <c r="E235" i="1"/>
  <c r="F235" i="1"/>
  <c r="B236" i="1"/>
  <c r="C236" i="1"/>
  <c r="D236" i="1"/>
  <c r="B237" i="1"/>
  <c r="E236" i="1"/>
  <c r="F236" i="1"/>
  <c r="C237" i="1"/>
  <c r="E237" i="1"/>
  <c r="D237" i="1"/>
  <c r="B238" i="1"/>
  <c r="F237" i="1"/>
  <c r="C238" i="1"/>
  <c r="E238" i="1"/>
  <c r="D238" i="1"/>
  <c r="F238" i="1"/>
  <c r="C239" i="1"/>
  <c r="B239" i="1"/>
  <c r="D239" i="1"/>
  <c r="C240" i="1"/>
  <c r="E239" i="1"/>
  <c r="F239" i="1"/>
  <c r="B240" i="1"/>
  <c r="E240" i="1"/>
  <c r="D240" i="1"/>
  <c r="B241" i="1"/>
  <c r="C241" i="1"/>
  <c r="D241" i="1"/>
  <c r="F240" i="1"/>
  <c r="E241" i="1"/>
  <c r="B242" i="1"/>
  <c r="F241" i="1"/>
  <c r="C242" i="1"/>
  <c r="E242" i="1"/>
  <c r="D242" i="1"/>
  <c r="B243" i="1"/>
  <c r="F242" i="1"/>
  <c r="C243" i="1"/>
  <c r="E243" i="1"/>
  <c r="D243" i="1"/>
  <c r="F243" i="1"/>
  <c r="B244" i="1"/>
  <c r="C244" i="1"/>
  <c r="E244" i="1"/>
  <c r="D244" i="1"/>
  <c r="F244" i="1"/>
  <c r="B245" i="1"/>
  <c r="C245" i="1"/>
  <c r="E245" i="1"/>
  <c r="D245" i="1"/>
  <c r="B246" i="1"/>
  <c r="F245" i="1"/>
  <c r="C246" i="1"/>
  <c r="E246" i="1"/>
  <c r="D246" i="1"/>
  <c r="B247" i="1"/>
  <c r="F246" i="1"/>
  <c r="C247" i="1"/>
  <c r="E247" i="1"/>
  <c r="D247" i="1"/>
  <c r="B248" i="1"/>
  <c r="F247" i="1"/>
  <c r="C248" i="1"/>
  <c r="D248" i="1"/>
  <c r="E248" i="1"/>
  <c r="B249" i="1"/>
  <c r="F248" i="1"/>
  <c r="C249" i="1"/>
  <c r="E249" i="1"/>
  <c r="D249" i="1"/>
  <c r="F249" i="1"/>
  <c r="B250" i="1"/>
  <c r="C250" i="1"/>
  <c r="D250" i="1"/>
  <c r="B251" i="1"/>
  <c r="E250" i="1"/>
  <c r="F250" i="1"/>
  <c r="C251" i="1"/>
  <c r="E251" i="1"/>
  <c r="D251" i="1"/>
  <c r="C252" i="1"/>
  <c r="F251" i="1"/>
  <c r="B252" i="1"/>
  <c r="E252" i="1"/>
  <c r="D252" i="1"/>
  <c r="B253" i="1"/>
  <c r="C253" i="1"/>
  <c r="F252" i="1"/>
  <c r="E253" i="1"/>
  <c r="D253" i="1"/>
  <c r="F253" i="1"/>
  <c r="B254" i="1"/>
  <c r="C254" i="1"/>
  <c r="D254" i="1"/>
  <c r="B255" i="1"/>
  <c r="E254" i="1"/>
  <c r="F254" i="1"/>
  <c r="C255" i="1"/>
  <c r="E255" i="1"/>
  <c r="D255" i="1"/>
  <c r="F255" i="1"/>
  <c r="B256" i="1"/>
  <c r="C256" i="1"/>
  <c r="E256" i="1"/>
  <c r="D256" i="1"/>
  <c r="B257" i="1"/>
  <c r="F256" i="1"/>
  <c r="C257" i="1"/>
  <c r="D257" i="1"/>
  <c r="E257" i="1"/>
  <c r="B258" i="1"/>
  <c r="F257" i="1"/>
  <c r="C258" i="1"/>
  <c r="E258" i="1"/>
  <c r="D258" i="1"/>
  <c r="B259" i="1"/>
  <c r="F258" i="1"/>
  <c r="C259" i="1"/>
  <c r="E259" i="1"/>
  <c r="D259" i="1"/>
  <c r="B260" i="1"/>
  <c r="F259" i="1"/>
  <c r="C260" i="1"/>
  <c r="E260" i="1"/>
  <c r="D260" i="1"/>
  <c r="F260" i="1"/>
  <c r="B261" i="1"/>
  <c r="C261" i="1"/>
  <c r="D261" i="1"/>
  <c r="C262" i="1"/>
  <c r="E261" i="1"/>
  <c r="B262" i="1"/>
  <c r="D262" i="1"/>
  <c r="C263" i="1"/>
  <c r="F261" i="1"/>
  <c r="E262" i="1"/>
  <c r="F262" i="1"/>
  <c r="B263" i="1"/>
  <c r="E263" i="1"/>
  <c r="D263" i="1"/>
  <c r="C264" i="1"/>
  <c r="F263" i="1"/>
  <c r="B264" i="1"/>
  <c r="E264" i="1"/>
  <c r="D264" i="1"/>
  <c r="B265" i="1"/>
  <c r="C265" i="1"/>
  <c r="D265" i="1"/>
  <c r="F264" i="1"/>
  <c r="E265" i="1"/>
  <c r="F265" i="1"/>
  <c r="C266" i="1"/>
  <c r="B266" i="1"/>
  <c r="D266" i="1"/>
  <c r="B267" i="1"/>
  <c r="E266" i="1"/>
  <c r="C267" i="1"/>
  <c r="D267" i="1"/>
  <c r="F266" i="1"/>
  <c r="E267" i="1"/>
  <c r="F267" i="1"/>
  <c r="B268" i="1"/>
  <c r="C268" i="1"/>
  <c r="E268" i="1"/>
  <c r="D268" i="1"/>
  <c r="F268" i="1"/>
  <c r="B269" i="1"/>
  <c r="C269" i="1"/>
  <c r="D269" i="1"/>
  <c r="B270" i="1"/>
  <c r="E269" i="1"/>
  <c r="F269" i="1"/>
  <c r="C270" i="1"/>
  <c r="E270" i="1"/>
  <c r="D270" i="1"/>
  <c r="F270" i="1"/>
  <c r="B271" i="1"/>
  <c r="C271" i="1"/>
  <c r="D271" i="1"/>
  <c r="B272" i="1"/>
  <c r="E271" i="1"/>
  <c r="F271" i="1"/>
  <c r="C272" i="1"/>
  <c r="E272" i="1"/>
  <c r="D272" i="1"/>
  <c r="B273" i="1"/>
  <c r="F272" i="1"/>
  <c r="C273" i="1"/>
  <c r="D273" i="1"/>
  <c r="E273" i="1"/>
  <c r="F273" i="1"/>
  <c r="B274" i="1"/>
  <c r="C274" i="1"/>
  <c r="D274" i="1"/>
  <c r="B275" i="1"/>
  <c r="E274" i="1"/>
  <c r="F274" i="1"/>
  <c r="C275" i="1"/>
  <c r="E275" i="1"/>
  <c r="D275" i="1"/>
  <c r="F275" i="1"/>
  <c r="B276" i="1"/>
  <c r="C276" i="1"/>
  <c r="E276" i="1"/>
  <c r="D276" i="1"/>
  <c r="B277" i="1"/>
  <c r="F276" i="1"/>
  <c r="C277" i="1"/>
  <c r="E277" i="1"/>
  <c r="D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B281" i="1"/>
  <c r="E280" i="1"/>
  <c r="F280" i="1"/>
  <c r="C281" i="1"/>
  <c r="E281" i="1"/>
  <c r="D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E285" i="1"/>
  <c r="D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E290" i="1"/>
  <c r="D290" i="1"/>
  <c r="C291" i="1"/>
  <c r="B291" i="1"/>
  <c r="D291" i="1"/>
  <c r="B292" i="1"/>
  <c r="F290" i="1"/>
  <c r="E291" i="1"/>
  <c r="F291" i="1"/>
  <c r="C292" i="1"/>
  <c r="D292" i="1"/>
  <c r="E292" i="1"/>
  <c r="B293" i="1"/>
  <c r="F292" i="1"/>
  <c r="C293" i="1"/>
  <c r="E293" i="1"/>
  <c r="D293" i="1"/>
  <c r="B294" i="1"/>
  <c r="F293" i="1"/>
  <c r="C294" i="1"/>
  <c r="E294" i="1"/>
  <c r="D294" i="1"/>
  <c r="F294" i="1"/>
  <c r="B295" i="1"/>
  <c r="C295" i="1"/>
  <c r="D295" i="1"/>
  <c r="B296" i="1"/>
  <c r="E295" i="1"/>
  <c r="F295" i="1"/>
  <c r="C296" i="1"/>
  <c r="E296" i="1"/>
  <c r="D296" i="1"/>
  <c r="B297" i="1"/>
  <c r="F296" i="1"/>
  <c r="C297" i="1"/>
  <c r="E297" i="1"/>
  <c r="D297" i="1"/>
  <c r="B298" i="1"/>
  <c r="F297" i="1"/>
  <c r="C298" i="1"/>
  <c r="E298" i="1"/>
  <c r="D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B304" i="1"/>
  <c r="E303" i="1"/>
  <c r="F303" i="1"/>
  <c r="C304" i="1"/>
  <c r="E304" i="1"/>
  <c r="D304" i="1"/>
  <c r="B305" i="1"/>
  <c r="F304" i="1"/>
  <c r="C305" i="1"/>
  <c r="E305" i="1"/>
  <c r="D305" i="1"/>
  <c r="C306" i="1"/>
  <c r="B306" i="1"/>
  <c r="D306" i="1"/>
  <c r="F305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E310" i="1"/>
  <c r="D310" i="1"/>
  <c r="F310" i="1"/>
  <c r="B311" i="1"/>
  <c r="C311" i="1"/>
  <c r="D311" i="1"/>
  <c r="E311" i="1"/>
  <c r="F311" i="1"/>
  <c r="B312" i="1"/>
  <c r="C312" i="1"/>
  <c r="D312" i="1"/>
  <c r="B313" i="1"/>
  <c r="E312" i="1"/>
  <c r="F312" i="1"/>
  <c r="C313" i="1"/>
  <c r="D313" i="1"/>
  <c r="E313" i="1"/>
  <c r="B314" i="1"/>
  <c r="F313" i="1"/>
  <c r="C314" i="1"/>
  <c r="E314" i="1"/>
  <c r="D314" i="1"/>
  <c r="B315" i="1"/>
  <c r="F314" i="1"/>
  <c r="C315" i="1"/>
  <c r="E315" i="1"/>
  <c r="D315" i="1"/>
  <c r="B316" i="1"/>
  <c r="F315" i="1"/>
  <c r="C316" i="1"/>
  <c r="E316" i="1"/>
  <c r="D316" i="1"/>
  <c r="B317" i="1"/>
  <c r="F316" i="1"/>
  <c r="C317" i="1"/>
  <c r="E317" i="1"/>
  <c r="D317" i="1"/>
  <c r="F317" i="1"/>
  <c r="B318" i="1"/>
  <c r="C318" i="1"/>
  <c r="D318" i="1"/>
  <c r="E318" i="1"/>
  <c r="F318" i="1"/>
  <c r="B319" i="1"/>
  <c r="C319" i="1"/>
  <c r="E319" i="1"/>
  <c r="D319" i="1"/>
  <c r="B320" i="1"/>
  <c r="F319" i="1"/>
  <c r="C320" i="1"/>
  <c r="E320" i="1"/>
  <c r="D320" i="1"/>
  <c r="B321" i="1"/>
  <c r="F320" i="1"/>
  <c r="C321" i="1"/>
  <c r="E321" i="1"/>
  <c r="D321" i="1"/>
  <c r="F321" i="1"/>
  <c r="B322" i="1"/>
  <c r="C322" i="1"/>
  <c r="D322" i="1"/>
  <c r="B323" i="1"/>
  <c r="E322" i="1"/>
  <c r="F322" i="1"/>
  <c r="C323" i="1"/>
  <c r="E323" i="1"/>
  <c r="D323" i="1"/>
  <c r="B324" i="1"/>
  <c r="F323" i="1"/>
  <c r="C324" i="1"/>
  <c r="E324" i="1"/>
  <c r="D324" i="1"/>
  <c r="B325" i="1"/>
  <c r="F324" i="1"/>
  <c r="C325" i="1"/>
  <c r="E325" i="1"/>
  <c r="D325" i="1"/>
  <c r="B326" i="1"/>
  <c r="F325" i="1"/>
  <c r="C326" i="1"/>
  <c r="E326" i="1"/>
  <c r="D326" i="1"/>
  <c r="C327" i="1"/>
  <c r="B327" i="1"/>
  <c r="D327" i="1"/>
  <c r="F326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E338" i="1"/>
  <c r="D338" i="1"/>
  <c r="B339" i="1"/>
  <c r="F338" i="1"/>
  <c r="C339" i="1"/>
  <c r="E339" i="1"/>
  <c r="D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E353" i="1"/>
  <c r="D353" i="1"/>
  <c r="B354" i="1"/>
  <c r="F353" i="1"/>
  <c r="C354" i="1"/>
  <c r="E354" i="1"/>
  <c r="D354" i="1"/>
  <c r="B355" i="1"/>
  <c r="F354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E358" i="1"/>
  <c r="D358" i="1"/>
  <c r="B359" i="1"/>
  <c r="F358" i="1"/>
  <c r="C359" i="1"/>
  <c r="E359" i="1"/>
  <c r="D359" i="1"/>
  <c r="F359" i="1"/>
  <c r="B360" i="1"/>
  <c r="C360" i="1"/>
  <c r="E360" i="1"/>
  <c r="D360" i="1"/>
  <c r="C361" i="1"/>
  <c r="B361" i="1"/>
  <c r="D361" i="1"/>
  <c r="F360" i="1"/>
  <c r="E361" i="1"/>
  <c r="F361" i="1"/>
  <c r="B362" i="1"/>
  <c r="C362" i="1"/>
  <c r="D362" i="1"/>
  <c r="E362" i="1"/>
  <c r="F362" i="1"/>
  <c r="B363" i="1"/>
  <c r="C363" i="1"/>
  <c r="E363" i="1"/>
  <c r="D363" i="1"/>
  <c r="B364" i="1"/>
  <c r="F363" i="1"/>
  <c r="C364" i="1"/>
  <c r="E364" i="1"/>
  <c r="D364" i="1"/>
  <c r="B365" i="1"/>
  <c r="F364" i="1"/>
  <c r="C365" i="1"/>
  <c r="E365" i="1"/>
  <c r="D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B369" i="1"/>
  <c r="E368" i="1"/>
  <c r="F368" i="1"/>
  <c r="C369" i="1"/>
  <c r="E369" i="1"/>
  <c r="D369" i="1"/>
  <c r="F369" i="1"/>
  <c r="B370" i="1"/>
  <c r="C370" i="1"/>
  <c r="E370" i="1"/>
  <c r="D370" i="1"/>
  <c r="B371" i="1"/>
  <c r="F370" i="1"/>
  <c r="C371" i="1"/>
  <c r="E371" i="1"/>
  <c r="D371" i="1"/>
  <c r="B372" i="1"/>
  <c r="F371" i="1"/>
  <c r="C372" i="1"/>
  <c r="E372" i="1"/>
  <c r="D372" i="1"/>
  <c r="B373" i="1"/>
  <c r="F372" i="1"/>
  <c r="C373" i="1"/>
  <c r="E373" i="1"/>
  <c r="D373" i="1"/>
  <c r="F373" i="1"/>
  <c r="B374" i="1"/>
  <c r="C374" i="1"/>
  <c r="D374" i="1"/>
  <c r="E374" i="1"/>
  <c r="F374" i="1"/>
  <c r="B375" i="1"/>
  <c r="C375" i="1"/>
  <c r="E375" i="1"/>
  <c r="D375" i="1"/>
  <c r="B376" i="1"/>
  <c r="F375" i="1"/>
  <c r="C376" i="1"/>
  <c r="E376" i="1"/>
  <c r="D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B382" i="1"/>
  <c r="E381" i="1"/>
  <c r="F381" i="1"/>
  <c r="C382" i="1"/>
  <c r="E382" i="1"/>
  <c r="D382" i="1"/>
  <c r="B383" i="1"/>
  <c r="F382" i="1"/>
  <c r="C383" i="1"/>
  <c r="E383" i="1"/>
  <c r="D383" i="1"/>
  <c r="C384" i="1"/>
  <c r="B384" i="1"/>
  <c r="D384" i="1"/>
  <c r="F383" i="1"/>
  <c r="E384" i="1"/>
  <c r="F384" i="1"/>
  <c r="B385" i="1"/>
  <c r="C385" i="1"/>
  <c r="D385" i="1"/>
  <c r="E385" i="1"/>
  <c r="F385" i="1"/>
  <c r="B386" i="1"/>
  <c r="C386" i="1"/>
  <c r="D386" i="1"/>
  <c r="B387" i="1"/>
  <c r="E386" i="1"/>
  <c r="F386" i="1"/>
  <c r="C387" i="1"/>
  <c r="E387" i="1"/>
  <c r="D387" i="1"/>
  <c r="F387" i="1"/>
  <c r="B388" i="1"/>
  <c r="C388" i="1"/>
  <c r="D388" i="1"/>
  <c r="E388" i="1"/>
  <c r="F388" i="1"/>
  <c r="B389" i="1"/>
  <c r="C389" i="1"/>
  <c r="D389" i="1"/>
  <c r="B390" i="1"/>
  <c r="E389" i="1"/>
  <c r="F389" i="1"/>
  <c r="C390" i="1"/>
  <c r="E390" i="1"/>
  <c r="D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B396" i="1"/>
  <c r="E395" i="1"/>
  <c r="F395" i="1"/>
  <c r="C396" i="1"/>
  <c r="E396" i="1"/>
  <c r="D396" i="1"/>
  <c r="B397" i="1"/>
  <c r="F396" i="1"/>
  <c r="C397" i="1"/>
  <c r="E397" i="1"/>
  <c r="D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B401" i="1"/>
  <c r="E400" i="1"/>
  <c r="F400" i="1"/>
  <c r="C401" i="1"/>
  <c r="E401" i="1"/>
  <c r="D401" i="1"/>
  <c r="B402" i="1"/>
  <c r="F401" i="1"/>
  <c r="C402" i="1"/>
  <c r="E402" i="1"/>
  <c r="D402" i="1"/>
  <c r="B403" i="1"/>
  <c r="F402" i="1"/>
  <c r="C403" i="1"/>
  <c r="E403" i="1"/>
  <c r="D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B407" i="1"/>
  <c r="E406" i="1"/>
  <c r="F406" i="1"/>
  <c r="C407" i="1"/>
  <c r="E407" i="1"/>
  <c r="D407" i="1"/>
  <c r="B408" i="1"/>
  <c r="F407" i="1"/>
  <c r="C408" i="1"/>
  <c r="E408" i="1"/>
  <c r="D408" i="1"/>
  <c r="B409" i="1"/>
  <c r="F408" i="1"/>
  <c r="C409" i="1"/>
  <c r="E409" i="1"/>
  <c r="D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B413" i="1"/>
  <c r="E412" i="1"/>
  <c r="F412" i="1"/>
  <c r="C413" i="1"/>
  <c r="E413" i="1"/>
  <c r="D413" i="1"/>
  <c r="B414" i="1"/>
  <c r="F413" i="1"/>
  <c r="C414" i="1"/>
  <c r="E414" i="1"/>
  <c r="D414" i="1"/>
  <c r="B415" i="1"/>
  <c r="F414" i="1"/>
  <c r="C415" i="1"/>
  <c r="E415" i="1"/>
  <c r="D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E420" i="1"/>
  <c r="D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B424" i="1"/>
  <c r="E423" i="1"/>
  <c r="F423" i="1"/>
  <c r="C424" i="1"/>
  <c r="E424" i="1"/>
  <c r="D424" i="1"/>
  <c r="F424" i="1"/>
  <c r="B425" i="1"/>
  <c r="C425" i="1"/>
  <c r="D425" i="1"/>
  <c r="E425" i="1"/>
  <c r="F425" i="1"/>
  <c r="B426" i="1"/>
  <c r="C426" i="1"/>
  <c r="E426" i="1"/>
  <c r="D426" i="1"/>
  <c r="F426" i="1"/>
  <c r="B427" i="1"/>
  <c r="C427" i="1"/>
  <c r="D427" i="1"/>
  <c r="C428" i="1"/>
  <c r="E427" i="1"/>
  <c r="F427" i="1"/>
  <c r="B428" i="1"/>
  <c r="E428" i="1"/>
  <c r="D428" i="1"/>
  <c r="B429" i="1"/>
  <c r="F428" i="1"/>
  <c r="C429" i="1"/>
  <c r="E429" i="1"/>
  <c r="D429" i="1"/>
  <c r="F429" i="1"/>
  <c r="B430" i="1"/>
  <c r="C430" i="1"/>
  <c r="D430" i="1"/>
  <c r="E430" i="1"/>
  <c r="F430" i="1"/>
  <c r="B431" i="1"/>
  <c r="C431" i="1"/>
  <c r="D431" i="1"/>
  <c r="B432" i="1"/>
  <c r="E431" i="1"/>
  <c r="C432" i="1"/>
  <c r="D432" i="1"/>
  <c r="F431" i="1"/>
  <c r="E432" i="1"/>
  <c r="B433" i="1"/>
  <c r="C433" i="1"/>
  <c r="F432" i="1"/>
  <c r="E433" i="1"/>
  <c r="D433" i="1"/>
  <c r="F433" i="1"/>
  <c r="C434" i="1"/>
  <c r="E434" i="1"/>
  <c r="B434" i="1"/>
  <c r="D434" i="1"/>
  <c r="F434" i="1"/>
  <c r="B435" i="1"/>
  <c r="C435" i="1"/>
  <c r="D435" i="1"/>
  <c r="E435" i="1"/>
  <c r="F435" i="1"/>
  <c r="B436" i="1"/>
  <c r="C436" i="1"/>
  <c r="D436" i="1"/>
  <c r="B437" i="1"/>
  <c r="E436" i="1"/>
  <c r="F436" i="1"/>
  <c r="C437" i="1"/>
  <c r="E437" i="1"/>
  <c r="D437" i="1"/>
  <c r="B438" i="1"/>
  <c r="F437" i="1"/>
  <c r="C438" i="1"/>
  <c r="E438" i="1"/>
  <c r="D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B445" i="1"/>
  <c r="E444" i="1"/>
  <c r="C445" i="1"/>
  <c r="D445" i="1"/>
  <c r="F444" i="1"/>
  <c r="E445" i="1"/>
  <c r="B446" i="1"/>
  <c r="C446" i="1"/>
  <c r="F445" i="1"/>
  <c r="D446" i="1"/>
  <c r="B447" i="1"/>
  <c r="E446" i="1"/>
  <c r="C447" i="1"/>
  <c r="D447" i="1"/>
  <c r="C448" i="1"/>
  <c r="F446" i="1"/>
  <c r="E447" i="1"/>
  <c r="B448" i="1"/>
  <c r="D448" i="1"/>
  <c r="F447" i="1"/>
  <c r="E448" i="1"/>
  <c r="F448" i="1"/>
  <c r="C449" i="1"/>
  <c r="B449" i="1"/>
  <c r="D449" i="1"/>
  <c r="B450" i="1"/>
  <c r="E449" i="1"/>
  <c r="C450" i="1"/>
  <c r="D450" i="1"/>
  <c r="F449" i="1"/>
  <c r="E450" i="1"/>
  <c r="F450" i="1"/>
  <c r="B451" i="1"/>
  <c r="C451" i="1"/>
  <c r="D451" i="1"/>
  <c r="E451" i="1"/>
  <c r="F451" i="1"/>
  <c r="C452" i="1"/>
  <c r="B452" i="1"/>
  <c r="D452" i="1"/>
  <c r="C453" i="1"/>
  <c r="E452" i="1"/>
  <c r="B453" i="1"/>
  <c r="D453" i="1"/>
  <c r="C454" i="1"/>
  <c r="F452" i="1"/>
  <c r="E453" i="1"/>
  <c r="F453" i="1"/>
  <c r="B454" i="1"/>
  <c r="E454" i="1"/>
  <c r="D454" i="1"/>
  <c r="B455" i="1"/>
  <c r="C455" i="1"/>
  <c r="F454" i="1"/>
  <c r="E455" i="1"/>
  <c r="D455" i="1"/>
  <c r="B456" i="1"/>
  <c r="F455" i="1"/>
  <c r="C456" i="1"/>
  <c r="E456" i="1"/>
  <c r="D456" i="1"/>
  <c r="B457" i="1"/>
  <c r="F456" i="1"/>
  <c r="C457" i="1"/>
  <c r="D457" i="1"/>
  <c r="E457" i="1"/>
  <c r="B458" i="1"/>
  <c r="F457" i="1"/>
  <c r="C458" i="1"/>
  <c r="E458" i="1"/>
  <c r="D458" i="1"/>
  <c r="B459" i="1"/>
  <c r="F458" i="1"/>
  <c r="C459" i="1"/>
  <c r="E459" i="1"/>
  <c r="D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B469" i="1"/>
  <c r="E468" i="1"/>
  <c r="F468" i="1"/>
  <c r="C469" i="1"/>
  <c r="D469" i="1"/>
  <c r="B470" i="1"/>
  <c r="F469" i="1"/>
  <c r="C470" i="1"/>
  <c r="E469" i="1"/>
  <c r="E470" i="1"/>
  <c r="D470" i="1"/>
  <c r="B471" i="1"/>
  <c r="C471" i="1"/>
  <c r="D471" i="1"/>
  <c r="F470" i="1"/>
  <c r="E471" i="1"/>
  <c r="F471" i="1"/>
  <c r="B472" i="1"/>
  <c r="C472" i="1"/>
  <c r="D472" i="1"/>
  <c r="E472" i="1"/>
  <c r="F472" i="1"/>
  <c r="B473" i="1"/>
  <c r="C473" i="1"/>
  <c r="D473" i="1"/>
  <c r="B474" i="1"/>
  <c r="E473" i="1"/>
  <c r="F473" i="1"/>
  <c r="C474" i="1"/>
  <c r="E474" i="1"/>
  <c r="D474" i="1"/>
  <c r="B475" i="1"/>
  <c r="F474" i="1"/>
  <c r="C475" i="1"/>
  <c r="E475" i="1"/>
  <c r="D475" i="1"/>
  <c r="B476" i="1"/>
  <c r="F475" i="1"/>
  <c r="C476" i="1"/>
  <c r="E476" i="1"/>
  <c r="D476" i="1"/>
  <c r="F476" i="1"/>
  <c r="B477" i="1"/>
  <c r="C477" i="1"/>
  <c r="D477" i="1"/>
  <c r="B478" i="1"/>
  <c r="E477" i="1"/>
  <c r="F477" i="1"/>
  <c r="C478" i="1"/>
  <c r="E478" i="1"/>
  <c r="D478" i="1"/>
  <c r="B479" i="1"/>
  <c r="F478" i="1"/>
  <c r="C479" i="1"/>
  <c r="E479" i="1"/>
  <c r="D479" i="1"/>
  <c r="B480" i="1"/>
  <c r="F479" i="1"/>
  <c r="C480" i="1"/>
  <c r="E480" i="1"/>
  <c r="D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B487" i="1"/>
  <c r="E486" i="1"/>
  <c r="F486" i="1"/>
  <c r="C487" i="1"/>
  <c r="D487" i="1"/>
  <c r="E487" i="1"/>
  <c r="B488" i="1"/>
  <c r="F487" i="1"/>
  <c r="C488" i="1"/>
  <c r="E488" i="1"/>
  <c r="D488" i="1"/>
  <c r="F488" i="1"/>
  <c r="C489" i="1"/>
  <c r="B489" i="1"/>
  <c r="D489" i="1"/>
  <c r="B490" i="1"/>
  <c r="E489" i="1"/>
  <c r="C490" i="1"/>
  <c r="D490" i="1"/>
  <c r="F489" i="1"/>
  <c r="E490" i="1"/>
  <c r="F490" i="1"/>
  <c r="C491" i="1"/>
  <c r="B491" i="1"/>
  <c r="D491" i="1"/>
  <c r="B492" i="1"/>
  <c r="C492" i="1"/>
  <c r="E491" i="1"/>
  <c r="D492" i="1"/>
  <c r="C493" i="1"/>
  <c r="F491" i="1"/>
  <c r="E492" i="1"/>
  <c r="B493" i="1"/>
  <c r="D493" i="1"/>
  <c r="C494" i="1"/>
  <c r="F492" i="1"/>
  <c r="E493" i="1"/>
  <c r="F493" i="1"/>
  <c r="B494" i="1"/>
  <c r="E494" i="1"/>
  <c r="D494" i="1"/>
  <c r="B495" i="1"/>
  <c r="F494" i="1"/>
  <c r="C495" i="1"/>
  <c r="E495" i="1"/>
  <c r="D495" i="1"/>
  <c r="F495" i="1"/>
  <c r="B496" i="1"/>
  <c r="C496" i="1"/>
  <c r="D496" i="1"/>
  <c r="B497" i="1"/>
  <c r="E496" i="1"/>
  <c r="F496" i="1"/>
  <c r="C497" i="1"/>
  <c r="E497" i="1"/>
  <c r="D497" i="1"/>
  <c r="B498" i="1"/>
  <c r="F497" i="1"/>
  <c r="C498" i="1"/>
  <c r="E498" i="1"/>
  <c r="D498" i="1"/>
  <c r="F498" i="1"/>
  <c r="B499" i="1"/>
  <c r="C499" i="1"/>
  <c r="D499" i="1"/>
  <c r="B500" i="1"/>
  <c r="E499" i="1"/>
  <c r="F499" i="1"/>
  <c r="C500" i="1"/>
  <c r="D500" i="1"/>
  <c r="F500" i="1"/>
  <c r="E500" i="1"/>
  <c r="B11" i="1"/>
</calcChain>
</file>

<file path=xl/sharedStrings.xml><?xml version="1.0" encoding="utf-8"?>
<sst xmlns="http://schemas.openxmlformats.org/spreadsheetml/2006/main" count="42" uniqueCount="39">
  <si>
    <t>g=</t>
  </si>
  <si>
    <t>v_x_init=</t>
  </si>
  <si>
    <t>v_y_init=</t>
  </si>
  <si>
    <t>delta_t=</t>
  </si>
  <si>
    <t>time</t>
  </si>
  <si>
    <t>v_x</t>
  </si>
  <si>
    <t>v_y</t>
  </si>
  <si>
    <t>x</t>
  </si>
  <si>
    <t>y</t>
  </si>
  <si>
    <t>range=</t>
  </si>
  <si>
    <t>theta=</t>
  </si>
  <si>
    <t>v=</t>
  </si>
  <si>
    <t>v</t>
  </si>
  <si>
    <t>Air resistance = bv^2.</t>
  </si>
  <si>
    <t>b=</t>
  </si>
  <si>
    <t>Motion of a Projectile Under Gravity with Air Resistance</t>
  </si>
  <si>
    <t>mils</t>
  </si>
  <si>
    <t xml:space="preserve">y0 = </t>
  </si>
  <si>
    <t>  m = 1.7</t>
  </si>
  <si>
    <t>  A=pi*(.015*2)^2/4 %m^2</t>
  </si>
  <si>
    <t>  C=.5 %Drag Coefficient of a sphere</t>
  </si>
  <si>
    <t>  rho= 1.2 %kg/m^3 (density of air)</t>
  </si>
  <si>
    <t>  D=rho*C*A/2</t>
  </si>
  <si>
    <t>A = pr 2</t>
  </si>
  <si>
    <t>Mass</t>
  </si>
  <si>
    <t>A</t>
  </si>
  <si>
    <t>C</t>
  </si>
  <si>
    <t>rho</t>
  </si>
  <si>
    <t>D</t>
  </si>
  <si>
    <t>Elevation</t>
  </si>
  <si>
    <t>Charge</t>
  </si>
  <si>
    <t>Height</t>
  </si>
  <si>
    <t>Target</t>
  </si>
  <si>
    <t>Projectile fired at speed v at angle theta mils</t>
  </si>
  <si>
    <t>K</t>
  </si>
  <si>
    <t>K Factor</t>
  </si>
  <si>
    <t>M70</t>
  </si>
  <si>
    <t>Charge 0</t>
  </si>
  <si>
    <t>charge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</si>
</sst>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6"/>
      <color indexed="10"/>
      <name val="Arial"/>
      <family val="2"/>
    </font>
    <font>
      <i/>
      <sz val="10"/>
      <name val="Arial"/>
      <family val="2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3"/>
      <color rgb="FF222222"/>
      <name val="Arial"/>
    </font>
    <font>
      <b/>
      <sz val="10"/>
      <color rgb="FFFF0000"/>
      <name val="Arial"/>
    </font>
    <font>
      <sz val="10"/>
      <name val="Arial"/>
      <family val="2"/>
    </font>
    <font>
      <b/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1" applyNumberFormat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3" borderId="1" xfId="2"/>
    <xf numFmtId="0" fontId="6" fillId="3" borderId="1" xfId="2" applyAlignment="1">
      <alignment horizontal="center"/>
    </xf>
    <xf numFmtId="0" fontId="10" fillId="2" borderId="0" xfId="1" applyFont="1"/>
    <xf numFmtId="0" fontId="10" fillId="2" borderId="0" xfId="1" applyFont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M720 Flight</a:t>
            </a:r>
            <a:r>
              <a:rPr lang="en-US" baseline="0"/>
              <a:t> Trajectory</a:t>
            </a:r>
          </a:p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aseline="0"/>
              <a:t>Charge 0, 1337 QE, Range 187m, Vert = 0</a:t>
            </a:r>
            <a:endParaRPr lang="en-US"/>
          </a:p>
        </c:rich>
      </c:tx>
      <c:layout>
        <c:manualLayout>
          <c:xMode val="edge"/>
          <c:yMode val="edge"/>
          <c:x val="0.28042009434135418"/>
          <c:y val="5.5627955412456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5578306532086"/>
          <c:y val="0.22831845630859335"/>
          <c:w val="0.78315747401821156"/>
          <c:h val="0.6027607246546864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'M720'!$E$15:$E$500</c:f>
              <c:numCache>
                <c:formatCode>General</c:formatCode>
                <c:ptCount val="486"/>
                <c:pt idx="0">
                  <c:v>0</c:v>
                </c:pt>
                <c:pt idx="1">
                  <c:v>1.810416578409247</c:v>
                </c:pt>
                <c:pt idx="2">
                  <c:v>3.6198578817907672</c:v>
                </c:pt>
                <c:pt idx="3">
                  <c:v>5.4283310718740898</c:v>
                </c:pt>
                <c:pt idx="4">
                  <c:v>7.2358432745078254</c:v>
                </c:pt>
                <c:pt idx="5">
                  <c:v>9.0424015795221653</c:v>
                </c:pt>
                <c:pt idx="6">
                  <c:v>10.848013040582483</c:v>
                </c:pt>
                <c:pt idx="7">
                  <c:v>12.652684675033873</c:v>
                </c:pt>
                <c:pt idx="8">
                  <c:v>14.456423463736417</c:v>
                </c:pt>
                <c:pt idx="9">
                  <c:v>16.259236350891022</c:v>
                </c:pt>
                <c:pt idx="10">
                  <c:v>18.061130243855622</c:v>
                </c:pt>
                <c:pt idx="11">
                  <c:v>19.862112012951535</c:v>
                </c:pt>
                <c:pt idx="12">
                  <c:v>21.662188491259812</c:v>
                </c:pt>
                <c:pt idx="13">
                  <c:v>23.461366474407356</c:v>
                </c:pt>
                <c:pt idx="14">
                  <c:v>25.259652720342586</c:v>
                </c:pt>
                <c:pt idx="15">
                  <c:v>27.057053949100482</c:v>
                </c:pt>
                <c:pt idx="16">
                  <c:v>28.853576842556738</c:v>
                </c:pt>
                <c:pt idx="17">
                  <c:v>30.649228044170886</c:v>
                </c:pt>
                <c:pt idx="18">
                  <c:v>32.44401415871809</c:v>
                </c:pt>
                <c:pt idx="19">
                  <c:v>34.237941752009434</c:v>
                </c:pt>
                <c:pt idx="20">
                  <c:v>36.031017350600486</c:v>
                </c:pt>
                <c:pt idx="21">
                  <c:v>37.823247441487865</c:v>
                </c:pt>
                <c:pt idx="22">
                  <c:v>39.614638471793654</c:v>
                </c:pt>
                <c:pt idx="23">
                  <c:v>41.405196848437328</c:v>
                </c:pt>
                <c:pt idx="24">
                  <c:v>43.194928937795062</c:v>
                </c:pt>
                <c:pt idx="25">
                  <c:v>44.983841065346148</c:v>
                </c:pt>
                <c:pt idx="26">
                  <c:v>46.771939515306251</c:v>
                </c:pt>
                <c:pt idx="27">
                  <c:v>48.559230530247298</c:v>
                </c:pt>
                <c:pt idx="28">
                  <c:v>50.345720310703797</c:v>
                </c:pt>
                <c:pt idx="29">
                  <c:v>52.131415014765302</c:v>
                </c:pt>
                <c:pt idx="30">
                  <c:v>53.91632075765478</c:v>
                </c:pt>
                <c:pt idx="31">
                  <c:v>55.700443611292719</c:v>
                </c:pt>
                <c:pt idx="32">
                  <c:v>57.483789603846667</c:v>
                </c:pt>
                <c:pt idx="33">
                  <c:v>59.266364719266015</c:v>
                </c:pt>
                <c:pt idx="34">
                  <c:v>61.048174896801818</c:v>
                </c:pt>
                <c:pt idx="35">
                  <c:v>62.8292260305114</c:v>
                </c:pt>
                <c:pt idx="36">
                  <c:v>64.609523968747524</c:v>
                </c:pt>
                <c:pt idx="37">
                  <c:v>66.389074513631968</c:v>
                </c:pt>
                <c:pt idx="38">
                  <c:v>68.167883420513277</c:v>
                </c:pt>
                <c:pt idx="39">
                  <c:v>69.945956397408523</c:v>
                </c:pt>
                <c:pt idx="40">
                  <c:v>71.723299104428804</c:v>
                </c:pt>
                <c:pt idx="41">
                  <c:v>73.499917153188505</c:v>
                </c:pt>
                <c:pt idx="42">
                  <c:v>75.275816106197922</c:v>
                </c:pt>
                <c:pt idx="43">
                  <c:v>77.051001476239321</c:v>
                </c:pt>
                <c:pt idx="44">
                  <c:v>78.8254787257262</c:v>
                </c:pt>
                <c:pt idx="45">
                  <c:v>80.599253266045608</c:v>
                </c:pt>
                <c:pt idx="46">
                  <c:v>82.372330456883546</c:v>
                </c:pt>
                <c:pt idx="47">
                  <c:v>84.144715605533321</c:v>
                </c:pt>
                <c:pt idx="48">
                  <c:v>85.916413966186752</c:v>
                </c:pt>
                <c:pt idx="49">
                  <c:v>87.687430739208281</c:v>
                </c:pt>
                <c:pt idx="50">
                  <c:v>89.457771070392013</c:v>
                </c:pt>
                <c:pt idx="51">
                  <c:v>91.227440050201565</c:v>
                </c:pt>
                <c:pt idx="52">
                  <c:v>92.996442712993044</c:v>
                </c:pt>
                <c:pt idx="53">
                  <c:v>94.764784036220988</c:v>
                </c:pt>
                <c:pt idx="54">
                  <c:v>96.532468939627535</c:v>
                </c:pt>
                <c:pt idx="55">
                  <c:v>98.299502284415041</c:v>
                </c:pt>
                <c:pt idx="56">
                  <c:v>100.0658888724022</c:v>
                </c:pt>
                <c:pt idx="57">
                  <c:v>101.83163344516404</c:v>
                </c:pt>
                <c:pt idx="58">
                  <c:v>103.59674068315614</c:v>
                </c:pt>
                <c:pt idx="59">
                  <c:v>105.36121520482321</c:v>
                </c:pt>
                <c:pt idx="60">
                  <c:v>107.12506156569263</c:v>
                </c:pt>
                <c:pt idx="61">
                  <c:v>108.88828425745336</c:v>
                </c:pt>
                <c:pt idx="62">
                  <c:v>110.65088770702064</c:v>
                </c:pt>
                <c:pt idx="63">
                  <c:v>112.41287627558719</c:v>
                </c:pt>
                <c:pt idx="64">
                  <c:v>114.17425425766136</c:v>
                </c:pt>
                <c:pt idx="65">
                  <c:v>115.93502588009312</c:v>
                </c:pt>
                <c:pt idx="66">
                  <c:v>117.69519530108849</c:v>
                </c:pt>
                <c:pt idx="67">
                  <c:v>119.45476660921334</c:v>
                </c:pt>
                <c:pt idx="68">
                  <c:v>121.2137438223874</c:v>
                </c:pt>
                <c:pt idx="69">
                  <c:v>122.97213088686951</c:v>
                </c:pt>
                <c:pt idx="70">
                  <c:v>124.72993167623505</c:v>
                </c:pt>
                <c:pt idx="71">
                  <c:v>126.48714999034685</c:v>
                </c:pt>
                <c:pt idx="72">
                  <c:v>128.24378955432056</c:v>
                </c:pt>
                <c:pt idx="73">
                  <c:v>129.99985401748597</c:v>
                </c:pt>
                <c:pt idx="74">
                  <c:v>131.75534695234546</c:v>
                </c:pt>
                <c:pt idx="75">
                  <c:v>133.51027185353115</c:v>
                </c:pt>
                <c:pt idx="76">
                  <c:v>135.26463213676215</c:v>
                </c:pt>
                <c:pt idx="77">
                  <c:v>137.01843113780362</c:v>
                </c:pt>
                <c:pt idx="78">
                  <c:v>138.77167211142918</c:v>
                </c:pt>
                <c:pt idx="79">
                  <c:v>140.52435823038857</c:v>
                </c:pt>
                <c:pt idx="80">
                  <c:v>142.27649258438205</c:v>
                </c:pt>
                <c:pt idx="81">
                  <c:v>144.02807817904397</c:v>
                </c:pt>
                <c:pt idx="82">
                  <c:v>145.77911793493683</c:v>
                </c:pt>
                <c:pt idx="83">
                  <c:v>147.52961468655826</c:v>
                </c:pt>
                <c:pt idx="84">
                  <c:v>149.27957118136294</c:v>
                </c:pt>
                <c:pt idx="85">
                  <c:v>151.02899007880131</c:v>
                </c:pt>
                <c:pt idx="86">
                  <c:v>152.77787394937752</c:v>
                </c:pt>
                <c:pt idx="87">
                  <c:v>154.52622527372867</c:v>
                </c:pt>
                <c:pt idx="88">
                  <c:v>156.27404644172753</c:v>
                </c:pt>
                <c:pt idx="89">
                  <c:v>158.02133975161115</c:v>
                </c:pt>
                <c:pt idx="90">
                  <c:v>159.76810740913737</c:v>
                </c:pt>
                <c:pt idx="91">
                  <c:v>161.51435152677166</c:v>
                </c:pt>
                <c:pt idx="92">
                  <c:v>163.2600741229065</c:v>
                </c:pt>
                <c:pt idx="93">
                  <c:v>165.00527712111557</c:v>
                </c:pt>
                <c:pt idx="94">
                  <c:v>166.7499623494447</c:v>
                </c:pt>
                <c:pt idx="95">
                  <c:v>168.49413153974223</c:v>
                </c:pt>
                <c:pt idx="96">
                  <c:v>170.23778632703025</c:v>
                </c:pt>
                <c:pt idx="97">
                  <c:v>171.98092824891944</c:v>
                </c:pt>
                <c:pt idx="98">
                  <c:v>173.72355874506891</c:v>
                </c:pt>
                <c:pt idx="99">
                  <c:v>175.46567915669331</c:v>
                </c:pt>
                <c:pt idx="100">
                  <c:v>177.20729072611869</c:v>
                </c:pt>
                <c:pt idx="101">
                  <c:v>178.94839459638914</c:v>
                </c:pt>
                <c:pt idx="102">
                  <c:v>180.68899181092544</c:v>
                </c:pt>
                <c:pt idx="103">
                  <c:v>182.42908331323738</c:v>
                </c:pt>
                <c:pt idx="104">
                  <c:v>184.16866994669087</c:v>
                </c:pt>
                <c:pt idx="105">
                  <c:v>185.90775245433116</c:v>
                </c:pt>
                <c:pt idx="106">
                  <c:v>187.64633147876299</c:v>
                </c:pt>
                <c:pt idx="107">
                  <c:v>189.38440756208871</c:v>
                </c:pt>
                <c:pt idx="108">
                  <c:v>191.12198114590481</c:v>
                </c:pt>
                <c:pt idx="109">
                  <c:v>192.85905257135755</c:v>
                </c:pt>
                <c:pt idx="110">
                  <c:v>194.59562207925782</c:v>
                </c:pt>
                <c:pt idx="111">
                  <c:v>196.3316898102556</c:v>
                </c:pt>
                <c:pt idx="112">
                  <c:v>198.06725580507376</c:v>
                </c:pt>
                <c:pt idx="113">
                  <c:v>199.80232000480112</c:v>
                </c:pt>
                <c:pt idx="114">
                  <c:v>201.53688225124441</c:v>
                </c:pt>
                <c:pt idx="115">
                  <c:v>203.27094228733836</c:v>
                </c:pt>
                <c:pt idx="116">
                  <c:v>205.00449975761344</c:v>
                </c:pt>
                <c:pt idx="117">
                  <c:v>206.73755420872024</c:v>
                </c:pt>
                <c:pt idx="118">
                  <c:v>208.4701050900093</c:v>
                </c:pt>
                <c:pt idx="119">
                  <c:v>210.20215175416541</c:v>
                </c:pt>
                <c:pt idx="120">
                  <c:v>211.93369345789492</c:v>
                </c:pt>
                <c:pt idx="121">
                  <c:v>213.66472936266442</c:v>
                </c:pt>
                <c:pt idx="122">
                  <c:v>215.39525853548943</c:v>
                </c:pt>
                <c:pt idx="123">
                  <c:v>217.1252799497712</c:v>
                </c:pt>
                <c:pt idx="124">
                  <c:v>218.85479248617975</c:v>
                </c:pt>
                <c:pt idx="125">
                  <c:v>220.58379493358143</c:v>
                </c:pt>
                <c:pt idx="126">
                  <c:v>222.31228599000858</c:v>
                </c:pt>
                <c:pt idx="127">
                  <c:v>224.04026426366968</c:v>
                </c:pt>
                <c:pt idx="128">
                  <c:v>225.76772827399745</c:v>
                </c:pt>
                <c:pt idx="129">
                  <c:v>227.49467645273293</c:v>
                </c:pt>
                <c:pt idx="130">
                  <c:v>229.22110714504311</c:v>
                </c:pt>
                <c:pt idx="131">
                  <c:v>230.94701861067009</c:v>
                </c:pt>
                <c:pt idx="132">
                  <c:v>232.67240902510926</c:v>
                </c:pt>
                <c:pt idx="133">
                  <c:v>234.39727648081438</c:v>
                </c:pt>
                <c:pt idx="134">
                  <c:v>236.12161898842714</c:v>
                </c:pt>
                <c:pt idx="135">
                  <c:v>237.84543447802906</c:v>
                </c:pt>
                <c:pt idx="136">
                  <c:v>239.56872080041344</c:v>
                </c:pt>
                <c:pt idx="137">
                  <c:v>241.29147572837522</c:v>
                </c:pt>
                <c:pt idx="138">
                  <c:v>243.01369695801631</c:v>
                </c:pt>
                <c:pt idx="139">
                  <c:v>244.73538211006482</c:v>
                </c:pt>
                <c:pt idx="140">
                  <c:v>246.4565287312054</c:v>
                </c:pt>
                <c:pt idx="141">
                  <c:v>248.17713429541939</c:v>
                </c:pt>
                <c:pt idx="142">
                  <c:v>249.89719620533234</c:v>
                </c:pt>
                <c:pt idx="143">
                  <c:v>251.61671179356722</c:v>
                </c:pt>
                <c:pt idx="144">
                  <c:v>253.33567832410148</c:v>
                </c:pt>
                <c:pt idx="145">
                  <c:v>255.05409299362631</c:v>
                </c:pt>
                <c:pt idx="146">
                  <c:v>256.77195293290629</c:v>
                </c:pt>
                <c:pt idx="147">
                  <c:v>258.48925520813788</c:v>
                </c:pt>
                <c:pt idx="148">
                  <c:v>260.20599682230556</c:v>
                </c:pt>
                <c:pt idx="149">
                  <c:v>261.92217471653368</c:v>
                </c:pt>
                <c:pt idx="150">
                  <c:v>263.63778577143296</c:v>
                </c:pt>
                <c:pt idx="151">
                  <c:v>265.35282680844062</c:v>
                </c:pt>
                <c:pt idx="152">
                  <c:v>267.06729459115263</c:v>
                </c:pt>
                <c:pt idx="153">
                  <c:v>268.78118582664672</c:v>
                </c:pt>
                <c:pt idx="154">
                  <c:v>270.49449716679612</c:v>
                </c:pt>
                <c:pt idx="155">
                  <c:v>272.20722520957196</c:v>
                </c:pt>
                <c:pt idx="156">
                  <c:v>273.91936650033404</c:v>
                </c:pt>
                <c:pt idx="157">
                  <c:v>275.63091753310925</c:v>
                </c:pt>
                <c:pt idx="158">
                  <c:v>277.34187475185661</c:v>
                </c:pt>
                <c:pt idx="159">
                  <c:v>279.05223455171836</c:v>
                </c:pt>
                <c:pt idx="160">
                  <c:v>280.7619932802566</c:v>
                </c:pt>
                <c:pt idx="161">
                  <c:v>282.47114723867497</c:v>
                </c:pt>
                <c:pt idx="162">
                  <c:v>284.1796926830246</c:v>
                </c:pt>
                <c:pt idx="163">
                  <c:v>285.88762582539431</c:v>
                </c:pt>
                <c:pt idx="164">
                  <c:v>287.5949428350844</c:v>
                </c:pt>
                <c:pt idx="165">
                  <c:v>289.30163983976377</c:v>
                </c:pt>
                <c:pt idx="166">
                  <c:v>291.0077129266104</c:v>
                </c:pt>
                <c:pt idx="167">
                  <c:v>292.71315814343433</c:v>
                </c:pt>
                <c:pt idx="168">
                  <c:v>294.41797149978368</c:v>
                </c:pt>
                <c:pt idx="169">
                  <c:v>296.12214896803317</c:v>
                </c:pt>
                <c:pt idx="170">
                  <c:v>297.82568648445493</c:v>
                </c:pt>
                <c:pt idx="171">
                  <c:v>299.52857995027205</c:v>
                </c:pt>
                <c:pt idx="172">
                  <c:v>301.23082523269414</c:v>
                </c:pt>
                <c:pt idx="173">
                  <c:v>302.93241816593564</c:v>
                </c:pt>
                <c:pt idx="174">
                  <c:v>304.63335455221613</c:v>
                </c:pt>
                <c:pt idx="175">
                  <c:v>306.33363016274353</c:v>
                </c:pt>
                <c:pt idx="176">
                  <c:v>308.03324073867952</c:v>
                </c:pt>
                <c:pt idx="177">
                  <c:v>309.7321819920877</c:v>
                </c:pt>
                <c:pt idx="178">
                  <c:v>311.43044960686461</c:v>
                </c:pt>
                <c:pt idx="179">
                  <c:v>313.1280392396535</c:v>
                </c:pt>
                <c:pt idx="180">
                  <c:v>314.82494652074104</c:v>
                </c:pt>
                <c:pt idx="181">
                  <c:v>316.52116705493768</c:v>
                </c:pt>
                <c:pt idx="182">
                  <c:v>318.21669642244092</c:v>
                </c:pt>
                <c:pt idx="183">
                  <c:v>319.91153017968253</c:v>
                </c:pt>
                <c:pt idx="184">
                  <c:v>321.60566386015927</c:v>
                </c:pt>
                <c:pt idx="185">
                  <c:v>323.29909297524802</c:v>
                </c:pt>
                <c:pt idx="186">
                  <c:v>324.99181301500471</c:v>
                </c:pt>
                <c:pt idx="187">
                  <c:v>326.68381944894799</c:v>
                </c:pt>
                <c:pt idx="188">
                  <c:v>328.37510772682765</c:v>
                </c:pt>
                <c:pt idx="189">
                  <c:v>330.06567327937773</c:v>
                </c:pt>
                <c:pt idx="190">
                  <c:v>331.75551151905506</c:v>
                </c:pt>
                <c:pt idx="191">
                  <c:v>333.44461784076316</c:v>
                </c:pt>
                <c:pt idx="192">
                  <c:v>335.13298762256181</c:v>
                </c:pt>
                <c:pt idx="193">
                  <c:v>336.82061622636257</c:v>
                </c:pt>
                <c:pt idx="194">
                  <c:v>338.50749899861063</c:v>
                </c:pt>
                <c:pt idx="195">
                  <c:v>340.19363127095284</c:v>
                </c:pt>
                <c:pt idx="196">
                  <c:v>341.87900836089273</c:v>
                </c:pt>
                <c:pt idx="197">
                  <c:v>343.56362557243239</c:v>
                </c:pt>
                <c:pt idx="198">
                  <c:v>345.24747819670154</c:v>
                </c:pt>
                <c:pt idx="199">
                  <c:v>346.93056151257406</c:v>
                </c:pt>
                <c:pt idx="200">
                  <c:v>348.61287078727236</c:v>
                </c:pt>
                <c:pt idx="201">
                  <c:v>350.2944012769596</c:v>
                </c:pt>
                <c:pt idx="202">
                  <c:v>351.97514822732029</c:v>
                </c:pt>
                <c:pt idx="203">
                  <c:v>353.6551068741291</c:v>
                </c:pt>
                <c:pt idx="204">
                  <c:v>355.33427244380857</c:v>
                </c:pt>
                <c:pt idx="205">
                  <c:v>357.01264015397578</c:v>
                </c:pt>
                <c:pt idx="206">
                  <c:v>358.69020521397812</c:v>
                </c:pt>
                <c:pt idx="207">
                  <c:v>360.3669628254184</c:v>
                </c:pt>
                <c:pt idx="208">
                  <c:v>362.04290818266981</c:v>
                </c:pt>
                <c:pt idx="209">
                  <c:v>363.71803647338061</c:v>
                </c:pt>
                <c:pt idx="210">
                  <c:v>365.3923428789688</c:v>
                </c:pt>
                <c:pt idx="211">
                  <c:v>367.0658225751074</c:v>
                </c:pt>
                <c:pt idx="212">
                  <c:v>368.73847073219991</c:v>
                </c:pt>
                <c:pt idx="213">
                  <c:v>370.41028251584675</c:v>
                </c:pt>
                <c:pt idx="214">
                  <c:v>372.0812530873024</c:v>
                </c:pt>
                <c:pt idx="215">
                  <c:v>373.75137760392397</c:v>
                </c:pt>
                <c:pt idx="216">
                  <c:v>375.42065121961076</c:v>
                </c:pt>
                <c:pt idx="217">
                  <c:v>375.42065121961076</c:v>
                </c:pt>
                <c:pt idx="218">
                  <c:v>375.42065121961076</c:v>
                </c:pt>
                <c:pt idx="219">
                  <c:v>375.42065121961076</c:v>
                </c:pt>
                <c:pt idx="220">
                  <c:v>375.42065121961076</c:v>
                </c:pt>
                <c:pt idx="221">
                  <c:v>375.42065121961076</c:v>
                </c:pt>
                <c:pt idx="222">
                  <c:v>375.42065121961076</c:v>
                </c:pt>
                <c:pt idx="223">
                  <c:v>375.42065121961076</c:v>
                </c:pt>
                <c:pt idx="224">
                  <c:v>375.42065121961076</c:v>
                </c:pt>
                <c:pt idx="225">
                  <c:v>375.42065121961076</c:v>
                </c:pt>
                <c:pt idx="226">
                  <c:v>375.42065121961076</c:v>
                </c:pt>
                <c:pt idx="227">
                  <c:v>375.42065121961076</c:v>
                </c:pt>
                <c:pt idx="228">
                  <c:v>375.42065121961076</c:v>
                </c:pt>
                <c:pt idx="229">
                  <c:v>375.42065121961076</c:v>
                </c:pt>
                <c:pt idx="230">
                  <c:v>375.42065121961076</c:v>
                </c:pt>
                <c:pt idx="231">
                  <c:v>375.42065121961076</c:v>
                </c:pt>
                <c:pt idx="232">
                  <c:v>375.42065121961076</c:v>
                </c:pt>
                <c:pt idx="233">
                  <c:v>375.42065121961076</c:v>
                </c:pt>
                <c:pt idx="234">
                  <c:v>375.42065121961076</c:v>
                </c:pt>
                <c:pt idx="235">
                  <c:v>375.42065121961076</c:v>
                </c:pt>
                <c:pt idx="236">
                  <c:v>375.42065121961076</c:v>
                </c:pt>
                <c:pt idx="237">
                  <c:v>375.42065121961076</c:v>
                </c:pt>
                <c:pt idx="238">
                  <c:v>375.42065121961076</c:v>
                </c:pt>
                <c:pt idx="239">
                  <c:v>375.42065121961076</c:v>
                </c:pt>
                <c:pt idx="240">
                  <c:v>375.42065121961076</c:v>
                </c:pt>
                <c:pt idx="241">
                  <c:v>375.42065121961076</c:v>
                </c:pt>
                <c:pt idx="242">
                  <c:v>375.42065121961076</c:v>
                </c:pt>
                <c:pt idx="243">
                  <c:v>375.42065121961076</c:v>
                </c:pt>
                <c:pt idx="244">
                  <c:v>375.42065121961076</c:v>
                </c:pt>
                <c:pt idx="245">
                  <c:v>375.42065121961076</c:v>
                </c:pt>
                <c:pt idx="246">
                  <c:v>375.42065121961076</c:v>
                </c:pt>
                <c:pt idx="247">
                  <c:v>375.42065121961076</c:v>
                </c:pt>
                <c:pt idx="248">
                  <c:v>375.42065121961076</c:v>
                </c:pt>
                <c:pt idx="249">
                  <c:v>375.42065121961076</c:v>
                </c:pt>
                <c:pt idx="250">
                  <c:v>375.42065121961076</c:v>
                </c:pt>
                <c:pt idx="251">
                  <c:v>375.42065121961076</c:v>
                </c:pt>
                <c:pt idx="252">
                  <c:v>375.42065121961076</c:v>
                </c:pt>
                <c:pt idx="253">
                  <c:v>375.42065121961076</c:v>
                </c:pt>
                <c:pt idx="254">
                  <c:v>375.42065121961076</c:v>
                </c:pt>
                <c:pt idx="255">
                  <c:v>375.42065121961076</c:v>
                </c:pt>
                <c:pt idx="256">
                  <c:v>375.42065121961076</c:v>
                </c:pt>
                <c:pt idx="257">
                  <c:v>375.42065121961076</c:v>
                </c:pt>
                <c:pt idx="258">
                  <c:v>375.42065121961076</c:v>
                </c:pt>
                <c:pt idx="259">
                  <c:v>375.42065121961076</c:v>
                </c:pt>
                <c:pt idx="260">
                  <c:v>375.42065121961076</c:v>
                </c:pt>
                <c:pt idx="261">
                  <c:v>375.42065121961076</c:v>
                </c:pt>
                <c:pt idx="262">
                  <c:v>375.42065121961076</c:v>
                </c:pt>
                <c:pt idx="263">
                  <c:v>375.42065121961076</c:v>
                </c:pt>
                <c:pt idx="264">
                  <c:v>375.42065121961076</c:v>
                </c:pt>
                <c:pt idx="265">
                  <c:v>375.42065121961076</c:v>
                </c:pt>
                <c:pt idx="266">
                  <c:v>375.42065121961076</c:v>
                </c:pt>
                <c:pt idx="267">
                  <c:v>375.42065121961076</c:v>
                </c:pt>
                <c:pt idx="268">
                  <c:v>375.42065121961076</c:v>
                </c:pt>
                <c:pt idx="269">
                  <c:v>375.42065121961076</c:v>
                </c:pt>
                <c:pt idx="270">
                  <c:v>375.42065121961076</c:v>
                </c:pt>
                <c:pt idx="271">
                  <c:v>375.42065121961076</c:v>
                </c:pt>
                <c:pt idx="272">
                  <c:v>375.42065121961076</c:v>
                </c:pt>
                <c:pt idx="273">
                  <c:v>375.42065121961076</c:v>
                </c:pt>
                <c:pt idx="274">
                  <c:v>375.42065121961076</c:v>
                </c:pt>
                <c:pt idx="275">
                  <c:v>375.42065121961076</c:v>
                </c:pt>
                <c:pt idx="276">
                  <c:v>375.42065121961076</c:v>
                </c:pt>
                <c:pt idx="277">
                  <c:v>375.42065121961076</c:v>
                </c:pt>
                <c:pt idx="278">
                  <c:v>375.42065121961076</c:v>
                </c:pt>
                <c:pt idx="279">
                  <c:v>375.42065121961076</c:v>
                </c:pt>
                <c:pt idx="280">
                  <c:v>375.42065121961076</c:v>
                </c:pt>
                <c:pt idx="281">
                  <c:v>375.42065121961076</c:v>
                </c:pt>
                <c:pt idx="282">
                  <c:v>375.42065121961076</c:v>
                </c:pt>
                <c:pt idx="283">
                  <c:v>375.42065121961076</c:v>
                </c:pt>
                <c:pt idx="284">
                  <c:v>375.42065121961076</c:v>
                </c:pt>
                <c:pt idx="285">
                  <c:v>375.42065121961076</c:v>
                </c:pt>
                <c:pt idx="286">
                  <c:v>375.42065121961076</c:v>
                </c:pt>
                <c:pt idx="287">
                  <c:v>375.42065121961076</c:v>
                </c:pt>
                <c:pt idx="288">
                  <c:v>375.42065121961076</c:v>
                </c:pt>
                <c:pt idx="289">
                  <c:v>375.42065121961076</c:v>
                </c:pt>
                <c:pt idx="290">
                  <c:v>375.42065121961076</c:v>
                </c:pt>
                <c:pt idx="291">
                  <c:v>375.42065121961076</c:v>
                </c:pt>
                <c:pt idx="292">
                  <c:v>375.42065121961076</c:v>
                </c:pt>
                <c:pt idx="293">
                  <c:v>375.42065121961076</c:v>
                </c:pt>
                <c:pt idx="294">
                  <c:v>375.42065121961076</c:v>
                </c:pt>
                <c:pt idx="295">
                  <c:v>375.42065121961076</c:v>
                </c:pt>
                <c:pt idx="296">
                  <c:v>375.42065121961076</c:v>
                </c:pt>
                <c:pt idx="297">
                  <c:v>375.42065121961076</c:v>
                </c:pt>
                <c:pt idx="298">
                  <c:v>375.42065121961076</c:v>
                </c:pt>
                <c:pt idx="299">
                  <c:v>375.42065121961076</c:v>
                </c:pt>
                <c:pt idx="300">
                  <c:v>375.42065121961076</c:v>
                </c:pt>
                <c:pt idx="301">
                  <c:v>375.42065121961076</c:v>
                </c:pt>
                <c:pt idx="302">
                  <c:v>375.42065121961076</c:v>
                </c:pt>
                <c:pt idx="303">
                  <c:v>375.42065121961076</c:v>
                </c:pt>
                <c:pt idx="304">
                  <c:v>375.42065121961076</c:v>
                </c:pt>
                <c:pt idx="305">
                  <c:v>375.42065121961076</c:v>
                </c:pt>
                <c:pt idx="306">
                  <c:v>375.42065121961076</c:v>
                </c:pt>
                <c:pt idx="307">
                  <c:v>375.42065121961076</c:v>
                </c:pt>
                <c:pt idx="308">
                  <c:v>375.42065121961076</c:v>
                </c:pt>
                <c:pt idx="309">
                  <c:v>375.42065121961076</c:v>
                </c:pt>
                <c:pt idx="310">
                  <c:v>375.42065121961076</c:v>
                </c:pt>
                <c:pt idx="311">
                  <c:v>375.42065121961076</c:v>
                </c:pt>
                <c:pt idx="312">
                  <c:v>375.42065121961076</c:v>
                </c:pt>
                <c:pt idx="313">
                  <c:v>375.42065121961076</c:v>
                </c:pt>
                <c:pt idx="314">
                  <c:v>375.42065121961076</c:v>
                </c:pt>
                <c:pt idx="315">
                  <c:v>375.42065121961076</c:v>
                </c:pt>
                <c:pt idx="316">
                  <c:v>375.42065121961076</c:v>
                </c:pt>
                <c:pt idx="317">
                  <c:v>375.42065121961076</c:v>
                </c:pt>
                <c:pt idx="318">
                  <c:v>375.42065121961076</c:v>
                </c:pt>
                <c:pt idx="319">
                  <c:v>375.42065121961076</c:v>
                </c:pt>
                <c:pt idx="320">
                  <c:v>375.42065121961076</c:v>
                </c:pt>
                <c:pt idx="321">
                  <c:v>375.42065121961076</c:v>
                </c:pt>
                <c:pt idx="322">
                  <c:v>375.42065121961076</c:v>
                </c:pt>
                <c:pt idx="323">
                  <c:v>375.42065121961076</c:v>
                </c:pt>
                <c:pt idx="324">
                  <c:v>375.42065121961076</c:v>
                </c:pt>
                <c:pt idx="325">
                  <c:v>375.42065121961076</c:v>
                </c:pt>
                <c:pt idx="326">
                  <c:v>375.42065121961076</c:v>
                </c:pt>
                <c:pt idx="327">
                  <c:v>375.42065121961076</c:v>
                </c:pt>
                <c:pt idx="328">
                  <c:v>375.42065121961076</c:v>
                </c:pt>
                <c:pt idx="329">
                  <c:v>375.42065121961076</c:v>
                </c:pt>
                <c:pt idx="330">
                  <c:v>375.42065121961076</c:v>
                </c:pt>
                <c:pt idx="331">
                  <c:v>375.42065121961076</c:v>
                </c:pt>
                <c:pt idx="332">
                  <c:v>375.42065121961076</c:v>
                </c:pt>
                <c:pt idx="333">
                  <c:v>375.42065121961076</c:v>
                </c:pt>
                <c:pt idx="334">
                  <c:v>375.42065121961076</c:v>
                </c:pt>
                <c:pt idx="335">
                  <c:v>375.42065121961076</c:v>
                </c:pt>
                <c:pt idx="336">
                  <c:v>375.42065121961076</c:v>
                </c:pt>
                <c:pt idx="337">
                  <c:v>375.42065121961076</c:v>
                </c:pt>
                <c:pt idx="338">
                  <c:v>375.42065121961076</c:v>
                </c:pt>
                <c:pt idx="339">
                  <c:v>375.42065121961076</c:v>
                </c:pt>
                <c:pt idx="340">
                  <c:v>375.42065121961076</c:v>
                </c:pt>
                <c:pt idx="341">
                  <c:v>375.42065121961076</c:v>
                </c:pt>
                <c:pt idx="342">
                  <c:v>375.42065121961076</c:v>
                </c:pt>
                <c:pt idx="343">
                  <c:v>375.42065121961076</c:v>
                </c:pt>
                <c:pt idx="344">
                  <c:v>375.42065121961076</c:v>
                </c:pt>
                <c:pt idx="345">
                  <c:v>375.42065121961076</c:v>
                </c:pt>
                <c:pt idx="346">
                  <c:v>375.42065121961076</c:v>
                </c:pt>
                <c:pt idx="347">
                  <c:v>375.42065121961076</c:v>
                </c:pt>
                <c:pt idx="348">
                  <c:v>375.42065121961076</c:v>
                </c:pt>
                <c:pt idx="349">
                  <c:v>375.42065121961076</c:v>
                </c:pt>
                <c:pt idx="350">
                  <c:v>375.42065121961076</c:v>
                </c:pt>
                <c:pt idx="351">
                  <c:v>375.42065121961076</c:v>
                </c:pt>
                <c:pt idx="352">
                  <c:v>375.42065121961076</c:v>
                </c:pt>
                <c:pt idx="353">
                  <c:v>375.42065121961076</c:v>
                </c:pt>
                <c:pt idx="354">
                  <c:v>375.42065121961076</c:v>
                </c:pt>
                <c:pt idx="355">
                  <c:v>375.42065121961076</c:v>
                </c:pt>
                <c:pt idx="356">
                  <c:v>375.42065121961076</c:v>
                </c:pt>
                <c:pt idx="357">
                  <c:v>375.42065121961076</c:v>
                </c:pt>
                <c:pt idx="358">
                  <c:v>375.42065121961076</c:v>
                </c:pt>
                <c:pt idx="359">
                  <c:v>375.42065121961076</c:v>
                </c:pt>
                <c:pt idx="360">
                  <c:v>375.42065121961076</c:v>
                </c:pt>
                <c:pt idx="361">
                  <c:v>375.42065121961076</c:v>
                </c:pt>
                <c:pt idx="362">
                  <c:v>375.42065121961076</c:v>
                </c:pt>
                <c:pt idx="363">
                  <c:v>375.42065121961076</c:v>
                </c:pt>
                <c:pt idx="364">
                  <c:v>375.42065121961076</c:v>
                </c:pt>
                <c:pt idx="365">
                  <c:v>375.42065121961076</c:v>
                </c:pt>
                <c:pt idx="366">
                  <c:v>375.42065121961076</c:v>
                </c:pt>
                <c:pt idx="367">
                  <c:v>375.42065121961076</c:v>
                </c:pt>
                <c:pt idx="368">
                  <c:v>375.42065121961076</c:v>
                </c:pt>
                <c:pt idx="369">
                  <c:v>375.42065121961076</c:v>
                </c:pt>
                <c:pt idx="370">
                  <c:v>375.42065121961076</c:v>
                </c:pt>
                <c:pt idx="371">
                  <c:v>375.42065121961076</c:v>
                </c:pt>
                <c:pt idx="372">
                  <c:v>375.42065121961076</c:v>
                </c:pt>
                <c:pt idx="373">
                  <c:v>375.42065121961076</c:v>
                </c:pt>
                <c:pt idx="374">
                  <c:v>375.42065121961076</c:v>
                </c:pt>
                <c:pt idx="375">
                  <c:v>375.42065121961076</c:v>
                </c:pt>
                <c:pt idx="376">
                  <c:v>375.42065121961076</c:v>
                </c:pt>
                <c:pt idx="377">
                  <c:v>375.42065121961076</c:v>
                </c:pt>
                <c:pt idx="378">
                  <c:v>375.42065121961076</c:v>
                </c:pt>
                <c:pt idx="379">
                  <c:v>375.42065121961076</c:v>
                </c:pt>
                <c:pt idx="380">
                  <c:v>375.42065121961076</c:v>
                </c:pt>
                <c:pt idx="381">
                  <c:v>375.42065121961076</c:v>
                </c:pt>
                <c:pt idx="382">
                  <c:v>375.42065121961076</c:v>
                </c:pt>
                <c:pt idx="383">
                  <c:v>375.42065121961076</c:v>
                </c:pt>
                <c:pt idx="384">
                  <c:v>375.42065121961076</c:v>
                </c:pt>
                <c:pt idx="385">
                  <c:v>375.42065121961076</c:v>
                </c:pt>
                <c:pt idx="386">
                  <c:v>375.42065121961076</c:v>
                </c:pt>
                <c:pt idx="387">
                  <c:v>375.42065121961076</c:v>
                </c:pt>
                <c:pt idx="388">
                  <c:v>375.42065121961076</c:v>
                </c:pt>
                <c:pt idx="389">
                  <c:v>375.42065121961076</c:v>
                </c:pt>
                <c:pt idx="390">
                  <c:v>375.42065121961076</c:v>
                </c:pt>
                <c:pt idx="391">
                  <c:v>375.42065121961076</c:v>
                </c:pt>
                <c:pt idx="392">
                  <c:v>375.42065121961076</c:v>
                </c:pt>
                <c:pt idx="393">
                  <c:v>375.42065121961076</c:v>
                </c:pt>
                <c:pt idx="394">
                  <c:v>375.42065121961076</c:v>
                </c:pt>
                <c:pt idx="395">
                  <c:v>375.42065121961076</c:v>
                </c:pt>
                <c:pt idx="396">
                  <c:v>375.42065121961076</c:v>
                </c:pt>
                <c:pt idx="397">
                  <c:v>375.42065121961076</c:v>
                </c:pt>
                <c:pt idx="398">
                  <c:v>375.42065121961076</c:v>
                </c:pt>
                <c:pt idx="399">
                  <c:v>375.42065121961076</c:v>
                </c:pt>
                <c:pt idx="400">
                  <c:v>375.42065121961076</c:v>
                </c:pt>
                <c:pt idx="401">
                  <c:v>375.42065121961076</c:v>
                </c:pt>
                <c:pt idx="402">
                  <c:v>375.42065121961076</c:v>
                </c:pt>
                <c:pt idx="403">
                  <c:v>375.42065121961076</c:v>
                </c:pt>
                <c:pt idx="404">
                  <c:v>375.42065121961076</c:v>
                </c:pt>
                <c:pt idx="405">
                  <c:v>375.42065121961076</c:v>
                </c:pt>
                <c:pt idx="406">
                  <c:v>375.42065121961076</c:v>
                </c:pt>
                <c:pt idx="407">
                  <c:v>375.42065121961076</c:v>
                </c:pt>
                <c:pt idx="408">
                  <c:v>375.42065121961076</c:v>
                </c:pt>
                <c:pt idx="409">
                  <c:v>375.42065121961076</c:v>
                </c:pt>
                <c:pt idx="410">
                  <c:v>375.42065121961076</c:v>
                </c:pt>
                <c:pt idx="411">
                  <c:v>375.42065121961076</c:v>
                </c:pt>
                <c:pt idx="412">
                  <c:v>375.42065121961076</c:v>
                </c:pt>
                <c:pt idx="413">
                  <c:v>375.42065121961076</c:v>
                </c:pt>
                <c:pt idx="414">
                  <c:v>375.42065121961076</c:v>
                </c:pt>
                <c:pt idx="415">
                  <c:v>375.42065121961076</c:v>
                </c:pt>
                <c:pt idx="416">
                  <c:v>375.42065121961076</c:v>
                </c:pt>
                <c:pt idx="417">
                  <c:v>375.42065121961076</c:v>
                </c:pt>
                <c:pt idx="418">
                  <c:v>375.42065121961076</c:v>
                </c:pt>
                <c:pt idx="419">
                  <c:v>375.42065121961076</c:v>
                </c:pt>
                <c:pt idx="420">
                  <c:v>375.42065121961076</c:v>
                </c:pt>
                <c:pt idx="421">
                  <c:v>375.42065121961076</c:v>
                </c:pt>
                <c:pt idx="422">
                  <c:v>375.42065121961076</c:v>
                </c:pt>
                <c:pt idx="423">
                  <c:v>375.42065121961076</c:v>
                </c:pt>
                <c:pt idx="424">
                  <c:v>375.42065121961076</c:v>
                </c:pt>
                <c:pt idx="425">
                  <c:v>375.42065121961076</c:v>
                </c:pt>
                <c:pt idx="426">
                  <c:v>375.42065121961076</c:v>
                </c:pt>
                <c:pt idx="427">
                  <c:v>375.42065121961076</c:v>
                </c:pt>
                <c:pt idx="428">
                  <c:v>375.42065121961076</c:v>
                </c:pt>
                <c:pt idx="429">
                  <c:v>375.42065121961076</c:v>
                </c:pt>
                <c:pt idx="430">
                  <c:v>375.42065121961076</c:v>
                </c:pt>
                <c:pt idx="431">
                  <c:v>375.42065121961076</c:v>
                </c:pt>
                <c:pt idx="432">
                  <c:v>375.42065121961076</c:v>
                </c:pt>
                <c:pt idx="433">
                  <c:v>375.42065121961076</c:v>
                </c:pt>
                <c:pt idx="434">
                  <c:v>375.42065121961076</c:v>
                </c:pt>
                <c:pt idx="435">
                  <c:v>375.42065121961076</c:v>
                </c:pt>
                <c:pt idx="436">
                  <c:v>375.42065121961076</c:v>
                </c:pt>
                <c:pt idx="437">
                  <c:v>375.42065121961076</c:v>
                </c:pt>
                <c:pt idx="438">
                  <c:v>375.42065121961076</c:v>
                </c:pt>
                <c:pt idx="439">
                  <c:v>375.42065121961076</c:v>
                </c:pt>
                <c:pt idx="440">
                  <c:v>375.42065121961076</c:v>
                </c:pt>
                <c:pt idx="441">
                  <c:v>375.42065121961076</c:v>
                </c:pt>
                <c:pt idx="442">
                  <c:v>375.42065121961076</c:v>
                </c:pt>
                <c:pt idx="443">
                  <c:v>375.42065121961076</c:v>
                </c:pt>
                <c:pt idx="444">
                  <c:v>375.42065121961076</c:v>
                </c:pt>
                <c:pt idx="445">
                  <c:v>375.42065121961076</c:v>
                </c:pt>
                <c:pt idx="446">
                  <c:v>375.42065121961076</c:v>
                </c:pt>
                <c:pt idx="447">
                  <c:v>375.42065121961076</c:v>
                </c:pt>
                <c:pt idx="448">
                  <c:v>375.42065121961076</c:v>
                </c:pt>
                <c:pt idx="449">
                  <c:v>375.42065121961076</c:v>
                </c:pt>
                <c:pt idx="450">
                  <c:v>375.42065121961076</c:v>
                </c:pt>
                <c:pt idx="451">
                  <c:v>375.42065121961076</c:v>
                </c:pt>
                <c:pt idx="452">
                  <c:v>375.42065121961076</c:v>
                </c:pt>
                <c:pt idx="453">
                  <c:v>375.42065121961076</c:v>
                </c:pt>
                <c:pt idx="454">
                  <c:v>375.42065121961076</c:v>
                </c:pt>
                <c:pt idx="455">
                  <c:v>375.42065121961076</c:v>
                </c:pt>
                <c:pt idx="456">
                  <c:v>375.42065121961076</c:v>
                </c:pt>
                <c:pt idx="457">
                  <c:v>375.42065121961076</c:v>
                </c:pt>
                <c:pt idx="458">
                  <c:v>375.42065121961076</c:v>
                </c:pt>
                <c:pt idx="459">
                  <c:v>375.42065121961076</c:v>
                </c:pt>
                <c:pt idx="460">
                  <c:v>375.42065121961076</c:v>
                </c:pt>
                <c:pt idx="461">
                  <c:v>375.42065121961076</c:v>
                </c:pt>
                <c:pt idx="462">
                  <c:v>375.42065121961076</c:v>
                </c:pt>
                <c:pt idx="463">
                  <c:v>375.42065121961076</c:v>
                </c:pt>
                <c:pt idx="464">
                  <c:v>375.42065121961076</c:v>
                </c:pt>
                <c:pt idx="465">
                  <c:v>375.42065121961076</c:v>
                </c:pt>
                <c:pt idx="466">
                  <c:v>375.42065121961076</c:v>
                </c:pt>
                <c:pt idx="467">
                  <c:v>375.42065121961076</c:v>
                </c:pt>
                <c:pt idx="468">
                  <c:v>375.42065121961076</c:v>
                </c:pt>
                <c:pt idx="469">
                  <c:v>375.42065121961076</c:v>
                </c:pt>
                <c:pt idx="470">
                  <c:v>375.42065121961076</c:v>
                </c:pt>
                <c:pt idx="471">
                  <c:v>375.42065121961076</c:v>
                </c:pt>
                <c:pt idx="472">
                  <c:v>375.42065121961076</c:v>
                </c:pt>
                <c:pt idx="473">
                  <c:v>375.42065121961076</c:v>
                </c:pt>
                <c:pt idx="474">
                  <c:v>375.42065121961076</c:v>
                </c:pt>
                <c:pt idx="475">
                  <c:v>375.42065121961076</c:v>
                </c:pt>
                <c:pt idx="476">
                  <c:v>375.42065121961076</c:v>
                </c:pt>
                <c:pt idx="477">
                  <c:v>375.42065121961076</c:v>
                </c:pt>
                <c:pt idx="478">
                  <c:v>375.42065121961076</c:v>
                </c:pt>
                <c:pt idx="479">
                  <c:v>375.42065121961076</c:v>
                </c:pt>
                <c:pt idx="480">
                  <c:v>375.42065121961076</c:v>
                </c:pt>
                <c:pt idx="481">
                  <c:v>375.42065121961076</c:v>
                </c:pt>
                <c:pt idx="482">
                  <c:v>375.42065121961076</c:v>
                </c:pt>
                <c:pt idx="483">
                  <c:v>375.42065121961076</c:v>
                </c:pt>
                <c:pt idx="484">
                  <c:v>375.42065121961076</c:v>
                </c:pt>
                <c:pt idx="485">
                  <c:v>375.42065121961076</c:v>
                </c:pt>
              </c:numCache>
            </c:numRef>
          </c:xVal>
          <c:yVal>
            <c:numRef>
              <c:f>'M720'!$F$15:$F$500</c:f>
              <c:numCache>
                <c:formatCode>General</c:formatCode>
                <c:ptCount val="486"/>
                <c:pt idx="0">
                  <c:v>0</c:v>
                </c:pt>
                <c:pt idx="1">
                  <c:v>2.6857336348685319</c:v>
                </c:pt>
                <c:pt idx="2">
                  <c:v>5.3454954371270897</c:v>
                </c:pt>
                <c:pt idx="3">
                  <c:v>7.9793091529390647</c:v>
                </c:pt>
                <c:pt idx="4">
                  <c:v>10.587198289046034</c:v>
                </c:pt>
                <c:pt idx="5">
                  <c:v>13.169186113830442</c:v>
                </c:pt>
                <c:pt idx="6">
                  <c:v>15.725295658375993</c:v>
                </c:pt>
                <c:pt idx="7">
                  <c:v>18.255549717526112</c:v>
                </c:pt>
                <c:pt idx="8">
                  <c:v>20.759970850940807</c:v>
                </c:pt>
                <c:pt idx="9">
                  <c:v>23.238581384152301</c:v>
                </c:pt>
                <c:pt idx="10">
                  <c:v>25.69140340961982</c:v>
                </c:pt>
                <c:pt idx="11">
                  <c:v>28.118458787783897</c:v>
                </c:pt>
                <c:pt idx="12">
                  <c:v>30.519769148120623</c:v>
                </c:pt>
                <c:pt idx="13">
                  <c:v>32.895355890196214</c:v>
                </c:pt>
                <c:pt idx="14">
                  <c:v>35.245240184722356</c:v>
                </c:pt>
                <c:pt idx="15">
                  <c:v>37.569442974612706</c:v>
                </c:pt>
                <c:pt idx="16">
                  <c:v>39.867984976041072</c:v>
                </c:pt>
                <c:pt idx="17">
                  <c:v>42.140886679501691</c:v>
                </c:pt>
                <c:pt idx="18">
                  <c:v>44.388168350872029</c:v>
                </c:pt>
                <c:pt idx="19">
                  <c:v>46.609850032478739</c:v>
                </c:pt>
                <c:pt idx="20">
                  <c:v>48.805951544167115</c:v>
                </c:pt>
                <c:pt idx="21">
                  <c:v>50.976492484374702</c:v>
                </c:pt>
                <c:pt idx="22">
                  <c:v>53.121492231209515</c:v>
                </c:pt>
                <c:pt idx="23">
                  <c:v>55.240969943533472</c:v>
                </c:pt>
                <c:pt idx="24">
                  <c:v>57.334944562051618</c:v>
                </c:pt>
                <c:pt idx="25">
                  <c:v>59.403434810407674</c:v>
                </c:pt>
                <c:pt idx="26">
                  <c:v>61.446459196286625</c:v>
                </c:pt>
                <c:pt idx="27">
                  <c:v>63.464036012524893</c:v>
                </c:pt>
                <c:pt idx="28">
                  <c:v>65.456183338228783</c:v>
                </c:pt>
                <c:pt idx="29">
                  <c:v>67.422919039901913</c:v>
                </c:pt>
                <c:pt idx="30">
                  <c:v>69.364260772582227</c:v>
                </c:pt>
                <c:pt idx="31">
                  <c:v>71.280225980989428</c:v>
                </c:pt>
                <c:pt idx="32">
                  <c:v>73.170831900683496</c:v>
                </c:pt>
                <c:pt idx="33">
                  <c:v>75.036095559235065</c:v>
                </c:pt>
                <c:pt idx="34">
                  <c:v>76.876033777408466</c:v>
                </c:pt>
                <c:pt idx="35">
                  <c:v>78.690663170358263</c:v>
                </c:pt>
                <c:pt idx="36">
                  <c:v>80.480000148840062</c:v>
                </c:pt>
                <c:pt idx="37">
                  <c:v>82.244060920436496</c:v>
                </c:pt>
                <c:pt idx="38">
                  <c:v>83.982861490799337</c:v>
                </c:pt>
                <c:pt idx="39">
                  <c:v>85.696417664908452</c:v>
                </c:pt>
                <c:pt idx="40">
                  <c:v>87.384745048348805</c:v>
                </c:pt>
                <c:pt idx="41">
                  <c:v>89.04785904860627</c:v>
                </c:pt>
                <c:pt idx="42">
                  <c:v>90.685774876383334</c:v>
                </c:pt>
                <c:pt idx="43">
                  <c:v>92.29850754693571</c:v>
                </c:pt>
                <c:pt idx="44">
                  <c:v>93.88607188143088</c:v>
                </c:pt>
                <c:pt idx="45">
                  <c:v>95.448482508329633</c:v>
                </c:pt>
                <c:pt idx="46">
                  <c:v>96.985753864791803</c:v>
                </c:pt>
                <c:pt idx="47">
                  <c:v>98.497900198107175</c:v>
                </c:pt>
                <c:pt idx="48">
                  <c:v>99.984935567152803</c:v>
                </c:pt>
                <c:pt idx="49">
                  <c:v>101.44687384387794</c:v>
                </c:pt>
                <c:pt idx="50">
                  <c:v>102.88372871481774</c:v>
                </c:pt>
                <c:pt idx="51">
                  <c:v>104.29551368263695</c:v>
                </c:pt>
                <c:pt idx="52">
                  <c:v>105.68224206770491</c:v>
                </c:pt>
                <c:pt idx="53">
                  <c:v>107.04392700970298</c:v>
                </c:pt>
                <c:pt idx="54">
                  <c:v>108.38058146926595</c:v>
                </c:pt>
                <c:pt idx="55">
                  <c:v>109.69221822965844</c:v>
                </c:pt>
                <c:pt idx="56">
                  <c:v>110.97884989848784</c:v>
                </c:pt>
                <c:pt idx="57">
                  <c:v>112.24048890945504</c:v>
                </c:pt>
                <c:pt idx="58">
                  <c:v>113.47714752414431</c:v>
                </c:pt>
                <c:pt idx="59">
                  <c:v>114.68883783385375</c:v>
                </c:pt>
                <c:pt idx="60">
                  <c:v>115.87557176146753</c:v>
                </c:pt>
                <c:pt idx="61">
                  <c:v>117.03736106337151</c:v>
                </c:pt>
                <c:pt idx="62">
                  <c:v>118.17421733141347</c:v>
                </c:pt>
                <c:pt idx="63">
                  <c:v>119.28615199490936</c:v>
                </c:pt>
                <c:pt idx="64">
                  <c:v>120.37317632269688</c:v>
                </c:pt>
                <c:pt idx="65">
                  <c:v>121.43530142523784</c:v>
                </c:pt>
                <c:pt idx="66">
                  <c:v>122.47253825677063</c:v>
                </c:pt>
                <c:pt idx="67">
                  <c:v>123.48489761751398</c:v>
                </c:pt>
                <c:pt idx="68">
                  <c:v>124.47239015592338</c:v>
                </c:pt>
                <c:pt idx="69">
                  <c:v>125.43502637100148</c:v>
                </c:pt>
                <c:pt idx="70">
                  <c:v>126.37281661466358</c:v>
                </c:pt>
                <c:pt idx="71">
                  <c:v>127.28577109415933</c:v>
                </c:pt>
                <c:pt idx="72">
                  <c:v>128.17389987455195</c:v>
                </c:pt>
                <c:pt idx="73">
                  <c:v>129.03721288125575</c:v>
                </c:pt>
                <c:pt idx="74">
                  <c:v>129.87571990263316</c:v>
                </c:pt>
                <c:pt idx="75">
                  <c:v>130.68943059265206</c:v>
                </c:pt>
                <c:pt idx="76">
                  <c:v>131.47835447360416</c:v>
                </c:pt>
                <c:pt idx="77">
                  <c:v>132.2425009388854</c:v>
                </c:pt>
                <c:pt idx="78">
                  <c:v>132.98187925583878</c:v>
                </c:pt>
                <c:pt idx="79">
                  <c:v>133.69649856866008</c:v>
                </c:pt>
                <c:pt idx="80">
                  <c:v>134.38636790136721</c:v>
                </c:pt>
                <c:pt idx="81">
                  <c:v>135.05149616083307</c:v>
                </c:pt>
                <c:pt idx="82">
                  <c:v>135.69189213988236</c:v>
                </c:pt>
                <c:pt idx="83">
                  <c:v>136.30756452045213</c:v>
                </c:pt>
                <c:pt idx="84">
                  <c:v>136.89852187681609</c:v>
                </c:pt>
                <c:pt idx="85">
                  <c:v>137.46477267887221</c:v>
                </c:pt>
                <c:pt idx="86">
                  <c:v>138.00632529549335</c:v>
                </c:pt>
                <c:pt idx="87">
                  <c:v>138.52318799794003</c:v>
                </c:pt>
                <c:pt idx="88">
                  <c:v>139.01536896333468</c:v>
                </c:pt>
                <c:pt idx="89">
                  <c:v>139.48287627819644</c:v>
                </c:pt>
                <c:pt idx="90">
                  <c:v>139.92571794203511</c:v>
                </c:pt>
                <c:pt idx="91">
                  <c:v>140.34390187100291</c:v>
                </c:pt>
                <c:pt idx="92">
                  <c:v>140.73743590160279</c:v>
                </c:pt>
                <c:pt idx="93">
                  <c:v>141.10632779445112</c:v>
                </c:pt>
                <c:pt idx="94">
                  <c:v>141.45058523809291</c:v>
                </c:pt>
                <c:pt idx="95">
                  <c:v>141.77021585286766</c:v>
                </c:pt>
                <c:pt idx="96">
                  <c:v>142.06522719482317</c:v>
                </c:pt>
                <c:pt idx="97">
                  <c:v>142.33562675967485</c:v>
                </c:pt>
                <c:pt idx="98">
                  <c:v>142.58142198680798</c:v>
                </c:pt>
                <c:pt idx="99">
                  <c:v>142.8026202633198</c:v>
                </c:pt>
                <c:pt idx="100">
                  <c:v>142.9992289280984</c:v>
                </c:pt>
                <c:pt idx="101">
                  <c:v>143.17125527593532</c:v>
                </c:pt>
                <c:pt idx="102">
                  <c:v>143.31870656166822</c:v>
                </c:pt>
                <c:pt idx="103">
                  <c:v>143.4415900043503</c:v>
                </c:pt>
                <c:pt idx="104">
                  <c:v>143.53991279144262</c:v>
                </c:pt>
                <c:pt idx="105">
                  <c:v>143.61368208302559</c:v>
                </c:pt>
                <c:pt idx="106">
                  <c:v>143.6629050160258</c:v>
                </c:pt>
                <c:pt idx="107">
                  <c:v>143.687588708454</c:v>
                </c:pt>
                <c:pt idx="108">
                  <c:v>143.68774026365037</c:v>
                </c:pt>
                <c:pt idx="109">
                  <c:v>143.66336677453288</c:v>
                </c:pt>
                <c:pt idx="110">
                  <c:v>143.61447532784439</c:v>
                </c:pt>
                <c:pt idx="111">
                  <c:v>143.5410730083947</c:v>
                </c:pt>
                <c:pt idx="112">
                  <c:v>143.44316690329291</c:v>
                </c:pt>
                <c:pt idx="113">
                  <c:v>143.32076410616605</c:v>
                </c:pt>
                <c:pt idx="114">
                  <c:v>143.17387172136009</c:v>
                </c:pt>
                <c:pt idx="115">
                  <c:v>143.00249686811864</c:v>
                </c:pt>
                <c:pt idx="116">
                  <c:v>142.80664668473591</c:v>
                </c:pt>
                <c:pt idx="117">
                  <c:v>142.58632833267944</c:v>
                </c:pt>
                <c:pt idx="118">
                  <c:v>142.34154900067907</c:v>
                </c:pt>
                <c:pt idx="119">
                  <c:v>142.07231590877808</c:v>
                </c:pt>
                <c:pt idx="120">
                  <c:v>141.77863631234317</c:v>
                </c:pt>
                <c:pt idx="121">
                  <c:v>141.46051750602939</c:v>
                </c:pt>
                <c:pt idx="122">
                  <c:v>141.11796682769705</c:v>
                </c:pt>
                <c:pt idx="123">
                  <c:v>140.75099166227702</c:v>
                </c:pt>
                <c:pt idx="124">
                  <c:v>140.35959944558169</c:v>
                </c:pt>
                <c:pt idx="125">
                  <c:v>139.94379766805849</c:v>
                </c:pt>
                <c:pt idx="126">
                  <c:v>139.50359387848346</c:v>
                </c:pt>
                <c:pt idx="127">
                  <c:v>139.03899568759221</c:v>
                </c:pt>
                <c:pt idx="128">
                  <c:v>138.55001077164613</c:v>
                </c:pt>
                <c:pt idx="129">
                  <c:v>138.03664687593167</c:v>
                </c:pt>
                <c:pt idx="130">
                  <c:v>137.49891181819063</c:v>
                </c:pt>
                <c:pt idx="131">
                  <c:v>136.93681349198005</c:v>
                </c:pt>
                <c:pt idx="132">
                  <c:v>136.35035986995993</c:v>
                </c:pt>
                <c:pt idx="133">
                  <c:v>135.73955900710754</c:v>
                </c:pt>
                <c:pt idx="134">
                  <c:v>135.10441904385723</c:v>
                </c:pt>
                <c:pt idx="135">
                  <c:v>134.44494820916461</c:v>
                </c:pt>
                <c:pt idx="136">
                  <c:v>133.76115482349468</c:v>
                </c:pt>
                <c:pt idx="137">
                  <c:v>133.05304730173296</c:v>
                </c:pt>
                <c:pt idx="138">
                  <c:v>132.32063415601934</c:v>
                </c:pt>
                <c:pt idx="139">
                  <c:v>131.56392399850455</c:v>
                </c:pt>
                <c:pt idx="140">
                  <c:v>130.78292554402893</c:v>
                </c:pt>
                <c:pt idx="141">
                  <c:v>129.97764761272356</c:v>
                </c:pt>
                <c:pt idx="142">
                  <c:v>129.14809913253424</c:v>
                </c:pt>
                <c:pt idx="143">
                  <c:v>128.29428914166823</c:v>
                </c:pt>
                <c:pt idx="144">
                  <c:v>127.4162267909645</c:v>
                </c:pt>
                <c:pt idx="145">
                  <c:v>126.51392134618797</c:v>
                </c:pt>
                <c:pt idx="146">
                  <c:v>125.58738219024839</c:v>
                </c:pt>
                <c:pt idx="147">
                  <c:v>124.63661882534463</c:v>
                </c:pt>
                <c:pt idx="148">
                  <c:v>123.66164087503532</c:v>
                </c:pt>
                <c:pt idx="149">
                  <c:v>122.66245808623671</c:v>
                </c:pt>
                <c:pt idx="150">
                  <c:v>121.6390803311488</c:v>
                </c:pt>
                <c:pt idx="151">
                  <c:v>120.59151760911087</c:v>
                </c:pt>
                <c:pt idx="152">
                  <c:v>119.51978004838742</c:v>
                </c:pt>
                <c:pt idx="153">
                  <c:v>118.42387790788595</c:v>
                </c:pt>
                <c:pt idx="154">
                  <c:v>117.30382157880763</c:v>
                </c:pt>
                <c:pt idx="155">
                  <c:v>116.15962158623215</c:v>
                </c:pt>
                <c:pt idx="156">
                  <c:v>114.99128859063822</c:v>
                </c:pt>
                <c:pt idx="157">
                  <c:v>113.79883338936095</c:v>
                </c:pt>
                <c:pt idx="158">
                  <c:v>112.58226691798743</c:v>
                </c:pt>
                <c:pt idx="159">
                  <c:v>111.34160025169194</c:v>
                </c:pt>
                <c:pt idx="160">
                  <c:v>110.07684460651232</c:v>
                </c:pt>
                <c:pt idx="161">
                  <c:v>108.78801134056854</c:v>
                </c:pt>
                <c:pt idx="162">
                  <c:v>107.47511195522527</c:v>
                </c:pt>
                <c:pt idx="163">
                  <c:v>106.13815809619956</c:v>
                </c:pt>
                <c:pt idx="164">
                  <c:v>104.77716155461513</c:v>
                </c:pt>
                <c:pt idx="165">
                  <c:v>103.39213426800463</c:v>
                </c:pt>
                <c:pt idx="166">
                  <c:v>101.98308832126123</c:v>
                </c:pt>
                <c:pt idx="167">
                  <c:v>100.55003594754102</c:v>
                </c:pt>
                <c:pt idx="168">
                  <c:v>99.092989529117204</c:v>
                </c:pt>
                <c:pt idx="169">
                  <c:v>97.611961598187875</c:v>
                </c:pt>
                <c:pt idx="170">
                  <c:v>96.10696483763833</c:v>
                </c:pt>
                <c:pt idx="171">
                  <c:v>94.57801208175934</c:v>
                </c:pt>
                <c:pt idx="172">
                  <c:v>93.025116316922578</c:v>
                </c:pt>
                <c:pt idx="173">
                  <c:v>91.448290682214491</c:v>
                </c:pt>
                <c:pt idx="174">
                  <c:v>89.847548470029764</c:v>
                </c:pt>
                <c:pt idx="175">
                  <c:v>88.222903126625553</c:v>
                </c:pt>
                <c:pt idx="176">
                  <c:v>86.57436825263774</c:v>
                </c:pt>
                <c:pt idx="177">
                  <c:v>84.901957603560135</c:v>
                </c:pt>
                <c:pt idx="178">
                  <c:v>83.20568509018797</c:v>
                </c:pt>
                <c:pt idx="179">
                  <c:v>81.485564779026518</c:v>
                </c:pt>
                <c:pt idx="180">
                  <c:v>79.741610892666046</c:v>
                </c:pt>
                <c:pt idx="181">
                  <c:v>77.973837810123996</c:v>
                </c:pt>
                <c:pt idx="182">
                  <c:v>76.182260067155511</c:v>
                </c:pt>
                <c:pt idx="183">
                  <c:v>74.366892356533114</c:v>
                </c:pt>
                <c:pt idx="184">
                  <c:v>72.527749528296553</c:v>
                </c:pt>
                <c:pt idx="185">
                  <c:v>70.664846589973763</c:v>
                </c:pt>
                <c:pt idx="186">
                  <c:v>68.778198706773651</c:v>
                </c:pt>
                <c:pt idx="187">
                  <c:v>66.867821201751738</c:v>
                </c:pt>
                <c:pt idx="188">
                  <c:v>64.933729555949384</c:v>
                </c:pt>
                <c:pt idx="189">
                  <c:v>62.975939408507379</c:v>
                </c:pt>
                <c:pt idx="190">
                  <c:v>60.994466556754759</c:v>
                </c:pt>
                <c:pt idx="191">
                  <c:v>58.989326956273473</c:v>
                </c:pt>
                <c:pt idx="192">
                  <c:v>56.960536720939722</c:v>
                </c:pt>
                <c:pt idx="193">
                  <c:v>54.90811212294264</c:v>
                </c:pt>
                <c:pt idx="194">
                  <c:v>52.832069592780975</c:v>
                </c:pt>
                <c:pt idx="195">
                  <c:v>50.732425719238428</c:v>
                </c:pt>
                <c:pt idx="196">
                  <c:v>48.609197249338322</c:v>
                </c:pt>
                <c:pt idx="197">
                  <c:v>46.462401088278156</c:v>
                </c:pt>
                <c:pt idx="198">
                  <c:v>44.292054299344677</c:v>
                </c:pt>
                <c:pt idx="199">
                  <c:v>42.098174103810024</c:v>
                </c:pt>
                <c:pt idx="200">
                  <c:v>39.880777880809489</c:v>
                </c:pt>
                <c:pt idx="201">
                  <c:v>37.639883167201447</c:v>
                </c:pt>
                <c:pt idx="202">
                  <c:v>35.375507657409969</c:v>
                </c:pt>
                <c:pt idx="203">
                  <c:v>33.087669203250606</c:v>
                </c:pt>
                <c:pt idx="204">
                  <c:v>30.776385813739793</c:v>
                </c:pt>
                <c:pt idx="205">
                  <c:v>28.441675654888424</c:v>
                </c:pt>
                <c:pt idx="206">
                  <c:v>26.083557049479968</c:v>
                </c:pt>
                <c:pt idx="207">
                  <c:v>23.702048476833582</c:v>
                </c:pt>
                <c:pt idx="208">
                  <c:v>21.297168572552657</c:v>
                </c:pt>
                <c:pt idx="209">
                  <c:v>18.868936128259179</c:v>
                </c:pt>
                <c:pt idx="210">
                  <c:v>16.417370091314314</c:v>
                </c:pt>
                <c:pt idx="211">
                  <c:v>13.942489564525587</c:v>
                </c:pt>
                <c:pt idx="212">
                  <c:v>11.444313805841009</c:v>
                </c:pt>
                <c:pt idx="213">
                  <c:v>8.9228622280305281</c:v>
                </c:pt>
                <c:pt idx="214">
                  <c:v>6.3781543983551279</c:v>
                </c:pt>
                <c:pt idx="215">
                  <c:v>3.8102100382239081</c:v>
                </c:pt>
                <c:pt idx="216">
                  <c:v>1.2190490228394686</c:v>
                </c:pt>
                <c:pt idx="217">
                  <c:v>-1.3953086191680977</c:v>
                </c:pt>
                <c:pt idx="218">
                  <c:v>-4.0328427061183056</c:v>
                </c:pt>
                <c:pt idx="219">
                  <c:v>-6.6935329036681832</c:v>
                </c:pt>
                <c:pt idx="220">
                  <c:v>-9.3773587252106996</c:v>
                </c:pt>
                <c:pt idx="221">
                  <c:v>-12.084299532283449</c:v>
                </c:pt>
                <c:pt idx="222">
                  <c:v>-14.814334534987331</c:v>
                </c:pt>
                <c:pt idx="223">
                  <c:v>-17.567442792414973</c:v>
                </c:pt>
                <c:pt idx="224">
                  <c:v>-20.343603213088638</c:v>
                </c:pt>
                <c:pt idx="225">
                  <c:v>-23.142794555407413</c:v>
                </c:pt>
                <c:pt idx="226">
                  <c:v>-25.9649954281034</c:v>
                </c:pt>
                <c:pt idx="227">
                  <c:v>-28.81018429070674</c:v>
                </c:pt>
                <c:pt idx="228">
                  <c:v>-31.678339454019202</c:v>
                </c:pt>
                <c:pt idx="229">
                  <c:v>-34.569439080596176</c:v>
                </c:pt>
                <c:pt idx="230">
                  <c:v>-37.483461185236827</c:v>
                </c:pt>
                <c:pt idx="231">
                  <c:v>-40.420383635482253</c:v>
                </c:pt>
                <c:pt idx="232">
                  <c:v>-43.380184152121402</c:v>
                </c:pt>
                <c:pt idx="233">
                  <c:v>-46.362840309704616</c:v>
                </c:pt>
                <c:pt idx="234">
                  <c:v>-49.368329537064604</c:v>
                </c:pt>
                <c:pt idx="235">
                  <c:v>-52.396629117844647</c:v>
                </c:pt>
                <c:pt idx="236">
                  <c:v>-55.447716191033898</c:v>
                </c:pt>
                <c:pt idx="237">
                  <c:v>-58.521567751509586</c:v>
                </c:pt>
                <c:pt idx="238">
                  <c:v>-61.618160650585985</c:v>
                </c:pt>
                <c:pt idx="239">
                  <c:v>-64.737471596569961</c:v>
                </c:pt>
                <c:pt idx="240">
                  <c:v>-67.879477155323002</c:v>
                </c:pt>
                <c:pt idx="241">
                  <c:v>-71.044153750829508</c:v>
                </c:pt>
                <c:pt idx="242">
                  <c:v>-74.231477665771266</c:v>
                </c:pt>
                <c:pt idx="243">
                  <c:v>-77.441425042107909</c:v>
                </c:pt>
                <c:pt idx="244">
                  <c:v>-80.673971881663263</c:v>
                </c:pt>
                <c:pt idx="245">
                  <c:v>-83.929094046717466</c:v>
                </c:pt>
                <c:pt idx="246">
                  <c:v>-87.20676726060465</c:v>
                </c:pt>
                <c:pt idx="247">
                  <c:v>-90.506967108316161</c:v>
                </c:pt>
                <c:pt idx="248">
                  <c:v>-93.829669037109099</c:v>
                </c:pt>
                <c:pt idx="249">
                  <c:v>-97.174848357120155</c:v>
                </c:pt>
                <c:pt idx="250">
                  <c:v>-100.54248024198449</c:v>
                </c:pt>
                <c:pt idx="251">
                  <c:v>-103.93253972945975</c:v>
                </c:pt>
                <c:pt idx="252">
                  <c:v>-107.34500172205482</c:v>
                </c:pt>
                <c:pt idx="253">
                  <c:v>-110.7798409876635</c:v>
                </c:pt>
                <c:pt idx="254">
                  <c:v>-114.23703216020283</c:v>
                </c:pt>
                <c:pt idx="255">
                  <c:v>-117.71654974025591</c:v>
                </c:pt>
                <c:pt idx="256">
                  <c:v>-121.21836809571934</c:v>
                </c:pt>
                <c:pt idx="257">
                  <c:v>-124.74246146245487</c:v>
                </c:pt>
                <c:pt idx="258">
                  <c:v>-128.28880394494544</c:v>
                </c:pt>
                <c:pt idx="259">
                  <c:v>-131.8573695169554</c:v>
                </c:pt>
                <c:pt idx="260">
                  <c:v>-135.4481320221947</c:v>
                </c:pt>
                <c:pt idx="261">
                  <c:v>-139.06106517498716</c:v>
                </c:pt>
                <c:pt idx="262">
                  <c:v>-142.69614256094269</c:v>
                </c:pt>
                <c:pt idx="263">
                  <c:v>-146.35333763763316</c:v>
                </c:pt>
                <c:pt idx="264">
                  <c:v>-150.03262373527213</c:v>
                </c:pt>
                <c:pt idx="265">
                  <c:v>-153.73397405739814</c:v>
                </c:pt>
                <c:pt idx="266">
                  <c:v>-157.45736168156165</c:v>
                </c:pt>
                <c:pt idx="267">
                  <c:v>-161.20275956001532</c:v>
                </c:pt>
                <c:pt idx="268">
                  <c:v>-164.97014052040774</c:v>
                </c:pt>
                <c:pt idx="269">
                  <c:v>-168.7594772664805</c:v>
                </c:pt>
                <c:pt idx="270">
                  <c:v>-172.57074237876841</c:v>
                </c:pt>
                <c:pt idx="271">
                  <c:v>-176.403908315303</c:v>
                </c:pt>
                <c:pt idx="272">
                  <c:v>-180.25894741231889</c:v>
                </c:pt>
                <c:pt idx="273">
                  <c:v>-184.13583188496338</c:v>
                </c:pt>
                <c:pt idx="274">
                  <c:v>-188.03453382800885</c:v>
                </c:pt>
                <c:pt idx="275">
                  <c:v>-191.95502521656798</c:v>
                </c:pt>
                <c:pt idx="276">
                  <c:v>-195.89727790681189</c:v>
                </c:pt>
                <c:pt idx="277">
                  <c:v>-199.86126363669086</c:v>
                </c:pt>
                <c:pt idx="278">
                  <c:v>-203.84695402665776</c:v>
                </c:pt>
                <c:pt idx="279">
                  <c:v>-207.85432058039396</c:v>
                </c:pt>
                <c:pt idx="280">
                  <c:v>-211.88333468553796</c:v>
                </c:pt>
                <c:pt idx="281">
                  <c:v>-215.93396761441622</c:v>
                </c:pt>
                <c:pt idx="282">
                  <c:v>-220.00619052477649</c:v>
                </c:pt>
                <c:pt idx="283">
                  <c:v>-224.09997446052347</c:v>
                </c:pt>
                <c:pt idx="284">
                  <c:v>-228.21529035245661</c:v>
                </c:pt>
                <c:pt idx="285">
                  <c:v>-232.35210901901016</c:v>
                </c:pt>
                <c:pt idx="286">
                  <c:v>-236.51040116699542</c:v>
                </c:pt>
                <c:pt idx="287">
                  <c:v>-240.69013739234489</c:v>
                </c:pt>
                <c:pt idx="288">
                  <c:v>-244.89128818085854</c:v>
                </c:pt>
                <c:pt idx="289">
                  <c:v>-249.1138239089519</c:v>
                </c:pt>
                <c:pt idx="290">
                  <c:v>-253.35771484440619</c:v>
                </c:pt>
                <c:pt idx="291">
                  <c:v>-257.62293114712014</c:v>
                </c:pt>
                <c:pt idx="292">
                  <c:v>-261.90944286986365</c:v>
                </c:pt>
                <c:pt idx="293">
                  <c:v>-266.21721995903306</c:v>
                </c:pt>
                <c:pt idx="294">
                  <c:v>-270.5462322554082</c:v>
                </c:pt>
                <c:pt idx="295">
                  <c:v>-274.89644949491088</c:v>
                </c:pt>
                <c:pt idx="296">
                  <c:v>-279.26784130936517</c:v>
                </c:pt>
                <c:pt idx="297">
                  <c:v>-283.66037722725878</c:v>
                </c:pt>
                <c:pt idx="298">
                  <c:v>-288.07402667450617</c:v>
                </c:pt>
                <c:pt idx="299">
                  <c:v>-292.50875897521303</c:v>
                </c:pt>
                <c:pt idx="300">
                  <c:v>-296.96454335244186</c:v>
                </c:pt>
                <c:pt idx="301">
                  <c:v>-301.4413489289791</c:v>
                </c:pt>
                <c:pt idx="302">
                  <c:v>-305.93914472810314</c:v>
                </c:pt>
                <c:pt idx="303">
                  <c:v>-310.457899674354</c:v>
                </c:pt>
                <c:pt idx="304">
                  <c:v>-314.99758259430342</c:v>
                </c:pt>
                <c:pt idx="305">
                  <c:v>-319.55816221732675</c:v>
                </c:pt>
                <c:pt idx="306">
                  <c:v>-324.13960717637531</c:v>
                </c:pt>
                <c:pt idx="307">
                  <c:v>-328.74188600875004</c:v>
                </c:pt>
                <c:pt idx="308">
                  <c:v>-333.36496715687582</c:v>
                </c:pt>
                <c:pt idx="309">
                  <c:v>-338.00881896907691</c:v>
                </c:pt>
                <c:pt idx="310">
                  <c:v>-342.67340970035298</c:v>
                </c:pt>
                <c:pt idx="311">
                  <c:v>-347.35870751315605</c:v>
                </c:pt>
                <c:pt idx="312">
                  <c:v>-352.0646804781681</c:v>
                </c:pt>
                <c:pt idx="313">
                  <c:v>-356.79129657507934</c:v>
                </c:pt>
                <c:pt idx="314">
                  <c:v>-361.53852369336721</c:v>
                </c:pt>
                <c:pt idx="315">
                  <c:v>-366.3063296330759</c:v>
                </c:pt>
                <c:pt idx="316">
                  <c:v>-371.09468210559623</c:v>
                </c:pt>
                <c:pt idx="317">
                  <c:v>-375.90354873444642</c:v>
                </c:pt>
                <c:pt idx="318">
                  <c:v>-380.73289705605293</c:v>
                </c:pt>
                <c:pt idx="319">
                  <c:v>-385.58269452053196</c:v>
                </c:pt>
                <c:pt idx="320">
                  <c:v>-390.45290849247112</c:v>
                </c:pt>
                <c:pt idx="321">
                  <c:v>-395.34350625171152</c:v>
                </c:pt>
                <c:pt idx="322">
                  <c:v>-400.25445499413013</c:v>
                </c:pt>
                <c:pt idx="323">
                  <c:v>-405.18572183242242</c:v>
                </c:pt>
                <c:pt idx="324">
                  <c:v>-410.13727379688493</c:v>
                </c:pt>
                <c:pt idx="325">
                  <c:v>-415.10907783619842</c:v>
                </c:pt>
                <c:pt idx="326">
                  <c:v>-420.10110081821068</c:v>
                </c:pt>
                <c:pt idx="327">
                  <c:v>-425.11330953071973</c:v>
                </c:pt>
                <c:pt idx="328">
                  <c:v>-430.14567068225682</c:v>
                </c:pt>
                <c:pt idx="329">
                  <c:v>-435.1981509028696</c:v>
                </c:pt>
                <c:pt idx="330">
                  <c:v>-440.27071674490503</c:v>
                </c:pt>
                <c:pt idx="331">
                  <c:v>-445.36333468379235</c:v>
                </c:pt>
                <c:pt idx="332">
                  <c:v>-450.47597111882578</c:v>
                </c:pt>
                <c:pt idx="333">
                  <c:v>-455.60859237394726</c:v>
                </c:pt>
                <c:pt idx="334">
                  <c:v>-460.76116469852866</c:v>
                </c:pt>
                <c:pt idx="335">
                  <c:v>-465.93365426815387</c:v>
                </c:pt>
                <c:pt idx="336">
                  <c:v>-471.1260271854008</c:v>
                </c:pt>
                <c:pt idx="337">
                  <c:v>-476.33824948062272</c:v>
                </c:pt>
                <c:pt idx="338">
                  <c:v>-481.57028711272932</c:v>
                </c:pt>
                <c:pt idx="339">
                  <c:v>-486.82210596996748</c:v>
                </c:pt>
                <c:pt idx="340">
                  <c:v>-492.0936718707016</c:v>
                </c:pt>
                <c:pt idx="341">
                  <c:v>-497.38495056419322</c:v>
                </c:pt>
                <c:pt idx="342">
                  <c:v>-502.69590773138026</c:v>
                </c:pt>
                <c:pt idx="343">
                  <c:v>-508.02650898565582</c:v>
                </c:pt>
                <c:pt idx="344">
                  <c:v>-513.37671987364615</c:v>
                </c:pt>
                <c:pt idx="345">
                  <c:v>-518.74650587598819</c:v>
                </c:pt>
                <c:pt idx="346">
                  <c:v>-524.13583240810635</c:v>
                </c:pt>
                <c:pt idx="347">
                  <c:v>-529.54466482098849</c:v>
                </c:pt>
                <c:pt idx="348">
                  <c:v>-534.97296840196157</c:v>
                </c:pt>
                <c:pt idx="349">
                  <c:v>-540.42070837546589</c:v>
                </c:pt>
                <c:pt idx="350">
                  <c:v>-545.88784990382908</c:v>
                </c:pt>
                <c:pt idx="351">
                  <c:v>-551.37435808803912</c:v>
                </c:pt>
                <c:pt idx="352">
                  <c:v>-556.8801979685162</c:v>
                </c:pt>
                <c:pt idx="353">
                  <c:v>-562.40533452588409</c:v>
                </c:pt>
                <c:pt idx="354">
                  <c:v>-567.94973268174033</c:v>
                </c:pt>
                <c:pt idx="355">
                  <c:v>-573.51335729942548</c:v>
                </c:pt>
                <c:pt idx="356">
                  <c:v>-579.09617318479127</c:v>
                </c:pt>
                <c:pt idx="357">
                  <c:v>-584.69814508696811</c:v>
                </c:pt>
                <c:pt idx="358">
                  <c:v>-590.31923769913112</c:v>
                </c:pt>
                <c:pt idx="359">
                  <c:v>-595.95941565926512</c:v>
                </c:pt>
                <c:pt idx="360">
                  <c:v>-601.61864355092871</c:v>
                </c:pt>
                <c:pt idx="361">
                  <c:v>-607.29688590401702</c:v>
                </c:pt>
                <c:pt idx="362">
                  <c:v>-612.99410719552327</c:v>
                </c:pt>
                <c:pt idx="363">
                  <c:v>-618.71027185029925</c:v>
                </c:pt>
                <c:pt idx="364">
                  <c:v>-624.44534424181427</c:v>
                </c:pt>
                <c:pt idx="365">
                  <c:v>-630.19928869291311</c:v>
                </c:pt>
                <c:pt idx="366">
                  <c:v>-635.97206947657264</c:v>
                </c:pt>
                <c:pt idx="367">
                  <c:v>-641.76365081665676</c:v>
                </c:pt>
                <c:pt idx="368">
                  <c:v>-647.57399688867065</c:v>
                </c:pt>
                <c:pt idx="369">
                  <c:v>-653.40307182051288</c:v>
                </c:pt>
                <c:pt idx="370">
                  <c:v>-659.25083969322634</c:v>
                </c:pt>
                <c:pt idx="371">
                  <c:v>-665.11726454174811</c:v>
                </c:pt>
                <c:pt idx="372">
                  <c:v>-671.00231035565741</c:v>
                </c:pt>
                <c:pt idx="373">
                  <c:v>-676.90594107992206</c:v>
                </c:pt>
                <c:pt idx="374">
                  <c:v>-682.82812061564357</c:v>
                </c:pt>
                <c:pt idx="375">
                  <c:v>-688.76881282080069</c:v>
                </c:pt>
                <c:pt idx="376">
                  <c:v>-694.72798151099119</c:v>
                </c:pt>
                <c:pt idx="377">
                  <c:v>-700.70559046017229</c:v>
                </c:pt>
                <c:pt idx="378">
                  <c:v>-706.70160340139898</c:v>
                </c:pt>
                <c:pt idx="379">
                  <c:v>-712.71598402756126</c:v>
                </c:pt>
                <c:pt idx="380">
                  <c:v>-718.74869599211934</c:v>
                </c:pt>
                <c:pt idx="381">
                  <c:v>-724.79970290983715</c:v>
                </c:pt>
                <c:pt idx="382">
                  <c:v>-730.86896835751406</c:v>
                </c:pt>
                <c:pt idx="383">
                  <c:v>-736.95645587471495</c:v>
                </c:pt>
                <c:pt idx="384">
                  <c:v>-743.0621289644987</c:v>
                </c:pt>
                <c:pt idx="385">
                  <c:v>-749.18595109414412</c:v>
                </c:pt>
                <c:pt idx="386">
                  <c:v>-755.32788569587512</c:v>
                </c:pt>
                <c:pt idx="387">
                  <c:v>-761.4878961675829</c:v>
                </c:pt>
                <c:pt idx="388">
                  <c:v>-767.66594587354712</c:v>
                </c:pt>
                <c:pt idx="389">
                  <c:v>-773.86199814515476</c:v>
                </c:pt>
                <c:pt idx="390">
                  <c:v>-780.07601628161683</c:v>
                </c:pt>
                <c:pt idx="391">
                  <c:v>-786.30796355068389</c:v>
                </c:pt>
                <c:pt idx="392">
                  <c:v>-792.55780318935865</c:v>
                </c:pt>
                <c:pt idx="393">
                  <c:v>-798.82549840460729</c:v>
                </c:pt>
                <c:pt idx="394">
                  <c:v>-805.11101237406831</c:v>
                </c:pt>
                <c:pt idx="395">
                  <c:v>-811.41430824675967</c:v>
                </c:pt>
                <c:pt idx="396">
                  <c:v>-817.73534914378354</c:v>
                </c:pt>
                <c:pt idx="397">
                  <c:v>-824.0740981590294</c:v>
                </c:pt>
                <c:pt idx="398">
                  <c:v>-830.43051835987455</c:v>
                </c:pt>
                <c:pt idx="399">
                  <c:v>-836.80457278788265</c:v>
                </c:pt>
                <c:pt idx="400">
                  <c:v>-843.19622445950029</c:v>
                </c:pt>
                <c:pt idx="401">
                  <c:v>-849.60543636675118</c:v>
                </c:pt>
                <c:pt idx="402">
                  <c:v>-856.0321714779285</c:v>
                </c:pt>
                <c:pt idx="403">
                  <c:v>-862.47639273828452</c:v>
                </c:pt>
                <c:pt idx="404">
                  <c:v>-868.93806307071839</c:v>
                </c:pt>
                <c:pt idx="405">
                  <c:v>-875.41714537646135</c:v>
                </c:pt>
                <c:pt idx="406">
                  <c:v>-881.91360253576011</c:v>
                </c:pt>
                <c:pt idx="407">
                  <c:v>-888.42739740855779</c:v>
                </c:pt>
                <c:pt idx="408">
                  <c:v>-894.95849283517214</c:v>
                </c:pt>
                <c:pt idx="409">
                  <c:v>-901.5068516369721</c:v>
                </c:pt>
                <c:pt idx="410">
                  <c:v>-908.07243661705172</c:v>
                </c:pt>
                <c:pt idx="411">
                  <c:v>-914.65521056090165</c:v>
                </c:pt>
                <c:pt idx="412">
                  <c:v>-921.25513623707809</c:v>
                </c:pt>
                <c:pt idx="413">
                  <c:v>-927.87217639787013</c:v>
                </c:pt>
                <c:pt idx="414">
                  <c:v>-934.5062937799637</c:v>
                </c:pt>
                <c:pt idx="415">
                  <c:v>-941.15745110510375</c:v>
                </c:pt>
                <c:pt idx="416">
                  <c:v>-947.82561108075379</c:v>
                </c:pt>
                <c:pt idx="417">
                  <c:v>-954.5107364007531</c:v>
                </c:pt>
                <c:pt idx="418">
                  <c:v>-961.21278974597112</c:v>
                </c:pt>
                <c:pt idx="419">
                  <c:v>-967.93173378495976</c:v>
                </c:pt>
                <c:pt idx="420">
                  <c:v>-974.66753117460314</c:v>
                </c:pt>
                <c:pt idx="421">
                  <c:v>-981.42014456076458</c:v>
                </c:pt>
                <c:pt idx="422">
                  <c:v>-988.18953657893121</c:v>
                </c:pt>
                <c:pt idx="423">
                  <c:v>-994.97566985485628</c:v>
                </c:pt>
                <c:pt idx="424">
                  <c:v>-1001.7785070051985</c:v>
                </c:pt>
                <c:pt idx="425">
                  <c:v>-1008.5980106381591</c:v>
                </c:pt>
                <c:pt idx="426">
                  <c:v>-1015.4341433541158</c:v>
                </c:pt>
                <c:pt idx="427">
                  <c:v>-1022.2868677462554</c:v>
                </c:pt>
                <c:pt idx="428">
                  <c:v>-1029.1561464012025</c:v>
                </c:pt>
                <c:pt idx="429">
                  <c:v>-1036.0419418996455</c:v>
                </c:pt>
                <c:pt idx="430">
                  <c:v>-1042.9442168169614</c:v>
                </c:pt>
                <c:pt idx="431">
                  <c:v>-1049.8629337238372</c:v>
                </c:pt>
                <c:pt idx="432">
                  <c:v>-1056.7980551868873</c:v>
                </c:pt>
                <c:pt idx="433">
                  <c:v>-1063.7495437692705</c:v>
                </c:pt>
                <c:pt idx="434">
                  <c:v>-1070.7173620313033</c:v>
                </c:pt>
                <c:pt idx="435">
                  <c:v>-1077.7014725310696</c:v>
                </c:pt>
                <c:pt idx="436">
                  <c:v>-1084.7018378250295</c:v>
                </c:pt>
                <c:pt idx="437">
                  <c:v>-1091.7184204686241</c:v>
                </c:pt>
                <c:pt idx="438">
                  <c:v>-1098.7511830168778</c:v>
                </c:pt>
                <c:pt idx="439">
                  <c:v>-1105.8000880249983</c:v>
                </c:pt>
                <c:pt idx="440">
                  <c:v>-1112.8650980489729</c:v>
                </c:pt>
                <c:pt idx="441">
                  <c:v>-1119.9461756461635</c:v>
                </c:pt>
                <c:pt idx="442">
                  <c:v>-1127.0432833758978</c:v>
                </c:pt>
                <c:pt idx="443">
                  <c:v>-1134.1563838000575</c:v>
                </c:pt>
                <c:pt idx="444">
                  <c:v>-1141.2854394836647</c:v>
                </c:pt>
                <c:pt idx="445">
                  <c:v>-1148.4304129954648</c:v>
                </c:pt>
                <c:pt idx="446">
                  <c:v>-1155.5912669085067</c:v>
                </c:pt>
                <c:pt idx="447">
                  <c:v>-1162.7679638007201</c:v>
                </c:pt>
                <c:pt idx="448">
                  <c:v>-1169.9604662554907</c:v>
                </c:pt>
                <c:pt idx="449">
                  <c:v>-1177.1687368622315</c:v>
                </c:pt>
                <c:pt idx="450">
                  <c:v>-1184.3927382169518</c:v>
                </c:pt>
                <c:pt idx="451">
                  <c:v>-1191.6324329228237</c:v>
                </c:pt>
                <c:pt idx="452">
                  <c:v>-1198.8877835907451</c:v>
                </c:pt>
                <c:pt idx="453">
                  <c:v>-1206.1587528399002</c:v>
                </c:pt>
                <c:pt idx="454">
                  <c:v>-1213.445303298317</c:v>
                </c:pt>
                <c:pt idx="455">
                  <c:v>-1220.7473976034219</c:v>
                </c:pt>
                <c:pt idx="456">
                  <c:v>-1228.0649984025918</c:v>
                </c:pt>
                <c:pt idx="457">
                  <c:v>-1235.3980683537029</c:v>
                </c:pt>
                <c:pt idx="458">
                  <c:v>-1242.7465701256767</c:v>
                </c:pt>
                <c:pt idx="459">
                  <c:v>-1250.1104663990229</c:v>
                </c:pt>
                <c:pt idx="460">
                  <c:v>-1257.4897198663803</c:v>
                </c:pt>
                <c:pt idx="461">
                  <c:v>-1264.8842932330533</c:v>
                </c:pt>
                <c:pt idx="462">
                  <c:v>-1272.2941492175471</c:v>
                </c:pt>
                <c:pt idx="463">
                  <c:v>-1279.7192505520984</c:v>
                </c:pt>
                <c:pt idx="464">
                  <c:v>-1287.1595599832044</c:v>
                </c:pt>
                <c:pt idx="465">
                  <c:v>-1294.6150402721489</c:v>
                </c:pt>
                <c:pt idx="466">
                  <c:v>-1302.0856541955238</c:v>
                </c:pt>
                <c:pt idx="467">
                  <c:v>-1309.5713645457502</c:v>
                </c:pt>
                <c:pt idx="468">
                  <c:v>-1317.0721341315941</c:v>
                </c:pt>
                <c:pt idx="469">
                  <c:v>-1324.587925778681</c:v>
                </c:pt>
                <c:pt idx="470">
                  <c:v>-1332.1187023300065</c:v>
                </c:pt>
                <c:pt idx="471">
                  <c:v>-1339.6644266464448</c:v>
                </c:pt>
                <c:pt idx="472">
                  <c:v>-1347.2250616072527</c:v>
                </c:pt>
                <c:pt idx="473">
                  <c:v>-1354.8005701105724</c:v>
                </c:pt>
                <c:pt idx="474">
                  <c:v>-1362.3909150739305</c:v>
                </c:pt>
                <c:pt idx="475">
                  <c:v>-1369.9960594347342</c:v>
                </c:pt>
                <c:pt idx="476">
                  <c:v>-1377.6159661507643</c:v>
                </c:pt>
                <c:pt idx="477">
                  <c:v>-1385.2505982006653</c:v>
                </c:pt>
                <c:pt idx="478">
                  <c:v>-1392.8999185844325</c:v>
                </c:pt>
                <c:pt idx="479">
                  <c:v>-1400.5638903238969</c:v>
                </c:pt>
                <c:pt idx="480">
                  <c:v>-1408.2424764632058</c:v>
                </c:pt>
                <c:pt idx="481">
                  <c:v>-1415.9356400693014</c:v>
                </c:pt>
                <c:pt idx="482">
                  <c:v>-1423.6433442323957</c:v>
                </c:pt>
                <c:pt idx="483">
                  <c:v>-1431.3655520664436</c:v>
                </c:pt>
                <c:pt idx="484">
                  <c:v>-1439.1022267096112</c:v>
                </c:pt>
                <c:pt idx="485">
                  <c:v>-1446.8533313247433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7584"/>
        <c:axId val="124156800"/>
      </c:scatterChart>
      <c:valAx>
        <c:axId val="1241575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Horizontal Distance Traveled</a:t>
                </a:r>
              </a:p>
            </c:rich>
          </c:tx>
          <c:layout>
            <c:manualLayout>
              <c:xMode val="edge"/>
              <c:yMode val="edge"/>
              <c:x val="0.40162017510049008"/>
              <c:y val="0.90269778018638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56800"/>
        <c:crosses val="autoZero"/>
        <c:crossBetween val="midCat"/>
      </c:valAx>
      <c:valAx>
        <c:axId val="1241568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</a:t>
                </a:r>
              </a:p>
            </c:rich>
          </c:tx>
          <c:layout>
            <c:manualLayout>
              <c:xMode val="edge"/>
              <c:yMode val="edge"/>
              <c:x val="3.9157917760279964E-2"/>
              <c:y val="0.45663700574013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575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Scroll" dx="19" fmlaLink="C6" max="1600" min="800" page="10" val="998"/>
</file>

<file path=xl/ctrlProps/ctrlProp2.xml><?xml version="1.0" encoding="utf-8"?>
<formControlPr xmlns="http://schemas.microsoft.com/office/spreadsheetml/2009/9/main" objectType="Scroll" dx="19" fmlaLink="B13" inc="5" max="5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38100</xdr:rowOff>
    </xdr:from>
    <xdr:to>
      <xdr:col>19</xdr:col>
      <xdr:colOff>114300</xdr:colOff>
      <xdr:row>29</xdr:row>
      <xdr:rowOff>95250</xdr:rowOff>
    </xdr:to>
    <xdr:graphicFrame macro="">
      <xdr:nvGraphicFramePr>
        <xdr:cNvPr id="10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3</xdr:row>
          <xdr:rowOff>9525</xdr:rowOff>
        </xdr:from>
        <xdr:to>
          <xdr:col>5</xdr:col>
          <xdr:colOff>381000</xdr:colOff>
          <xdr:row>12</xdr:row>
          <xdr:rowOff>9525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3</xdr:row>
          <xdr:rowOff>9525</xdr:rowOff>
        </xdr:from>
        <xdr:to>
          <xdr:col>6</xdr:col>
          <xdr:colOff>390525</xdr:colOff>
          <xdr:row>12</xdr:row>
          <xdr:rowOff>9525</xdr:rowOff>
        </xdr:to>
        <xdr:sp macro="" textlink="">
          <xdr:nvSpPr>
            <xdr:cNvPr id="1036" name="Scroll Bar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0"/>
  <sheetViews>
    <sheetView tabSelected="1" workbookViewId="0">
      <selection activeCell="V19" sqref="V19"/>
    </sheetView>
  </sheetViews>
  <sheetFormatPr defaultColWidth="8.85546875" defaultRowHeight="12.75" x14ac:dyDescent="0.2"/>
  <cols>
    <col min="2" max="2" width="10.7109375" bestFit="1" customWidth="1"/>
    <col min="5" max="5" width="12" bestFit="1" customWidth="1"/>
    <col min="6" max="6" width="9" bestFit="1" customWidth="1"/>
    <col min="9" max="9" width="12.140625" bestFit="1" customWidth="1"/>
  </cols>
  <sheetData>
    <row r="1" spans="1:23" ht="20.25" x14ac:dyDescent="0.3">
      <c r="A1" s="4" t="s">
        <v>15</v>
      </c>
      <c r="B1" s="4"/>
      <c r="C1" s="4"/>
      <c r="D1" s="4"/>
      <c r="E1" s="4"/>
    </row>
    <row r="2" spans="1:23" x14ac:dyDescent="0.2">
      <c r="A2" s="6"/>
    </row>
    <row r="3" spans="1:23" s="5" customFormat="1" x14ac:dyDescent="0.2">
      <c r="A3" s="5" t="s">
        <v>33</v>
      </c>
      <c r="F3" s="5" t="s">
        <v>29</v>
      </c>
      <c r="G3" s="5" t="s">
        <v>31</v>
      </c>
      <c r="H3" s="5" t="s">
        <v>32</v>
      </c>
    </row>
    <row r="4" spans="1:23" s="5" customFormat="1" x14ac:dyDescent="0.2">
      <c r="A4" s="5" t="s">
        <v>13</v>
      </c>
      <c r="H4" s="5">
        <v>0</v>
      </c>
    </row>
    <row r="5" spans="1:23" x14ac:dyDescent="0.2">
      <c r="A5" s="2" t="s">
        <v>11</v>
      </c>
      <c r="B5" s="3">
        <f>IF(D6=0,65,126)</f>
        <v>65</v>
      </c>
      <c r="C5" s="1" t="s">
        <v>16</v>
      </c>
      <c r="D5" s="5" t="s">
        <v>30</v>
      </c>
      <c r="E5" s="1" t="s">
        <v>24</v>
      </c>
      <c r="U5" s="9" t="s">
        <v>36</v>
      </c>
      <c r="V5" s="9" t="s">
        <v>37</v>
      </c>
      <c r="W5" s="9" t="s">
        <v>38</v>
      </c>
    </row>
    <row r="6" spans="1:23" ht="15.75" x14ac:dyDescent="0.25">
      <c r="A6" s="2" t="s">
        <v>10</v>
      </c>
      <c r="B6" s="3">
        <f>C6/17.77778</f>
        <v>56.137492982813377</v>
      </c>
      <c r="C6" s="13">
        <v>998</v>
      </c>
      <c r="D6" s="10">
        <v>0</v>
      </c>
      <c r="E6" s="11">
        <v>1.7</v>
      </c>
      <c r="U6" s="9" t="s">
        <v>24</v>
      </c>
      <c r="V6">
        <v>1.7</v>
      </c>
      <c r="W6">
        <v>1.7</v>
      </c>
    </row>
    <row r="7" spans="1:23" x14ac:dyDescent="0.2">
      <c r="A7" s="2" t="s">
        <v>0</v>
      </c>
      <c r="B7" s="3">
        <v>9.81</v>
      </c>
      <c r="U7" s="9" t="s">
        <v>34</v>
      </c>
      <c r="V7">
        <v>2.5000000000000001E-2</v>
      </c>
      <c r="W7">
        <v>2.5000000000000001E-2</v>
      </c>
    </row>
    <row r="8" spans="1:23" x14ac:dyDescent="0.2">
      <c r="A8" s="2" t="s">
        <v>1</v>
      </c>
      <c r="B8" s="3">
        <f>v*COS(theta*PI()/180)</f>
        <v>36.218120216645772</v>
      </c>
      <c r="D8" s="5" t="s">
        <v>34</v>
      </c>
      <c r="E8" s="5" t="s">
        <v>28</v>
      </c>
      <c r="U8" s="9" t="s">
        <v>26</v>
      </c>
      <c r="V8">
        <v>0.24</v>
      </c>
      <c r="W8">
        <v>0.24</v>
      </c>
    </row>
    <row r="9" spans="1:23" ht="15.75" x14ac:dyDescent="0.25">
      <c r="A9" s="2" t="s">
        <v>2</v>
      </c>
      <c r="B9" s="3">
        <f>v*SIN(theta*PI()/180)</f>
        <v>53.97451035417177</v>
      </c>
      <c r="D9" s="10">
        <f>IF(D6=0,0.025,0.025)</f>
        <v>2.5000000000000001E-2</v>
      </c>
      <c r="E9">
        <f>E11*D11*C11/2</f>
        <v>2.8274333882308137E-4</v>
      </c>
    </row>
    <row r="10" spans="1:23" x14ac:dyDescent="0.2">
      <c r="A10" s="2" t="s">
        <v>3</v>
      </c>
      <c r="B10" s="3">
        <v>0.05</v>
      </c>
      <c r="C10" s="5" t="s">
        <v>25</v>
      </c>
      <c r="D10" s="5" t="s">
        <v>26</v>
      </c>
      <c r="E10" s="5" t="s">
        <v>27</v>
      </c>
    </row>
    <row r="11" spans="1:23" ht="15.75" x14ac:dyDescent="0.25">
      <c r="A11" s="2" t="s">
        <v>9</v>
      </c>
      <c r="B11" s="12">
        <f>IF(E500=E499, E500,"still in air")</f>
        <v>375.42065121961076</v>
      </c>
      <c r="C11">
        <f>(PI()*(D9*2)^2)/4</f>
        <v>1.9634954084936209E-3</v>
      </c>
      <c r="D11" s="9">
        <v>0.24</v>
      </c>
      <c r="E11">
        <v>1.2</v>
      </c>
    </row>
    <row r="12" spans="1:23" x14ac:dyDescent="0.2">
      <c r="A12" s="2" t="s">
        <v>14</v>
      </c>
      <c r="B12" s="3">
        <f>E9/E6</f>
        <v>1.663196110724008E-4</v>
      </c>
      <c r="E12" s="3"/>
    </row>
    <row r="13" spans="1:23" x14ac:dyDescent="0.2">
      <c r="A13" s="2" t="s">
        <v>17</v>
      </c>
      <c r="B13" s="8">
        <v>0</v>
      </c>
      <c r="W13">
        <f>0.25*17.77778</f>
        <v>4.444445</v>
      </c>
    </row>
    <row r="14" spans="1:23" x14ac:dyDescent="0.2">
      <c r="A14" s="1" t="s">
        <v>4</v>
      </c>
      <c r="B14" s="1" t="s">
        <v>5</v>
      </c>
      <c r="C14" s="1" t="s">
        <v>6</v>
      </c>
      <c r="D14" s="1" t="s">
        <v>12</v>
      </c>
      <c r="E14" s="1" t="s">
        <v>7</v>
      </c>
      <c r="F14" s="1" t="s">
        <v>8</v>
      </c>
    </row>
    <row r="15" spans="1:23" x14ac:dyDescent="0.2">
      <c r="A15">
        <v>0</v>
      </c>
      <c r="B15">
        <f>v_x_init</f>
        <v>36.218120216645772</v>
      </c>
      <c r="C15">
        <f>v_y_init</f>
        <v>53.97451035417177</v>
      </c>
      <c r="D15">
        <f>SQRT(B15*B15+C15*C15)</f>
        <v>65</v>
      </c>
      <c r="E15">
        <v>0</v>
      </c>
      <c r="F15">
        <f>B13</f>
        <v>0</v>
      </c>
    </row>
    <row r="16" spans="1:23" x14ac:dyDescent="0.2">
      <c r="A16">
        <f>A15+delta_t</f>
        <v>0.05</v>
      </c>
      <c r="B16">
        <f>+B15 - b*B15*D15*delta_t</f>
        <v>36.198542919724105</v>
      </c>
      <c r="C16">
        <f>C15-g*delta_t - b*C15*D15*delta_t</f>
        <v>53.454835040569506</v>
      </c>
      <c r="D16">
        <f t="shared" ref="D16:D79" si="0">SQRT(B16*B16+C16*C16)</f>
        <v>64.558143550799272</v>
      </c>
      <c r="E16">
        <f t="shared" ref="E16:E79" si="1">IF(F15+0.5*(C15+C16)*delta_t&gt;0,E15+0.5*(B15+B16)*delta_t,E15)</f>
        <v>1.810416578409247</v>
      </c>
      <c r="F16">
        <f t="shared" ref="F16:F79" si="2">IF(G15+0.5*(D15+D16)*delta_t&gt;0,F15+0.5*(C15+C16)*delta_t,F15)</f>
        <v>2.6857336348685319</v>
      </c>
    </row>
    <row r="17" spans="1:6" x14ac:dyDescent="0.2">
      <c r="A17">
        <f t="shared" ref="A17:A80" si="3">A16+delta_t</f>
        <v>0.1</v>
      </c>
      <c r="B17">
        <f t="shared" ref="B17:B80" si="4">+B16 - b*B16*D16*delta_t</f>
        <v>36.179109215536705</v>
      </c>
      <c r="C17">
        <f t="shared" ref="C17:C80" si="5">C16-g*delta_t - b*C16*D16*delta_t</f>
        <v>52.935637049772794</v>
      </c>
      <c r="D17">
        <f t="shared" si="0"/>
        <v>64.117935193633699</v>
      </c>
      <c r="E17">
        <f t="shared" si="1"/>
        <v>3.6198578817907672</v>
      </c>
      <c r="F17">
        <f t="shared" si="2"/>
        <v>5.3454954371270897</v>
      </c>
    </row>
    <row r="18" spans="1:6" x14ac:dyDescent="0.2">
      <c r="A18">
        <f t="shared" si="3"/>
        <v>0.15000000000000002</v>
      </c>
      <c r="B18">
        <f t="shared" si="4"/>
        <v>36.159818387796193</v>
      </c>
      <c r="C18">
        <f t="shared" si="5"/>
        <v>52.41691158270622</v>
      </c>
      <c r="D18">
        <f t="shared" si="0"/>
        <v>63.679392943931596</v>
      </c>
      <c r="E18">
        <f t="shared" si="1"/>
        <v>5.4283310718740898</v>
      </c>
      <c r="F18">
        <f t="shared" si="2"/>
        <v>7.9793091529390647</v>
      </c>
    </row>
    <row r="19" spans="1:6" x14ac:dyDescent="0.2">
      <c r="A19">
        <f t="shared" si="3"/>
        <v>0.2</v>
      </c>
      <c r="B19">
        <f t="shared" si="4"/>
        <v>36.140669717553223</v>
      </c>
      <c r="C19">
        <f t="shared" si="5"/>
        <v>51.898653861572562</v>
      </c>
      <c r="D19">
        <f t="shared" si="0"/>
        <v>63.242535371983543</v>
      </c>
      <c r="E19">
        <f t="shared" si="1"/>
        <v>7.2358432745078254</v>
      </c>
      <c r="F19">
        <f t="shared" si="2"/>
        <v>10.587198289046034</v>
      </c>
    </row>
    <row r="20" spans="1:6" x14ac:dyDescent="0.2">
      <c r="A20">
        <f t="shared" si="3"/>
        <v>0.25</v>
      </c>
      <c r="B20">
        <f t="shared" si="4"/>
        <v>36.121662483020344</v>
      </c>
      <c r="C20">
        <f t="shared" si="5"/>
        <v>51.38085912980371</v>
      </c>
      <c r="D20">
        <f t="shared" si="0"/>
        <v>62.807381615969092</v>
      </c>
      <c r="E20">
        <f t="shared" si="1"/>
        <v>9.0424015795221653</v>
      </c>
      <c r="F20">
        <f t="shared" si="2"/>
        <v>13.169186113830442</v>
      </c>
    </row>
    <row r="21" spans="1:6" x14ac:dyDescent="0.2">
      <c r="A21">
        <f t="shared" si="3"/>
        <v>0.3</v>
      </c>
      <c r="B21">
        <f t="shared" si="4"/>
        <v>36.102795959392395</v>
      </c>
      <c r="C21">
        <f t="shared" si="5"/>
        <v>50.863522652018325</v>
      </c>
      <c r="D21">
        <f t="shared" si="0"/>
        <v>62.373951395257144</v>
      </c>
      <c r="E21">
        <f t="shared" si="1"/>
        <v>10.848013040582483</v>
      </c>
      <c r="F21">
        <f t="shared" si="2"/>
        <v>15.725295658375993</v>
      </c>
    </row>
    <row r="22" spans="1:6" x14ac:dyDescent="0.2">
      <c r="A22">
        <f t="shared" si="3"/>
        <v>0.35</v>
      </c>
      <c r="B22">
        <f t="shared" si="4"/>
        <v>36.084069418663191</v>
      </c>
      <c r="C22">
        <f t="shared" si="5"/>
        <v>50.346639713986463</v>
      </c>
      <c r="D22">
        <f t="shared" si="0"/>
        <v>61.942265023979083</v>
      </c>
      <c r="E22">
        <f t="shared" si="1"/>
        <v>12.652684675033873</v>
      </c>
      <c r="F22">
        <f t="shared" si="2"/>
        <v>18.255549717526112</v>
      </c>
    </row>
    <row r="23" spans="1:6" x14ac:dyDescent="0.2">
      <c r="A23">
        <f t="shared" si="3"/>
        <v>0.39999999999999997</v>
      </c>
      <c r="B23">
        <f t="shared" si="4"/>
        <v>36.065482129438585</v>
      </c>
      <c r="C23">
        <f t="shared" si="5"/>
        <v>49.830205622601333</v>
      </c>
      <c r="D23">
        <f t="shared" si="0"/>
        <v>61.512343424873542</v>
      </c>
      <c r="E23">
        <f t="shared" si="1"/>
        <v>14.456423463736417</v>
      </c>
      <c r="F23">
        <f t="shared" si="2"/>
        <v>20.759970850940807</v>
      </c>
    </row>
    <row r="24" spans="1:6" x14ac:dyDescent="0.2">
      <c r="A24">
        <f t="shared" si="3"/>
        <v>0.44999999999999996</v>
      </c>
      <c r="B24">
        <f t="shared" si="4"/>
        <v>36.047033356745686</v>
      </c>
      <c r="C24">
        <f t="shared" si="5"/>
        <v>49.314215705858437</v>
      </c>
      <c r="D24">
        <f t="shared" si="0"/>
        <v>61.08420814340046</v>
      </c>
      <c r="E24">
        <f t="shared" si="1"/>
        <v>16.259236350891022</v>
      </c>
      <c r="F24">
        <f t="shared" si="2"/>
        <v>23.238581384152301</v>
      </c>
    </row>
    <row r="25" spans="1:6" x14ac:dyDescent="0.2">
      <c r="A25">
        <f t="shared" si="3"/>
        <v>0.49999999999999994</v>
      </c>
      <c r="B25">
        <f t="shared" si="4"/>
        <v>36.028722361838263</v>
      </c>
      <c r="C25">
        <f t="shared" si="5"/>
        <v>48.798665312842267</v>
      </c>
      <c r="D25">
        <f t="shared" si="0"/>
        <v>60.657881362121607</v>
      </c>
      <c r="E25">
        <f t="shared" si="1"/>
        <v>18.061130243855622</v>
      </c>
      <c r="F25">
        <f t="shared" si="2"/>
        <v>25.69140340961982</v>
      </c>
    </row>
    <row r="26" spans="1:6" x14ac:dyDescent="0.2">
      <c r="A26">
        <f t="shared" si="3"/>
        <v>0.54999999999999993</v>
      </c>
      <c r="B26">
        <f t="shared" si="4"/>
        <v>36.0105484019982</v>
      </c>
      <c r="C26">
        <f t="shared" si="5"/>
        <v>48.283549813720832</v>
      </c>
      <c r="D26">
        <f t="shared" si="0"/>
        <v>60.233385915343625</v>
      </c>
      <c r="E26">
        <f t="shared" si="1"/>
        <v>19.862112012951535</v>
      </c>
      <c r="F26">
        <f t="shared" si="2"/>
        <v>28.118458787783897</v>
      </c>
    </row>
    <row r="27" spans="1:6" x14ac:dyDescent="0.2">
      <c r="A27">
        <f t="shared" si="3"/>
        <v>0.6</v>
      </c>
      <c r="B27">
        <f t="shared" si="4"/>
        <v>35.992510730332938</v>
      </c>
      <c r="C27">
        <f t="shared" si="5"/>
        <v>47.768864599748227</v>
      </c>
      <c r="D27">
        <f t="shared" si="0"/>
        <v>59.81074530401883</v>
      </c>
      <c r="E27">
        <f t="shared" si="1"/>
        <v>21.662188491259812</v>
      </c>
      <c r="F27">
        <f t="shared" si="2"/>
        <v>30.519769148120623</v>
      </c>
    </row>
    <row r="28" spans="1:6" x14ac:dyDescent="0.2">
      <c r="A28">
        <f t="shared" si="3"/>
        <v>0.65</v>
      </c>
      <c r="B28">
        <f t="shared" si="4"/>
        <v>35.974608595568846</v>
      </c>
      <c r="C28">
        <f t="shared" si="5"/>
        <v>47.2546050832755</v>
      </c>
      <c r="D28">
        <f t="shared" si="0"/>
        <v>59.389983710897774</v>
      </c>
      <c r="E28">
        <f t="shared" si="1"/>
        <v>23.461366474407356</v>
      </c>
      <c r="F28">
        <f t="shared" si="2"/>
        <v>32.895355890196214</v>
      </c>
    </row>
    <row r="29" spans="1:6" x14ac:dyDescent="0.2">
      <c r="A29">
        <f t="shared" si="3"/>
        <v>0.70000000000000007</v>
      </c>
      <c r="B29">
        <f t="shared" si="4"/>
        <v>35.956841241840429</v>
      </c>
      <c r="C29">
        <f t="shared" si="5"/>
        <v>46.740766697770049</v>
      </c>
      <c r="D29">
        <f t="shared" si="0"/>
        <v>58.971126015926522</v>
      </c>
      <c r="E29">
        <f t="shared" si="1"/>
        <v>25.259652720342586</v>
      </c>
      <c r="F29">
        <f t="shared" si="2"/>
        <v>35.245240184722356</v>
      </c>
    </row>
    <row r="30" spans="1:6" x14ac:dyDescent="0.2">
      <c r="A30">
        <f t="shared" si="3"/>
        <v>0.75000000000000011</v>
      </c>
      <c r="B30">
        <f t="shared" si="4"/>
        <v>35.939207908475318</v>
      </c>
      <c r="C30">
        <f t="shared" si="5"/>
        <v>46.227344897843878</v>
      </c>
      <c r="D30">
        <f t="shared" si="0"/>
        <v>58.554197811880471</v>
      </c>
      <c r="E30">
        <f t="shared" si="1"/>
        <v>27.057053949100482</v>
      </c>
      <c r="F30">
        <f t="shared" si="2"/>
        <v>37.569442974612706</v>
      </c>
    </row>
    <row r="31" spans="1:6" x14ac:dyDescent="0.2">
      <c r="A31">
        <f t="shared" si="3"/>
        <v>0.80000000000000016</v>
      </c>
      <c r="B31">
        <f t="shared" si="4"/>
        <v>35.921707829774967</v>
      </c>
      <c r="C31">
        <f t="shared" si="5"/>
        <v>45.714335159290911</v>
      </c>
      <c r="D31">
        <f t="shared" si="0"/>
        <v>58.139225420224662</v>
      </c>
      <c r="E31">
        <f t="shared" si="1"/>
        <v>28.853576842556738</v>
      </c>
      <c r="F31">
        <f t="shared" si="2"/>
        <v>39.867984976041072</v>
      </c>
    </row>
    <row r="32" spans="1:6" x14ac:dyDescent="0.2">
      <c r="A32">
        <f t="shared" si="3"/>
        <v>0.8500000000000002</v>
      </c>
      <c r="B32">
        <f t="shared" si="4"/>
        <v>35.904340234791</v>
      </c>
      <c r="C32">
        <f t="shared" si="5"/>
        <v>45.201732979133716</v>
      </c>
      <c r="D32">
        <f t="shared" si="0"/>
        <v>57.726235907189867</v>
      </c>
      <c r="E32">
        <f t="shared" si="1"/>
        <v>30.649228044170886</v>
      </c>
      <c r="F32">
        <f t="shared" si="2"/>
        <v>42.140886679501691</v>
      </c>
    </row>
    <row r="33" spans="1:15" x14ac:dyDescent="0.2">
      <c r="A33">
        <f t="shared" si="3"/>
        <v>0.90000000000000024</v>
      </c>
      <c r="B33">
        <f t="shared" si="4"/>
        <v>35.887104347097143</v>
      </c>
      <c r="C33">
        <f t="shared" si="5"/>
        <v>44.689533875679892</v>
      </c>
      <c r="D33">
        <f t="shared" si="0"/>
        <v>57.315257100051284</v>
      </c>
      <c r="E33">
        <f t="shared" si="1"/>
        <v>32.44401415871809</v>
      </c>
      <c r="F33">
        <f t="shared" si="2"/>
        <v>44.388168350872029</v>
      </c>
      <c r="I33">
        <v>1.4E-2</v>
      </c>
      <c r="J33" s="9" t="s">
        <v>35</v>
      </c>
    </row>
    <row r="34" spans="1:15" ht="16.5" x14ac:dyDescent="0.25">
      <c r="A34">
        <f t="shared" si="3"/>
        <v>0.95000000000000029</v>
      </c>
      <c r="B34">
        <f t="shared" si="4"/>
        <v>35.869999384556678</v>
      </c>
      <c r="C34">
        <f t="shared" si="5"/>
        <v>44.177733388588457</v>
      </c>
      <c r="D34">
        <f t="shared" si="0"/>
        <v>56.906317603595646</v>
      </c>
      <c r="E34">
        <f t="shared" si="1"/>
        <v>34.237941752009434</v>
      </c>
      <c r="F34">
        <f t="shared" si="2"/>
        <v>46.609850032478739</v>
      </c>
      <c r="I34">
        <v>1.7</v>
      </c>
      <c r="J34" s="7" t="s">
        <v>18</v>
      </c>
    </row>
    <row r="35" spans="1:15" x14ac:dyDescent="0.2">
      <c r="A35">
        <f t="shared" si="3"/>
        <v>1.0000000000000002</v>
      </c>
      <c r="B35">
        <f t="shared" si="4"/>
        <v>35.853024559085391</v>
      </c>
      <c r="C35">
        <f t="shared" si="5"/>
        <v>43.666327078946559</v>
      </c>
      <c r="D35">
        <f t="shared" si="0"/>
        <v>56.499446816760262</v>
      </c>
      <c r="E35">
        <f t="shared" si="1"/>
        <v>36.031017350600486</v>
      </c>
      <c r="F35">
        <f t="shared" si="2"/>
        <v>48.805951544167115</v>
      </c>
    </row>
    <row r="36" spans="1:15" ht="16.5" x14ac:dyDescent="0.25">
      <c r="A36">
        <f t="shared" si="3"/>
        <v>1.0500000000000003</v>
      </c>
      <c r="B36">
        <f t="shared" si="4"/>
        <v>35.836179076409934</v>
      </c>
      <c r="C36">
        <f t="shared" si="5"/>
        <v>43.155310529356804</v>
      </c>
      <c r="D36">
        <f t="shared" si="0"/>
        <v>56.094674949425773</v>
      </c>
      <c r="E36">
        <f t="shared" si="1"/>
        <v>37.823247441487865</v>
      </c>
      <c r="F36">
        <f t="shared" si="2"/>
        <v>50.976492484374702</v>
      </c>
      <c r="I36">
        <f>(PI()*(0.01*2)^2)/4</f>
        <v>3.1415926535897931E-4</v>
      </c>
      <c r="J36" s="7" t="s">
        <v>19</v>
      </c>
      <c r="O36" t="s">
        <v>23</v>
      </c>
    </row>
    <row r="37" spans="1:15" x14ac:dyDescent="0.2">
      <c r="A37">
        <f t="shared" si="3"/>
        <v>1.1000000000000003</v>
      </c>
      <c r="B37">
        <f t="shared" si="4"/>
        <v>35.819462135821567</v>
      </c>
      <c r="C37">
        <f t="shared" si="5"/>
        <v>42.64467934403558</v>
      </c>
      <c r="D37">
        <f t="shared" si="0"/>
        <v>55.692033039342078</v>
      </c>
      <c r="E37">
        <f t="shared" si="1"/>
        <v>39.614638471793654</v>
      </c>
      <c r="F37">
        <f t="shared" si="2"/>
        <v>53.121492231209515</v>
      </c>
    </row>
    <row r="38" spans="1:15" ht="16.5" x14ac:dyDescent="0.25">
      <c r="A38">
        <f t="shared" si="3"/>
        <v>1.1500000000000004</v>
      </c>
      <c r="B38">
        <f t="shared" si="4"/>
        <v>35.802872929925272</v>
      </c>
      <c r="C38">
        <f t="shared" si="5"/>
        <v>42.134429148922742</v>
      </c>
      <c r="D38">
        <f t="shared" si="0"/>
        <v>55.291552969164883</v>
      </c>
      <c r="E38">
        <f t="shared" si="1"/>
        <v>41.405196848437328</v>
      </c>
      <c r="F38">
        <f t="shared" si="2"/>
        <v>55.240969943533472</v>
      </c>
      <c r="I38">
        <v>0.3</v>
      </c>
      <c r="J38" s="7" t="s">
        <v>20</v>
      </c>
    </row>
    <row r="39" spans="1:15" x14ac:dyDescent="0.2">
      <c r="A39">
        <f t="shared" si="3"/>
        <v>1.2000000000000004</v>
      </c>
      <c r="B39">
        <f t="shared" si="4"/>
        <v>35.786410644384191</v>
      </c>
      <c r="C39">
        <f t="shared" si="5"/>
        <v>41.624555591802974</v>
      </c>
      <c r="D39">
        <f t="shared" si="0"/>
        <v>54.893267483577532</v>
      </c>
      <c r="E39">
        <f t="shared" si="1"/>
        <v>43.194928937795062</v>
      </c>
      <c r="F39">
        <f t="shared" si="2"/>
        <v>57.334944562051618</v>
      </c>
    </row>
    <row r="40" spans="1:15" ht="16.5" x14ac:dyDescent="0.25">
      <c r="A40">
        <f t="shared" si="3"/>
        <v>1.2500000000000004</v>
      </c>
      <c r="B40">
        <f t="shared" si="4"/>
        <v>35.770074457659348</v>
      </c>
      <c r="C40">
        <f t="shared" si="5"/>
        <v>41.115054342439258</v>
      </c>
      <c r="D40">
        <f t="shared" si="0"/>
        <v>54.497210206470449</v>
      </c>
      <c r="E40">
        <f t="shared" si="1"/>
        <v>44.983841065346148</v>
      </c>
      <c r="F40">
        <f t="shared" si="2"/>
        <v>59.403434810407674</v>
      </c>
      <c r="I40">
        <v>1.2</v>
      </c>
      <c r="J40" s="7" t="s">
        <v>21</v>
      </c>
    </row>
    <row r="41" spans="1:15" x14ac:dyDescent="0.2">
      <c r="A41">
        <f t="shared" si="3"/>
        <v>1.3000000000000005</v>
      </c>
      <c r="B41">
        <f t="shared" si="4"/>
        <v>35.753863540744646</v>
      </c>
      <c r="C41">
        <f t="shared" si="5"/>
        <v>40.605921092718809</v>
      </c>
      <c r="D41">
        <f t="shared" si="0"/>
        <v>54.10341565814764</v>
      </c>
      <c r="E41">
        <f t="shared" si="1"/>
        <v>46.771939515306251</v>
      </c>
      <c r="F41">
        <f t="shared" si="2"/>
        <v>61.446459196286625</v>
      </c>
    </row>
    <row r="42" spans="1:15" ht="16.5" x14ac:dyDescent="0.25">
      <c r="A42">
        <f t="shared" si="3"/>
        <v>1.3500000000000005</v>
      </c>
      <c r="B42">
        <f t="shared" si="4"/>
        <v>35.737777056897201</v>
      </c>
      <c r="C42">
        <f t="shared" si="5"/>
        <v>40.097151556811895</v>
      </c>
      <c r="D42">
        <f t="shared" si="0"/>
        <v>53.71191927252675</v>
      </c>
      <c r="E42">
        <f t="shared" si="1"/>
        <v>48.559230530247298</v>
      </c>
      <c r="F42">
        <f t="shared" si="2"/>
        <v>63.464036012524893</v>
      </c>
      <c r="I42">
        <f>(I40*I38*I36)/2</f>
        <v>5.6548667764616275E-5</v>
      </c>
      <c r="J42" s="7" t="s">
        <v>22</v>
      </c>
    </row>
    <row r="43" spans="1:15" x14ac:dyDescent="0.2">
      <c r="A43">
        <f t="shared" si="3"/>
        <v>1.4000000000000006</v>
      </c>
      <c r="B43">
        <f t="shared" si="4"/>
        <v>35.7218141613629</v>
      </c>
      <c r="C43">
        <f t="shared" si="5"/>
        <v>39.588741471343923</v>
      </c>
      <c r="D43">
        <f t="shared" si="0"/>
        <v>53.322757414295943</v>
      </c>
      <c r="E43">
        <f t="shared" si="1"/>
        <v>50.345720310703797</v>
      </c>
      <c r="F43">
        <f t="shared" si="2"/>
        <v>65.456183338228783</v>
      </c>
      <c r="I43">
        <f>I42/I34</f>
        <v>3.3263922214480166E-5</v>
      </c>
    </row>
    <row r="44" spans="1:15" x14ac:dyDescent="0.2">
      <c r="A44">
        <f t="shared" si="3"/>
        <v>1.4500000000000006</v>
      </c>
      <c r="B44">
        <f t="shared" si="4"/>
        <v>35.70597400109731</v>
      </c>
      <c r="C44">
        <f t="shared" si="5"/>
        <v>39.080686595581284</v>
      </c>
      <c r="D44">
        <f t="shared" si="0"/>
        <v>52.935967395987802</v>
      </c>
      <c r="E44">
        <f t="shared" si="1"/>
        <v>52.131415014765302</v>
      </c>
      <c r="F44">
        <f t="shared" si="2"/>
        <v>67.422919039901913</v>
      </c>
    </row>
    <row r="45" spans="1:15" x14ac:dyDescent="0.2">
      <c r="A45">
        <f t="shared" si="3"/>
        <v>1.5000000000000007</v>
      </c>
      <c r="B45">
        <f t="shared" si="4"/>
        <v>35.690255714481914</v>
      </c>
      <c r="C45">
        <f t="shared" si="5"/>
        <v>38.572982711631305</v>
      </c>
      <c r="D45">
        <f t="shared" si="0"/>
        <v>52.551587494926508</v>
      </c>
      <c r="E45">
        <f t="shared" si="1"/>
        <v>53.91632075765478</v>
      </c>
      <c r="F45">
        <f t="shared" si="2"/>
        <v>69.364260772582227</v>
      </c>
    </row>
    <row r="46" spans="1:15" x14ac:dyDescent="0.2">
      <c r="A46">
        <f t="shared" si="3"/>
        <v>1.5500000000000007</v>
      </c>
      <c r="B46">
        <f t="shared" si="4"/>
        <v>35.674658431035674</v>
      </c>
      <c r="C46">
        <f t="shared" si="5"/>
        <v>38.065625624656839</v>
      </c>
      <c r="D46">
        <f t="shared" si="0"/>
        <v>52.169656970001213</v>
      </c>
      <c r="E46">
        <f t="shared" si="1"/>
        <v>55.700443611292719</v>
      </c>
      <c r="F46">
        <f t="shared" si="2"/>
        <v>71.280225980989428</v>
      </c>
    </row>
    <row r="47" spans="1:15" x14ac:dyDescent="0.2">
      <c r="A47">
        <f t="shared" si="3"/>
        <v>1.6000000000000008</v>
      </c>
      <c r="B47">
        <f t="shared" si="4"/>
        <v>35.659181271122108</v>
      </c>
      <c r="C47">
        <f t="shared" si="5"/>
        <v>37.558611163105887</v>
      </c>
      <c r="D47">
        <f t="shared" si="0"/>
        <v>51.790216078214307</v>
      </c>
      <c r="E47">
        <f t="shared" si="1"/>
        <v>57.483789603846667</v>
      </c>
      <c r="F47">
        <f t="shared" si="2"/>
        <v>73.170831900683496</v>
      </c>
    </row>
    <row r="48" spans="1:15" x14ac:dyDescent="0.2">
      <c r="A48">
        <f t="shared" si="3"/>
        <v>1.6500000000000008</v>
      </c>
      <c r="B48">
        <f t="shared" si="4"/>
        <v>35.643823345651775</v>
      </c>
      <c r="C48">
        <f t="shared" si="5"/>
        <v>37.051935178956775</v>
      </c>
      <c r="D48">
        <f t="shared" si="0"/>
        <v>51.413306090949312</v>
      </c>
      <c r="E48">
        <f t="shared" si="1"/>
        <v>59.266364719266015</v>
      </c>
      <c r="F48">
        <f t="shared" si="2"/>
        <v>75.036095559235065</v>
      </c>
    </row>
    <row r="49" spans="1:6" x14ac:dyDescent="0.2">
      <c r="A49">
        <f t="shared" si="3"/>
        <v>1.7000000000000008</v>
      </c>
      <c r="B49">
        <f t="shared" si="4"/>
        <v>35.628583755780419</v>
      </c>
      <c r="C49">
        <f t="shared" si="5"/>
        <v>36.545593547979323</v>
      </c>
      <c r="D49">
        <f t="shared" si="0"/>
        <v>51.038969309898569</v>
      </c>
      <c r="E49">
        <f t="shared" si="1"/>
        <v>61.048174896801818</v>
      </c>
      <c r="F49">
        <f t="shared" si="2"/>
        <v>76.876033777408466</v>
      </c>
    </row>
    <row r="50" spans="1:6" x14ac:dyDescent="0.2">
      <c r="A50">
        <f t="shared" si="3"/>
        <v>1.7500000000000009</v>
      </c>
      <c r="B50">
        <f t="shared" si="4"/>
        <v>35.613461592602739</v>
      </c>
      <c r="C50">
        <f t="shared" si="5"/>
        <v>36.039582170012523</v>
      </c>
      <c r="D50">
        <f t="shared" si="0"/>
        <v>50.667249082586622</v>
      </c>
      <c r="E50">
        <f t="shared" si="1"/>
        <v>62.8292260305114</v>
      </c>
      <c r="F50">
        <f t="shared" si="2"/>
        <v>78.690663170358263</v>
      </c>
    </row>
    <row r="51" spans="1:6" x14ac:dyDescent="0.2">
      <c r="A51">
        <f t="shared" si="3"/>
        <v>1.8000000000000009</v>
      </c>
      <c r="B51">
        <f t="shared" si="4"/>
        <v>35.598455936842015</v>
      </c>
      <c r="C51">
        <f t="shared" si="5"/>
        <v>35.533896969259231</v>
      </c>
      <c r="D51">
        <f t="shared" si="0"/>
        <v>50.298189817420003</v>
      </c>
      <c r="E51">
        <f t="shared" si="1"/>
        <v>64.609523968747524</v>
      </c>
      <c r="F51">
        <f t="shared" si="2"/>
        <v>80.480000148840062</v>
      </c>
    </row>
    <row r="52" spans="1:6" x14ac:dyDescent="0.2">
      <c r="A52">
        <f t="shared" si="3"/>
        <v>1.850000000000001</v>
      </c>
      <c r="B52">
        <f t="shared" si="4"/>
        <v>35.583565858535671</v>
      </c>
      <c r="C52">
        <f t="shared" si="5"/>
        <v>35.02853389459834</v>
      </c>
      <c r="D52">
        <f t="shared" si="0"/>
        <v>49.931836998189546</v>
      </c>
      <c r="E52">
        <f t="shared" si="1"/>
        <v>66.389074513631968</v>
      </c>
      <c r="F52">
        <f t="shared" si="2"/>
        <v>82.244060920436496</v>
      </c>
    </row>
    <row r="53" spans="1:6" x14ac:dyDescent="0.2">
      <c r="A53">
        <f t="shared" si="3"/>
        <v>1.900000000000001</v>
      </c>
      <c r="B53">
        <f t="shared" si="4"/>
        <v>35.568790416716936</v>
      </c>
      <c r="C53">
        <f t="shared" si="5"/>
        <v>34.523488919915003</v>
      </c>
      <c r="D53">
        <f t="shared" si="0"/>
        <v>49.568237197945912</v>
      </c>
      <c r="E53">
        <f t="shared" si="1"/>
        <v>68.167883420513277</v>
      </c>
      <c r="F53">
        <f t="shared" si="2"/>
        <v>83.982861490799337</v>
      </c>
    </row>
    <row r="54" spans="1:6" x14ac:dyDescent="0.2">
      <c r="A54">
        <f t="shared" si="3"/>
        <v>1.9500000000000011</v>
      </c>
      <c r="B54">
        <f t="shared" si="4"/>
        <v>35.554128659092832</v>
      </c>
      <c r="C54">
        <f t="shared" si="5"/>
        <v>34.018758044449413</v>
      </c>
      <c r="D54">
        <f t="shared" si="0"/>
        <v>49.207438092163649</v>
      </c>
      <c r="E54">
        <f t="shared" si="1"/>
        <v>69.945956397408523</v>
      </c>
      <c r="F54">
        <f t="shared" si="2"/>
        <v>85.696417664908452</v>
      </c>
    </row>
    <row r="55" spans="1:6" x14ac:dyDescent="0.2">
      <c r="A55">
        <f t="shared" si="3"/>
        <v>2.0000000000000009</v>
      </c>
      <c r="B55">
        <f t="shared" si="4"/>
        <v>35.539579621718673</v>
      </c>
      <c r="C55">
        <f t="shared" si="5"/>
        <v>33.514337293164608</v>
      </c>
      <c r="D55">
        <f t="shared" si="0"/>
        <v>48.849488471103612</v>
      </c>
      <c r="E55">
        <f t="shared" si="1"/>
        <v>71.723299104428804</v>
      </c>
      <c r="F55">
        <f t="shared" si="2"/>
        <v>87.384745048348805</v>
      </c>
    </row>
    <row r="56" spans="1:6" x14ac:dyDescent="0.2">
      <c r="A56">
        <f t="shared" si="3"/>
        <v>2.0500000000000007</v>
      </c>
      <c r="B56">
        <f t="shared" si="4"/>
        <v>35.52514232866929</v>
      </c>
      <c r="C56">
        <f t="shared" si="5"/>
        <v>33.010222717133963</v>
      </c>
      <c r="D56">
        <f t="shared" si="0"/>
        <v>48.49443825127782</v>
      </c>
      <c r="E56">
        <f t="shared" si="1"/>
        <v>73.499917153188505</v>
      </c>
      <c r="F56">
        <f t="shared" si="2"/>
        <v>89.04785904860627</v>
      </c>
    </row>
    <row r="57" spans="1:6" x14ac:dyDescent="0.2">
      <c r="A57">
        <f t="shared" si="3"/>
        <v>2.1000000000000005</v>
      </c>
      <c r="B57">
        <f t="shared" si="4"/>
        <v>35.510815791707316</v>
      </c>
      <c r="C57">
        <f t="shared" si="5"/>
        <v>32.506410393948755</v>
      </c>
      <c r="D57">
        <f t="shared" si="0"/>
        <v>48.142338485914763</v>
      </c>
      <c r="E57">
        <f t="shared" si="1"/>
        <v>75.275816106197922</v>
      </c>
      <c r="F57">
        <f t="shared" si="2"/>
        <v>90.685774876383334</v>
      </c>
    </row>
    <row r="58" spans="1:6" x14ac:dyDescent="0.2">
      <c r="A58">
        <f t="shared" si="3"/>
        <v>2.1500000000000004</v>
      </c>
      <c r="B58">
        <f t="shared" si="4"/>
        <v>35.496599009948746</v>
      </c>
      <c r="C58">
        <f t="shared" si="5"/>
        <v>32.00289642814645</v>
      </c>
      <c r="D58">
        <f t="shared" si="0"/>
        <v>47.793241374317383</v>
      </c>
      <c r="E58">
        <f t="shared" si="1"/>
        <v>77.051001476239321</v>
      </c>
      <c r="F58">
        <f t="shared" si="2"/>
        <v>92.29850754693571</v>
      </c>
    </row>
    <row r="59" spans="1:6" x14ac:dyDescent="0.2">
      <c r="A59">
        <f t="shared" si="3"/>
        <v>2.2000000000000002</v>
      </c>
      <c r="B59">
        <f t="shared" si="4"/>
        <v>35.482490969526154</v>
      </c>
      <c r="C59">
        <f t="shared" si="5"/>
        <v>31.499676951660216</v>
      </c>
      <c r="D59">
        <f t="shared" si="0"/>
        <v>47.447200269999691</v>
      </c>
      <c r="E59">
        <f t="shared" si="1"/>
        <v>78.8254787257262</v>
      </c>
      <c r="F59">
        <f t="shared" si="2"/>
        <v>93.88607188143088</v>
      </c>
    </row>
    <row r="60" spans="1:6" x14ac:dyDescent="0.2">
      <c r="A60">
        <f t="shared" si="3"/>
        <v>2.25</v>
      </c>
      <c r="B60">
        <f t="shared" si="4"/>
        <v>35.468490643249915</v>
      </c>
      <c r="C60">
        <f t="shared" si="5"/>
        <v>30.996748124290171</v>
      </c>
      <c r="D60">
        <f t="shared" si="0"/>
        <v>47.104269687481548</v>
      </c>
      <c r="E60">
        <f t="shared" si="1"/>
        <v>80.599253266045608</v>
      </c>
      <c r="F60">
        <f t="shared" si="2"/>
        <v>95.448482508329633</v>
      </c>
    </row>
    <row r="61" spans="1:6" x14ac:dyDescent="0.2">
      <c r="A61">
        <f t="shared" si="3"/>
        <v>2.2999999999999998</v>
      </c>
      <c r="B61">
        <f t="shared" si="4"/>
        <v>35.454596990267802</v>
      </c>
      <c r="C61">
        <f t="shared" si="5"/>
        <v>30.494106134196919</v>
      </c>
      <c r="D61">
        <f t="shared" si="0"/>
        <v>46.764505307615231</v>
      </c>
      <c r="E61">
        <f t="shared" si="1"/>
        <v>82.372330456883546</v>
      </c>
      <c r="F61">
        <f t="shared" si="2"/>
        <v>96.985753864791803</v>
      </c>
    </row>
    <row r="62" spans="1:6" x14ac:dyDescent="0.2">
      <c r="A62">
        <f t="shared" si="3"/>
        <v>2.3499999999999996</v>
      </c>
      <c r="B62">
        <f t="shared" si="4"/>
        <v>35.440808955723412</v>
      </c>
      <c r="C62">
        <f t="shared" si="5"/>
        <v>29.991747198417901</v>
      </c>
      <c r="D62">
        <f t="shared" si="0"/>
        <v>46.427963981310796</v>
      </c>
      <c r="E62">
        <f t="shared" si="1"/>
        <v>84.144715605533321</v>
      </c>
      <c r="F62">
        <f t="shared" si="2"/>
        <v>98.497900198107175</v>
      </c>
    </row>
    <row r="63" spans="1:6" x14ac:dyDescent="0.2">
      <c r="A63">
        <f t="shared" si="3"/>
        <v>2.3999999999999995</v>
      </c>
      <c r="B63">
        <f t="shared" si="4"/>
        <v>35.427125470413905</v>
      </c>
      <c r="C63">
        <f t="shared" si="5"/>
        <v>29.489667563407068</v>
      </c>
      <c r="D63">
        <f t="shared" si="0"/>
        <v>46.094703731521179</v>
      </c>
      <c r="E63">
        <f t="shared" si="1"/>
        <v>85.916413966186752</v>
      </c>
      <c r="F63">
        <f t="shared" si="2"/>
        <v>99.984935567152803</v>
      </c>
    </row>
    <row r="64" spans="1:6" x14ac:dyDescent="0.2">
      <c r="A64">
        <f t="shared" si="3"/>
        <v>2.4499999999999993</v>
      </c>
      <c r="B64">
        <f t="shared" si="4"/>
        <v>35.413545450447529</v>
      </c>
      <c r="C64">
        <f t="shared" si="5"/>
        <v>28.987863505598387</v>
      </c>
      <c r="D64">
        <f t="shared" si="0"/>
        <v>45.764783753341561</v>
      </c>
      <c r="E64">
        <f t="shared" si="1"/>
        <v>87.687430739208281</v>
      </c>
      <c r="F64">
        <f t="shared" si="2"/>
        <v>101.44687384387794</v>
      </c>
    </row>
    <row r="65" spans="1:6" x14ac:dyDescent="0.2">
      <c r="A65">
        <f t="shared" si="3"/>
        <v>2.4999999999999991</v>
      </c>
      <c r="B65">
        <f t="shared" si="4"/>
        <v>35.400067796901482</v>
      </c>
      <c r="C65">
        <f t="shared" si="5"/>
        <v>28.486331331993647</v>
      </c>
      <c r="D65">
        <f t="shared" si="0"/>
        <v>45.438264412071725</v>
      </c>
      <c r="E65">
        <f t="shared" si="1"/>
        <v>89.457771070392013</v>
      </c>
      <c r="F65">
        <f t="shared" si="2"/>
        <v>102.88372871481774</v>
      </c>
    </row>
    <row r="66" spans="1:6" x14ac:dyDescent="0.2">
      <c r="A66">
        <f t="shared" si="3"/>
        <v>2.5499999999999989</v>
      </c>
      <c r="B66">
        <f t="shared" si="4"/>
        <v>35.38669139548076</v>
      </c>
      <c r="C66">
        <f t="shared" si="5"/>
        <v>27.98506738077506</v>
      </c>
      <c r="D66">
        <f t="shared" si="0"/>
        <v>45.115207239084164</v>
      </c>
      <c r="E66">
        <f t="shared" si="1"/>
        <v>91.227440050201565</v>
      </c>
      <c r="F66">
        <f t="shared" si="2"/>
        <v>104.29551368263695</v>
      </c>
    </row>
    <row r="67" spans="1:6" x14ac:dyDescent="0.2">
      <c r="A67">
        <f t="shared" si="3"/>
        <v>2.5999999999999988</v>
      </c>
      <c r="B67">
        <f t="shared" si="4"/>
        <v>35.373415116178577</v>
      </c>
      <c r="C67">
        <f t="shared" si="5"/>
        <v>27.484068021943084</v>
      </c>
      <c r="D67">
        <f t="shared" si="0"/>
        <v>44.795674925334986</v>
      </c>
      <c r="E67">
        <f t="shared" si="1"/>
        <v>92.996442712993044</v>
      </c>
      <c r="F67">
        <f t="shared" si="2"/>
        <v>105.68224206770491</v>
      </c>
    </row>
    <row r="68" spans="1:6" x14ac:dyDescent="0.2">
      <c r="A68">
        <f t="shared" si="3"/>
        <v>2.6499999999999986</v>
      </c>
      <c r="B68">
        <f t="shared" si="4"/>
        <v>35.360237812939062</v>
      </c>
      <c r="C68">
        <f t="shared" si="5"/>
        <v>26.98332965797989</v>
      </c>
      <c r="D68">
        <f t="shared" si="0"/>
        <v>44.479731312349706</v>
      </c>
      <c r="E68">
        <f t="shared" si="1"/>
        <v>94.764784036220988</v>
      </c>
      <c r="F68">
        <f t="shared" si="2"/>
        <v>107.04392700970298</v>
      </c>
    </row>
    <row r="69" spans="1:6" x14ac:dyDescent="0.2">
      <c r="A69">
        <f t="shared" si="3"/>
        <v>2.6999999999999984</v>
      </c>
      <c r="B69">
        <f t="shared" si="4"/>
        <v>35.347158323322965</v>
      </c>
      <c r="C69">
        <f t="shared" si="5"/>
        <v>26.482848724538879</v>
      </c>
      <c r="D69">
        <f t="shared" si="0"/>
        <v>44.167441380510944</v>
      </c>
      <c r="E69">
        <f t="shared" si="1"/>
        <v>96.532468939627535</v>
      </c>
      <c r="F69">
        <f t="shared" si="2"/>
        <v>108.38058146926595</v>
      </c>
    </row>
    <row r="70" spans="1:6" x14ac:dyDescent="0.2">
      <c r="A70">
        <f t="shared" si="3"/>
        <v>2.7499999999999982</v>
      </c>
      <c r="B70">
        <f t="shared" si="4"/>
        <v>35.334175468177172</v>
      </c>
      <c r="C70">
        <f t="shared" si="5"/>
        <v>25.982621691160588</v>
      </c>
      <c r="D70">
        <f t="shared" si="0"/>
        <v>43.858871234470939</v>
      </c>
      <c r="E70">
        <f t="shared" si="1"/>
        <v>98.299502284415041</v>
      </c>
      <c r="F70">
        <f t="shared" si="2"/>
        <v>109.69221822965844</v>
      </c>
    </row>
    <row r="71" spans="1:6" x14ac:dyDescent="0.2">
      <c r="A71">
        <f t="shared" si="3"/>
        <v>2.799999999999998</v>
      </c>
      <c r="B71">
        <f t="shared" si="4"/>
        <v>35.321288051308834</v>
      </c>
      <c r="C71">
        <f t="shared" si="5"/>
        <v>25.482645062015305</v>
      </c>
      <c r="D71">
        <f t="shared" si="0"/>
        <v>43.554088085507942</v>
      </c>
      <c r="E71">
        <f t="shared" si="1"/>
        <v>100.0658888724022</v>
      </c>
      <c r="F71">
        <f t="shared" si="2"/>
        <v>110.97884989848784</v>
      </c>
    </row>
    <row r="72" spans="1:6" x14ac:dyDescent="0.2">
      <c r="A72">
        <f t="shared" si="3"/>
        <v>2.8499999999999979</v>
      </c>
      <c r="B72">
        <f t="shared" si="4"/>
        <v>35.308494859165059</v>
      </c>
      <c r="C72">
        <f t="shared" si="5"/>
        <v>24.982915376672672</v>
      </c>
      <c r="D72">
        <f t="shared" si="0"/>
        <v>43.253160230642955</v>
      </c>
      <c r="E72">
        <f t="shared" si="1"/>
        <v>101.83163344516404</v>
      </c>
      <c r="F72">
        <f t="shared" si="2"/>
        <v>112.24048890945504</v>
      </c>
    </row>
    <row r="73" spans="1:6" x14ac:dyDescent="0.2">
      <c r="A73">
        <f t="shared" si="3"/>
        <v>2.8999999999999977</v>
      </c>
      <c r="B73">
        <f t="shared" si="4"/>
        <v>35.295794660519014</v>
      </c>
      <c r="C73">
        <f t="shared" si="5"/>
        <v>24.483429210898496</v>
      </c>
      <c r="D73">
        <f t="shared" si="0"/>
        <v>42.956157028330644</v>
      </c>
      <c r="E73">
        <f t="shared" si="1"/>
        <v>103.59674068315614</v>
      </c>
      <c r="F73">
        <f t="shared" si="2"/>
        <v>113.47714752414431</v>
      </c>
    </row>
    <row r="74" spans="1:6" x14ac:dyDescent="0.2">
      <c r="A74">
        <f t="shared" si="3"/>
        <v>2.9499999999999975</v>
      </c>
      <c r="B74">
        <f t="shared" si="4"/>
        <v>35.283186206163521</v>
      </c>
      <c r="C74">
        <f t="shared" si="5"/>
        <v>23.984183177478915</v>
      </c>
      <c r="D74">
        <f t="shared" si="0"/>
        <v>42.663148870537796</v>
      </c>
      <c r="E74">
        <f t="shared" si="1"/>
        <v>105.36121520482321</v>
      </c>
      <c r="F74">
        <f t="shared" si="2"/>
        <v>114.68883783385375</v>
      </c>
    </row>
    <row r="75" spans="1:6" x14ac:dyDescent="0.2">
      <c r="A75">
        <f t="shared" si="3"/>
        <v>2.9999999999999973</v>
      </c>
      <c r="B75">
        <f t="shared" si="4"/>
        <v>35.27066822861314</v>
      </c>
      <c r="C75">
        <f t="shared" si="5"/>
        <v>23.485173927072061</v>
      </c>
      <c r="D75">
        <f t="shared" si="0"/>
        <v>42.37420715102202</v>
      </c>
      <c r="E75">
        <f t="shared" si="1"/>
        <v>107.12506156569263</v>
      </c>
      <c r="F75">
        <f t="shared" si="2"/>
        <v>115.87557176146753</v>
      </c>
    </row>
    <row r="76" spans="1:6" x14ac:dyDescent="0.2">
      <c r="A76">
        <f t="shared" si="3"/>
        <v>3.0499999999999972</v>
      </c>
      <c r="B76">
        <f t="shared" si="4"/>
        <v>35.258239441815867</v>
      </c>
      <c r="C76">
        <f t="shared" si="5"/>
        <v>22.986398149087233</v>
      </c>
      <c r="D76">
        <f t="shared" si="0"/>
        <v>42.089404229625075</v>
      </c>
      <c r="E76">
        <f t="shared" si="1"/>
        <v>108.88828425745336</v>
      </c>
      <c r="F76">
        <f t="shared" si="2"/>
        <v>117.03736106337151</v>
      </c>
    </row>
    <row r="77" spans="1:6" x14ac:dyDescent="0.2">
      <c r="A77">
        <f t="shared" si="3"/>
        <v>3.099999999999997</v>
      </c>
      <c r="B77">
        <f t="shared" si="4"/>
        <v>35.245898540875565</v>
      </c>
      <c r="C77">
        <f t="shared" si="5"/>
        <v>22.487852572591549</v>
      </c>
      <c r="D77">
        <f t="shared" si="0"/>
        <v>41.808813392397383</v>
      </c>
      <c r="E77">
        <f t="shared" si="1"/>
        <v>110.65088770702064</v>
      </c>
      <c r="F77">
        <f t="shared" si="2"/>
        <v>118.17421733141347</v>
      </c>
    </row>
    <row r="78" spans="1:6" x14ac:dyDescent="0.2">
      <c r="A78">
        <f t="shared" si="3"/>
        <v>3.1499999999999968</v>
      </c>
      <c r="B78">
        <f t="shared" si="4"/>
        <v>35.233644201786397</v>
      </c>
      <c r="C78">
        <f t="shared" si="5"/>
        <v>21.989533967243972</v>
      </c>
      <c r="D78">
        <f t="shared" si="0"/>
        <v>41.532508807374647</v>
      </c>
      <c r="E78">
        <f t="shared" si="1"/>
        <v>112.41287627558719</v>
      </c>
      <c r="F78">
        <f t="shared" si="2"/>
        <v>119.28615199490936</v>
      </c>
    </row>
    <row r="79" spans="1:6" x14ac:dyDescent="0.2">
      <c r="A79">
        <f t="shared" si="3"/>
        <v>3.1999999999999966</v>
      </c>
      <c r="B79">
        <f t="shared" si="4"/>
        <v>35.221475081180436</v>
      </c>
      <c r="C79">
        <f t="shared" si="5"/>
        <v>21.491439144256493</v>
      </c>
      <c r="D79">
        <f t="shared" si="0"/>
        <v>41.260565475832905</v>
      </c>
      <c r="E79">
        <f t="shared" si="1"/>
        <v>114.17425425766136</v>
      </c>
      <c r="F79">
        <f t="shared" si="2"/>
        <v>120.37317632269688</v>
      </c>
    </row>
    <row r="80" spans="1:6" x14ac:dyDescent="0.2">
      <c r="A80">
        <f t="shared" si="3"/>
        <v>3.2499999999999964</v>
      </c>
      <c r="B80">
        <f t="shared" si="4"/>
        <v>35.209389816089818</v>
      </c>
      <c r="C80">
        <f t="shared" si="5"/>
        <v>20.993564957382191</v>
      </c>
      <c r="D80">
        <f t="shared" ref="D80:D143" si="6">SQRT(B80*B80+C80*C80)</f>
        <v>40.993059178856058</v>
      </c>
      <c r="E80">
        <f t="shared" ref="E80:E143" si="7">IF(F79+0.5*(C79+C80)*delta_t&gt;0,E79+0.5*(B79+B80)*delta_t,E79)</f>
        <v>115.93502588009312</v>
      </c>
      <c r="F80">
        <f t="shared" ref="F80:F143" si="8">IF(G79+0.5*(D79+D80)*delta_t&gt;0,F79+0.5*(C79+C80)*delta_t,F79)</f>
        <v>121.43530142523784</v>
      </c>
    </row>
    <row r="81" spans="1:6" x14ac:dyDescent="0.2">
      <c r="A81">
        <f t="shared" ref="A81:A114" si="9">A80+delta_t</f>
        <v>3.2999999999999963</v>
      </c>
      <c r="B81">
        <f t="shared" ref="B81:B144" si="10">+B80 - b*B80*D80*delta_t</f>
        <v>35.197387023724787</v>
      </c>
      <c r="C81">
        <f t="shared" ref="C81:C144" si="11">C80-g*delta_t - b*C80*D80*delta_t</f>
        <v>20.49590830392976</v>
      </c>
      <c r="D81">
        <f t="shared" si="6"/>
        <v>40.730066419059114</v>
      </c>
      <c r="E81">
        <f t="shared" si="7"/>
        <v>117.69519530108849</v>
      </c>
      <c r="F81">
        <f t="shared" si="8"/>
        <v>122.47253825677063</v>
      </c>
    </row>
    <row r="82" spans="1:6" x14ac:dyDescent="0.2">
      <c r="A82">
        <f t="shared" si="9"/>
        <v>3.3499999999999961</v>
      </c>
      <c r="B82">
        <f t="shared" si="10"/>
        <v>35.185465301268977</v>
      </c>
      <c r="C82">
        <f t="shared" si="11"/>
        <v>19.998466125804022</v>
      </c>
      <c r="D82">
        <f t="shared" si="6"/>
        <v>40.471664357322076</v>
      </c>
      <c r="E82">
        <f t="shared" si="7"/>
        <v>119.45476660921334</v>
      </c>
      <c r="F82">
        <f t="shared" si="8"/>
        <v>123.48489761751398</v>
      </c>
    </row>
    <row r="83" spans="1:6" x14ac:dyDescent="0.2">
      <c r="A83">
        <f t="shared" si="9"/>
        <v>3.3999999999999959</v>
      </c>
      <c r="B83">
        <f t="shared" si="10"/>
        <v>35.173623225693419</v>
      </c>
      <c r="C83">
        <f t="shared" si="11"/>
        <v>19.501235410571773</v>
      </c>
      <c r="D83">
        <f t="shared" si="6"/>
        <v>40.217930744402778</v>
      </c>
      <c r="E83">
        <f t="shared" si="7"/>
        <v>121.2137438223874</v>
      </c>
      <c r="F83">
        <f t="shared" si="8"/>
        <v>124.47239015592338</v>
      </c>
    </row>
    <row r="84" spans="1:6" x14ac:dyDescent="0.2">
      <c r="A84">
        <f t="shared" si="9"/>
        <v>3.4499999999999957</v>
      </c>
      <c r="B84">
        <f t="shared" si="10"/>
        <v>35.161859353590742</v>
      </c>
      <c r="C84">
        <f t="shared" si="11"/>
        <v>19.00421319255226</v>
      </c>
      <c r="D84">
        <f t="shared" si="6"/>
        <v>39.968943847313177</v>
      </c>
      <c r="E84">
        <f t="shared" si="7"/>
        <v>122.97213088686951</v>
      </c>
      <c r="F84">
        <f t="shared" si="8"/>
        <v>125.43502637100148</v>
      </c>
    </row>
    <row r="85" spans="1:6" x14ac:dyDescent="0.2">
      <c r="A85">
        <f t="shared" si="9"/>
        <v>3.4999999999999956</v>
      </c>
      <c r="B85">
        <f t="shared" si="10"/>
        <v>35.150172221031042</v>
      </c>
      <c r="C85">
        <f t="shared" si="11"/>
        <v>18.5073965539314</v>
      </c>
      <c r="D85">
        <f t="shared" si="6"/>
        <v>39.724782370361886</v>
      </c>
      <c r="E85">
        <f t="shared" si="7"/>
        <v>124.72993167623505</v>
      </c>
      <c r="F85">
        <f t="shared" si="8"/>
        <v>126.37281661466358</v>
      </c>
    </row>
    <row r="86" spans="1:6" x14ac:dyDescent="0.2">
      <c r="A86">
        <f t="shared" si="9"/>
        <v>3.5499999999999954</v>
      </c>
      <c r="B86">
        <f t="shared" si="10"/>
        <v>35.138560343440979</v>
      </c>
      <c r="C86">
        <f t="shared" si="11"/>
        <v>18.010782625898738</v>
      </c>
      <c r="D86">
        <f t="shared" si="6"/>
        <v>39.485525370786434</v>
      </c>
      <c r="E86">
        <f t="shared" si="7"/>
        <v>126.48714999034685</v>
      </c>
      <c r="F86">
        <f t="shared" si="8"/>
        <v>127.28577109415933</v>
      </c>
    </row>
    <row r="87" spans="1:6" x14ac:dyDescent="0.2">
      <c r="A87">
        <f t="shared" si="9"/>
        <v>3.5999999999999952</v>
      </c>
      <c r="B87">
        <f t="shared" si="10"/>
        <v>35.127022215507637</v>
      </c>
      <c r="C87">
        <f t="shared" si="11"/>
        <v>17.514368589806018</v>
      </c>
      <c r="D87">
        <f t="shared" si="6"/>
        <v>39.251252168922591</v>
      </c>
      <c r="E87">
        <f t="shared" si="7"/>
        <v>128.24378955432056</v>
      </c>
      <c r="F87">
        <f t="shared" si="8"/>
        <v>128.17389987455195</v>
      </c>
    </row>
    <row r="88" spans="1:6" x14ac:dyDescent="0.2">
      <c r="A88">
        <f t="shared" si="9"/>
        <v>3.649999999999995</v>
      </c>
      <c r="B88">
        <f t="shared" si="10"/>
        <v>35.115556311108726</v>
      </c>
      <c r="C88">
        <f t="shared" si="11"/>
        <v>17.018151678346062</v>
      </c>
      <c r="D88">
        <f t="shared" si="6"/>
        <v>39.022042252883701</v>
      </c>
      <c r="E88">
        <f t="shared" si="7"/>
        <v>129.99985401748597</v>
      </c>
      <c r="F88">
        <f t="shared" si="8"/>
        <v>129.03721288125575</v>
      </c>
    </row>
    <row r="89" spans="1:6" x14ac:dyDescent="0.2">
      <c r="A89">
        <f t="shared" si="9"/>
        <v>3.6999999999999948</v>
      </c>
      <c r="B89">
        <f t="shared" si="10"/>
        <v>35.104161083270697</v>
      </c>
      <c r="C89">
        <f t="shared" si="11"/>
        <v>16.522129176750504</v>
      </c>
      <c r="D89">
        <f t="shared" si="6"/>
        <v>38.79797517775183</v>
      </c>
      <c r="E89">
        <f t="shared" si="7"/>
        <v>131.75534695234546</v>
      </c>
      <c r="F89">
        <f t="shared" si="8"/>
        <v>129.87571990263316</v>
      </c>
    </row>
    <row r="90" spans="1:6" x14ac:dyDescent="0.2">
      <c r="A90">
        <f t="shared" si="9"/>
        <v>3.7499999999999947</v>
      </c>
      <c r="B90">
        <f t="shared" si="10"/>
        <v>35.092834964156303</v>
      </c>
      <c r="C90">
        <f t="shared" si="11"/>
        <v>16.026298424004828</v>
      </c>
      <c r="D90">
        <f t="shared" si="6"/>
        <v>38.579130459314023</v>
      </c>
      <c r="E90">
        <f t="shared" si="7"/>
        <v>133.51027185353115</v>
      </c>
      <c r="F90">
        <f t="shared" si="8"/>
        <v>130.68943059265206</v>
      </c>
    </row>
    <row r="91" spans="1:6" x14ac:dyDescent="0.2">
      <c r="A91">
        <f t="shared" si="9"/>
        <v>3.7999999999999945</v>
      </c>
      <c r="B91">
        <f t="shared" si="10"/>
        <v>35.081576365083237</v>
      </c>
      <c r="C91">
        <f t="shared" si="11"/>
        <v>15.530656814078885</v>
      </c>
      <c r="D91">
        <f t="shared" si="6"/>
        <v>38.365587462410396</v>
      </c>
      <c r="E91">
        <f t="shared" si="7"/>
        <v>135.26463213676215</v>
      </c>
      <c r="F91">
        <f t="shared" si="8"/>
        <v>131.47835447360416</v>
      </c>
    </row>
    <row r="92" spans="1:6" x14ac:dyDescent="0.2">
      <c r="A92">
        <f t="shared" si="9"/>
        <v>3.8499999999999943</v>
      </c>
      <c r="B92">
        <f t="shared" si="10"/>
        <v>35.07038367657529</v>
      </c>
      <c r="C92">
        <f t="shared" si="11"/>
        <v>15.035201797171013</v>
      </c>
      <c r="D92">
        <f t="shared" si="6"/>
        <v>38.157425283997519</v>
      </c>
      <c r="E92">
        <f t="shared" si="7"/>
        <v>137.01843113780362</v>
      </c>
      <c r="F92">
        <f t="shared" si="8"/>
        <v>132.2425009388854</v>
      </c>
    </row>
    <row r="93" spans="1:6" x14ac:dyDescent="0.2">
      <c r="A93">
        <f t="shared" si="9"/>
        <v>3.8999999999999941</v>
      </c>
      <c r="B93">
        <f t="shared" si="10"/>
        <v>35.059255268447622</v>
      </c>
      <c r="C93">
        <f t="shared" si="11"/>
        <v>14.539930880963658</v>
      </c>
      <c r="D93">
        <f t="shared" si="6"/>
        <v>37.95472263106889</v>
      </c>
      <c r="E93">
        <f t="shared" si="7"/>
        <v>138.77167211142918</v>
      </c>
      <c r="F93">
        <f t="shared" si="8"/>
        <v>132.98187925583878</v>
      </c>
    </row>
    <row r="94" spans="1:6" x14ac:dyDescent="0.2">
      <c r="A94">
        <f t="shared" si="9"/>
        <v>3.949999999999994</v>
      </c>
      <c r="B94">
        <f t="shared" si="10"/>
        <v>35.048189489927537</v>
      </c>
      <c r="C94">
        <f t="shared" si="11"/>
        <v>14.044841631888225</v>
      </c>
      <c r="D94">
        <f t="shared" si="6"/>
        <v>37.757557693615297</v>
      </c>
      <c r="E94">
        <f t="shared" si="7"/>
        <v>140.52435823038857</v>
      </c>
      <c r="F94">
        <f t="shared" si="8"/>
        <v>133.69649856866008</v>
      </c>
    </row>
    <row r="95" spans="1:6" x14ac:dyDescent="0.2">
      <c r="A95">
        <f t="shared" si="9"/>
        <v>3.9999999999999938</v>
      </c>
      <c r="B95">
        <f t="shared" si="10"/>
        <v>35.037184669812206</v>
      </c>
      <c r="C95">
        <f t="shared" si="11"/>
        <v>13.549931676396753</v>
      </c>
      <c r="D95">
        <f t="shared" si="6"/>
        <v>37.566008012850439</v>
      </c>
      <c r="E95">
        <f t="shared" si="7"/>
        <v>142.27649258438205</v>
      </c>
      <c r="F95">
        <f t="shared" si="8"/>
        <v>134.38636790136721</v>
      </c>
    </row>
    <row r="96" spans="1:6" x14ac:dyDescent="0.2">
      <c r="A96">
        <f t="shared" si="9"/>
        <v>4.0499999999999936</v>
      </c>
      <c r="B96">
        <f t="shared" si="10"/>
        <v>35.026239116664662</v>
      </c>
      <c r="C96">
        <f t="shared" si="11"/>
        <v>13.055198702237805</v>
      </c>
      <c r="D96">
        <f t="shared" si="6"/>
        <v>37.380150344971611</v>
      </c>
      <c r="E96">
        <f t="shared" si="7"/>
        <v>144.02807817904397</v>
      </c>
      <c r="F96">
        <f t="shared" si="8"/>
        <v>135.05149616083307</v>
      </c>
    </row>
    <row r="97" spans="1:6" x14ac:dyDescent="0.2">
      <c r="A97">
        <f t="shared" si="9"/>
        <v>4.0999999999999934</v>
      </c>
      <c r="B97">
        <f t="shared" si="10"/>
        <v>35.015351119049328</v>
      </c>
      <c r="C97">
        <f t="shared" si="11"/>
        <v>12.560640459733829</v>
      </c>
      <c r="D97">
        <f t="shared" si="6"/>
        <v>37.200060520770812</v>
      </c>
      <c r="E97">
        <f t="shared" si="7"/>
        <v>145.77911793493683</v>
      </c>
      <c r="F97">
        <f t="shared" si="8"/>
        <v>135.69189213988236</v>
      </c>
    </row>
    <row r="98" spans="1:6" x14ac:dyDescent="0.2">
      <c r="A98">
        <f t="shared" si="9"/>
        <v>4.1499999999999932</v>
      </c>
      <c r="B98">
        <f t="shared" si="10"/>
        <v>35.004518945808258</v>
      </c>
      <c r="C98">
        <f t="shared" si="11"/>
        <v>12.066254763057074</v>
      </c>
      <c r="D98">
        <f t="shared" si="6"/>
        <v>37.025813301458307</v>
      </c>
      <c r="E98">
        <f t="shared" si="7"/>
        <v>147.52961468655826</v>
      </c>
      <c r="F98">
        <f t="shared" si="8"/>
        <v>136.30756452045213</v>
      </c>
    </row>
    <row r="99" spans="1:6" x14ac:dyDescent="0.2">
      <c r="A99">
        <f t="shared" si="9"/>
        <v>4.1999999999999931</v>
      </c>
      <c r="B99">
        <f t="shared" si="10"/>
        <v>34.993740846379097</v>
      </c>
      <c r="C99">
        <f t="shared" si="11"/>
        <v>11.572039491500988</v>
      </c>
      <c r="D99">
        <f t="shared" si="6"/>
        <v>36.857482231107426</v>
      </c>
      <c r="E99">
        <f t="shared" si="7"/>
        <v>149.27957118136294</v>
      </c>
      <c r="F99">
        <f t="shared" si="8"/>
        <v>136.89852187681609</v>
      </c>
    </row>
    <row r="100" spans="1:6" x14ac:dyDescent="0.2">
      <c r="A100">
        <f t="shared" si="9"/>
        <v>4.2499999999999929</v>
      </c>
      <c r="B100">
        <f t="shared" si="10"/>
        <v>34.983015051155775</v>
      </c>
      <c r="C100">
        <f t="shared" si="11"/>
        <v>11.077992590743879</v>
      </c>
      <c r="D100">
        <f t="shared" si="6"/>
        <v>36.695139486176743</v>
      </c>
      <c r="E100">
        <f t="shared" si="7"/>
        <v>151.02899007880131</v>
      </c>
      <c r="F100">
        <f t="shared" si="8"/>
        <v>137.46477267887221</v>
      </c>
    </row>
    <row r="101" spans="1:6" x14ac:dyDescent="0.2">
      <c r="A101">
        <f t="shared" si="9"/>
        <v>4.2999999999999927</v>
      </c>
      <c r="B101">
        <f t="shared" si="10"/>
        <v>34.972339771892671</v>
      </c>
      <c r="C101">
        <f t="shared" si="11"/>
        <v>10.584112074101506</v>
      </c>
      <c r="D101">
        <f t="shared" si="6"/>
        <v>36.538855722611885</v>
      </c>
      <c r="E101">
        <f t="shared" si="7"/>
        <v>152.77787394937752</v>
      </c>
      <c r="F101">
        <f t="shared" si="8"/>
        <v>138.00632529549335</v>
      </c>
    </row>
    <row r="102" spans="1:6" x14ac:dyDescent="0.2">
      <c r="A102">
        <f t="shared" si="9"/>
        <v>4.3499999999999925</v>
      </c>
      <c r="B102">
        <f t="shared" si="10"/>
        <v>34.961713202152957</v>
      </c>
      <c r="C102">
        <f t="shared" si="11"/>
        <v>10.090396023765097</v>
      </c>
      <c r="D102">
        <f t="shared" si="6"/>
        <v>36.388699921074547</v>
      </c>
      <c r="E102">
        <f t="shared" si="7"/>
        <v>154.52622527372867</v>
      </c>
      <c r="F102">
        <f t="shared" si="8"/>
        <v>138.52318799794003</v>
      </c>
    </row>
    <row r="103" spans="1:6" x14ac:dyDescent="0.2">
      <c r="A103">
        <f t="shared" si="9"/>
        <v>4.3999999999999924</v>
      </c>
      <c r="B103">
        <f t="shared" si="10"/>
        <v>34.951133517801566</v>
      </c>
      <c r="C103">
        <f t="shared" si="11"/>
        <v>9.596842592021213</v>
      </c>
      <c r="D103">
        <f t="shared" si="6"/>
        <v>36.244739230890112</v>
      </c>
      <c r="E103">
        <f t="shared" si="7"/>
        <v>156.27404644172753</v>
      </c>
      <c r="F103">
        <f t="shared" si="8"/>
        <v>139.01536896333468</v>
      </c>
    </row>
    <row r="104" spans="1:6" x14ac:dyDescent="0.2">
      <c r="A104">
        <f t="shared" si="9"/>
        <v>4.4499999999999922</v>
      </c>
      <c r="B104">
        <f t="shared" si="10"/>
        <v>34.940598877543145</v>
      </c>
      <c r="C104">
        <f t="shared" si="11"/>
        <v>9.1034500024497724</v>
      </c>
      <c r="D104">
        <f t="shared" si="6"/>
        <v>36.107038813345966</v>
      </c>
      <c r="E104">
        <f t="shared" si="7"/>
        <v>158.02133975161115</v>
      </c>
      <c r="F104">
        <f t="shared" si="8"/>
        <v>139.48287627819644</v>
      </c>
    </row>
    <row r="105" spans="1:6" x14ac:dyDescent="0.2">
      <c r="A105">
        <f t="shared" si="9"/>
        <v>4.499999999999992</v>
      </c>
      <c r="B105">
        <f t="shared" si="10"/>
        <v>34.930107423505156</v>
      </c>
      <c r="C105">
        <f t="shared" si="11"/>
        <v>8.6102165510964461</v>
      </c>
      <c r="D105">
        <f t="shared" si="6"/>
        <v>35.975661685011232</v>
      </c>
      <c r="E105">
        <f t="shared" si="7"/>
        <v>159.76810740913737</v>
      </c>
      <c r="F105">
        <f t="shared" si="8"/>
        <v>139.92571794203511</v>
      </c>
    </row>
    <row r="106" spans="1:6" x14ac:dyDescent="0.2">
      <c r="A106">
        <f t="shared" si="9"/>
        <v>4.5499999999999918</v>
      </c>
      <c r="B106">
        <f t="shared" si="10"/>
        <v>34.919657281865994</v>
      </c>
      <c r="C106">
        <f t="shared" si="11"/>
        <v>8.1171406076155996</v>
      </c>
      <c r="D106">
        <f t="shared" si="6"/>
        <v>35.850668561782484</v>
      </c>
      <c r="E106">
        <f t="shared" si="7"/>
        <v>161.51435152677166</v>
      </c>
      <c r="F106">
        <f t="shared" si="8"/>
        <v>140.34390187100291</v>
      </c>
    </row>
    <row r="107" spans="1:6" x14ac:dyDescent="0.2">
      <c r="A107">
        <f t="shared" si="9"/>
        <v>4.5999999999999917</v>
      </c>
      <c r="B107">
        <f t="shared" si="10"/>
        <v>34.909246563527951</v>
      </c>
      <c r="C107">
        <f t="shared" si="11"/>
        <v>7.6242206163798887</v>
      </c>
      <c r="D107">
        <f t="shared" si="6"/>
        <v>35.732117704390546</v>
      </c>
      <c r="E107">
        <f t="shared" si="7"/>
        <v>163.2600741229065</v>
      </c>
      <c r="F107">
        <f t="shared" si="8"/>
        <v>140.73743590160279</v>
      </c>
    </row>
    <row r="108" spans="1:6" x14ac:dyDescent="0.2">
      <c r="A108">
        <f t="shared" si="9"/>
        <v>4.6499999999999915</v>
      </c>
      <c r="B108">
        <f t="shared" si="10"/>
        <v>34.898873364834493</v>
      </c>
      <c r="C108">
        <f t="shared" si="11"/>
        <v>7.1314550975525917</v>
      </c>
      <c r="D108">
        <f t="shared" si="6"/>
        <v>35.620064766128138</v>
      </c>
      <c r="E108">
        <f t="shared" si="7"/>
        <v>165.00527712111557</v>
      </c>
      <c r="F108">
        <f t="shared" si="8"/>
        <v>141.10632779445112</v>
      </c>
    </row>
    <row r="109" spans="1:6" x14ac:dyDescent="0.2">
      <c r="A109">
        <f t="shared" si="9"/>
        <v>4.6999999999999913</v>
      </c>
      <c r="B109">
        <f t="shared" si="10"/>
        <v>34.888535768331202</v>
      </c>
      <c r="C109">
        <f t="shared" si="11"/>
        <v>6.6388426481187901</v>
      </c>
      <c r="D109">
        <f t="shared" si="6"/>
        <v>35.514562643577726</v>
      </c>
      <c r="E109">
        <f t="shared" si="7"/>
        <v>166.7499623494447</v>
      </c>
      <c r="F109">
        <f t="shared" si="8"/>
        <v>141.45058523809291</v>
      </c>
    </row>
    <row r="110" spans="1:6" x14ac:dyDescent="0.2">
      <c r="A110">
        <f t="shared" si="9"/>
        <v>4.7499999999999911</v>
      </c>
      <c r="B110">
        <f t="shared" si="10"/>
        <v>34.878231843569409</v>
      </c>
      <c r="C110">
        <f t="shared" si="11"/>
        <v>6.1463819428714901</v>
      </c>
      <c r="D110">
        <f t="shared" si="6"/>
        <v>35.415661331131965</v>
      </c>
      <c r="E110">
        <f t="shared" si="7"/>
        <v>168.49413153974223</v>
      </c>
      <c r="F110">
        <f t="shared" si="8"/>
        <v>141.77021585286766</v>
      </c>
    </row>
    <row r="111" spans="1:6" x14ac:dyDescent="0.2">
      <c r="A111">
        <f t="shared" si="9"/>
        <v>4.7999999999999909</v>
      </c>
      <c r="B111">
        <f t="shared" si="10"/>
        <v>34.86795964795148</v>
      </c>
      <c r="C111">
        <f t="shared" si="11"/>
        <v>5.6540717353488477</v>
      </c>
      <c r="D111">
        <f t="shared" si="6"/>
        <v>35.32340778010586</v>
      </c>
      <c r="E111">
        <f t="shared" si="7"/>
        <v>170.23778632703025</v>
      </c>
      <c r="F111">
        <f t="shared" si="8"/>
        <v>142.06522719482317</v>
      </c>
    </row>
    <row r="112" spans="1:6" x14ac:dyDescent="0.2">
      <c r="A112">
        <f t="shared" si="9"/>
        <v>4.8499999999999908</v>
      </c>
      <c r="B112">
        <f t="shared" si="10"/>
        <v>34.857717227616227</v>
      </c>
      <c r="C112">
        <f t="shared" si="11"/>
        <v>5.1619108587187323</v>
      </c>
      <c r="D112">
        <f t="shared" si="6"/>
        <v>35.237845763238866</v>
      </c>
      <c r="E112">
        <f t="shared" si="7"/>
        <v>171.98092824891944</v>
      </c>
      <c r="F112">
        <f t="shared" si="8"/>
        <v>142.33562675967485</v>
      </c>
    </row>
    <row r="113" spans="1:6" x14ac:dyDescent="0.2">
      <c r="A113">
        <f t="shared" si="9"/>
        <v>4.8999999999999906</v>
      </c>
      <c r="B113">
        <f t="shared" si="10"/>
        <v>34.847502618363016</v>
      </c>
      <c r="C113">
        <f t="shared" si="11"/>
        <v>4.6698982266069553</v>
      </c>
      <c r="D113">
        <f t="shared" si="6"/>
        <v>35.159015745377232</v>
      </c>
      <c r="E113">
        <f t="shared" si="7"/>
        <v>173.72355874506891</v>
      </c>
      <c r="F113">
        <f t="shared" si="8"/>
        <v>142.58142198680798</v>
      </c>
    </row>
    <row r="114" spans="1:6" x14ac:dyDescent="0.2">
      <c r="A114">
        <f t="shared" si="9"/>
        <v>4.9499999999999904</v>
      </c>
      <c r="B114">
        <f t="shared" si="10"/>
        <v>34.83731384661256</v>
      </c>
      <c r="C114">
        <f t="shared" si="11"/>
        <v>4.178032833865621</v>
      </c>
      <c r="D114">
        <f t="shared" si="6"/>
        <v>35.086954761110896</v>
      </c>
      <c r="E114">
        <f t="shared" si="7"/>
        <v>175.46567915669331</v>
      </c>
      <c r="F114">
        <f t="shared" si="8"/>
        <v>142.8026202633198</v>
      </c>
    </row>
    <row r="115" spans="1:6" x14ac:dyDescent="0.2">
      <c r="A115">
        <f t="shared" ref="A115:A178" si="12">A114+delta_t</f>
        <v>4.9999999999999902</v>
      </c>
      <c r="B115">
        <f t="shared" si="10"/>
        <v>34.827148930402515</v>
      </c>
      <c r="C115">
        <f t="shared" si="11"/>
        <v>3.6863137572781999</v>
      </c>
      <c r="D115">
        <f t="shared" si="6"/>
        <v>35.021696300115664</v>
      </c>
      <c r="E115">
        <f t="shared" si="7"/>
        <v>177.20729072611869</v>
      </c>
      <c r="F115">
        <f t="shared" si="8"/>
        <v>142.9992289280984</v>
      </c>
    </row>
    <row r="116" spans="1:6" x14ac:dyDescent="0.2">
      <c r="A116">
        <f t="shared" si="12"/>
        <v>5.0499999999999901</v>
      </c>
      <c r="B116">
        <f t="shared" si="10"/>
        <v>34.817005880415486</v>
      </c>
      <c r="C116">
        <f t="shared" si="11"/>
        <v>3.1947401561981152</v>
      </c>
      <c r="D116">
        <f t="shared" si="6"/>
        <v>34.963270200919581</v>
      </c>
      <c r="E116">
        <f t="shared" si="7"/>
        <v>178.94839459638914</v>
      </c>
      <c r="F116">
        <f t="shared" si="8"/>
        <v>143.17125527593532</v>
      </c>
    </row>
    <row r="117" spans="1:6" x14ac:dyDescent="0.2">
      <c r="A117">
        <f t="shared" si="12"/>
        <v>5.0999999999999899</v>
      </c>
      <c r="B117">
        <f t="shared" si="10"/>
        <v>34.806882701037011</v>
      </c>
      <c r="C117">
        <f t="shared" si="11"/>
        <v>2.703311273117821</v>
      </c>
      <c r="D117">
        <f t="shared" si="6"/>
        <v>34.911702553772933</v>
      </c>
      <c r="E117">
        <f t="shared" si="7"/>
        <v>180.68899181092544</v>
      </c>
      <c r="F117">
        <f t="shared" si="8"/>
        <v>143.31870656166822</v>
      </c>
    </row>
    <row r="118" spans="1:6" x14ac:dyDescent="0.2">
      <c r="A118">
        <f t="shared" si="12"/>
        <v>5.1499999999999897</v>
      </c>
      <c r="B118">
        <f t="shared" si="10"/>
        <v>34.796777391440884</v>
      </c>
      <c r="C118">
        <f t="shared" si="11"/>
        <v>2.2120264341655886</v>
      </c>
      <c r="D118">
        <f t="shared" si="6"/>
        <v>34.86701561325458</v>
      </c>
      <c r="E118">
        <f t="shared" si="7"/>
        <v>182.42908331323738</v>
      </c>
      <c r="F118">
        <f t="shared" si="8"/>
        <v>143.4415900043503</v>
      </c>
    </row>
    <row r="119" spans="1:6" x14ac:dyDescent="0.2">
      <c r="A119">
        <f t="shared" si="12"/>
        <v>5.1999999999999895</v>
      </c>
      <c r="B119">
        <f t="shared" si="10"/>
        <v>34.78668794669894</v>
      </c>
      <c r="C119">
        <f t="shared" si="11"/>
        <v>1.7208850495274606</v>
      </c>
      <c r="D119">
        <f t="shared" si="6"/>
        <v>34.82922772119268</v>
      </c>
      <c r="E119">
        <f t="shared" si="7"/>
        <v>184.16866994669087</v>
      </c>
      <c r="F119">
        <f t="shared" si="8"/>
        <v>143.53991279144262</v>
      </c>
    </row>
    <row r="120" spans="1:6" x14ac:dyDescent="0.2">
      <c r="A120">
        <f t="shared" si="12"/>
        <v>5.2499999999999893</v>
      </c>
      <c r="B120">
        <f t="shared" si="10"/>
        <v>34.776612358912288</v>
      </c>
      <c r="C120">
        <f t="shared" si="11"/>
        <v>1.2298866137921061</v>
      </c>
      <c r="D120">
        <f t="shared" si="6"/>
        <v>34.798353240416937</v>
      </c>
      <c r="E120">
        <f t="shared" si="7"/>
        <v>185.90775245433116</v>
      </c>
      <c r="F120">
        <f t="shared" si="8"/>
        <v>143.61368208302559</v>
      </c>
    </row>
    <row r="121" spans="1:6" x14ac:dyDescent="0.2">
      <c r="A121">
        <f t="shared" si="12"/>
        <v>5.2999999999999892</v>
      </c>
      <c r="B121">
        <f t="shared" si="10"/>
        <v>34.766548618360858</v>
      </c>
      <c r="C121">
        <f t="shared" si="11"/>
        <v>0.7390307062166025</v>
      </c>
      <c r="D121">
        <f t="shared" si="6"/>
        <v>34.774402499792579</v>
      </c>
      <c r="E121">
        <f t="shared" si="7"/>
        <v>187.64633147876299</v>
      </c>
      <c r="F121">
        <f t="shared" si="8"/>
        <v>143.6629050160258</v>
      </c>
    </row>
    <row r="122" spans="1:6" x14ac:dyDescent="0.2">
      <c r="A122">
        <f t="shared" si="12"/>
        <v>5.349999999999989</v>
      </c>
      <c r="B122">
        <f t="shared" si="10"/>
        <v>34.756494714667951</v>
      </c>
      <c r="C122">
        <f t="shared" si="11"/>
        <v>0.24831699091146922</v>
      </c>
      <c r="D122">
        <f t="shared" si="6"/>
        <v>34.75738175091324</v>
      </c>
      <c r="E122">
        <f t="shared" si="7"/>
        <v>189.38440756208871</v>
      </c>
      <c r="F122">
        <f t="shared" si="8"/>
        <v>143.687588708454</v>
      </c>
    </row>
    <row r="123" spans="1:6" x14ac:dyDescent="0.2">
      <c r="A123">
        <f t="shared" si="12"/>
        <v>5.3999999999999888</v>
      </c>
      <c r="B123">
        <f t="shared" si="10"/>
        <v>34.746448637976457</v>
      </c>
      <c r="C123">
        <f t="shared" si="11"/>
        <v>-0.24225478305638853</v>
      </c>
      <c r="D123">
        <f t="shared" si="6"/>
        <v>34.747293136753107</v>
      </c>
      <c r="E123">
        <f t="shared" si="7"/>
        <v>191.12198114590481</v>
      </c>
      <c r="F123">
        <f t="shared" si="8"/>
        <v>143.68774026365037</v>
      </c>
    </row>
    <row r="124" spans="1:6" x14ac:dyDescent="0.2">
      <c r="A124">
        <f t="shared" si="12"/>
        <v>5.4499999999999886</v>
      </c>
      <c r="B124">
        <f t="shared" si="10"/>
        <v>34.736408380133199</v>
      </c>
      <c r="C124">
        <f t="shared" si="11"/>
        <v>-0.73268478164384154</v>
      </c>
      <c r="D124">
        <f t="shared" si="6"/>
        <v>34.744134672497466</v>
      </c>
      <c r="E124">
        <f t="shared" si="7"/>
        <v>192.85905257135755</v>
      </c>
      <c r="F124">
        <f t="shared" si="8"/>
        <v>143.66336677453288</v>
      </c>
    </row>
    <row r="125" spans="1:6" x14ac:dyDescent="0.2">
      <c r="A125">
        <f t="shared" si="12"/>
        <v>5.4999999999999885</v>
      </c>
      <c r="B125">
        <f t="shared" si="10"/>
        <v>34.726371935877935</v>
      </c>
      <c r="C125">
        <f t="shared" si="11"/>
        <v>-1.2229730858954735</v>
      </c>
      <c r="D125">
        <f t="shared" si="6"/>
        <v>34.747900238687166</v>
      </c>
      <c r="E125">
        <f t="shared" si="7"/>
        <v>194.59562207925782</v>
      </c>
      <c r="F125">
        <f t="shared" si="8"/>
        <v>143.61447532784439</v>
      </c>
    </row>
    <row r="126" spans="1:6" x14ac:dyDescent="0.2">
      <c r="A126">
        <f t="shared" si="12"/>
        <v>5.5499999999999883</v>
      </c>
      <c r="B126">
        <f t="shared" si="10"/>
        <v>34.716337304033409</v>
      </c>
      <c r="C126">
        <f t="shared" si="11"/>
        <v>-1.7131196920916121</v>
      </c>
      <c r="D126">
        <f t="shared" si="6"/>
        <v>34.758579586727272</v>
      </c>
      <c r="E126">
        <f t="shared" si="7"/>
        <v>196.3316898102556</v>
      </c>
      <c r="F126">
        <f t="shared" si="8"/>
        <v>143.5410730083947</v>
      </c>
    </row>
    <row r="127" spans="1:6" x14ac:dyDescent="0.2">
      <c r="A127">
        <f t="shared" si="12"/>
        <v>5.5999999999999881</v>
      </c>
      <c r="B127">
        <f t="shared" si="10"/>
        <v>34.706302488692927</v>
      </c>
      <c r="C127">
        <f t="shared" si="11"/>
        <v>-2.2031245119804233</v>
      </c>
      <c r="D127">
        <f t="shared" si="6"/>
        <v>34.776158356723961</v>
      </c>
      <c r="E127">
        <f t="shared" si="7"/>
        <v>198.06725580507376</v>
      </c>
      <c r="F127">
        <f t="shared" si="8"/>
        <v>143.44316690329291</v>
      </c>
    </row>
    <row r="128" spans="1:6" x14ac:dyDescent="0.2">
      <c r="A128">
        <f t="shared" si="12"/>
        <v>5.6499999999999879</v>
      </c>
      <c r="B128">
        <f t="shared" si="10"/>
        <v>34.69626550040185</v>
      </c>
      <c r="C128">
        <f t="shared" si="11"/>
        <v>-2.6929873730936822</v>
      </c>
      <c r="D128">
        <f t="shared" si="6"/>
        <v>34.800618107528173</v>
      </c>
      <c r="E128">
        <f t="shared" si="7"/>
        <v>199.80232000480112</v>
      </c>
      <c r="F128">
        <f t="shared" si="8"/>
        <v>143.32076410616605</v>
      </c>
    </row>
    <row r="129" spans="1:6" x14ac:dyDescent="0.2">
      <c r="A129">
        <f t="shared" si="12"/>
        <v>5.6999999999999877</v>
      </c>
      <c r="B129">
        <f t="shared" si="10"/>
        <v>34.686224357329515</v>
      </c>
      <c r="C129">
        <f t="shared" si="11"/>
        <v>-3.1827080191454913</v>
      </c>
      <c r="D129">
        <f t="shared" si="6"/>
        <v>34.83193635878046</v>
      </c>
      <c r="E129">
        <f t="shared" si="7"/>
        <v>201.53688225124441</v>
      </c>
      <c r="F129">
        <f t="shared" si="8"/>
        <v>143.17387172136009</v>
      </c>
    </row>
    <row r="130" spans="1:6" x14ac:dyDescent="0.2">
      <c r="A130">
        <f t="shared" si="12"/>
        <v>5.7499999999999876</v>
      </c>
      <c r="B130">
        <f t="shared" si="10"/>
        <v>34.676177086428126</v>
      </c>
      <c r="C130">
        <f t="shared" si="11"/>
        <v>-3.6722861105128608</v>
      </c>
      <c r="D130">
        <f t="shared" si="6"/>
        <v>34.870086644669939</v>
      </c>
      <c r="E130">
        <f t="shared" si="7"/>
        <v>203.27094228733836</v>
      </c>
      <c r="F130">
        <f t="shared" si="8"/>
        <v>143.00249686811864</v>
      </c>
    </row>
    <row r="131" spans="1:6" x14ac:dyDescent="0.2">
      <c r="A131">
        <f t="shared" si="12"/>
        <v>5.7999999999999874</v>
      </c>
      <c r="B131">
        <f t="shared" si="10"/>
        <v>34.666121724575213</v>
      </c>
      <c r="C131">
        <f t="shared" si="11"/>
        <v>-4.161721224796751</v>
      </c>
      <c r="D131">
        <f t="shared" si="6"/>
        <v>34.915038579041969</v>
      </c>
      <c r="E131">
        <f t="shared" si="7"/>
        <v>205.00449975761344</v>
      </c>
      <c r="F131">
        <f t="shared" si="8"/>
        <v>142.80664668473591</v>
      </c>
    </row>
    <row r="132" spans="1:6" x14ac:dyDescent="0.2">
      <c r="A132">
        <f t="shared" si="12"/>
        <v>5.8499999999999872</v>
      </c>
      <c r="B132">
        <f t="shared" si="10"/>
        <v>34.656056319696454</v>
      </c>
      <c r="C132">
        <f t="shared" si="11"/>
        <v>-4.6510128574618381</v>
      </c>
      <c r="D132">
        <f t="shared" si="6"/>
        <v>34.966757931416062</v>
      </c>
      <c r="E132">
        <f t="shared" si="7"/>
        <v>206.73755420872024</v>
      </c>
      <c r="F132">
        <f t="shared" si="8"/>
        <v>142.58632833267944</v>
      </c>
    </row>
    <row r="133" spans="1:6" x14ac:dyDescent="0.2">
      <c r="A133">
        <f t="shared" si="12"/>
        <v>5.899999999999987</v>
      </c>
      <c r="B133">
        <f t="shared" si="10"/>
        <v>34.645978931865692</v>
      </c>
      <c r="C133">
        <f t="shared" si="11"/>
        <v>-5.1401604225529685</v>
      </c>
      <c r="D133">
        <f t="shared" si="6"/>
        <v>35.025206713406583</v>
      </c>
      <c r="E133">
        <f t="shared" si="7"/>
        <v>208.4701050900093</v>
      </c>
      <c r="F133">
        <f t="shared" si="8"/>
        <v>142.34154900067907</v>
      </c>
    </row>
    <row r="134" spans="1:6" x14ac:dyDescent="0.2">
      <c r="A134">
        <f t="shared" si="12"/>
        <v>5.9499999999999869</v>
      </c>
      <c r="B134">
        <f t="shared" si="10"/>
        <v>34.635887634379174</v>
      </c>
      <c r="C134">
        <f t="shared" si="11"/>
        <v>-5.6291632534859772</v>
      </c>
      <c r="D134">
        <f t="shared" si="6"/>
        <v>35.090343274977187</v>
      </c>
      <c r="E134">
        <f t="shared" si="7"/>
        <v>210.20215175416541</v>
      </c>
      <c r="F134">
        <f t="shared" si="8"/>
        <v>142.07231590877808</v>
      </c>
    </row>
    <row r="135" spans="1:6" x14ac:dyDescent="0.2">
      <c r="A135">
        <f t="shared" si="12"/>
        <v>5.9999999999999867</v>
      </c>
      <c r="B135">
        <f t="shared" si="10"/>
        <v>34.625780514801221</v>
      </c>
      <c r="C135">
        <f t="shared" si="11"/>
        <v>-6.1180206039102716</v>
      </c>
      <c r="D135">
        <f t="shared" si="6"/>
        <v>35.162122409903795</v>
      </c>
      <c r="E135">
        <f t="shared" si="7"/>
        <v>211.93369345789492</v>
      </c>
      <c r="F135">
        <f t="shared" si="8"/>
        <v>141.77863631234317</v>
      </c>
    </row>
    <row r="136" spans="1:6" x14ac:dyDescent="0.2">
      <c r="A136">
        <f t="shared" si="12"/>
        <v>6.0499999999999865</v>
      </c>
      <c r="B136">
        <f t="shared" si="10"/>
        <v>34.615655675978672</v>
      </c>
      <c r="C136">
        <f t="shared" si="11"/>
        <v>-6.6067316486403342</v>
      </c>
      <c r="D136">
        <f t="shared" si="6"/>
        <v>35.240495469772561</v>
      </c>
      <c r="E136">
        <f t="shared" si="7"/>
        <v>213.66472936266442</v>
      </c>
      <c r="F136">
        <f t="shared" si="8"/>
        <v>141.46051750602939</v>
      </c>
    </row>
    <row r="137" spans="1:6" x14ac:dyDescent="0.2">
      <c r="A137">
        <f t="shared" si="12"/>
        <v>6.0999999999999863</v>
      </c>
      <c r="B137">
        <f t="shared" si="10"/>
        <v>34.605511237021702</v>
      </c>
      <c r="C137">
        <f t="shared" si="11"/>
        <v>-7.0952954846530885</v>
      </c>
      <c r="D137">
        <f t="shared" si="6"/>
        <v>35.325410485798656</v>
      </c>
      <c r="E137">
        <f t="shared" si="7"/>
        <v>215.39525853548943</v>
      </c>
      <c r="F137">
        <f t="shared" si="8"/>
        <v>141.11796682769705</v>
      </c>
    </row>
    <row r="138" spans="1:6" x14ac:dyDescent="0.2">
      <c r="A138">
        <f t="shared" si="12"/>
        <v>6.1499999999999861</v>
      </c>
      <c r="B138">
        <f t="shared" si="10"/>
        <v>34.595345334248769</v>
      </c>
      <c r="C138">
        <f t="shared" si="11"/>
        <v>-7.5837111321478421</v>
      </c>
      <c r="D138">
        <f t="shared" si="6"/>
        <v>35.416812297718032</v>
      </c>
      <c r="E138">
        <f t="shared" si="7"/>
        <v>217.1252799497712</v>
      </c>
      <c r="F138">
        <f t="shared" si="8"/>
        <v>140.75099166227702</v>
      </c>
    </row>
    <row r="139" spans="1:6" x14ac:dyDescent="0.2">
      <c r="A139">
        <f t="shared" si="12"/>
        <v>6.199999999999986</v>
      </c>
      <c r="B139">
        <f t="shared" si="10"/>
        <v>34.5851561220937</v>
      </c>
      <c r="C139">
        <f t="shared" si="11"/>
        <v>-8.0719775356653791</v>
      </c>
      <c r="D139">
        <f t="shared" si="6"/>
        <v>35.514642688979457</v>
      </c>
      <c r="E139">
        <f t="shared" si="7"/>
        <v>218.85479248617975</v>
      </c>
      <c r="F139">
        <f t="shared" si="8"/>
        <v>140.35959944558169</v>
      </c>
    </row>
    <row r="140" spans="1:6" x14ac:dyDescent="0.2">
      <c r="A140">
        <f t="shared" si="12"/>
        <v>6.2499999999999858</v>
      </c>
      <c r="B140">
        <f t="shared" si="10"/>
        <v>34.574941773973144</v>
      </c>
      <c r="C140">
        <f t="shared" si="11"/>
        <v>-8.5600935652625996</v>
      </c>
      <c r="D140">
        <f t="shared" si="6"/>
        <v>35.61884052744675</v>
      </c>
      <c r="E140">
        <f t="shared" si="7"/>
        <v>220.58379493358143</v>
      </c>
      <c r="F140">
        <f t="shared" si="8"/>
        <v>139.94379766805849</v>
      </c>
    </row>
    <row r="141" spans="1:6" x14ac:dyDescent="0.2">
      <c r="A141">
        <f t="shared" si="12"/>
        <v>6.2999999999999856</v>
      </c>
      <c r="B141">
        <f t="shared" si="10"/>
        <v>34.564700483112809</v>
      </c>
      <c r="C141">
        <f t="shared" si="11"/>
        <v>-9.0480580177390024</v>
      </c>
      <c r="D141">
        <f t="shared" si="6"/>
        <v>35.729341910811485</v>
      </c>
      <c r="E141">
        <f t="shared" si="7"/>
        <v>222.31228599000858</v>
      </c>
      <c r="F141">
        <f t="shared" si="8"/>
        <v>139.50359387848346</v>
      </c>
    </row>
    <row r="142" spans="1:6" x14ac:dyDescent="0.2">
      <c r="A142">
        <f t="shared" si="12"/>
        <v>6.3499999999999854</v>
      </c>
      <c r="B142">
        <f t="shared" si="10"/>
        <v>34.554430463331229</v>
      </c>
      <c r="C142">
        <f t="shared" si="11"/>
        <v>-9.5358696179111941</v>
      </c>
      <c r="D142">
        <f t="shared" si="6"/>
        <v>35.846080315914527</v>
      </c>
      <c r="E142">
        <f t="shared" si="7"/>
        <v>224.04026426366968</v>
      </c>
      <c r="F142">
        <f t="shared" si="8"/>
        <v>139.03899568759221</v>
      </c>
    </row>
    <row r="143" spans="1:6" x14ac:dyDescent="0.2">
      <c r="A143">
        <f t="shared" si="12"/>
        <v>6.3999999999999853</v>
      </c>
      <c r="B143">
        <f t="shared" si="10"/>
        <v>34.544129949779908</v>
      </c>
      <c r="C143">
        <f t="shared" si="11"/>
        <v>-10.023527019931546</v>
      </c>
      <c r="D143">
        <f t="shared" si="6"/>
        <v>35.968986751180232</v>
      </c>
      <c r="E143">
        <f t="shared" si="7"/>
        <v>225.76772827399745</v>
      </c>
      <c r="F143">
        <f t="shared" si="8"/>
        <v>138.55001077164613</v>
      </c>
    </row>
    <row r="144" spans="1:6" x14ac:dyDescent="0.2">
      <c r="A144">
        <f t="shared" si="12"/>
        <v>6.4499999999999851</v>
      </c>
      <c r="B144">
        <f t="shared" si="10"/>
        <v>34.533797199639025</v>
      </c>
      <c r="C144">
        <f t="shared" si="11"/>
        <v>-10.511028808647085</v>
      </c>
      <c r="D144">
        <f t="shared" ref="D144:D207" si="13">SQRT(B144*B144+C144*C144)</f>
        <v>36.097989911378797</v>
      </c>
      <c r="E144">
        <f t="shared" ref="E144:E207" si="14">IF(F143+0.5*(C143+C144)*delta_t&gt;0,E143+0.5*(B143+B144)*delta_t,E143)</f>
        <v>227.49467645273293</v>
      </c>
      <c r="F144">
        <f t="shared" ref="F144:F207" si="15">IF(G143+0.5*(D143+D144)*delta_t&gt;0,F143+0.5*(C143+C144)*delta_t,F143)</f>
        <v>138.03664687593167</v>
      </c>
    </row>
    <row r="145" spans="1:6" x14ac:dyDescent="0.2">
      <c r="A145">
        <f t="shared" si="12"/>
        <v>6.4999999999999849</v>
      </c>
      <c r="B145">
        <f t="shared" ref="B145:B208" si="16">+B144 - b*B144*D144*delta_t</f>
        <v>34.523430492768099</v>
      </c>
      <c r="C145">
        <f t="shared" ref="C145:C208" si="17">C144-g*delta_t - b*C144*D144*delta_t</f>
        <v>-10.998373500994667</v>
      </c>
      <c r="D145">
        <f t="shared" si="13"/>
        <v>36.233016333951163</v>
      </c>
      <c r="E145">
        <f t="shared" si="14"/>
        <v>229.22110714504311</v>
      </c>
      <c r="F145">
        <f t="shared" si="15"/>
        <v>137.49891181819063</v>
      </c>
    </row>
    <row r="146" spans="1:6" x14ac:dyDescent="0.2">
      <c r="A146">
        <f t="shared" si="12"/>
        <v>6.5499999999999847</v>
      </c>
      <c r="B146">
        <f t="shared" si="16"/>
        <v>34.513028132311135</v>
      </c>
      <c r="C146">
        <f t="shared" si="17"/>
        <v>-11.485559547428506</v>
      </c>
      <c r="D146">
        <f t="shared" si="13"/>
        <v>36.373990556154631</v>
      </c>
      <c r="E146">
        <f t="shared" si="14"/>
        <v>230.94701861067009</v>
      </c>
      <c r="F146">
        <f t="shared" si="15"/>
        <v>136.93681349198005</v>
      </c>
    </row>
    <row r="147" spans="1:6" x14ac:dyDescent="0.2">
      <c r="A147">
        <f t="shared" si="12"/>
        <v>6.5999999999999845</v>
      </c>
      <c r="B147">
        <f t="shared" si="16"/>
        <v>34.502588445256116</v>
      </c>
      <c r="C147">
        <f t="shared" si="17"/>
        <v>-11.972585333376143</v>
      </c>
      <c r="D147">
        <f t="shared" si="13"/>
        <v>36.520835272316738</v>
      </c>
      <c r="E147">
        <f t="shared" si="14"/>
        <v>232.67240902510926</v>
      </c>
      <c r="F147">
        <f t="shared" si="15"/>
        <v>136.35035986995993</v>
      </c>
    </row>
    <row r="148" spans="1:6" x14ac:dyDescent="0.2">
      <c r="A148">
        <f t="shared" si="12"/>
        <v>6.6499999999999844</v>
      </c>
      <c r="B148">
        <f t="shared" si="16"/>
        <v>34.492109782948859</v>
      </c>
      <c r="C148">
        <f t="shared" si="17"/>
        <v>-12.459449180719007</v>
      </c>
      <c r="D148">
        <f t="shared" si="13"/>
        <v>36.673471490519084</v>
      </c>
      <c r="E148">
        <f t="shared" si="14"/>
        <v>234.39727648081438</v>
      </c>
      <c r="F148">
        <f t="shared" si="15"/>
        <v>135.73955900710754</v>
      </c>
    </row>
    <row r="149" spans="1:6" x14ac:dyDescent="0.2">
      <c r="A149">
        <f t="shared" si="12"/>
        <v>6.6999999999999842</v>
      </c>
      <c r="B149">
        <f t="shared" si="16"/>
        <v>34.48159052156138</v>
      </c>
      <c r="C149">
        <f t="shared" si="17"/>
        <v>-12.946149349293769</v>
      </c>
      <c r="D149">
        <f t="shared" si="13"/>
        <v>36.831818688069845</v>
      </c>
      <c r="E149">
        <f t="shared" si="14"/>
        <v>236.12161898842714</v>
      </c>
      <c r="F149">
        <f t="shared" si="15"/>
        <v>135.10441904385723</v>
      </c>
    </row>
    <row r="150" spans="1:6" x14ac:dyDescent="0.2">
      <c r="A150">
        <f t="shared" si="12"/>
        <v>6.749999999999984</v>
      </c>
      <c r="B150">
        <f t="shared" si="16"/>
        <v>34.471029062515242</v>
      </c>
      <c r="C150">
        <f t="shared" si="17"/>
        <v>-13.432684038410786</v>
      </c>
      <c r="D150">
        <f t="shared" si="13"/>
        <v>36.995794965165246</v>
      </c>
      <c r="E150">
        <f t="shared" si="14"/>
        <v>237.84543447802906</v>
      </c>
      <c r="F150">
        <f t="shared" si="15"/>
        <v>134.44494820916461</v>
      </c>
    </row>
    <row r="151" spans="1:6" x14ac:dyDescent="0.2">
      <c r="A151">
        <f t="shared" si="12"/>
        <v>6.7999999999999838</v>
      </c>
      <c r="B151">
        <f t="shared" si="16"/>
        <v>34.4604238328604</v>
      </c>
      <c r="C151">
        <f t="shared" si="17"/>
        <v>-13.919051388386038</v>
      </c>
      <c r="D151">
        <f t="shared" si="13"/>
        <v>37.165317196183118</v>
      </c>
      <c r="E151">
        <f t="shared" si="14"/>
        <v>239.56872080041344</v>
      </c>
      <c r="F151">
        <f t="shared" si="15"/>
        <v>133.76115482349468</v>
      </c>
    </row>
    <row r="152" spans="1:6" x14ac:dyDescent="0.2">
      <c r="A152">
        <f t="shared" si="12"/>
        <v>6.8499999999999837</v>
      </c>
      <c r="B152">
        <f t="shared" si="16"/>
        <v>34.449773285610249</v>
      </c>
      <c r="C152">
        <f t="shared" si="17"/>
        <v>-14.405249482083077</v>
      </c>
      <c r="D152">
        <f t="shared" si="13"/>
        <v>37.340301178097107</v>
      </c>
      <c r="E152">
        <f t="shared" si="14"/>
        <v>241.29147572837522</v>
      </c>
      <c r="F152">
        <f t="shared" si="15"/>
        <v>133.05304730173296</v>
      </c>
    </row>
    <row r="153" spans="1:6" x14ac:dyDescent="0.2">
      <c r="A153">
        <f t="shared" si="12"/>
        <v>6.8999999999999835</v>
      </c>
      <c r="B153">
        <f t="shared" si="16"/>
        <v>34.439075900033814</v>
      </c>
      <c r="C153">
        <f t="shared" si="17"/>
        <v>-14.891276346461632</v>
      </c>
      <c r="D153">
        <f t="shared" si="13"/>
        <v>37.520661775546785</v>
      </c>
      <c r="E153">
        <f t="shared" si="14"/>
        <v>243.01369695801631</v>
      </c>
      <c r="F153">
        <f t="shared" si="15"/>
        <v>132.32063415601934</v>
      </c>
    </row>
    <row r="154" spans="1:6" x14ac:dyDescent="0.2">
      <c r="A154">
        <f t="shared" si="12"/>
        <v>6.9499999999999833</v>
      </c>
      <c r="B154">
        <f t="shared" si="16"/>
        <v>34.428330181906006</v>
      </c>
      <c r="C154">
        <f t="shared" si="17"/>
        <v>-15.377129954129654</v>
      </c>
      <c r="D154">
        <f t="shared" si="13"/>
        <v>37.706313062145597</v>
      </c>
      <c r="E154">
        <f t="shared" si="14"/>
        <v>244.73538211006482</v>
      </c>
      <c r="F154">
        <f t="shared" si="15"/>
        <v>131.56392399850455</v>
      </c>
    </row>
    <row r="155" spans="1:6" x14ac:dyDescent="0.2">
      <c r="A155">
        <f t="shared" si="12"/>
        <v>6.9999999999999831</v>
      </c>
      <c r="B155">
        <f t="shared" si="16"/>
        <v>34.417534663717106</v>
      </c>
      <c r="C155">
        <f t="shared" si="17"/>
        <v>-15.862808224895742</v>
      </c>
      <c r="D155">
        <f t="shared" si="13"/>
        <v>37.89716845765642</v>
      </c>
      <c r="E155">
        <f t="shared" si="14"/>
        <v>246.4565287312054</v>
      </c>
      <c r="F155">
        <f t="shared" si="15"/>
        <v>130.78292554402893</v>
      </c>
    </row>
    <row r="156" spans="1:6" x14ac:dyDescent="0.2">
      <c r="A156">
        <f t="shared" si="12"/>
        <v>7.0499999999999829</v>
      </c>
      <c r="B156">
        <f t="shared" si="16"/>
        <v>34.406687904842705</v>
      </c>
      <c r="C156">
        <f t="shared" si="17"/>
        <v>-16.348309027319054</v>
      </c>
      <c r="D156">
        <f t="shared" si="13"/>
        <v>38.09314086071101</v>
      </c>
      <c r="E156">
        <f t="shared" si="14"/>
        <v>248.17713429541939</v>
      </c>
      <c r="F156">
        <f t="shared" si="15"/>
        <v>129.97764761272356</v>
      </c>
    </row>
    <row r="157" spans="1:6" x14ac:dyDescent="0.2">
      <c r="A157">
        <f t="shared" si="12"/>
        <v>7.0999999999999828</v>
      </c>
      <c r="B157">
        <f t="shared" si="16"/>
        <v>34.395788491675383</v>
      </c>
      <c r="C157">
        <f t="shared" si="17"/>
        <v>-16.833630180253955</v>
      </c>
      <c r="D157">
        <f t="shared" si="13"/>
        <v>38.294142776795844</v>
      </c>
      <c r="E157">
        <f t="shared" si="14"/>
        <v>249.89719620533234</v>
      </c>
      <c r="F157">
        <f t="shared" si="15"/>
        <v>129.14809913253424</v>
      </c>
    </row>
    <row r="158" spans="1:6" x14ac:dyDescent="0.2">
      <c r="A158">
        <f t="shared" si="12"/>
        <v>7.1499999999999826</v>
      </c>
      <c r="B158">
        <f t="shared" si="16"/>
        <v>34.384835037719562</v>
      </c>
      <c r="C158">
        <f t="shared" si="17"/>
        <v>-17.318769454386796</v>
      </c>
      <c r="D158">
        <f t="shared" si="13"/>
        <v>38.500086441271634</v>
      </c>
      <c r="E158">
        <f t="shared" si="14"/>
        <v>251.61671179356722</v>
      </c>
      <c r="F158">
        <f t="shared" si="15"/>
        <v>128.29428914166823</v>
      </c>
    </row>
    <row r="159" spans="1:6" x14ac:dyDescent="0.2">
      <c r="A159">
        <f t="shared" si="12"/>
        <v>7.1999999999999824</v>
      </c>
      <c r="B159">
        <f t="shared" si="16"/>
        <v>34.373826183650976</v>
      </c>
      <c r="C159">
        <f t="shared" si="17"/>
        <v>-17.803724573762484</v>
      </c>
      <c r="D159">
        <f t="shared" si="13"/>
        <v>38.710883937237128</v>
      </c>
      <c r="E159">
        <f t="shared" si="14"/>
        <v>253.33567832410148</v>
      </c>
      <c r="F159">
        <f t="shared" si="15"/>
        <v>127.4162267909645</v>
      </c>
    </row>
    <row r="160" spans="1:6" x14ac:dyDescent="0.2">
      <c r="A160">
        <f t="shared" si="12"/>
        <v>7.2499999999999822</v>
      </c>
      <c r="B160">
        <f t="shared" si="16"/>
        <v>34.362760597342245</v>
      </c>
      <c r="C160">
        <f t="shared" si="17"/>
        <v>-18.288493217298548</v>
      </c>
      <c r="D160">
        <f t="shared" si="13"/>
        <v>38.926447308089031</v>
      </c>
      <c r="E160">
        <f t="shared" si="14"/>
        <v>255.05409299362631</v>
      </c>
      <c r="F160">
        <f t="shared" si="15"/>
        <v>126.51392134618797</v>
      </c>
    </row>
    <row r="161" spans="1:6" x14ac:dyDescent="0.2">
      <c r="A161">
        <f t="shared" si="12"/>
        <v>7.2999999999999821</v>
      </c>
      <c r="B161">
        <f t="shared" si="16"/>
        <v>34.351636973856131</v>
      </c>
      <c r="C161">
        <f t="shared" si="17"/>
        <v>-18.773073020284652</v>
      </c>
      <c r="D161">
        <f t="shared" si="13"/>
        <v>39.146688664669185</v>
      </c>
      <c r="E161">
        <f t="shared" si="14"/>
        <v>256.77195293290629</v>
      </c>
      <c r="F161">
        <f t="shared" si="15"/>
        <v>125.58738219024839</v>
      </c>
    </row>
    <row r="162" spans="1:6" x14ac:dyDescent="0.2">
      <c r="A162">
        <f t="shared" si="12"/>
        <v>7.3499999999999819</v>
      </c>
      <c r="B162">
        <f t="shared" si="16"/>
        <v>34.340454035408079</v>
      </c>
      <c r="C162">
        <f t="shared" si="17"/>
        <v>-19.257461575865676</v>
      </c>
      <c r="D162">
        <f t="shared" si="13"/>
        <v>39.371520286927172</v>
      </c>
      <c r="E162">
        <f t="shared" si="14"/>
        <v>258.48925520813788</v>
      </c>
      <c r="F162">
        <f t="shared" si="15"/>
        <v>124.63661882534463</v>
      </c>
    </row>
    <row r="163" spans="1:6" x14ac:dyDescent="0.2">
      <c r="A163">
        <f t="shared" si="12"/>
        <v>7.3999999999999817</v>
      </c>
      <c r="B163">
        <f t="shared" si="16"/>
        <v>34.329210531299609</v>
      </c>
      <c r="C163">
        <f t="shared" si="17"/>
        <v>-19.741656436506606</v>
      </c>
      <c r="D163">
        <f t="shared" si="13"/>
        <v>39.60085472006071</v>
      </c>
      <c r="E163">
        <f t="shared" si="14"/>
        <v>260.20599682230556</v>
      </c>
      <c r="F163">
        <f t="shared" si="15"/>
        <v>123.66164087503532</v>
      </c>
    </row>
    <row r="164" spans="1:6" x14ac:dyDescent="0.2">
      <c r="A164">
        <f t="shared" si="12"/>
        <v>7.4499999999999815</v>
      </c>
      <c r="B164">
        <f t="shared" si="16"/>
        <v>34.317905237824135</v>
      </c>
      <c r="C164">
        <f t="shared" si="17"/>
        <v>-20.225655115437682</v>
      </c>
      <c r="D164">
        <f t="shared" si="13"/>
        <v>39.834604865128355</v>
      </c>
      <c r="E164">
        <f t="shared" si="14"/>
        <v>261.92217471653368</v>
      </c>
      <c r="F164">
        <f t="shared" si="15"/>
        <v>122.66245808623671</v>
      </c>
    </row>
    <row r="165" spans="1:6" x14ac:dyDescent="0.2">
      <c r="A165">
        <f t="shared" si="12"/>
        <v>7.4999999999999813</v>
      </c>
      <c r="B165">
        <f t="shared" si="16"/>
        <v>34.306536958146935</v>
      </c>
      <c r="C165">
        <f t="shared" si="17"/>
        <v>-20.709455088078393</v>
      </c>
      <c r="D165">
        <f t="shared" si="13"/>
        <v>40.072684064158189</v>
      </c>
      <c r="E165">
        <f t="shared" si="14"/>
        <v>263.63778577143296</v>
      </c>
      <c r="F165">
        <f t="shared" si="15"/>
        <v>121.6390803311488</v>
      </c>
    </row>
    <row r="166" spans="1:6" x14ac:dyDescent="0.2">
      <c r="A166">
        <f t="shared" si="12"/>
        <v>7.5499999999999812</v>
      </c>
      <c r="B166">
        <f t="shared" si="16"/>
        <v>34.295104522160742</v>
      </c>
      <c r="C166">
        <f t="shared" si="17"/>
        <v>-21.193053793439059</v>
      </c>
      <c r="D166">
        <f t="shared" si="13"/>
        <v>40.315006179802722</v>
      </c>
      <c r="E166">
        <f t="shared" si="14"/>
        <v>265.35282680844062</v>
      </c>
      <c r="F166">
        <f t="shared" si="15"/>
        <v>120.59151760911087</v>
      </c>
    </row>
    <row r="167" spans="1:6" x14ac:dyDescent="0.2">
      <c r="A167">
        <f t="shared" si="12"/>
        <v>7.599999999999981</v>
      </c>
      <c r="B167">
        <f t="shared" si="16"/>
        <v>34.283606786318629</v>
      </c>
      <c r="C167">
        <f t="shared" si="17"/>
        <v>-21.67644863549889</v>
      </c>
      <c r="D167">
        <f t="shared" si="13"/>
        <v>40.561485669614399</v>
      </c>
      <c r="E167">
        <f t="shared" si="14"/>
        <v>267.06729459115263</v>
      </c>
      <c r="F167">
        <f t="shared" si="15"/>
        <v>119.51978004838742</v>
      </c>
    </row>
    <row r="168" spans="1:6" x14ac:dyDescent="0.2">
      <c r="A168">
        <f t="shared" si="12"/>
        <v>7.6499999999999808</v>
      </c>
      <c r="B168">
        <f t="shared" si="16"/>
        <v>34.272042633445707</v>
      </c>
      <c r="C168">
        <f t="shared" si="17"/>
        <v>-22.159636984559555</v>
      </c>
      <c r="D168">
        <f t="shared" si="13"/>
        <v>40.812037655037265</v>
      </c>
      <c r="E168">
        <f t="shared" si="14"/>
        <v>268.78118582664672</v>
      </c>
      <c r="F168">
        <f t="shared" si="15"/>
        <v>118.42387790788595</v>
      </c>
    </row>
    <row r="169" spans="1:6" x14ac:dyDescent="0.2">
      <c r="A169">
        <f t="shared" si="12"/>
        <v>7.6999999999999806</v>
      </c>
      <c r="B169">
        <f t="shared" si="16"/>
        <v>34.260410972531169</v>
      </c>
      <c r="C169">
        <f t="shared" si="17"/>
        <v>-22.642616178573451</v>
      </c>
      <c r="D169">
        <f t="shared" si="13"/>
        <v>41.066577985229429</v>
      </c>
      <c r="E169">
        <f t="shared" si="14"/>
        <v>270.49449716679612</v>
      </c>
      <c r="F169">
        <f t="shared" si="15"/>
        <v>117.30382157880763</v>
      </c>
    </row>
    <row r="170" spans="1:6" x14ac:dyDescent="0.2">
      <c r="A170">
        <f t="shared" si="12"/>
        <v>7.7499999999999805</v>
      </c>
      <c r="B170">
        <f t="shared" si="16"/>
        <v>34.248710738502204</v>
      </c>
      <c r="C170">
        <f t="shared" si="17"/>
        <v>-23.12538352444593</v>
      </c>
      <c r="D170">
        <f t="shared" si="13"/>
        <v>41.325023295847174</v>
      </c>
      <c r="E170">
        <f t="shared" si="14"/>
        <v>272.20722520957196</v>
      </c>
      <c r="F170">
        <f t="shared" si="15"/>
        <v>116.15962158623215</v>
      </c>
    </row>
    <row r="171" spans="1:6" x14ac:dyDescent="0.2">
      <c r="A171">
        <f t="shared" si="12"/>
        <v>7.7999999999999803</v>
      </c>
      <c r="B171">
        <f t="shared" si="16"/>
        <v>34.236940891981213</v>
      </c>
      <c r="C171">
        <f t="shared" si="17"/>
        <v>-23.607936299310946</v>
      </c>
      <c r="D171">
        <f t="shared" si="13"/>
        <v>41.58729106293579</v>
      </c>
      <c r="E171">
        <f t="shared" si="14"/>
        <v>273.91936650033404</v>
      </c>
      <c r="F171">
        <f t="shared" si="15"/>
        <v>114.99128859063822</v>
      </c>
    </row>
    <row r="172" spans="1:6" x14ac:dyDescent="0.2">
      <c r="A172">
        <f t="shared" si="12"/>
        <v>7.8499999999999801</v>
      </c>
      <c r="B172">
        <f t="shared" si="16"/>
        <v>34.225100419027747</v>
      </c>
      <c r="C172">
        <f t="shared" si="17"/>
        <v>-24.090271751779639</v>
      </c>
      <c r="D172">
        <f t="shared" si="13"/>
        <v>41.853299652083884</v>
      </c>
      <c r="E172">
        <f t="shared" si="14"/>
        <v>275.63091753310925</v>
      </c>
      <c r="F172">
        <f t="shared" si="15"/>
        <v>113.79883338936095</v>
      </c>
    </row>
    <row r="173" spans="1:6" x14ac:dyDescent="0.2">
      <c r="A173">
        <f t="shared" si="12"/>
        <v>7.8999999999999799</v>
      </c>
      <c r="B173">
        <f t="shared" si="16"/>
        <v>34.213188330866537</v>
      </c>
      <c r="C173">
        <f t="shared" si="17"/>
        <v>-24.572387103161482</v>
      </c>
      <c r="D173">
        <f t="shared" si="13"/>
        <v>42.122968363007836</v>
      </c>
      <c r="E173">
        <f t="shared" si="14"/>
        <v>277.34187475185661</v>
      </c>
      <c r="F173">
        <f t="shared" si="15"/>
        <v>112.58226691798743</v>
      </c>
    </row>
    <row r="174" spans="1:6" x14ac:dyDescent="0.2">
      <c r="A174">
        <f t="shared" si="12"/>
        <v>7.9499999999999797</v>
      </c>
      <c r="B174">
        <f t="shared" si="16"/>
        <v>34.201203663602939</v>
      </c>
      <c r="C174">
        <f t="shared" si="17"/>
        <v>-25.054279548657771</v>
      </c>
      <c r="D174">
        <f t="shared" si="13"/>
        <v>42.396217469740598</v>
      </c>
      <c r="E174">
        <f t="shared" si="14"/>
        <v>279.05223455171836</v>
      </c>
      <c r="F174">
        <f t="shared" si="15"/>
        <v>111.34160025169194</v>
      </c>
    </row>
    <row r="175" spans="1:6" x14ac:dyDescent="0.2">
      <c r="A175">
        <f t="shared" si="12"/>
        <v>7.9999999999999796</v>
      </c>
      <c r="B175">
        <f t="shared" si="16"/>
        <v>34.189145477927063</v>
      </c>
      <c r="C175">
        <f t="shared" si="17"/>
        <v>-25.535946258527268</v>
      </c>
      <c r="D175">
        <f t="shared" si="13"/>
        <v>42.672968256605415</v>
      </c>
      <c r="E175">
        <f t="shared" si="14"/>
        <v>280.7619932802566</v>
      </c>
      <c r="F175">
        <f t="shared" si="15"/>
        <v>110.07684460651232</v>
      </c>
    </row>
    <row r="176" spans="1:6" x14ac:dyDescent="0.2">
      <c r="A176">
        <f t="shared" si="12"/>
        <v>8.0499999999999794</v>
      </c>
      <c r="B176">
        <f t="shared" si="16"/>
        <v>34.177012858807778</v>
      </c>
      <c r="C176">
        <f t="shared" si="17"/>
        <v>-26.01738437922393</v>
      </c>
      <c r="D176">
        <f t="shared" si="13"/>
        <v>42.953143050158715</v>
      </c>
      <c r="E176">
        <f t="shared" si="14"/>
        <v>282.47114723867497</v>
      </c>
      <c r="F176">
        <f t="shared" si="15"/>
        <v>108.78801134056854</v>
      </c>
    </row>
    <row r="177" spans="1:6" x14ac:dyDescent="0.2">
      <c r="A177">
        <f t="shared" si="12"/>
        <v>8.0999999999999801</v>
      </c>
      <c r="B177">
        <f t="shared" si="16"/>
        <v>34.164804915177783</v>
      </c>
      <c r="C177">
        <f t="shared" si="17"/>
        <v>-26.49859103450672</v>
      </c>
      <c r="D177">
        <f t="shared" si="13"/>
        <v>43.236665247289785</v>
      </c>
      <c r="E177">
        <f t="shared" si="14"/>
        <v>284.1796926830246</v>
      </c>
      <c r="F177">
        <f t="shared" si="15"/>
        <v>107.47511195522527</v>
      </c>
    </row>
    <row r="178" spans="1:6" x14ac:dyDescent="0.2">
      <c r="A178">
        <f t="shared" si="12"/>
        <v>8.1499999999999808</v>
      </c>
      <c r="B178">
        <f t="shared" si="16"/>
        <v>34.152520779610839</v>
      </c>
      <c r="C178">
        <f t="shared" si="17"/>
        <v>-26.979563326521589</v>
      </c>
      <c r="D178">
        <f t="shared" si="13"/>
        <v>43.523459339665763</v>
      </c>
      <c r="E178">
        <f t="shared" si="14"/>
        <v>285.88762582539431</v>
      </c>
      <c r="F178">
        <f t="shared" si="15"/>
        <v>106.13815809619956</v>
      </c>
    </row>
    <row r="179" spans="1:6" x14ac:dyDescent="0.2">
      <c r="A179">
        <f t="shared" ref="A179:A242" si="18">A178+delta_t</f>
        <v>8.1999999999999815</v>
      </c>
      <c r="B179">
        <f t="shared" si="16"/>
        <v>34.140159607992203</v>
      </c>
      <c r="C179">
        <f t="shared" si="17"/>
        <v>-27.460298336855761</v>
      </c>
      <c r="D179">
        <f t="shared" si="13"/>
        <v>43.813450934710744</v>
      </c>
      <c r="E179">
        <f t="shared" si="14"/>
        <v>287.5949428350844</v>
      </c>
      <c r="F179">
        <f t="shared" si="15"/>
        <v>104.77716155461513</v>
      </c>
    </row>
    <row r="180" spans="1:6" x14ac:dyDescent="0.2">
      <c r="A180">
        <f t="shared" si="18"/>
        <v>8.2499999999999822</v>
      </c>
      <c r="B180">
        <f t="shared" si="16"/>
        <v>34.127720579183269</v>
      </c>
      <c r="C180">
        <f t="shared" si="17"/>
        <v>-27.940793127564525</v>
      </c>
      <c r="D180">
        <f t="shared" si="13"/>
        <v>44.106566773306739</v>
      </c>
      <c r="E180">
        <f t="shared" si="14"/>
        <v>289.30163983976377</v>
      </c>
      <c r="F180">
        <f t="shared" si="15"/>
        <v>103.39213426800463</v>
      </c>
    </row>
    <row r="181" spans="1:6" x14ac:dyDescent="0.2">
      <c r="A181">
        <f t="shared" si="18"/>
        <v>8.2999999999999829</v>
      </c>
      <c r="B181">
        <f t="shared" si="16"/>
        <v>34.115202894681339</v>
      </c>
      <c r="C181">
        <f t="shared" si="17"/>
        <v>-28.42104474217081</v>
      </c>
      <c r="D181">
        <f t="shared" si="13"/>
        <v>44.402734744402274</v>
      </c>
      <c r="E181">
        <f t="shared" si="14"/>
        <v>291.0077129266104</v>
      </c>
      <c r="F181">
        <f t="shared" si="15"/>
        <v>101.98308832126123</v>
      </c>
    </row>
    <row r="182" spans="1:6" x14ac:dyDescent="0.2">
      <c r="A182">
        <f t="shared" si="18"/>
        <v>8.3499999999999837</v>
      </c>
      <c r="B182">
        <f t="shared" si="16"/>
        <v>34.102605778275461</v>
      </c>
      <c r="C182">
        <f t="shared" si="17"/>
        <v>-28.901050206637809</v>
      </c>
      <c r="D182">
        <f t="shared" si="13"/>
        <v>44.701883896711401</v>
      </c>
      <c r="E182">
        <f t="shared" si="14"/>
        <v>292.71315814343433</v>
      </c>
      <c r="F182">
        <f t="shared" si="15"/>
        <v>100.55003594754102</v>
      </c>
    </row>
    <row r="183" spans="1:6" x14ac:dyDescent="0.2">
      <c r="A183">
        <f t="shared" si="18"/>
        <v>8.3999999999999844</v>
      </c>
      <c r="B183">
        <f t="shared" si="16"/>
        <v>34.089928475699097</v>
      </c>
      <c r="C183">
        <f t="shared" si="17"/>
        <v>-29.380806530315056</v>
      </c>
      <c r="D183">
        <f t="shared" si="13"/>
        <v>45.003944447682407</v>
      </c>
      <c r="E183">
        <f t="shared" si="14"/>
        <v>294.41797149978368</v>
      </c>
      <c r="F183">
        <f t="shared" si="15"/>
        <v>99.092989529117204</v>
      </c>
    </row>
    <row r="184" spans="1:6" x14ac:dyDescent="0.2">
      <c r="A184">
        <f t="shared" si="18"/>
        <v>8.4499999999999851</v>
      </c>
      <c r="B184">
        <f t="shared" si="16"/>
        <v>34.077170254280439</v>
      </c>
      <c r="C184">
        <f t="shared" si="17"/>
        <v>-29.860310706858293</v>
      </c>
      <c r="D184">
        <f t="shared" si="13"/>
        <v>45.308847789911098</v>
      </c>
      <c r="E184">
        <f t="shared" si="14"/>
        <v>296.12214896803317</v>
      </c>
      <c r="F184">
        <f t="shared" si="15"/>
        <v>97.611961598187875</v>
      </c>
    </row>
    <row r="185" spans="1:6" x14ac:dyDescent="0.2">
      <c r="A185">
        <f t="shared" si="18"/>
        <v>8.4999999999999858</v>
      </c>
      <c r="B185">
        <f t="shared" si="16"/>
        <v>34.064330402591132</v>
      </c>
      <c r="C185">
        <f t="shared" si="17"/>
        <v>-30.339559715123599</v>
      </c>
      <c r="D185">
        <f t="shared" si="13"/>
        <v>45.616526495168891</v>
      </c>
      <c r="E185">
        <f t="shared" si="14"/>
        <v>297.82568648445493</v>
      </c>
      <c r="F185">
        <f t="shared" si="15"/>
        <v>96.10696483763833</v>
      </c>
    </row>
    <row r="186" spans="1:6" x14ac:dyDescent="0.2">
      <c r="A186">
        <f t="shared" si="18"/>
        <v>8.5499999999999865</v>
      </c>
      <c r="B186">
        <f t="shared" si="16"/>
        <v>34.051408230094005</v>
      </c>
      <c r="C186">
        <f t="shared" si="17"/>
        <v>-30.81855052003618</v>
      </c>
      <c r="D186">
        <f t="shared" si="13"/>
        <v>45.926914316210443</v>
      </c>
      <c r="E186">
        <f t="shared" si="14"/>
        <v>299.52857995027205</v>
      </c>
      <c r="F186">
        <f t="shared" si="15"/>
        <v>94.57801208175934</v>
      </c>
    </row>
    <row r="187" spans="1:6" x14ac:dyDescent="0.2">
      <c r="A187">
        <f t="shared" si="18"/>
        <v>8.5999999999999872</v>
      </c>
      <c r="B187">
        <f t="shared" si="16"/>
        <v>34.038403066790529</v>
      </c>
      <c r="C187">
        <f t="shared" si="17"/>
        <v>-31.297280073434347</v>
      </c>
      <c r="D187">
        <f t="shared" si="13"/>
        <v>46.239946186520221</v>
      </c>
      <c r="E187">
        <f t="shared" si="14"/>
        <v>301.23082523269414</v>
      </c>
      <c r="F187">
        <f t="shared" si="15"/>
        <v>93.025116316922578</v>
      </c>
    </row>
    <row r="188" spans="1:6" x14ac:dyDescent="0.2">
      <c r="A188">
        <f t="shared" si="18"/>
        <v>8.6499999999999879</v>
      </c>
      <c r="B188">
        <f t="shared" si="16"/>
        <v>34.025314262868534</v>
      </c>
      <c r="C188">
        <f t="shared" si="17"/>
        <v>-31.775745314889154</v>
      </c>
      <c r="D188">
        <f t="shared" si="13"/>
        <v>46.555558218151191</v>
      </c>
      <c r="E188">
        <f t="shared" si="14"/>
        <v>302.93241816593564</v>
      </c>
      <c r="F188">
        <f t="shared" si="15"/>
        <v>91.448290682214491</v>
      </c>
    </row>
    <row r="189" spans="1:6" x14ac:dyDescent="0.2">
      <c r="A189">
        <f t="shared" si="18"/>
        <v>8.6999999999999886</v>
      </c>
      <c r="B189">
        <f t="shared" si="16"/>
        <v>34.012141188350761</v>
      </c>
      <c r="C189">
        <f t="shared" si="17"/>
        <v>-32.2539431725002</v>
      </c>
      <c r="D189">
        <f t="shared" si="13"/>
        <v>46.873687697803106</v>
      </c>
      <c r="E189">
        <f t="shared" si="14"/>
        <v>304.63335455221613</v>
      </c>
      <c r="F189">
        <f t="shared" si="15"/>
        <v>89.847548470029764</v>
      </c>
    </row>
    <row r="190" spans="1:6" x14ac:dyDescent="0.2">
      <c r="A190">
        <f t="shared" si="18"/>
        <v>8.7499999999999893</v>
      </c>
      <c r="B190">
        <f t="shared" si="16"/>
        <v>33.998883232744717</v>
      </c>
      <c r="C190">
        <f t="shared" si="17"/>
        <v>-32.731870563668167</v>
      </c>
      <c r="D190">
        <f t="shared" si="13"/>
        <v>47.194273081281125</v>
      </c>
      <c r="E190">
        <f t="shared" si="14"/>
        <v>306.33363016274353</v>
      </c>
      <c r="F190">
        <f t="shared" si="15"/>
        <v>88.222903126625553</v>
      </c>
    </row>
    <row r="191" spans="1:6" x14ac:dyDescent="0.2">
      <c r="A191">
        <f t="shared" si="18"/>
        <v>8.7999999999999901</v>
      </c>
      <c r="B191">
        <f t="shared" si="16"/>
        <v>33.985539804694298</v>
      </c>
      <c r="C191">
        <f t="shared" si="17"/>
        <v>-33.209524395844589</v>
      </c>
      <c r="D191">
        <f t="shared" si="13"/>
        <v>47.517253986469562</v>
      </c>
      <c r="E191">
        <f t="shared" si="14"/>
        <v>308.03324073867952</v>
      </c>
      <c r="F191">
        <f t="shared" si="15"/>
        <v>86.57436825263774</v>
      </c>
    </row>
    <row r="192" spans="1:6" x14ac:dyDescent="0.2">
      <c r="A192">
        <f t="shared" si="18"/>
        <v>8.8499999999999908</v>
      </c>
      <c r="B192">
        <f t="shared" si="16"/>
        <v>33.972110331633651</v>
      </c>
      <c r="C192">
        <f t="shared" si="17"/>
        <v>-33.686901567259433</v>
      </c>
      <c r="D192">
        <f t="shared" si="13"/>
        <v>47.842571184949037</v>
      </c>
      <c r="E192">
        <f t="shared" si="14"/>
        <v>309.7321819920877</v>
      </c>
      <c r="F192">
        <f t="shared" si="15"/>
        <v>84.901957603560135</v>
      </c>
    </row>
    <row r="193" spans="1:6" x14ac:dyDescent="0.2">
      <c r="A193">
        <f t="shared" si="18"/>
        <v>8.8999999999999915</v>
      </c>
      <c r="B193">
        <f t="shared" si="16"/>
        <v>33.958594259443593</v>
      </c>
      <c r="C193">
        <f t="shared" si="17"/>
        <v>-34.16399896762703</v>
      </c>
      <c r="D193">
        <f t="shared" si="13"/>
        <v>48.170166592378898</v>
      </c>
      <c r="E193">
        <f t="shared" si="14"/>
        <v>311.43044960686461</v>
      </c>
      <c r="F193">
        <f t="shared" si="15"/>
        <v>83.20568509018797</v>
      </c>
    </row>
    <row r="194" spans="1:6" x14ac:dyDescent="0.2">
      <c r="A194">
        <f t="shared" si="18"/>
        <v>8.9499999999999922</v>
      </c>
      <c r="B194">
        <f t="shared" si="16"/>
        <v>33.94499105211095</v>
      </c>
      <c r="C194">
        <f t="shared" si="17"/>
        <v>-34.640813478830928</v>
      </c>
      <c r="D194">
        <f t="shared" si="13"/>
        <v>48.499983257760483</v>
      </c>
      <c r="E194">
        <f t="shared" si="14"/>
        <v>313.1280392396535</v>
      </c>
      <c r="F194">
        <f t="shared" si="15"/>
        <v>81.485564779026518</v>
      </c>
    </row>
    <row r="195" spans="1:6" x14ac:dyDescent="0.2">
      <c r="A195">
        <f t="shared" si="18"/>
        <v>8.9999999999999929</v>
      </c>
      <c r="B195">
        <f t="shared" si="16"/>
        <v>33.931300191391166</v>
      </c>
      <c r="C195">
        <f t="shared" si="17"/>
        <v>-35.117341975588204</v>
      </c>
      <c r="D195">
        <f t="shared" si="13"/>
        <v>48.831965351690606</v>
      </c>
      <c r="E195">
        <f t="shared" si="14"/>
        <v>314.82494652074104</v>
      </c>
      <c r="F195">
        <f t="shared" si="15"/>
        <v>79.741610892666046</v>
      </c>
    </row>
    <row r="196" spans="1:6" x14ac:dyDescent="0.2">
      <c r="A196">
        <f t="shared" si="18"/>
        <v>9.0499999999999936</v>
      </c>
      <c r="B196">
        <f t="shared" si="16"/>
        <v>33.917521176474438</v>
      </c>
      <c r="C196">
        <f t="shared" si="17"/>
        <v>-35.593581326093833</v>
      </c>
      <c r="D196">
        <f t="shared" si="13"/>
        <v>49.166058153708519</v>
      </c>
      <c r="E196">
        <f t="shared" si="14"/>
        <v>316.52116705493768</v>
      </c>
      <c r="F196">
        <f t="shared" si="15"/>
        <v>77.973837810123996</v>
      </c>
    </row>
    <row r="197" spans="1:6" x14ac:dyDescent="0.2">
      <c r="A197">
        <f t="shared" si="18"/>
        <v>9.0999999999999943</v>
      </c>
      <c r="B197">
        <f t="shared" si="16"/>
        <v>33.903653523655628</v>
      </c>
      <c r="C197">
        <f t="shared" si="17"/>
        <v>-36.069528392645658</v>
      </c>
      <c r="D197">
        <f t="shared" si="13"/>
        <v>49.502208038833558</v>
      </c>
      <c r="E197">
        <f t="shared" si="14"/>
        <v>318.21669642244092</v>
      </c>
      <c r="F197">
        <f t="shared" si="15"/>
        <v>76.182260067155511</v>
      </c>
    </row>
    <row r="198" spans="1:6" x14ac:dyDescent="0.2">
      <c r="A198">
        <f t="shared" si="18"/>
        <v>9.149999999999995</v>
      </c>
      <c r="B198">
        <f t="shared" si="16"/>
        <v>33.8896967660082</v>
      </c>
      <c r="C198">
        <f t="shared" si="17"/>
        <v>-36.545180032250457</v>
      </c>
      <c r="D198">
        <f t="shared" si="13"/>
        <v>49.840362463384878</v>
      </c>
      <c r="E198">
        <f t="shared" si="14"/>
        <v>319.91153017968253</v>
      </c>
      <c r="F198">
        <f t="shared" si="15"/>
        <v>74.366892356533114</v>
      </c>
    </row>
    <row r="199" spans="1:6" x14ac:dyDescent="0.2">
      <c r="A199">
        <f t="shared" si="18"/>
        <v>9.1999999999999957</v>
      </c>
      <c r="B199">
        <f t="shared" si="16"/>
        <v>33.875650453062349</v>
      </c>
      <c r="C199">
        <f t="shared" si="17"/>
        <v>-37.020533097211768</v>
      </c>
      <c r="D199">
        <f t="shared" si="13"/>
        <v>50.180469950169012</v>
      </c>
      <c r="E199">
        <f t="shared" si="14"/>
        <v>321.60566386015927</v>
      </c>
      <c r="F199">
        <f t="shared" si="15"/>
        <v>72.527749528296553</v>
      </c>
    </row>
    <row r="200" spans="1:6" x14ac:dyDescent="0.2">
      <c r="A200">
        <f t="shared" si="18"/>
        <v>9.2499999999999964</v>
      </c>
      <c r="B200">
        <f t="shared" si="16"/>
        <v>33.861514150487523</v>
      </c>
      <c r="C200">
        <f t="shared" si="17"/>
        <v>-37.495584435699897</v>
      </c>
      <c r="D200">
        <f t="shared" si="13"/>
        <v>50.522480073115645</v>
      </c>
      <c r="E200">
        <f t="shared" si="14"/>
        <v>323.29909297524802</v>
      </c>
      <c r="F200">
        <f t="shared" si="15"/>
        <v>70.664846589973763</v>
      </c>
    </row>
    <row r="201" spans="1:6" x14ac:dyDescent="0.2">
      <c r="A201">
        <f t="shared" si="18"/>
        <v>9.2999999999999972</v>
      </c>
      <c r="B201">
        <f t="shared" si="16"/>
        <v>33.847287439779493</v>
      </c>
      <c r="C201">
        <f t="shared" si="17"/>
        <v>-37.970330892304744</v>
      </c>
      <c r="D201">
        <f t="shared" si="13"/>
        <v>50.866343441436463</v>
      </c>
      <c r="E201">
        <f t="shared" si="14"/>
        <v>324.99181301500471</v>
      </c>
      <c r="F201">
        <f t="shared" si="15"/>
        <v>68.778198706773651</v>
      </c>
    </row>
    <row r="202" spans="1:6" x14ac:dyDescent="0.2">
      <c r="A202">
        <f t="shared" si="18"/>
        <v>9.3499999999999979</v>
      </c>
      <c r="B202">
        <f t="shared" si="16"/>
        <v>33.832969917952106</v>
      </c>
      <c r="C202">
        <f t="shared" si="17"/>
        <v>-38.444769308571892</v>
      </c>
      <c r="D202">
        <f t="shared" si="13"/>
        <v>51.212011683377206</v>
      </c>
      <c r="E202">
        <f t="shared" si="14"/>
        <v>326.68381944894799</v>
      </c>
      <c r="F202">
        <f t="shared" si="15"/>
        <v>66.867821201751738</v>
      </c>
    </row>
    <row r="203" spans="1:6" x14ac:dyDescent="0.2">
      <c r="A203">
        <f t="shared" si="18"/>
        <v>9.3999999999999986</v>
      </c>
      <c r="B203">
        <f t="shared" si="16"/>
        <v>33.818561197233763</v>
      </c>
      <c r="C203">
        <f t="shared" si="17"/>
        <v>-38.91889652352252</v>
      </c>
      <c r="D203">
        <f t="shared" si="13"/>
        <v>51.559437429627742</v>
      </c>
      <c r="E203">
        <f t="shared" si="14"/>
        <v>328.37510772682765</v>
      </c>
      <c r="F203">
        <f t="shared" si="15"/>
        <v>64.933729555949384</v>
      </c>
    </row>
    <row r="204" spans="1:6" x14ac:dyDescent="0.2">
      <c r="A204">
        <f t="shared" si="18"/>
        <v>9.4499999999999993</v>
      </c>
      <c r="B204">
        <f t="shared" si="16"/>
        <v>33.804060904768839</v>
      </c>
      <c r="C204">
        <f t="shared" si="17"/>
        <v>-39.392709374157654</v>
      </c>
      <c r="D204">
        <f t="shared" si="13"/>
        <v>51.908574296450958</v>
      </c>
      <c r="E204">
        <f t="shared" si="14"/>
        <v>330.06567327937773</v>
      </c>
      <c r="F204">
        <f t="shared" si="15"/>
        <v>62.975939408507379</v>
      </c>
    </row>
    <row r="205" spans="1:6" x14ac:dyDescent="0.2">
      <c r="A205">
        <f t="shared" si="18"/>
        <v>9.5</v>
      </c>
      <c r="B205">
        <f t="shared" si="16"/>
        <v>33.789468682324014</v>
      </c>
      <c r="C205">
        <f t="shared" si="17"/>
        <v>-39.866204695947204</v>
      </c>
      <c r="D205">
        <f t="shared" si="13"/>
        <v>52.259376868586159</v>
      </c>
      <c r="E205">
        <f t="shared" si="14"/>
        <v>331.75551151905506</v>
      </c>
      <c r="F205">
        <f t="shared" si="15"/>
        <v>60.994466556754759</v>
      </c>
    </row>
    <row r="206" spans="1:6" x14ac:dyDescent="0.2">
      <c r="A206">
        <f t="shared" si="18"/>
        <v>9.5500000000000007</v>
      </c>
      <c r="B206">
        <f t="shared" si="16"/>
        <v>33.774784185999614</v>
      </c>
      <c r="C206">
        <f t="shared" si="17"/>
        <v>-40.33937932330435</v>
      </c>
      <c r="D206">
        <f t="shared" si="13"/>
        <v>52.611800681978984</v>
      </c>
      <c r="E206">
        <f t="shared" si="14"/>
        <v>333.44461784076316</v>
      </c>
      <c r="F206">
        <f t="shared" si="15"/>
        <v>58.989326956273473</v>
      </c>
    </row>
    <row r="207" spans="1:6" x14ac:dyDescent="0.2">
      <c r="A207">
        <f t="shared" si="18"/>
        <v>9.6000000000000014</v>
      </c>
      <c r="B207">
        <f t="shared" si="16"/>
        <v>33.760007085946015</v>
      </c>
      <c r="C207">
        <f t="shared" si="17"/>
        <v>-40.812230090045659</v>
      </c>
      <c r="D207">
        <f t="shared" si="13"/>
        <v>52.965802206385519</v>
      </c>
      <c r="E207">
        <f t="shared" si="14"/>
        <v>335.13298762256181</v>
      </c>
      <c r="F207">
        <f t="shared" si="15"/>
        <v>56.960536720939722</v>
      </c>
    </row>
    <row r="208" spans="1:6" x14ac:dyDescent="0.2">
      <c r="A208">
        <f t="shared" si="18"/>
        <v>9.6500000000000021</v>
      </c>
      <c r="B208">
        <f t="shared" si="16"/>
        <v>33.745137066085121</v>
      </c>
      <c r="C208">
        <f t="shared" si="17"/>
        <v>-41.284753829837499</v>
      </c>
      <c r="D208">
        <f t="shared" ref="D208:D214" si="19">SQRT(B208*B208+C208*C208)</f>
        <v>53.321338827894728</v>
      </c>
      <c r="E208">
        <f t="shared" ref="E208:E271" si="20">IF(F207+0.5*(C207+C208)*delta_t&gt;0,E207+0.5*(B207+B208)*delta_t,E207)</f>
        <v>336.82061622636257</v>
      </c>
      <c r="F208">
        <f t="shared" ref="F208:F271" si="21">IF(G207+0.5*(D207+D208)*delta_t&gt;0,F207+0.5*(C207+C208)*delta_t,F207)</f>
        <v>54.90811212294264</v>
      </c>
    </row>
    <row r="209" spans="1:6" x14ac:dyDescent="0.2">
      <c r="A209">
        <f t="shared" si="18"/>
        <v>9.7000000000000028</v>
      </c>
      <c r="B209">
        <f t="shared" ref="B209:B214" si="22">+B208 - b*B208*D208*delta_t</f>
        <v>33.73017382383695</v>
      </c>
      <c r="C209">
        <f t="shared" ref="C209:C214" si="23">C208-g*delta_t - b*C208*D208*delta_t</f>
        <v>-41.756947376629078</v>
      </c>
      <c r="D209">
        <f t="shared" si="19"/>
        <v>53.678368831409415</v>
      </c>
      <c r="E209">
        <f t="shared" si="20"/>
        <v>338.50749899861063</v>
      </c>
      <c r="F209">
        <f t="shared" si="21"/>
        <v>52.832069592780975</v>
      </c>
    </row>
    <row r="210" spans="1:6" x14ac:dyDescent="0.2">
      <c r="A210">
        <f t="shared" si="18"/>
        <v>9.7500000000000036</v>
      </c>
      <c r="B210">
        <f t="shared" si="22"/>
        <v>33.715117069851324</v>
      </c>
      <c r="C210">
        <f t="shared" si="23"/>
        <v>-42.228807565072685</v>
      </c>
      <c r="D210">
        <f t="shared" si="19"/>
        <v>54.036851383122979</v>
      </c>
      <c r="E210">
        <f t="shared" si="20"/>
        <v>340.19363127095284</v>
      </c>
      <c r="F210">
        <f t="shared" si="21"/>
        <v>50.732425719238428</v>
      </c>
    </row>
    <row r="211" spans="1:6" x14ac:dyDescent="0.2">
      <c r="A211">
        <f t="shared" si="18"/>
        <v>9.8000000000000043</v>
      </c>
      <c r="B211">
        <f t="shared" si="22"/>
        <v>33.699966527744671</v>
      </c>
      <c r="C211">
        <f t="shared" si="23"/>
        <v>-42.700331230931447</v>
      </c>
      <c r="D211">
        <f t="shared" si="19"/>
        <v>54.396746513025676</v>
      </c>
      <c r="E211">
        <f t="shared" si="20"/>
        <v>341.87900836089273</v>
      </c>
      <c r="F211">
        <f t="shared" si="21"/>
        <v>48.609197249338322</v>
      </c>
    </row>
    <row r="212" spans="1:6" x14ac:dyDescent="0.2">
      <c r="A212">
        <f t="shared" si="18"/>
        <v>9.850000000000005</v>
      </c>
      <c r="B212">
        <f t="shared" si="22"/>
        <v>33.684721933841907</v>
      </c>
      <c r="C212">
        <f t="shared" si="23"/>
        <v>-43.171515211475068</v>
      </c>
      <c r="D212">
        <f t="shared" si="19"/>
        <v>54.758015097471109</v>
      </c>
      <c r="E212">
        <f t="shared" si="20"/>
        <v>343.56362557243239</v>
      </c>
      <c r="F212">
        <f t="shared" si="21"/>
        <v>46.462401088278156</v>
      </c>
    </row>
    <row r="213" spans="1:6" x14ac:dyDescent="0.2">
      <c r="A213">
        <f t="shared" si="18"/>
        <v>9.9000000000000057</v>
      </c>
      <c r="B213">
        <f t="shared" si="22"/>
        <v>33.669383036923406</v>
      </c>
      <c r="C213">
        <f t="shared" si="23"/>
        <v>-43.642356345863973</v>
      </c>
      <c r="D213">
        <f t="shared" si="19"/>
        <v>55.120618841831217</v>
      </c>
      <c r="E213">
        <f t="shared" si="20"/>
        <v>345.24747819670154</v>
      </c>
      <c r="F213">
        <f t="shared" si="21"/>
        <v>44.292054299344677</v>
      </c>
    </row>
    <row r="214" spans="1:6" x14ac:dyDescent="0.2">
      <c r="A214">
        <f t="shared" si="18"/>
        <v>9.9500000000000064</v>
      </c>
      <c r="B214">
        <f t="shared" si="22"/>
        <v>33.65394959797699</v>
      </c>
      <c r="C214">
        <f t="shared" si="23"/>
        <v>-44.112851475522177</v>
      </c>
      <c r="D214">
        <f t="shared" si="19"/>
        <v>55.484520263264912</v>
      </c>
      <c r="E214">
        <f t="shared" si="20"/>
        <v>346.93056151257406</v>
      </c>
      <c r="F214">
        <f t="shared" si="21"/>
        <v>42.098174103810024</v>
      </c>
    </row>
    <row r="215" spans="1:6" x14ac:dyDescent="0.2">
      <c r="A215">
        <f t="shared" si="18"/>
        <v>10.000000000000007</v>
      </c>
      <c r="B215">
        <f t="shared" ref="B215:B236" si="24">+B214 - b*B214*D214*delta_t</f>
        <v>33.638421389954935</v>
      </c>
      <c r="C215">
        <f t="shared" ref="C215:C236" si="25">C214-g*delta_t - b*C214*D214*delta_t</f>
        <v>-44.582997444499348</v>
      </c>
      <c r="D215">
        <f t="shared" ref="D215:D236" si="26">SQRT(B215*B215+C215*C215)</f>
        <v>55.849682673623249</v>
      </c>
      <c r="E215">
        <f t="shared" si="20"/>
        <v>348.61287078727236</v>
      </c>
      <c r="F215">
        <f t="shared" si="21"/>
        <v>39.880777880809489</v>
      </c>
    </row>
    <row r="216" spans="1:6" x14ac:dyDescent="0.2">
      <c r="A216">
        <f t="shared" si="18"/>
        <v>10.050000000000008</v>
      </c>
      <c r="B216">
        <f t="shared" si="24"/>
        <v>33.622798197535943</v>
      </c>
      <c r="C216">
        <f t="shared" si="25"/>
        <v>-45.052791099822336</v>
      </c>
      <c r="D216">
        <f t="shared" si="26"/>
        <v>56.216070162511869</v>
      </c>
      <c r="E216">
        <f t="shared" si="20"/>
        <v>350.2944012769596</v>
      </c>
      <c r="F216">
        <f t="shared" si="21"/>
        <v>37.639883167201447</v>
      </c>
    </row>
    <row r="217" spans="1:6" x14ac:dyDescent="0.2">
      <c r="A217">
        <f t="shared" si="18"/>
        <v>10.100000000000009</v>
      </c>
      <c r="B217">
        <f t="shared" si="24"/>
        <v>33.607079816892011</v>
      </c>
      <c r="C217">
        <f t="shared" si="25"/>
        <v>-45.522229291836631</v>
      </c>
      <c r="D217">
        <f t="shared" si="26"/>
        <v>56.583647580528947</v>
      </c>
      <c r="E217">
        <f t="shared" si="20"/>
        <v>351.97514822732029</v>
      </c>
      <c r="F217">
        <f t="shared" si="21"/>
        <v>35.375507657409969</v>
      </c>
    </row>
    <row r="218" spans="1:6" x14ac:dyDescent="0.2">
      <c r="A218">
        <f t="shared" si="18"/>
        <v>10.150000000000009</v>
      </c>
      <c r="B218">
        <f t="shared" si="24"/>
        <v>33.591266055460167</v>
      </c>
      <c r="C218">
        <f t="shared" si="25"/>
        <v>-45.991308874537978</v>
      </c>
      <c r="D218">
        <f t="shared" si="26"/>
        <v>56.952380522695151</v>
      </c>
      <c r="E218">
        <f t="shared" si="20"/>
        <v>353.6551068741291</v>
      </c>
      <c r="F218">
        <f t="shared" si="21"/>
        <v>33.087669203250606</v>
      </c>
    </row>
    <row r="219" spans="1:6" x14ac:dyDescent="0.2">
      <c r="A219">
        <f t="shared" si="18"/>
        <v>10.20000000000001</v>
      </c>
      <c r="B219">
        <f t="shared" si="24"/>
        <v>33.575356731718998</v>
      </c>
      <c r="C219">
        <f t="shared" si="25"/>
        <v>-46.460026705894578</v>
      </c>
      <c r="D219">
        <f t="shared" si="26"/>
        <v>57.322235312090065</v>
      </c>
      <c r="E219">
        <f t="shared" si="20"/>
        <v>355.33427244380857</v>
      </c>
      <c r="F219">
        <f t="shared" si="21"/>
        <v>30.776385813739793</v>
      </c>
    </row>
    <row r="220" spans="1:6" x14ac:dyDescent="0.2">
      <c r="A220">
        <f t="shared" si="18"/>
        <v>10.250000000000011</v>
      </c>
      <c r="B220">
        <f t="shared" si="24"/>
        <v>33.559351674969911</v>
      </c>
      <c r="C220">
        <f t="shared" si="25"/>
        <v>-46.928379648160131</v>
      </c>
      <c r="D220">
        <f t="shared" si="26"/>
        <v>57.693178983707902</v>
      </c>
      <c r="E220">
        <f t="shared" si="20"/>
        <v>357.01264015397578</v>
      </c>
      <c r="F220">
        <f t="shared" si="21"/>
        <v>28.441675654888424</v>
      </c>
    </row>
    <row r="221" spans="1:6" x14ac:dyDescent="0.2">
      <c r="A221">
        <f t="shared" si="18"/>
        <v>10.300000000000011</v>
      </c>
      <c r="B221">
        <f t="shared" si="24"/>
        <v>33.543250725123094</v>
      </c>
      <c r="C221">
        <f t="shared" si="25"/>
        <v>-47.396364568178086</v>
      </c>
      <c r="D221">
        <f t="shared" si="26"/>
        <v>58.065179268543709</v>
      </c>
      <c r="E221">
        <f t="shared" si="20"/>
        <v>358.69020521397812</v>
      </c>
      <c r="F221">
        <f t="shared" si="21"/>
        <v>26.083557049479968</v>
      </c>
    </row>
    <row r="222" spans="1:6" x14ac:dyDescent="0.2">
      <c r="A222">
        <f t="shared" si="18"/>
        <v>10.350000000000012</v>
      </c>
      <c r="B222">
        <f t="shared" si="24"/>
        <v>33.527053732488028</v>
      </c>
      <c r="C222">
        <f t="shared" si="25"/>
        <v>-47.863978337677331</v>
      </c>
      <c r="D222">
        <f t="shared" si="26"/>
        <v>58.438204577919606</v>
      </c>
      <c r="E222">
        <f t="shared" si="20"/>
        <v>360.3669628254184</v>
      </c>
      <c r="F222">
        <f t="shared" si="21"/>
        <v>23.702048476833582</v>
      </c>
    </row>
    <row r="223" spans="1:6" x14ac:dyDescent="0.2">
      <c r="A223">
        <f t="shared" si="18"/>
        <v>10.400000000000013</v>
      </c>
      <c r="B223">
        <f t="shared" si="24"/>
        <v>33.510760557568574</v>
      </c>
      <c r="C223">
        <f t="shared" si="25"/>
        <v>-48.331217833559691</v>
      </c>
      <c r="D223">
        <f t="shared" si="26"/>
        <v>58.812223988059593</v>
      </c>
      <c r="E223">
        <f t="shared" si="20"/>
        <v>362.04290818266981</v>
      </c>
      <c r="F223">
        <f t="shared" si="21"/>
        <v>21.297168572552657</v>
      </c>
    </row>
    <row r="224" spans="1:6" x14ac:dyDescent="0.2">
      <c r="A224">
        <f t="shared" si="18"/>
        <v>10.450000000000014</v>
      </c>
      <c r="B224">
        <f t="shared" si="24"/>
        <v>33.494371070862478</v>
      </c>
      <c r="C224">
        <f t="shared" si="25"/>
        <v>-48.798079938179434</v>
      </c>
      <c r="D224">
        <f t="shared" si="26"/>
        <v>59.187207224919639</v>
      </c>
      <c r="E224">
        <f t="shared" si="20"/>
        <v>363.71803647338061</v>
      </c>
      <c r="F224">
        <f t="shared" si="21"/>
        <v>18.868936128259179</v>
      </c>
    </row>
    <row r="225" spans="1:6" x14ac:dyDescent="0.2">
      <c r="A225">
        <f t="shared" si="18"/>
        <v>10.500000000000014</v>
      </c>
      <c r="B225">
        <f t="shared" si="24"/>
        <v>33.477885152665273</v>
      </c>
      <c r="C225">
        <f t="shared" si="25"/>
        <v>-49.264561539615109</v>
      </c>
      <c r="D225">
        <f t="shared" si="26"/>
        <v>59.563124649279189</v>
      </c>
      <c r="E225">
        <f t="shared" si="20"/>
        <v>365.3923428789688</v>
      </c>
      <c r="F225">
        <f t="shared" si="21"/>
        <v>16.417370091314314</v>
      </c>
    </row>
    <row r="226" spans="1:6" x14ac:dyDescent="0.2">
      <c r="A226">
        <f t="shared" si="18"/>
        <v>10.550000000000015</v>
      </c>
      <c r="B226">
        <f t="shared" si="24"/>
        <v>33.46130269287849</v>
      </c>
      <c r="C226">
        <f t="shared" si="25"/>
        <v>-49.730659531933959</v>
      </c>
      <c r="D226">
        <f t="shared" si="26"/>
        <v>59.939947242098661</v>
      </c>
      <c r="E226">
        <f t="shared" si="20"/>
        <v>367.0658225751074</v>
      </c>
      <c r="F226">
        <f t="shared" si="21"/>
        <v>13.942489564525587</v>
      </c>
    </row>
    <row r="227" spans="1:6" x14ac:dyDescent="0.2">
      <c r="A227">
        <f t="shared" si="18"/>
        <v>10.600000000000016</v>
      </c>
      <c r="B227">
        <f t="shared" si="24"/>
        <v>33.444623590822076</v>
      </c>
      <c r="C227">
        <f t="shared" si="25"/>
        <v>-50.19637081544915</v>
      </c>
      <c r="D227">
        <f t="shared" si="26"/>
        <v>60.317646590146794</v>
      </c>
      <c r="E227">
        <f t="shared" si="20"/>
        <v>368.73847073219991</v>
      </c>
      <c r="F227">
        <f t="shared" si="21"/>
        <v>11.444313805841009</v>
      </c>
    </row>
    <row r="228" spans="1:6" x14ac:dyDescent="0.2">
      <c r="A228">
        <f t="shared" si="18"/>
        <v>10.650000000000016</v>
      </c>
      <c r="B228">
        <f t="shared" si="24"/>
        <v>33.427847755050941</v>
      </c>
      <c r="C228">
        <f t="shared" si="25"/>
        <v>-50.661692296970074</v>
      </c>
      <c r="D228">
        <f t="shared" si="26"/>
        <v>60.696194871900666</v>
      </c>
      <c r="E228">
        <f t="shared" si="20"/>
        <v>370.41028251584675</v>
      </c>
      <c r="F228">
        <f t="shared" si="21"/>
        <v>8.9228622280305281</v>
      </c>
    </row>
    <row r="229" spans="1:6" x14ac:dyDescent="0.2">
      <c r="A229">
        <f t="shared" si="18"/>
        <v>10.700000000000017</v>
      </c>
      <c r="B229">
        <f t="shared" si="24"/>
        <v>33.410975103175602</v>
      </c>
      <c r="C229">
        <f t="shared" si="25"/>
        <v>-51.126620890045935</v>
      </c>
      <c r="D229">
        <f t="shared" si="26"/>
        <v>61.07556484372045</v>
      </c>
      <c r="E229">
        <f t="shared" si="20"/>
        <v>372.0812530873024</v>
      </c>
      <c r="F229">
        <f t="shared" si="21"/>
        <v>6.3781543983551279</v>
      </c>
    </row>
    <row r="230" spans="1:6" x14ac:dyDescent="0.2">
      <c r="A230">
        <f t="shared" si="18"/>
        <v>10.750000000000018</v>
      </c>
      <c r="B230">
        <f t="shared" si="24"/>
        <v>33.394005561686782</v>
      </c>
      <c r="C230">
        <f t="shared" si="25"/>
        <v>-51.591153515202855</v>
      </c>
      <c r="D230">
        <f t="shared" si="26"/>
        <v>61.455729826300136</v>
      </c>
      <c r="E230">
        <f t="shared" si="20"/>
        <v>373.75137760392397</v>
      </c>
      <c r="F230">
        <f t="shared" si="21"/>
        <v>3.8102100382239081</v>
      </c>
    </row>
    <row r="231" spans="1:6" x14ac:dyDescent="0.2">
      <c r="A231">
        <f t="shared" si="18"/>
        <v>10.800000000000018</v>
      </c>
      <c r="B231">
        <f t="shared" si="24"/>
        <v>33.376939065783915</v>
      </c>
      <c r="C231">
        <f t="shared" si="25"/>
        <v>-52.055287100174716</v>
      </c>
      <c r="D231">
        <f t="shared" si="26"/>
        <v>61.83666369139484</v>
      </c>
      <c r="E231">
        <f t="shared" si="20"/>
        <v>375.42065121961076</v>
      </c>
      <c r="F231">
        <f t="shared" si="21"/>
        <v>1.2190490228394686</v>
      </c>
    </row>
    <row r="232" spans="1:6" x14ac:dyDescent="0.2">
      <c r="A232">
        <f t="shared" si="18"/>
        <v>10.850000000000019</v>
      </c>
      <c r="B232">
        <f t="shared" si="24"/>
        <v>33.359775559207471</v>
      </c>
      <c r="C232">
        <f t="shared" si="25"/>
        <v>-52.519018580127934</v>
      </c>
      <c r="D232">
        <f t="shared" si="26"/>
        <v>62.218340848824631</v>
      </c>
      <c r="E232">
        <f t="shared" si="20"/>
        <v>375.42065121961076</v>
      </c>
      <c r="F232">
        <f t="shared" si="21"/>
        <v>-1.3953086191680977</v>
      </c>
    </row>
    <row r="233" spans="1:6" x14ac:dyDescent="0.2">
      <c r="A233">
        <f t="shared" si="18"/>
        <v>10.90000000000002</v>
      </c>
      <c r="B233">
        <f t="shared" si="24"/>
        <v>33.342514994075017</v>
      </c>
      <c r="C233">
        <f t="shared" si="25"/>
        <v>-52.982344897880402</v>
      </c>
      <c r="D233">
        <f t="shared" si="26"/>
        <v>62.60073623375424</v>
      </c>
      <c r="E233">
        <f t="shared" si="20"/>
        <v>375.42065121961076</v>
      </c>
      <c r="F233">
        <f t="shared" si="21"/>
        <v>-4.0328427061183056</v>
      </c>
    </row>
    <row r="234" spans="1:6" x14ac:dyDescent="0.2">
      <c r="A234">
        <f t="shared" si="18"/>
        <v>10.950000000000021</v>
      </c>
      <c r="B234">
        <f t="shared" si="24"/>
        <v>33.325157330720934</v>
      </c>
      <c r="C234">
        <f t="shared" si="25"/>
        <v>-53.445263004114715</v>
      </c>
      <c r="D234">
        <f t="shared" si="26"/>
        <v>62.983825294247538</v>
      </c>
      <c r="E234">
        <f t="shared" si="20"/>
        <v>375.42065121961076</v>
      </c>
      <c r="F234">
        <f t="shared" si="21"/>
        <v>-6.6935329036681832</v>
      </c>
    </row>
    <row r="235" spans="1:6" x14ac:dyDescent="0.2">
      <c r="A235">
        <f t="shared" si="18"/>
        <v>11.000000000000021</v>
      </c>
      <c r="B235">
        <f t="shared" si="24"/>
        <v>33.307702537539697</v>
      </c>
      <c r="C235">
        <f t="shared" si="25"/>
        <v>-53.907769857585933</v>
      </c>
      <c r="D235">
        <f t="shared" si="26"/>
        <v>63.367583979095173</v>
      </c>
      <c r="E235">
        <f t="shared" si="20"/>
        <v>375.42065121961076</v>
      </c>
      <c r="F235">
        <f t="shared" si="21"/>
        <v>-9.3773587252106996</v>
      </c>
    </row>
    <row r="236" spans="1:6" x14ac:dyDescent="0.2">
      <c r="A236">
        <f t="shared" si="18"/>
        <v>11.050000000000022</v>
      </c>
      <c r="B236">
        <f t="shared" si="24"/>
        <v>33.290150590832688</v>
      </c>
      <c r="C236">
        <f t="shared" si="25"/>
        <v>-54.369862425324044</v>
      </c>
      <c r="D236">
        <f t="shared" si="26"/>
        <v>63.751988725913336</v>
      </c>
      <c r="E236">
        <f t="shared" si="20"/>
        <v>375.42065121961076</v>
      </c>
      <c r="F236">
        <f t="shared" si="21"/>
        <v>-12.084299532283449</v>
      </c>
    </row>
    <row r="237" spans="1:6" x14ac:dyDescent="0.2">
      <c r="A237">
        <f t="shared" si="18"/>
        <v>11.100000000000023</v>
      </c>
      <c r="B237">
        <f t="shared" ref="B237:B300" si="27">+B236 - b*B236*D236*delta_t</f>
        <v>33.272501474658362</v>
      </c>
      <c r="C237">
        <f t="shared" ref="C237:C300" si="28">C236-g*delta_t - b*C236*D236*delta_t</f>
        <v>-54.831537682831268</v>
      </c>
      <c r="D237">
        <f t="shared" ref="D237:D300" si="29">SQRT(B237*B237+C237*C237)</f>
        <v>64.13701644951135</v>
      </c>
      <c r="E237">
        <f t="shared" si="20"/>
        <v>375.42065121961076</v>
      </c>
      <c r="F237">
        <f t="shared" si="21"/>
        <v>-14.814334534987331</v>
      </c>
    </row>
    <row r="238" spans="1:6" x14ac:dyDescent="0.2">
      <c r="A238">
        <f t="shared" si="18"/>
        <v>11.150000000000023</v>
      </c>
      <c r="B238">
        <f t="shared" si="27"/>
        <v>33.254755180685834</v>
      </c>
      <c r="C238">
        <f t="shared" si="28"/>
        <v>-55.29279261427439</v>
      </c>
      <c r="D238">
        <f t="shared" si="29"/>
        <v>64.522644530525156</v>
      </c>
      <c r="E238">
        <f t="shared" si="20"/>
        <v>375.42065121961076</v>
      </c>
      <c r="F238">
        <f t="shared" si="21"/>
        <v>-17.567442792414973</v>
      </c>
    </row>
    <row r="239" spans="1:6" x14ac:dyDescent="0.2">
      <c r="A239">
        <f t="shared" si="18"/>
        <v>11.200000000000024</v>
      </c>
      <c r="B239">
        <f t="shared" si="27"/>
        <v>33.23691170805165</v>
      </c>
      <c r="C239">
        <f t="shared" si="28"/>
        <v>-55.753624212672278</v>
      </c>
      <c r="D239">
        <f t="shared" si="29"/>
        <v>64.908850804314028</v>
      </c>
      <c r="E239">
        <f t="shared" si="20"/>
        <v>375.42065121961076</v>
      </c>
      <c r="F239">
        <f t="shared" si="21"/>
        <v>-20.343603213088638</v>
      </c>
    </row>
    <row r="240" spans="1:6" x14ac:dyDescent="0.2">
      <c r="A240">
        <f t="shared" si="18"/>
        <v>11.250000000000025</v>
      </c>
      <c r="B240">
        <f t="shared" si="27"/>
        <v>33.218971063219783</v>
      </c>
      <c r="C240">
        <f t="shared" si="28"/>
        <v>-56.214029480078729</v>
      </c>
      <c r="D240">
        <f t="shared" si="29"/>
        <v>65.295613550116769</v>
      </c>
      <c r="E240">
        <f t="shared" si="20"/>
        <v>375.42065121961076</v>
      </c>
      <c r="F240">
        <f t="shared" si="21"/>
        <v>-23.142794555407413</v>
      </c>
    </row>
    <row r="241" spans="1:6" x14ac:dyDescent="0.2">
      <c r="A241">
        <f t="shared" si="18"/>
        <v>11.300000000000026</v>
      </c>
      <c r="B241">
        <f t="shared" si="27"/>
        <v>33.200933259844724</v>
      </c>
      <c r="C241">
        <f t="shared" si="28"/>
        <v>-56.674005427760804</v>
      </c>
      <c r="D241">
        <f t="shared" si="29"/>
        <v>65.682911480464412</v>
      </c>
      <c r="E241">
        <f t="shared" si="20"/>
        <v>375.42065121961076</v>
      </c>
      <c r="F241">
        <f t="shared" si="21"/>
        <v>-25.9649954281034</v>
      </c>
    </row>
    <row r="242" spans="1:6" x14ac:dyDescent="0.2">
      <c r="A242">
        <f t="shared" si="18"/>
        <v>11.350000000000026</v>
      </c>
      <c r="B242">
        <f t="shared" si="27"/>
        <v>33.182798318637623</v>
      </c>
      <c r="C242">
        <f t="shared" si="28"/>
        <v>-57.133549076372745</v>
      </c>
      <c r="D242">
        <f t="shared" si="29"/>
        <v>66.070723730845216</v>
      </c>
      <c r="E242">
        <f t="shared" si="20"/>
        <v>375.42065121961076</v>
      </c>
      <c r="F242">
        <f t="shared" si="21"/>
        <v>-28.81018429070674</v>
      </c>
    </row>
    <row r="243" spans="1:6" x14ac:dyDescent="0.2">
      <c r="A243">
        <f t="shared" ref="A243:A306" si="30">A242+delta_t</f>
        <v>11.400000000000027</v>
      </c>
      <c r="B243">
        <f t="shared" si="27"/>
        <v>33.164566267235372</v>
      </c>
      <c r="C243">
        <f t="shared" si="28"/>
        <v>-57.592657456125679</v>
      </c>
      <c r="D243">
        <f t="shared" si="29"/>
        <v>66.459029849618446</v>
      </c>
      <c r="E243">
        <f t="shared" si="20"/>
        <v>375.42065121961076</v>
      </c>
      <c r="F243">
        <f t="shared" si="21"/>
        <v>-31.678339454019202</v>
      </c>
    </row>
    <row r="244" spans="1:6" x14ac:dyDescent="0.2">
      <c r="A244">
        <f t="shared" si="30"/>
        <v>11.450000000000028</v>
      </c>
      <c r="B244">
        <f t="shared" si="27"/>
        <v>33.146237140072571</v>
      </c>
      <c r="C244">
        <f t="shared" si="28"/>
        <v>-58.051327606953187</v>
      </c>
      <c r="D244">
        <f t="shared" si="29"/>
        <v>66.847809788172796</v>
      </c>
      <c r="E244">
        <f t="shared" si="20"/>
        <v>375.42065121961076</v>
      </c>
      <c r="F244">
        <f t="shared" si="21"/>
        <v>-34.569439080596176</v>
      </c>
    </row>
    <row r="245" spans="1:6" x14ac:dyDescent="0.2">
      <c r="A245">
        <f t="shared" si="30"/>
        <v>11.500000000000028</v>
      </c>
      <c r="B245">
        <f t="shared" si="27"/>
        <v>33.127810978256342</v>
      </c>
      <c r="C245">
        <f t="shared" si="28"/>
        <v>-58.509556578672886</v>
      </c>
      <c r="D245">
        <f t="shared" si="29"/>
        <v>67.2370438913253</v>
      </c>
      <c r="E245">
        <f t="shared" si="20"/>
        <v>375.42065121961076</v>
      </c>
      <c r="F245">
        <f t="shared" si="21"/>
        <v>-37.483461185236827</v>
      </c>
    </row>
    <row r="246" spans="1:6" x14ac:dyDescent="0.2">
      <c r="A246">
        <f t="shared" si="30"/>
        <v>11.550000000000029</v>
      </c>
      <c r="B246">
        <f t="shared" si="27"/>
        <v>33.109287829443851</v>
      </c>
      <c r="C246">
        <f t="shared" si="28"/>
        <v>-58.967341431144085</v>
      </c>
      <c r="D246">
        <f t="shared" si="29"/>
        <v>67.626712887956344</v>
      </c>
      <c r="E246">
        <f t="shared" si="20"/>
        <v>375.42065121961076</v>
      </c>
      <c r="F246">
        <f t="shared" si="21"/>
        <v>-40.420383635482253</v>
      </c>
    </row>
    <row r="247" spans="1:6" x14ac:dyDescent="0.2">
      <c r="A247">
        <f t="shared" si="30"/>
        <v>11.60000000000003</v>
      </c>
      <c r="B247">
        <f t="shared" si="27"/>
        <v>33.090667747722549</v>
      </c>
      <c r="C247">
        <f t="shared" si="28"/>
        <v>-59.424679234421767</v>
      </c>
      <c r="D247">
        <f t="shared" si="29"/>
        <v>68.016797881876812</v>
      </c>
      <c r="E247">
        <f t="shared" si="20"/>
        <v>375.42065121961076</v>
      </c>
      <c r="F247">
        <f t="shared" si="21"/>
        <v>-43.380184152121402</v>
      </c>
    </row>
    <row r="248" spans="1:6" x14ac:dyDescent="0.2">
      <c r="A248">
        <f t="shared" si="30"/>
        <v>11.650000000000031</v>
      </c>
      <c r="B248">
        <f t="shared" si="27"/>
        <v>33.071950793492995</v>
      </c>
      <c r="C248">
        <f t="shared" si="28"/>
        <v>-59.881567068906811</v>
      </c>
      <c r="D248">
        <f t="shared" si="29"/>
        <v>68.407280342922618</v>
      </c>
      <c r="E248">
        <f t="shared" si="20"/>
        <v>375.42065121961076</v>
      </c>
      <c r="F248">
        <f t="shared" si="21"/>
        <v>-46.362840309704616</v>
      </c>
    </row>
    <row r="249" spans="1:6" x14ac:dyDescent="0.2">
      <c r="A249">
        <f t="shared" si="30"/>
        <v>11.700000000000031</v>
      </c>
      <c r="B249">
        <f t="shared" si="27"/>
        <v>33.053137033354233</v>
      </c>
      <c r="C249">
        <f t="shared" si="28"/>
        <v>-60.338002025492756</v>
      </c>
      <c r="D249">
        <f t="shared" si="29"/>
        <v>68.798142098272251</v>
      </c>
      <c r="E249">
        <f t="shared" si="20"/>
        <v>375.42065121961076</v>
      </c>
      <c r="F249">
        <f t="shared" si="21"/>
        <v>-49.368329537064604</v>
      </c>
    </row>
    <row r="250" spans="1:6" x14ac:dyDescent="0.2">
      <c r="A250">
        <f t="shared" si="30"/>
        <v>11.750000000000032</v>
      </c>
      <c r="B250">
        <f t="shared" si="27"/>
        <v>33.034226539991657</v>
      </c>
      <c r="C250">
        <f t="shared" si="28"/>
        <v>-60.793981205709059</v>
      </c>
      <c r="D250">
        <f t="shared" si="29"/>
        <v>69.189365323983111</v>
      </c>
      <c r="E250">
        <f t="shared" si="20"/>
        <v>375.42065121961076</v>
      </c>
      <c r="F250">
        <f t="shared" si="21"/>
        <v>-52.396629117844647</v>
      </c>
    </row>
    <row r="251" spans="1:6" x14ac:dyDescent="0.2">
      <c r="A251">
        <f t="shared" si="30"/>
        <v>11.800000000000033</v>
      </c>
      <c r="B251">
        <f t="shared" si="27"/>
        <v>33.015219392067294</v>
      </c>
      <c r="C251">
        <f t="shared" si="28"/>
        <v>-61.24950172186103</v>
      </c>
      <c r="D251">
        <f t="shared" si="29"/>
        <v>69.580932536741656</v>
      </c>
      <c r="E251">
        <f t="shared" si="20"/>
        <v>375.42065121961076</v>
      </c>
      <c r="F251">
        <f t="shared" si="21"/>
        <v>-55.447716191033898</v>
      </c>
    </row>
    <row r="252" spans="1:6" x14ac:dyDescent="0.2">
      <c r="A252">
        <f t="shared" si="30"/>
        <v>11.850000000000033</v>
      </c>
      <c r="B252">
        <f t="shared" si="27"/>
        <v>32.996115674112446</v>
      </c>
      <c r="C252">
        <f t="shared" si="28"/>
        <v>-61.704560697166499</v>
      </c>
      <c r="D252">
        <f t="shared" si="29"/>
        <v>69.972826585823398</v>
      </c>
      <c r="E252">
        <f t="shared" si="20"/>
        <v>375.42065121961076</v>
      </c>
      <c r="F252">
        <f t="shared" si="21"/>
        <v>-58.521567751509586</v>
      </c>
    </row>
    <row r="253" spans="1:6" x14ac:dyDescent="0.2">
      <c r="A253">
        <f t="shared" si="30"/>
        <v>11.900000000000034</v>
      </c>
      <c r="B253">
        <f t="shared" si="27"/>
        <v>32.976915476422597</v>
      </c>
      <c r="C253">
        <f t="shared" si="28"/>
        <v>-62.159155265889311</v>
      </c>
      <c r="D253">
        <f t="shared" si="29"/>
        <v>70.365030645257704</v>
      </c>
      <c r="E253">
        <f t="shared" si="20"/>
        <v>375.42065121961076</v>
      </c>
      <c r="F253">
        <f t="shared" si="21"/>
        <v>-61.618160650585985</v>
      </c>
    </row>
    <row r="254" spans="1:6" x14ac:dyDescent="0.2">
      <c r="A254">
        <f t="shared" si="30"/>
        <v>11.950000000000035</v>
      </c>
      <c r="B254">
        <f t="shared" si="27"/>
        <v>32.957618894954607</v>
      </c>
      <c r="C254">
        <f t="shared" si="28"/>
        <v>-62.613282573469753</v>
      </c>
      <c r="D254">
        <f t="shared" si="29"/>
        <v>70.7575282061933</v>
      </c>
      <c r="E254">
        <f t="shared" si="20"/>
        <v>375.42065121961076</v>
      </c>
      <c r="F254">
        <f t="shared" si="21"/>
        <v>-64.737471596569961</v>
      </c>
    </row>
    <row r="255" spans="1:6" x14ac:dyDescent="0.2">
      <c r="A255">
        <f t="shared" si="30"/>
        <v>12.000000000000036</v>
      </c>
      <c r="B255">
        <f t="shared" si="27"/>
        <v>32.938226031226058</v>
      </c>
      <c r="C255">
        <f t="shared" si="28"/>
        <v>-63.066939776651985</v>
      </c>
      <c r="D255">
        <f t="shared" si="29"/>
        <v>71.150303069459838</v>
      </c>
      <c r="E255">
        <f t="shared" si="20"/>
        <v>375.42065121961076</v>
      </c>
      <c r="F255">
        <f t="shared" si="21"/>
        <v>-67.879477155323002</v>
      </c>
    </row>
    <row r="256" spans="1:6" x14ac:dyDescent="0.2">
      <c r="A256">
        <f t="shared" si="30"/>
        <v>12.050000000000036</v>
      </c>
      <c r="B256">
        <f t="shared" si="27"/>
        <v>32.918736992216729</v>
      </c>
      <c r="C256">
        <f t="shared" si="28"/>
        <v>-63.520124043608526</v>
      </c>
      <c r="D256">
        <f t="shared" si="29"/>
        <v>71.543339338321019</v>
      </c>
      <c r="E256">
        <f t="shared" si="20"/>
        <v>375.42065121961076</v>
      </c>
      <c r="F256">
        <f t="shared" si="21"/>
        <v>-71.044153750829508</v>
      </c>
    </row>
    <row r="257" spans="1:6" x14ac:dyDescent="0.2">
      <c r="A257">
        <f t="shared" si="30"/>
        <v>12.100000000000037</v>
      </c>
      <c r="B257">
        <f t="shared" si="27"/>
        <v>32.899151890272123</v>
      </c>
      <c r="C257">
        <f t="shared" si="28"/>
        <v>-63.972832554061952</v>
      </c>
      <c r="D257">
        <f t="shared" si="29"/>
        <v>71.936621411414947</v>
      </c>
      <c r="E257">
        <f t="shared" si="20"/>
        <v>375.42065121961076</v>
      </c>
      <c r="F257">
        <f t="shared" si="21"/>
        <v>-74.231477665771266</v>
      </c>
    </row>
    <row r="258" spans="1:6" x14ac:dyDescent="0.2">
      <c r="A258">
        <f t="shared" si="30"/>
        <v>12.150000000000038</v>
      </c>
      <c r="B258">
        <f t="shared" si="27"/>
        <v>32.879470843009038</v>
      </c>
      <c r="C258">
        <f t="shared" si="28"/>
        <v>-64.425062499403737</v>
      </c>
      <c r="D258">
        <f t="shared" si="29"/>
        <v>72.330133975877303</v>
      </c>
      <c r="E258">
        <f t="shared" si="20"/>
        <v>375.42065121961076</v>
      </c>
      <c r="F258">
        <f t="shared" si="21"/>
        <v>-77.441425042107909</v>
      </c>
    </row>
    <row r="259" spans="1:6" x14ac:dyDescent="0.2">
      <c r="A259">
        <f t="shared" si="30"/>
        <v>12.200000000000038</v>
      </c>
      <c r="B259">
        <f t="shared" si="27"/>
        <v>32.859693973223081</v>
      </c>
      <c r="C259">
        <f t="shared" si="28"/>
        <v>-64.876811082810491</v>
      </c>
      <c r="D259">
        <f t="shared" si="29"/>
        <v>72.723862000642924</v>
      </c>
      <c r="E259">
        <f t="shared" si="20"/>
        <v>375.42065121961076</v>
      </c>
      <c r="F259">
        <f t="shared" si="21"/>
        <v>-80.673971881663263</v>
      </c>
    </row>
    <row r="260" spans="1:6" x14ac:dyDescent="0.2">
      <c r="A260">
        <f t="shared" si="30"/>
        <v>12.250000000000039</v>
      </c>
      <c r="B260">
        <f t="shared" si="27"/>
        <v>32.83982140879808</v>
      </c>
      <c r="C260">
        <f t="shared" si="28"/>
        <v>-65.328075519357512</v>
      </c>
      <c r="D260">
        <f t="shared" si="29"/>
        <v>73.117790729921751</v>
      </c>
      <c r="E260">
        <f t="shared" si="20"/>
        <v>375.42065121961076</v>
      </c>
      <c r="F260">
        <f t="shared" si="21"/>
        <v>-83.929094046717466</v>
      </c>
    </row>
    <row r="261" spans="1:6" x14ac:dyDescent="0.2">
      <c r="A261">
        <f t="shared" si="30"/>
        <v>12.30000000000004</v>
      </c>
      <c r="B261">
        <f t="shared" si="27"/>
        <v>32.819853282617387</v>
      </c>
      <c r="C261">
        <f t="shared" si="28"/>
        <v>-65.778853036129789</v>
      </c>
      <c r="D261">
        <f t="shared" si="29"/>
        <v>73.511905676844563</v>
      </c>
      <c r="E261">
        <f t="shared" si="20"/>
        <v>375.42065121961076</v>
      </c>
      <c r="F261">
        <f t="shared" si="21"/>
        <v>-87.20676726060465</v>
      </c>
    </row>
    <row r="262" spans="1:6" x14ac:dyDescent="0.2">
      <c r="A262">
        <f t="shared" si="30"/>
        <v>12.350000000000041</v>
      </c>
      <c r="B262">
        <f t="shared" si="27"/>
        <v>32.799789732476988</v>
      </c>
      <c r="C262">
        <f t="shared" si="28"/>
        <v>-66.229140872330518</v>
      </c>
      <c r="D262">
        <f t="shared" si="29"/>
        <v>73.906192617274655</v>
      </c>
      <c r="E262">
        <f t="shared" si="20"/>
        <v>375.42065121961076</v>
      </c>
      <c r="F262">
        <f t="shared" si="21"/>
        <v>-90.506967108316161</v>
      </c>
    </row>
    <row r="263" spans="1:6" x14ac:dyDescent="0.2">
      <c r="A263">
        <f t="shared" si="30"/>
        <v>12.400000000000041</v>
      </c>
      <c r="B263">
        <f t="shared" si="27"/>
        <v>32.779630901000331</v>
      </c>
      <c r="C263">
        <f t="shared" si="28"/>
        <v>-66.678936279387131</v>
      </c>
      <c r="D263">
        <f t="shared" si="29"/>
        <v>74.300637583781111</v>
      </c>
      <c r="E263">
        <f t="shared" si="20"/>
        <v>375.42065121961076</v>
      </c>
      <c r="F263">
        <f t="shared" si="21"/>
        <v>-93.829669037109099</v>
      </c>
    </row>
    <row r="264" spans="1:6" x14ac:dyDescent="0.2">
      <c r="A264">
        <f t="shared" si="30"/>
        <v>12.450000000000042</v>
      </c>
      <c r="B264">
        <f t="shared" si="27"/>
        <v>32.759376935554947</v>
      </c>
      <c r="C264">
        <f t="shared" si="28"/>
        <v>-67.128236521055001</v>
      </c>
      <c r="D264">
        <f t="shared" si="29"/>
        <v>74.695226859769775</v>
      </c>
      <c r="E264">
        <f t="shared" si="20"/>
        <v>375.42065121961076</v>
      </c>
      <c r="F264">
        <f t="shared" si="21"/>
        <v>-97.174848357120155</v>
      </c>
    </row>
    <row r="265" spans="1:6" x14ac:dyDescent="0.2">
      <c r="A265">
        <f t="shared" si="30"/>
        <v>12.500000000000043</v>
      </c>
      <c r="B265">
        <f t="shared" si="27"/>
        <v>32.739027988170683</v>
      </c>
      <c r="C265">
        <f t="shared" si="28"/>
        <v>-67.577038873518759</v>
      </c>
      <c r="D265">
        <f t="shared" si="29"/>
        <v>75.089946973767994</v>
      </c>
      <c r="E265">
        <f t="shared" si="20"/>
        <v>375.42065121961076</v>
      </c>
      <c r="F265">
        <f t="shared" si="21"/>
        <v>-100.54248024198449</v>
      </c>
    </row>
    <row r="266" spans="1:6" x14ac:dyDescent="0.2">
      <c r="A266">
        <f t="shared" si="30"/>
        <v>12.550000000000043</v>
      </c>
      <c r="B266">
        <f t="shared" si="27"/>
        <v>32.718584215459593</v>
      </c>
      <c r="C266">
        <f t="shared" si="28"/>
        <v>-68.02534062549141</v>
      </c>
      <c r="D266">
        <f t="shared" si="29"/>
        <v>75.484784693859027</v>
      </c>
      <c r="E266">
        <f t="shared" si="20"/>
        <v>375.42065121961076</v>
      </c>
      <c r="F266">
        <f t="shared" si="21"/>
        <v>-103.93253972945975</v>
      </c>
    </row>
    <row r="267" spans="1:6" x14ac:dyDescent="0.2">
      <c r="A267">
        <f t="shared" si="30"/>
        <v>12.600000000000044</v>
      </c>
      <c r="B267">
        <f t="shared" si="27"/>
        <v>32.698045778537399</v>
      </c>
      <c r="C267">
        <f t="shared" si="28"/>
        <v>-68.473139078311164</v>
      </c>
      <c r="D267">
        <f t="shared" si="29"/>
        <v>75.879727022262472</v>
      </c>
      <c r="E267">
        <f t="shared" si="20"/>
        <v>375.42065121961076</v>
      </c>
      <c r="F267">
        <f t="shared" si="21"/>
        <v>-107.34500172205482</v>
      </c>
    </row>
    <row r="268" spans="1:6" x14ac:dyDescent="0.2">
      <c r="A268">
        <f t="shared" si="30"/>
        <v>12.650000000000045</v>
      </c>
      <c r="B268">
        <f t="shared" si="27"/>
        <v>32.677412842946524</v>
      </c>
      <c r="C268">
        <f t="shared" si="28"/>
        <v>-68.920431546036099</v>
      </c>
      <c r="D268">
        <f t="shared" si="29"/>
        <v>76.274761190056921</v>
      </c>
      <c r="E268">
        <f t="shared" si="20"/>
        <v>375.42065121961076</v>
      </c>
      <c r="F268">
        <f t="shared" si="21"/>
        <v>-110.7798409876635</v>
      </c>
    </row>
    <row r="269" spans="1:6" x14ac:dyDescent="0.2">
      <c r="A269">
        <f t="shared" si="30"/>
        <v>12.700000000000045</v>
      </c>
      <c r="B269">
        <f t="shared" si="27"/>
        <v>32.6566855785806</v>
      </c>
      <c r="C269">
        <f t="shared" si="28"/>
        <v>-69.367215355536743</v>
      </c>
      <c r="D269">
        <f t="shared" si="29"/>
        <v>76.669874652041045</v>
      </c>
      <c r="E269">
        <f t="shared" si="20"/>
        <v>375.42065121961076</v>
      </c>
      <c r="F269">
        <f t="shared" si="21"/>
        <v>-114.23703216020283</v>
      </c>
    </row>
    <row r="270" spans="1:6" x14ac:dyDescent="0.2">
      <c r="A270">
        <f t="shared" si="30"/>
        <v>12.750000000000046</v>
      </c>
      <c r="B270">
        <f t="shared" si="27"/>
        <v>32.635864159610449</v>
      </c>
      <c r="C270">
        <f t="shared" si="28"/>
        <v>-69.813487846586554</v>
      </c>
      <c r="D270">
        <f t="shared" si="29"/>
        <v>77.06505508172971</v>
      </c>
      <c r="E270">
        <f t="shared" si="20"/>
        <v>375.42065121961076</v>
      </c>
      <c r="F270">
        <f t="shared" si="21"/>
        <v>-117.71654974025591</v>
      </c>
    </row>
    <row r="271" spans="1:6" x14ac:dyDescent="0.2">
      <c r="A271">
        <f t="shared" si="30"/>
        <v>12.800000000000047</v>
      </c>
      <c r="B271">
        <f t="shared" si="27"/>
        <v>32.614948764411501</v>
      </c>
      <c r="C271">
        <f t="shared" si="28"/>
        <v>-70.25924637195034</v>
      </c>
      <c r="D271">
        <f t="shared" si="29"/>
        <v>77.46029036648136</v>
      </c>
      <c r="E271">
        <f t="shared" si="20"/>
        <v>375.42065121961076</v>
      </c>
      <c r="F271">
        <f t="shared" si="21"/>
        <v>-121.21836809571934</v>
      </c>
    </row>
    <row r="272" spans="1:6" x14ac:dyDescent="0.2">
      <c r="A272">
        <f t="shared" si="30"/>
        <v>12.850000000000048</v>
      </c>
      <c r="B272">
        <f t="shared" si="27"/>
        <v>32.593939575492591</v>
      </c>
      <c r="C272">
        <f t="shared" si="28"/>
        <v>-70.704488297470718</v>
      </c>
      <c r="D272">
        <f t="shared" si="29"/>
        <v>77.855568602753365</v>
      </c>
      <c r="E272">
        <f t="shared" ref="E272:E335" si="31">IF(F271+0.5*(C271+C272)*delta_t&gt;0,E271+0.5*(B271+B272)*delta_t,E271)</f>
        <v>375.42065121961076</v>
      </c>
      <c r="F272">
        <f t="shared" ref="F272:F335" si="32">IF(G271+0.5*(D271+D272)*delta_t&gt;0,F271+0.5*(C271+C272)*delta_t,F271)</f>
        <v>-124.74246146245487</v>
      </c>
    </row>
    <row r="273" spans="1:6" x14ac:dyDescent="0.2">
      <c r="A273">
        <f t="shared" si="30"/>
        <v>12.900000000000048</v>
      </c>
      <c r="B273">
        <f t="shared" si="27"/>
        <v>32.572836779426105</v>
      </c>
      <c r="C273">
        <f t="shared" si="28"/>
        <v>-71.14921100215264</v>
      </c>
      <c r="D273">
        <f t="shared" si="29"/>
        <v>78.250878091481965</v>
      </c>
      <c r="E273">
        <f t="shared" si="31"/>
        <v>375.42065121961076</v>
      </c>
      <c r="F273">
        <f t="shared" si="32"/>
        <v>-128.28880394494544</v>
      </c>
    </row>
    <row r="274" spans="1:6" x14ac:dyDescent="0.2">
      <c r="A274">
        <f t="shared" si="30"/>
        <v>12.950000000000049</v>
      </c>
      <c r="B274">
        <f t="shared" si="27"/>
        <v>32.551640566779447</v>
      </c>
      <c r="C274">
        <f t="shared" si="28"/>
        <v>-71.593411878245945</v>
      </c>
      <c r="D274">
        <f t="shared" si="29"/>
        <v>78.646207333583277</v>
      </c>
      <c r="E274">
        <f t="shared" si="31"/>
        <v>375.42065121961076</v>
      </c>
      <c r="F274">
        <f t="shared" si="32"/>
        <v>-131.8573695169554</v>
      </c>
    </row>
    <row r="275" spans="1:6" x14ac:dyDescent="0.2">
      <c r="A275">
        <f t="shared" si="30"/>
        <v>13.00000000000005</v>
      </c>
      <c r="B275">
        <f t="shared" si="27"/>
        <v>32.530351132047812</v>
      </c>
      <c r="C275">
        <f t="shared" si="28"/>
        <v>-72.037088331326089</v>
      </c>
      <c r="D275">
        <f t="shared" si="29"/>
        <v>79.041545025572475</v>
      </c>
      <c r="E275">
        <f t="shared" si="31"/>
        <v>375.42065121961076</v>
      </c>
      <c r="F275">
        <f t="shared" si="32"/>
        <v>-135.4481320221947</v>
      </c>
    </row>
    <row r="276" spans="1:6" x14ac:dyDescent="0.2">
      <c r="A276">
        <f t="shared" si="30"/>
        <v>13.05000000000005</v>
      </c>
      <c r="B276">
        <f t="shared" si="27"/>
        <v>32.508968673588157</v>
      </c>
      <c r="C276">
        <f t="shared" si="28"/>
        <v>-72.480237780373031</v>
      </c>
      <c r="D276">
        <f t="shared" si="29"/>
        <v>79.436880055297678</v>
      </c>
      <c r="E276">
        <f t="shared" si="31"/>
        <v>375.42065121961076</v>
      </c>
      <c r="F276">
        <f t="shared" si="32"/>
        <v>-139.06106517498716</v>
      </c>
    </row>
    <row r="277" spans="1:6" x14ac:dyDescent="0.2">
      <c r="A277">
        <f t="shared" si="30"/>
        <v>13.100000000000051</v>
      </c>
      <c r="B277">
        <f t="shared" si="27"/>
        <v>32.487493393554445</v>
      </c>
      <c r="C277">
        <f t="shared" si="28"/>
        <v>-72.922857657848311</v>
      </c>
      <c r="D277">
        <f t="shared" si="29"/>
        <v>79.832201497785661</v>
      </c>
      <c r="E277">
        <f t="shared" si="31"/>
        <v>375.42065121961076</v>
      </c>
      <c r="F277">
        <f t="shared" si="32"/>
        <v>-142.69614256094269</v>
      </c>
    </row>
    <row r="278" spans="1:6" x14ac:dyDescent="0.2">
      <c r="A278">
        <f t="shared" si="30"/>
        <v>13.150000000000052</v>
      </c>
      <c r="B278">
        <f t="shared" si="27"/>
        <v>32.465925497834021</v>
      </c>
      <c r="C278">
        <f t="shared" si="28"/>
        <v>-73.364945409770357</v>
      </c>
      <c r="D278">
        <f t="shared" si="29"/>
        <v>80.227498611196225</v>
      </c>
      <c r="E278">
        <f t="shared" si="31"/>
        <v>375.42065121961076</v>
      </c>
      <c r="F278">
        <f t="shared" si="32"/>
        <v>-146.35333763763316</v>
      </c>
    </row>
    <row r="279" spans="1:6" x14ac:dyDescent="0.2">
      <c r="A279">
        <f t="shared" si="30"/>
        <v>13.200000000000053</v>
      </c>
      <c r="B279">
        <f t="shared" si="27"/>
        <v>32.444265195985196</v>
      </c>
      <c r="C279">
        <f t="shared" si="28"/>
        <v>-73.806498495788063</v>
      </c>
      <c r="D279">
        <f t="shared" si="29"/>
        <v>80.622760832882562</v>
      </c>
      <c r="E279">
        <f t="shared" si="31"/>
        <v>375.42065121961076</v>
      </c>
      <c r="F279">
        <f t="shared" si="32"/>
        <v>-150.03262373527213</v>
      </c>
    </row>
    <row r="280" spans="1:6" x14ac:dyDescent="0.2">
      <c r="A280">
        <f t="shared" si="30"/>
        <v>13.250000000000053</v>
      </c>
      <c r="B280">
        <f t="shared" si="27"/>
        <v>32.422512701175911</v>
      </c>
      <c r="C280">
        <f t="shared" si="28"/>
        <v>-74.247514389252657</v>
      </c>
      <c r="D280">
        <f t="shared" si="29"/>
        <v>81.017977775554201</v>
      </c>
      <c r="E280">
        <f t="shared" si="31"/>
        <v>375.42065121961076</v>
      </c>
      <c r="F280">
        <f t="shared" si="32"/>
        <v>-153.73397405739814</v>
      </c>
    </row>
    <row r="281" spans="1:6" x14ac:dyDescent="0.2">
      <c r="A281">
        <f t="shared" si="30"/>
        <v>13.300000000000054</v>
      </c>
      <c r="B281">
        <f t="shared" si="27"/>
        <v>32.400668230123522</v>
      </c>
      <c r="C281">
        <f t="shared" si="28"/>
        <v>-74.68799057728792</v>
      </c>
      <c r="D281">
        <f t="shared" si="29"/>
        <v>81.413139223540469</v>
      </c>
      <c r="E281">
        <f t="shared" si="31"/>
        <v>375.42065121961076</v>
      </c>
      <c r="F281">
        <f t="shared" si="32"/>
        <v>-157.45736168156165</v>
      </c>
    </row>
    <row r="282" spans="1:6" x14ac:dyDescent="0.2">
      <c r="A282">
        <f t="shared" si="30"/>
        <v>13.350000000000055</v>
      </c>
      <c r="B282">
        <f t="shared" si="27"/>
        <v>32.378732003035644</v>
      </c>
      <c r="C282">
        <f t="shared" si="28"/>
        <v>-75.12792456085873</v>
      </c>
      <c r="D282">
        <f t="shared" si="29"/>
        <v>81.808235129151171</v>
      </c>
      <c r="E282">
        <f t="shared" si="31"/>
        <v>375.42065121961076</v>
      </c>
      <c r="F282">
        <f t="shared" si="32"/>
        <v>-161.20275956001532</v>
      </c>
    </row>
    <row r="283" spans="1:6" x14ac:dyDescent="0.2">
      <c r="A283">
        <f t="shared" si="30"/>
        <v>13.400000000000055</v>
      </c>
      <c r="B283">
        <f t="shared" si="27"/>
        <v>32.356704243552024</v>
      </c>
      <c r="C283">
        <f t="shared" si="28"/>
        <v>-75.567313854838019</v>
      </c>
      <c r="D283">
        <f t="shared" si="29"/>
        <v>82.203255609132</v>
      </c>
      <c r="E283">
        <f t="shared" si="31"/>
        <v>375.42065121961076</v>
      </c>
      <c r="F283">
        <f t="shared" si="32"/>
        <v>-164.97014052040774</v>
      </c>
    </row>
    <row r="284" spans="1:6" x14ac:dyDescent="0.2">
      <c r="A284">
        <f t="shared" si="30"/>
        <v>13.450000000000056</v>
      </c>
      <c r="B284">
        <f t="shared" si="27"/>
        <v>32.334585178687448</v>
      </c>
      <c r="C284">
        <f t="shared" si="28"/>
        <v>-76.006155988072123</v>
      </c>
      <c r="D284">
        <f t="shared" si="29"/>
        <v>82.598190941212181</v>
      </c>
      <c r="E284">
        <f t="shared" si="31"/>
        <v>375.42065121961076</v>
      </c>
      <c r="F284">
        <f t="shared" si="32"/>
        <v>-168.7594772664805</v>
      </c>
    </row>
    <row r="285" spans="1:6" x14ac:dyDescent="0.2">
      <c r="A285">
        <f t="shared" si="30"/>
        <v>13.500000000000057</v>
      </c>
      <c r="B285">
        <f t="shared" si="27"/>
        <v>32.312375038775635</v>
      </c>
      <c r="C285">
        <f t="shared" si="28"/>
        <v>-76.44444850344459</v>
      </c>
      <c r="D285">
        <f t="shared" si="29"/>
        <v>82.993031560741784</v>
      </c>
      <c r="E285">
        <f t="shared" si="31"/>
        <v>375.42065121961076</v>
      </c>
      <c r="F285">
        <f t="shared" si="32"/>
        <v>-172.57074237876841</v>
      </c>
    </row>
    <row r="286" spans="1:6" x14ac:dyDescent="0.2">
      <c r="A286">
        <f t="shared" si="30"/>
        <v>13.550000000000058</v>
      </c>
      <c r="B286">
        <f t="shared" si="27"/>
        <v>32.290074057414067</v>
      </c>
      <c r="C286">
        <f t="shared" si="28"/>
        <v>-76.882188957938411</v>
      </c>
      <c r="D286">
        <f t="shared" si="29"/>
        <v>83.387768057416139</v>
      </c>
      <c r="E286">
        <f t="shared" si="31"/>
        <v>375.42065121961076</v>
      </c>
      <c r="F286">
        <f t="shared" si="32"/>
        <v>-176.403908315303</v>
      </c>
    </row>
    <row r="287" spans="1:6" x14ac:dyDescent="0.2">
      <c r="A287">
        <f t="shared" si="30"/>
        <v>13.600000000000058</v>
      </c>
      <c r="B287">
        <f t="shared" si="27"/>
        <v>32.267682471409771</v>
      </c>
      <c r="C287">
        <f t="shared" si="28"/>
        <v>-77.319374922696824</v>
      </c>
      <c r="D287">
        <f t="shared" si="29"/>
        <v>83.782391172085113</v>
      </c>
      <c r="E287">
        <f t="shared" si="31"/>
        <v>375.42065121961076</v>
      </c>
      <c r="F287">
        <f t="shared" si="32"/>
        <v>-180.25894741231889</v>
      </c>
    </row>
    <row r="288" spans="1:6" x14ac:dyDescent="0.2">
      <c r="A288">
        <f t="shared" si="30"/>
        <v>13.650000000000059</v>
      </c>
      <c r="B288">
        <f t="shared" si="27"/>
        <v>32.24520052072603</v>
      </c>
      <c r="C288">
        <f t="shared" si="28"/>
        <v>-77.75600398308255</v>
      </c>
      <c r="D288">
        <f t="shared" si="29"/>
        <v>84.176891793644771</v>
      </c>
      <c r="E288">
        <f t="shared" si="31"/>
        <v>375.42065121961076</v>
      </c>
      <c r="F288">
        <f t="shared" si="32"/>
        <v>-184.13583188496338</v>
      </c>
    </row>
    <row r="289" spans="1:6" x14ac:dyDescent="0.2">
      <c r="A289">
        <f t="shared" si="30"/>
        <v>13.70000000000006</v>
      </c>
      <c r="B289">
        <f t="shared" si="27"/>
        <v>32.222628448429965</v>
      </c>
      <c r="C289">
        <f t="shared" si="28"/>
        <v>-78.192073738735601</v>
      </c>
      <c r="D289">
        <f t="shared" si="29"/>
        <v>84.571260956009368</v>
      </c>
      <c r="E289">
        <f t="shared" si="31"/>
        <v>375.42065121961076</v>
      </c>
      <c r="F289">
        <f t="shared" si="32"/>
        <v>-188.03453382800885</v>
      </c>
    </row>
    <row r="290" spans="1:6" x14ac:dyDescent="0.2">
      <c r="A290">
        <f t="shared" si="30"/>
        <v>13.75000000000006</v>
      </c>
      <c r="B290">
        <f t="shared" si="27"/>
        <v>32.199966500640983</v>
      </c>
      <c r="C290">
        <f t="shared" si="28"/>
        <v>-78.627581803629639</v>
      </c>
      <c r="D290">
        <f t="shared" si="29"/>
        <v>84.965489835161151</v>
      </c>
      <c r="E290">
        <f t="shared" si="31"/>
        <v>375.42065121961076</v>
      </c>
      <c r="F290">
        <f t="shared" si="32"/>
        <v>-191.95502521656798</v>
      </c>
    </row>
    <row r="291" spans="1:6" x14ac:dyDescent="0.2">
      <c r="A291">
        <f t="shared" si="30"/>
        <v>13.800000000000061</v>
      </c>
      <c r="B291">
        <f t="shared" si="27"/>
        <v>32.177214926480097</v>
      </c>
      <c r="C291">
        <f t="shared" si="28"/>
        <v>-79.062525806126942</v>
      </c>
      <c r="D291">
        <f t="shared" si="29"/>
        <v>85.359569746276151</v>
      </c>
      <c r="E291">
        <f t="shared" si="31"/>
        <v>375.42065121961076</v>
      </c>
      <c r="F291">
        <f t="shared" si="32"/>
        <v>-195.89727790681189</v>
      </c>
    </row>
    <row r="292" spans="1:6" x14ac:dyDescent="0.2">
      <c r="A292">
        <f t="shared" si="30"/>
        <v>13.850000000000062</v>
      </c>
      <c r="B292">
        <f t="shared" si="27"/>
        <v>32.154373978020033</v>
      </c>
      <c r="C292">
        <f t="shared" si="28"/>
        <v>-79.496903389031914</v>
      </c>
      <c r="D292">
        <f t="shared" si="29"/>
        <v>85.753492140923598</v>
      </c>
      <c r="E292">
        <f t="shared" si="31"/>
        <v>375.42065121961076</v>
      </c>
      <c r="F292">
        <f t="shared" si="32"/>
        <v>-199.86126363669086</v>
      </c>
    </row>
    <row r="293" spans="1:6" x14ac:dyDescent="0.2">
      <c r="A293">
        <f t="shared" si="30"/>
        <v>13.900000000000063</v>
      </c>
      <c r="B293">
        <f t="shared" si="27"/>
        <v>32.131443910236179</v>
      </c>
      <c r="C293">
        <f t="shared" si="28"/>
        <v>-79.930712209643275</v>
      </c>
      <c r="D293">
        <f t="shared" si="29"/>
        <v>86.14724860433715</v>
      </c>
      <c r="E293">
        <f t="shared" si="31"/>
        <v>375.42065121961076</v>
      </c>
      <c r="F293">
        <f t="shared" si="32"/>
        <v>-203.84695402665776</v>
      </c>
    </row>
    <row r="294" spans="1:6" x14ac:dyDescent="0.2">
      <c r="A294">
        <f t="shared" si="30"/>
        <v>13.950000000000063</v>
      </c>
      <c r="B294">
        <f t="shared" si="27"/>
        <v>32.10842498095829</v>
      </c>
      <c r="C294">
        <f t="shared" si="28"/>
        <v>-80.363949939804868</v>
      </c>
      <c r="D294">
        <f t="shared" si="29"/>
        <v>86.540830852755803</v>
      </c>
      <c r="E294">
        <f t="shared" si="31"/>
        <v>375.42065121961076</v>
      </c>
      <c r="F294">
        <f t="shared" si="32"/>
        <v>-207.85432058039396</v>
      </c>
    </row>
    <row r="295" spans="1:6" x14ac:dyDescent="0.2">
      <c r="A295">
        <f t="shared" si="30"/>
        <v>14.000000000000064</v>
      </c>
      <c r="B295">
        <f t="shared" si="27"/>
        <v>32.08531745082297</v>
      </c>
      <c r="C295">
        <f t="shared" si="28"/>
        <v>-80.796614265955142</v>
      </c>
      <c r="D295">
        <f t="shared" si="29"/>
        <v>86.934230730832553</v>
      </c>
      <c r="E295">
        <f t="shared" si="31"/>
        <v>375.42065121961076</v>
      </c>
      <c r="F295">
        <f t="shared" si="32"/>
        <v>-211.88333468553796</v>
      </c>
    </row>
    <row r="296" spans="1:6" x14ac:dyDescent="0.2">
      <c r="A296">
        <f t="shared" si="30"/>
        <v>14.050000000000065</v>
      </c>
      <c r="B296">
        <f t="shared" si="27"/>
        <v>32.062121583226919</v>
      </c>
      <c r="C296">
        <f t="shared" si="28"/>
        <v>-81.228702889175239</v>
      </c>
      <c r="D296">
        <f t="shared" si="29"/>
        <v>87.327440209109142</v>
      </c>
      <c r="E296">
        <f t="shared" si="31"/>
        <v>375.42065121961076</v>
      </c>
      <c r="F296">
        <f t="shared" si="32"/>
        <v>-215.93396761441622</v>
      </c>
    </row>
    <row r="297" spans="1:6" x14ac:dyDescent="0.2">
      <c r="A297">
        <f t="shared" si="30"/>
        <v>14.100000000000065</v>
      </c>
      <c r="B297">
        <f t="shared" si="27"/>
        <v>32.038837644280854</v>
      </c>
      <c r="C297">
        <f t="shared" si="28"/>
        <v>-81.660213525235918</v>
      </c>
      <c r="D297">
        <f t="shared" si="29"/>
        <v>87.720451381554753</v>
      </c>
      <c r="E297">
        <f t="shared" si="31"/>
        <v>375.42065121961076</v>
      </c>
      <c r="F297">
        <f t="shared" si="32"/>
        <v>-220.00619052477649</v>
      </c>
    </row>
    <row r="298" spans="1:6" x14ac:dyDescent="0.2">
      <c r="A298">
        <f t="shared" si="30"/>
        <v>14.150000000000066</v>
      </c>
      <c r="B298">
        <f t="shared" si="27"/>
        <v>32.015465902764213</v>
      </c>
      <c r="C298">
        <f t="shared" si="28"/>
        <v>-82.091143904643062</v>
      </c>
      <c r="D298">
        <f t="shared" si="29"/>
        <v>88.11325646316719</v>
      </c>
      <c r="E298">
        <f t="shared" si="31"/>
        <v>375.42065121961076</v>
      </c>
      <c r="F298">
        <f t="shared" si="32"/>
        <v>-224.09997446052347</v>
      </c>
    </row>
    <row r="299" spans="1:6" x14ac:dyDescent="0.2">
      <c r="A299">
        <f t="shared" si="30"/>
        <v>14.200000000000067</v>
      </c>
      <c r="B299">
        <f t="shared" si="27"/>
        <v>31.992006630080482</v>
      </c>
      <c r="C299">
        <f t="shared" si="28"/>
        <v>-82.521491772681983</v>
      </c>
      <c r="D299">
        <f t="shared" si="29"/>
        <v>88.505847787634536</v>
      </c>
      <c r="E299">
        <f t="shared" si="31"/>
        <v>375.42065121961076</v>
      </c>
      <c r="F299">
        <f t="shared" si="32"/>
        <v>-228.21529035245661</v>
      </c>
    </row>
    <row r="300" spans="1:6" x14ac:dyDescent="0.2">
      <c r="A300">
        <f t="shared" si="30"/>
        <v>14.250000000000068</v>
      </c>
      <c r="B300">
        <f t="shared" si="27"/>
        <v>31.968460100213253</v>
      </c>
      <c r="C300">
        <f t="shared" si="28"/>
        <v>-82.951254889460444</v>
      </c>
      <c r="D300">
        <f t="shared" si="29"/>
        <v>88.898217805055921</v>
      </c>
      <c r="E300">
        <f t="shared" si="31"/>
        <v>375.42065121961076</v>
      </c>
      <c r="F300">
        <f t="shared" si="32"/>
        <v>-232.35210901901016</v>
      </c>
    </row>
    <row r="301" spans="1:6" x14ac:dyDescent="0.2">
      <c r="A301">
        <f t="shared" si="30"/>
        <v>14.300000000000068</v>
      </c>
      <c r="B301">
        <f t="shared" ref="B301:B364" si="33">+B300 - b*B300*D300*delta_t</f>
        <v>31.944826589682908</v>
      </c>
      <c r="C301">
        <f t="shared" ref="C301:C364" si="34">C300-g*delta_t - b*C300*D300*delta_t</f>
        <v>-83.380431029950472</v>
      </c>
      <c r="D301">
        <f t="shared" ref="D301:D364" si="35">SQRT(B301*B301+C301*C301)</f>
        <v>89.290359079719465</v>
      </c>
      <c r="E301">
        <f t="shared" si="31"/>
        <v>375.42065121961076</v>
      </c>
      <c r="F301">
        <f t="shared" si="32"/>
        <v>-236.51040116699542</v>
      </c>
    </row>
    <row r="302" spans="1:6" x14ac:dyDescent="0.2">
      <c r="A302">
        <f t="shared" si="30"/>
        <v>14.350000000000069</v>
      </c>
      <c r="B302">
        <f t="shared" si="33"/>
        <v>31.921106377503953</v>
      </c>
      <c r="C302">
        <f t="shared" si="34"/>
        <v>-83.809017984028912</v>
      </c>
      <c r="D302">
        <f t="shared" si="35"/>
        <v>89.682264287936022</v>
      </c>
      <c r="E302">
        <f t="shared" si="31"/>
        <v>375.42065121961076</v>
      </c>
      <c r="F302">
        <f t="shared" si="32"/>
        <v>-240.69013739234489</v>
      </c>
    </row>
    <row r="303" spans="1:6" x14ac:dyDescent="0.2">
      <c r="A303">
        <f t="shared" si="30"/>
        <v>14.40000000000007</v>
      </c>
      <c r="B303">
        <f t="shared" si="33"/>
        <v>31.897299745143002</v>
      </c>
      <c r="C303">
        <f t="shared" si="34"/>
        <v>-84.237013556516828</v>
      </c>
      <c r="D303">
        <f t="shared" si="35"/>
        <v>90.073926215927216</v>
      </c>
      <c r="E303">
        <f t="shared" si="31"/>
        <v>375.42065121961076</v>
      </c>
      <c r="F303">
        <f t="shared" si="32"/>
        <v>-244.89128818085854</v>
      </c>
    </row>
    <row r="304" spans="1:6" x14ac:dyDescent="0.2">
      <c r="A304">
        <f t="shared" si="30"/>
        <v>14.45000000000007</v>
      </c>
      <c r="B304">
        <f t="shared" si="33"/>
        <v>31.873406976477337</v>
      </c>
      <c r="C304">
        <f t="shared" si="34"/>
        <v>-84.664415567217631</v>
      </c>
      <c r="D304">
        <f t="shared" si="35"/>
        <v>90.465337757765965</v>
      </c>
      <c r="E304">
        <f t="shared" si="31"/>
        <v>375.42065121961076</v>
      </c>
      <c r="F304">
        <f t="shared" si="32"/>
        <v>-249.1138239089519</v>
      </c>
    </row>
    <row r="305" spans="1:6" x14ac:dyDescent="0.2">
      <c r="A305">
        <f t="shared" si="30"/>
        <v>14.500000000000071</v>
      </c>
      <c r="B305">
        <f t="shared" si="33"/>
        <v>31.84942835775411</v>
      </c>
      <c r="C305">
        <f t="shared" si="34"/>
        <v>-85.091221850954113</v>
      </c>
      <c r="D305">
        <f t="shared" si="35"/>
        <v>90.856491913368529</v>
      </c>
      <c r="E305">
        <f t="shared" si="31"/>
        <v>375.42065121961076</v>
      </c>
      <c r="F305">
        <f t="shared" si="32"/>
        <v>-253.35771484440619</v>
      </c>
    </row>
    <row r="306" spans="1:6" x14ac:dyDescent="0.2">
      <c r="A306">
        <f t="shared" si="30"/>
        <v>14.550000000000072</v>
      </c>
      <c r="B306">
        <f t="shared" si="33"/>
        <v>31.825364177550089</v>
      </c>
      <c r="C306">
        <f t="shared" si="34"/>
        <v>-85.517430257604261</v>
      </c>
      <c r="D306">
        <f t="shared" si="35"/>
        <v>91.247381786536195</v>
      </c>
      <c r="E306">
        <f t="shared" si="31"/>
        <v>375.42065121961076</v>
      </c>
      <c r="F306">
        <f t="shared" si="32"/>
        <v>-257.62293114712014</v>
      </c>
    </row>
    <row r="307" spans="1:6" x14ac:dyDescent="0.2">
      <c r="A307">
        <f t="shared" ref="A307:A370" si="36">A306+delta_t</f>
        <v>14.600000000000072</v>
      </c>
      <c r="B307">
        <f t="shared" si="33"/>
        <v>31.801214726732002</v>
      </c>
      <c r="C307">
        <f t="shared" si="34"/>
        <v>-85.94303865213594</v>
      </c>
      <c r="D307">
        <f t="shared" si="35"/>
        <v>91.63800058304551</v>
      </c>
      <c r="E307">
        <f t="shared" si="31"/>
        <v>375.42065121961076</v>
      </c>
      <c r="F307">
        <f t="shared" si="32"/>
        <v>-261.90944286986365</v>
      </c>
    </row>
    <row r="308" spans="1:6" x14ac:dyDescent="0.2">
      <c r="A308">
        <f t="shared" si="36"/>
        <v>14.650000000000073</v>
      </c>
      <c r="B308">
        <f t="shared" si="33"/>
        <v>31.776980298417438</v>
      </c>
      <c r="C308">
        <f t="shared" si="34"/>
        <v>-86.368044914640421</v>
      </c>
      <c r="D308">
        <f t="shared" si="35"/>
        <v>92.028341608785681</v>
      </c>
      <c r="E308">
        <f t="shared" si="31"/>
        <v>375.42065121961076</v>
      </c>
      <c r="F308">
        <f t="shared" si="32"/>
        <v>-266.21721995903306</v>
      </c>
    </row>
    <row r="309" spans="1:6" x14ac:dyDescent="0.2">
      <c r="A309">
        <f t="shared" si="36"/>
        <v>14.700000000000074</v>
      </c>
      <c r="B309">
        <f t="shared" si="33"/>
        <v>31.75266118793628</v>
      </c>
      <c r="C309">
        <f t="shared" si="34"/>
        <v>-86.792446940364826</v>
      </c>
      <c r="D309">
        <f t="shared" si="35"/>
        <v>92.418398267941853</v>
      </c>
      <c r="E309">
        <f t="shared" si="31"/>
        <v>375.42065121961076</v>
      </c>
      <c r="F309">
        <f t="shared" si="32"/>
        <v>-270.5462322554082</v>
      </c>
    </row>
    <row r="310" spans="1:6" x14ac:dyDescent="0.2">
      <c r="A310">
        <f t="shared" si="36"/>
        <v>14.750000000000075</v>
      </c>
      <c r="B310">
        <f t="shared" si="33"/>
        <v>31.728257692792674</v>
      </c>
      <c r="C310">
        <f t="shared" si="34"/>
        <v>-87.216242639743385</v>
      </c>
      <c r="D310">
        <f t="shared" si="35"/>
        <v>92.808164061222811</v>
      </c>
      <c r="E310">
        <f t="shared" si="31"/>
        <v>375.42065121961076</v>
      </c>
      <c r="F310">
        <f t="shared" si="32"/>
        <v>-274.89644949491088</v>
      </c>
    </row>
    <row r="311" spans="1:6" x14ac:dyDescent="0.2">
      <c r="A311">
        <f t="shared" si="36"/>
        <v>14.800000000000075</v>
      </c>
      <c r="B311">
        <f t="shared" si="33"/>
        <v>31.703770112627527</v>
      </c>
      <c r="C311">
        <f t="shared" si="34"/>
        <v>-87.639429938427654</v>
      </c>
      <c r="D311">
        <f t="shared" si="35"/>
        <v>93.197632584132222</v>
      </c>
      <c r="E311">
        <f t="shared" si="31"/>
        <v>375.42065121961076</v>
      </c>
      <c r="F311">
        <f t="shared" si="32"/>
        <v>-279.26784130936517</v>
      </c>
    </row>
    <row r="312" spans="1:6" x14ac:dyDescent="0.2">
      <c r="A312">
        <f t="shared" si="36"/>
        <v>14.850000000000076</v>
      </c>
      <c r="B312">
        <f t="shared" si="33"/>
        <v>31.679198749181513</v>
      </c>
      <c r="C312">
        <f t="shared" si="34"/>
        <v>-88.062006777315631</v>
      </c>
      <c r="D312">
        <f t="shared" si="35"/>
        <v>93.586797525281995</v>
      </c>
      <c r="E312">
        <f t="shared" si="31"/>
        <v>375.42065121961076</v>
      </c>
      <c r="F312">
        <f t="shared" si="32"/>
        <v>-283.66037722725878</v>
      </c>
    </row>
    <row r="313" spans="1:6" x14ac:dyDescent="0.2">
      <c r="A313">
        <f t="shared" si="36"/>
        <v>14.900000000000077</v>
      </c>
      <c r="B313">
        <f t="shared" si="33"/>
        <v>31.65454390625856</v>
      </c>
      <c r="C313">
        <f t="shared" si="34"/>
        <v>-88.483971112579766</v>
      </c>
      <c r="D313">
        <f t="shared" si="35"/>
        <v>93.975652664746633</v>
      </c>
      <c r="E313">
        <f t="shared" si="31"/>
        <v>375.42065121961076</v>
      </c>
      <c r="F313">
        <f t="shared" si="32"/>
        <v>-288.07402667450617</v>
      </c>
    </row>
    <row r="314" spans="1:6" x14ac:dyDescent="0.2">
      <c r="A314">
        <f t="shared" si="36"/>
        <v>14.950000000000077</v>
      </c>
      <c r="B314">
        <f t="shared" si="33"/>
        <v>31.629805889689848</v>
      </c>
      <c r="C314">
        <f t="shared" si="34"/>
        <v>-88.905320915693949</v>
      </c>
      <c r="D314">
        <f t="shared" si="35"/>
        <v>94.364191872457567</v>
      </c>
      <c r="E314">
        <f t="shared" si="31"/>
        <v>375.42065121961076</v>
      </c>
      <c r="F314">
        <f t="shared" si="32"/>
        <v>-292.50875897521303</v>
      </c>
    </row>
    <row r="315" spans="1:6" x14ac:dyDescent="0.2">
      <c r="A315">
        <f t="shared" si="36"/>
        <v>15.000000000000078</v>
      </c>
      <c r="B315">
        <f t="shared" si="33"/>
        <v>31.604985007298254</v>
      </c>
      <c r="C315">
        <f t="shared" si="34"/>
        <v>-89.326054173459383</v>
      </c>
      <c r="D315">
        <f t="shared" si="35"/>
        <v>94.752409106636165</v>
      </c>
      <c r="E315">
        <f t="shared" si="31"/>
        <v>375.42065121961076</v>
      </c>
      <c r="F315">
        <f t="shared" si="32"/>
        <v>-296.96454335244186</v>
      </c>
    </row>
    <row r="316" spans="1:6" x14ac:dyDescent="0.2">
      <c r="A316">
        <f t="shared" si="36"/>
        <v>15.050000000000079</v>
      </c>
      <c r="B316">
        <f t="shared" si="33"/>
        <v>31.580081568863285</v>
      </c>
      <c r="C316">
        <f t="shared" si="34"/>
        <v>-89.746168888029459</v>
      </c>
      <c r="D316">
        <f t="shared" si="35"/>
        <v>95.140298412264642</v>
      </c>
      <c r="E316">
        <f t="shared" si="31"/>
        <v>375.42065121961076</v>
      </c>
      <c r="F316">
        <f t="shared" si="32"/>
        <v>-301.4413489289791</v>
      </c>
    </row>
    <row r="317" spans="1:6" x14ac:dyDescent="0.2">
      <c r="A317">
        <f t="shared" si="36"/>
        <v>15.10000000000008</v>
      </c>
      <c r="B317">
        <f t="shared" si="33"/>
        <v>31.555095886086466</v>
      </c>
      <c r="C317">
        <f t="shared" si="34"/>
        <v>-90.165663076933569</v>
      </c>
      <c r="D317">
        <f t="shared" si="35"/>
        <v>95.527853919593582</v>
      </c>
      <c r="E317">
        <f t="shared" si="31"/>
        <v>375.42065121961076</v>
      </c>
      <c r="F317">
        <f t="shared" si="32"/>
        <v>-305.93914472810314</v>
      </c>
    </row>
    <row r="318" spans="1:6" x14ac:dyDescent="0.2">
      <c r="A318">
        <f t="shared" si="36"/>
        <v>15.15000000000008</v>
      </c>
      <c r="B318">
        <f t="shared" si="33"/>
        <v>31.530028272557143</v>
      </c>
      <c r="C318">
        <f t="shared" si="34"/>
        <v>-90.584534773099932</v>
      </c>
      <c r="D318">
        <f t="shared" si="35"/>
        <v>95.915069842685313</v>
      </c>
      <c r="E318">
        <f t="shared" si="31"/>
        <v>375.42065121961076</v>
      </c>
      <c r="F318">
        <f t="shared" si="32"/>
        <v>-310.457899674354</v>
      </c>
    </row>
    <row r="319" spans="1:6" x14ac:dyDescent="0.2">
      <c r="A319">
        <f t="shared" si="36"/>
        <v>15.200000000000081</v>
      </c>
      <c r="B319">
        <f t="shared" si="33"/>
        <v>31.504879043718752</v>
      </c>
      <c r="C319">
        <f t="shared" si="34"/>
        <v>-91.002782024877348</v>
      </c>
      <c r="D319">
        <f t="shared" si="35"/>
        <v>96.301940477991863</v>
      </c>
      <c r="E319">
        <f t="shared" si="31"/>
        <v>375.42065121961076</v>
      </c>
      <c r="F319">
        <f t="shared" si="32"/>
        <v>-314.99758259430342</v>
      </c>
    </row>
    <row r="320" spans="1:6" x14ac:dyDescent="0.2">
      <c r="A320">
        <f t="shared" si="36"/>
        <v>15.250000000000082</v>
      </c>
      <c r="B320">
        <f t="shared" si="33"/>
        <v>31.47964851683551</v>
      </c>
      <c r="C320">
        <f t="shared" si="34"/>
        <v>-91.42040289605599</v>
      </c>
      <c r="D320">
        <f t="shared" si="35"/>
        <v>96.688460202966866</v>
      </c>
      <c r="E320">
        <f t="shared" si="31"/>
        <v>375.42065121961076</v>
      </c>
      <c r="F320">
        <f t="shared" si="32"/>
        <v>-319.55816221732675</v>
      </c>
    </row>
    <row r="321" spans="1:6" x14ac:dyDescent="0.2">
      <c r="A321">
        <f t="shared" si="36"/>
        <v>15.300000000000082</v>
      </c>
      <c r="B321">
        <f t="shared" si="33"/>
        <v>31.454337010959502</v>
      </c>
      <c r="C321">
        <f t="shared" si="34"/>
        <v>-91.837395465887155</v>
      </c>
      <c r="D321">
        <f t="shared" si="35"/>
        <v>97.074623474710251</v>
      </c>
      <c r="E321">
        <f t="shared" si="31"/>
        <v>375.42065121961076</v>
      </c>
      <c r="F321">
        <f t="shared" si="32"/>
        <v>-324.13960717637531</v>
      </c>
    </row>
    <row r="322" spans="1:6" x14ac:dyDescent="0.2">
      <c r="A322">
        <f t="shared" si="36"/>
        <v>15.350000000000083</v>
      </c>
      <c r="B322">
        <f t="shared" si="33"/>
        <v>31.428944846898197</v>
      </c>
      <c r="C322">
        <f t="shared" si="34"/>
        <v>-92.253757829102113</v>
      </c>
      <c r="D322">
        <f t="shared" si="35"/>
        <v>97.460424828645131</v>
      </c>
      <c r="E322">
        <f t="shared" si="31"/>
        <v>375.42065121961076</v>
      </c>
      <c r="F322">
        <f t="shared" si="32"/>
        <v>-328.74188600875004</v>
      </c>
    </row>
    <row r="323" spans="1:6" x14ac:dyDescent="0.2">
      <c r="A323">
        <f t="shared" si="36"/>
        <v>15.400000000000084</v>
      </c>
      <c r="B323">
        <f t="shared" si="33"/>
        <v>31.403472347182348</v>
      </c>
      <c r="C323">
        <f t="shared" si="34"/>
        <v>-92.669488095929864</v>
      </c>
      <c r="D323">
        <f t="shared" si="35"/>
        <v>97.845858877225524</v>
      </c>
      <c r="E323">
        <f t="shared" si="31"/>
        <v>375.42065121961076</v>
      </c>
      <c r="F323">
        <f t="shared" si="32"/>
        <v>-333.36496715687582</v>
      </c>
    </row>
    <row r="324" spans="1:6" x14ac:dyDescent="0.2">
      <c r="A324">
        <f t="shared" si="36"/>
        <v>15.450000000000085</v>
      </c>
      <c r="B324">
        <f t="shared" si="33"/>
        <v>31.377919836034298</v>
      </c>
      <c r="C324">
        <f t="shared" si="34"/>
        <v>-93.084584392114039</v>
      </c>
      <c r="D324">
        <f t="shared" si="35"/>
        <v>98.230920308674683</v>
      </c>
      <c r="E324">
        <f t="shared" si="31"/>
        <v>375.42065121961076</v>
      </c>
      <c r="F324">
        <f t="shared" si="32"/>
        <v>-338.00881896907691</v>
      </c>
    </row>
    <row r="325" spans="1:6" x14ac:dyDescent="0.2">
      <c r="A325">
        <f t="shared" si="36"/>
        <v>15.500000000000085</v>
      </c>
      <c r="B325">
        <f t="shared" si="33"/>
        <v>31.352287639336655</v>
      </c>
      <c r="C325">
        <f t="shared" si="34"/>
        <v>-93.499044858928755</v>
      </c>
      <c r="D325">
        <f t="shared" si="35"/>
        <v>98.615603885752648</v>
      </c>
      <c r="E325">
        <f t="shared" si="31"/>
        <v>375.42065121961076</v>
      </c>
      <c r="F325">
        <f t="shared" si="32"/>
        <v>-342.67340970035298</v>
      </c>
    </row>
    <row r="326" spans="1:6" x14ac:dyDescent="0.2">
      <c r="A326">
        <f t="shared" si="36"/>
        <v>15.550000000000086</v>
      </c>
      <c r="B326">
        <f t="shared" si="33"/>
        <v>31.326576084601346</v>
      </c>
      <c r="C326">
        <f t="shared" si="34"/>
        <v>-93.912867653193587</v>
      </c>
      <c r="D326">
        <f t="shared" si="35"/>
        <v>98.999904444552726</v>
      </c>
      <c r="E326">
        <f t="shared" si="31"/>
        <v>375.42065121961076</v>
      </c>
      <c r="F326">
        <f t="shared" si="32"/>
        <v>-347.35870751315605</v>
      </c>
    </row>
    <row r="327" spans="1:6" x14ac:dyDescent="0.2">
      <c r="A327">
        <f t="shared" si="36"/>
        <v>15.600000000000087</v>
      </c>
      <c r="B327">
        <f t="shared" si="33"/>
        <v>31.300785500939035</v>
      </c>
      <c r="C327">
        <f t="shared" si="34"/>
        <v>-94.326050947287513</v>
      </c>
      <c r="D327">
        <f t="shared" si="35"/>
        <v>99.383816893325616</v>
      </c>
      <c r="E327">
        <f t="shared" si="31"/>
        <v>375.42065121961076</v>
      </c>
      <c r="F327">
        <f t="shared" si="32"/>
        <v>-352.0646804781681</v>
      </c>
    </row>
    <row r="328" spans="1:6" x14ac:dyDescent="0.2">
      <c r="A328">
        <f t="shared" si="36"/>
        <v>15.650000000000087</v>
      </c>
      <c r="B328">
        <f t="shared" si="33"/>
        <v>31.274916219028917</v>
      </c>
      <c r="C328">
        <f t="shared" si="34"/>
        <v>-94.738592929162053</v>
      </c>
      <c r="D328">
        <f t="shared" si="35"/>
        <v>99.767336211330971</v>
      </c>
      <c r="E328">
        <f t="shared" si="31"/>
        <v>375.42065121961076</v>
      </c>
      <c r="F328">
        <f t="shared" si="32"/>
        <v>-356.79129657507934</v>
      </c>
    </row>
    <row r="329" spans="1:6" x14ac:dyDescent="0.2">
      <c r="A329">
        <f t="shared" si="36"/>
        <v>15.700000000000088</v>
      </c>
      <c r="B329">
        <f t="shared" si="33"/>
        <v>31.248968571088842</v>
      </c>
      <c r="C329">
        <f t="shared" si="34"/>
        <v>-95.150491802353329</v>
      </c>
      <c r="D329">
        <f t="shared" si="35"/>
        <v>100.15045744771517</v>
      </c>
      <c r="E329">
        <f t="shared" si="31"/>
        <v>375.42065121961076</v>
      </c>
      <c r="F329">
        <f t="shared" si="32"/>
        <v>-361.53852369336721</v>
      </c>
    </row>
    <row r="330" spans="1:6" x14ac:dyDescent="0.2">
      <c r="A330">
        <f t="shared" si="36"/>
        <v>15.750000000000089</v>
      </c>
      <c r="B330">
        <f t="shared" si="33"/>
        <v>31.22294289084579</v>
      </c>
      <c r="C330">
        <f t="shared" si="34"/>
        <v>-95.561745785993338</v>
      </c>
      <c r="D330">
        <f t="shared" si="35"/>
        <v>100.53317572041497</v>
      </c>
      <c r="E330">
        <f t="shared" si="31"/>
        <v>375.42065121961076</v>
      </c>
      <c r="F330">
        <f t="shared" si="32"/>
        <v>-366.3063296330759</v>
      </c>
    </row>
    <row r="331" spans="1:6" x14ac:dyDescent="0.2">
      <c r="A331">
        <f t="shared" si="36"/>
        <v>15.80000000000009</v>
      </c>
      <c r="B331">
        <f t="shared" si="33"/>
        <v>31.196839513506696</v>
      </c>
      <c r="C331">
        <f t="shared" si="34"/>
        <v>-95.972353114820251</v>
      </c>
      <c r="D331">
        <f t="shared" si="35"/>
        <v>100.91548621508615</v>
      </c>
      <c r="E331">
        <f t="shared" si="31"/>
        <v>375.42065121961076</v>
      </c>
      <c r="F331">
        <f t="shared" si="32"/>
        <v>-371.09468210559623</v>
      </c>
    </row>
    <row r="332" spans="1:6" x14ac:dyDescent="0.2">
      <c r="A332">
        <f t="shared" si="36"/>
        <v>15.85000000000009</v>
      </c>
      <c r="B332">
        <f t="shared" si="33"/>
        <v>31.170658775729603</v>
      </c>
      <c r="C332">
        <f t="shared" si="34"/>
        <v>-96.382312039187838</v>
      </c>
      <c r="D332">
        <f t="shared" si="35"/>
        <v>101.29738418405651</v>
      </c>
      <c r="E332">
        <f t="shared" si="31"/>
        <v>375.42065121961076</v>
      </c>
      <c r="F332">
        <f t="shared" si="32"/>
        <v>-375.90354873444642</v>
      </c>
    </row>
    <row r="333" spans="1:6" x14ac:dyDescent="0.2">
      <c r="A333">
        <f t="shared" si="36"/>
        <v>15.900000000000091</v>
      </c>
      <c r="B333">
        <f t="shared" si="33"/>
        <v>31.144401015595129</v>
      </c>
      <c r="C333">
        <f t="shared" si="34"/>
        <v>-96.791620825073949</v>
      </c>
      <c r="D333">
        <f t="shared" si="35"/>
        <v>101.67886494530262</v>
      </c>
      <c r="E333">
        <f t="shared" si="31"/>
        <v>375.42065121961076</v>
      </c>
      <c r="F333">
        <f t="shared" si="32"/>
        <v>-380.73289705605293</v>
      </c>
    </row>
    <row r="334" spans="1:6" x14ac:dyDescent="0.2">
      <c r="A334">
        <f t="shared" si="36"/>
        <v>15.950000000000092</v>
      </c>
      <c r="B334">
        <f t="shared" si="33"/>
        <v>31.118066572578261</v>
      </c>
      <c r="C334">
        <f t="shared" si="34"/>
        <v>-97.200277754088191</v>
      </c>
      <c r="D334">
        <f t="shared" si="35"/>
        <v>102.05992388144968</v>
      </c>
      <c r="E334">
        <f t="shared" si="31"/>
        <v>375.42065121961076</v>
      </c>
      <c r="F334">
        <f t="shared" si="32"/>
        <v>-385.58269452053196</v>
      </c>
    </row>
    <row r="335" spans="1:6" x14ac:dyDescent="0.2">
      <c r="A335">
        <f t="shared" si="36"/>
        <v>16.000000000000092</v>
      </c>
      <c r="B335">
        <f t="shared" si="33"/>
        <v>31.09165578752047</v>
      </c>
      <c r="C335">
        <f t="shared" si="34"/>
        <v>-97.608281123478662</v>
      </c>
      <c r="D335">
        <f t="shared" si="35"/>
        <v>102.44055643879379</v>
      </c>
      <c r="E335">
        <f t="shared" si="31"/>
        <v>375.42065121961076</v>
      </c>
      <c r="F335">
        <f t="shared" si="32"/>
        <v>-390.45290849247112</v>
      </c>
    </row>
    <row r="336" spans="1:6" x14ac:dyDescent="0.2">
      <c r="A336">
        <f t="shared" si="36"/>
        <v>16.050000000000093</v>
      </c>
      <c r="B336">
        <f t="shared" si="33"/>
        <v>31.065169002602122</v>
      </c>
      <c r="C336">
        <f t="shared" si="34"/>
        <v>-98.015629246137834</v>
      </c>
      <c r="D336">
        <f t="shared" si="35"/>
        <v>102.82075812634616</v>
      </c>
      <c r="E336">
        <f t="shared" ref="E336:E399" si="37">IF(F335+0.5*(C335+C336)*delta_t&gt;0,E335+0.5*(B335+B336)*delta_t,E335)</f>
        <v>375.42065121961076</v>
      </c>
      <c r="F336">
        <f t="shared" ref="F336:F399" si="38">IF(G335+0.5*(D335+D336)*delta_t&gt;0,F335+0.5*(C335+C336)*delta_t,F335)</f>
        <v>-395.34350625171152</v>
      </c>
    </row>
    <row r="337" spans="1:6" x14ac:dyDescent="0.2">
      <c r="A337">
        <f t="shared" si="36"/>
        <v>16.100000000000094</v>
      </c>
      <c r="B337">
        <f t="shared" si="33"/>
        <v>31.038606561315198</v>
      </c>
      <c r="C337">
        <f t="shared" si="34"/>
        <v>-98.422320450607586</v>
      </c>
      <c r="D337">
        <f t="shared" si="35"/>
        <v>103.2005245148987</v>
      </c>
      <c r="E337">
        <f t="shared" si="37"/>
        <v>375.42065121961076</v>
      </c>
      <c r="F337">
        <f t="shared" si="38"/>
        <v>-400.25445499413013</v>
      </c>
    </row>
    <row r="338" spans="1:6" x14ac:dyDescent="0.2">
      <c r="A338">
        <f t="shared" si="36"/>
        <v>16.150000000000095</v>
      </c>
      <c r="B338">
        <f t="shared" si="33"/>
        <v>31.011968808436297</v>
      </c>
      <c r="C338">
        <f t="shared" si="34"/>
        <v>-98.828353081083378</v>
      </c>
      <c r="D338">
        <f t="shared" si="35"/>
        <v>103.57985123611014</v>
      </c>
      <c r="E338">
        <f t="shared" si="37"/>
        <v>375.42065121961076</v>
      </c>
      <c r="F338">
        <f t="shared" si="38"/>
        <v>-405.18572183242242</v>
      </c>
    </row>
    <row r="339" spans="1:6" x14ac:dyDescent="0.2">
      <c r="A339">
        <f t="shared" si="36"/>
        <v>16.200000000000095</v>
      </c>
      <c r="B339">
        <f t="shared" si="33"/>
        <v>30.985256089999954</v>
      </c>
      <c r="C339">
        <f t="shared" si="34"/>
        <v>-99.233725497417538</v>
      </c>
      <c r="D339">
        <f t="shared" si="35"/>
        <v>103.9587339816126</v>
      </c>
      <c r="E339">
        <f t="shared" si="37"/>
        <v>375.42065121961076</v>
      </c>
      <c r="F339">
        <f t="shared" si="38"/>
        <v>-410.13727379688493</v>
      </c>
    </row>
    <row r="340" spans="1:6" x14ac:dyDescent="0.2">
      <c r="A340">
        <f t="shared" si="36"/>
        <v>16.250000000000096</v>
      </c>
      <c r="B340">
        <f t="shared" si="33"/>
        <v>30.958468753272214</v>
      </c>
      <c r="C340">
        <f t="shared" si="34"/>
        <v>-99.63843607512176</v>
      </c>
      <c r="D340">
        <f t="shared" si="35"/>
        <v>104.33716850213762</v>
      </c>
      <c r="E340">
        <f t="shared" si="37"/>
        <v>375.42065121961076</v>
      </c>
      <c r="F340">
        <f t="shared" si="38"/>
        <v>-415.10907783619842</v>
      </c>
    </row>
    <row r="341" spans="1:6" x14ac:dyDescent="0.2">
      <c r="A341">
        <f t="shared" si="36"/>
        <v>16.300000000000097</v>
      </c>
      <c r="B341">
        <f t="shared" si="33"/>
        <v>30.93160714672451</v>
      </c>
      <c r="C341">
        <f t="shared" si="34"/>
        <v>-100.04248320536877</v>
      </c>
      <c r="D341">
        <f t="shared" si="35"/>
        <v>104.71515060666145</v>
      </c>
      <c r="E341">
        <f t="shared" si="37"/>
        <v>375.42065121961076</v>
      </c>
      <c r="F341">
        <f t="shared" si="38"/>
        <v>-420.10110081821068</v>
      </c>
    </row>
    <row r="342" spans="1:6" x14ac:dyDescent="0.2">
      <c r="A342">
        <f t="shared" si="36"/>
        <v>16.350000000000097</v>
      </c>
      <c r="B342">
        <f t="shared" si="33"/>
        <v>30.904671620007807</v>
      </c>
      <c r="C342">
        <f t="shared" si="34"/>
        <v>-100.44586529499311</v>
      </c>
      <c r="D342">
        <f t="shared" si="35"/>
        <v>105.09267616156902</v>
      </c>
      <c r="E342">
        <f t="shared" si="37"/>
        <v>375.42065121961076</v>
      </c>
      <c r="F342">
        <f t="shared" si="38"/>
        <v>-425.11330953071973</v>
      </c>
    </row>
    <row r="343" spans="1:6" x14ac:dyDescent="0.2">
      <c r="A343">
        <f t="shared" si="36"/>
        <v>16.400000000000098</v>
      </c>
      <c r="B343">
        <f t="shared" si="33"/>
        <v>30.877662523927018</v>
      </c>
      <c r="C343">
        <f t="shared" si="34"/>
        <v>-100.84858076649114</v>
      </c>
      <c r="D343">
        <f t="shared" si="35"/>
        <v>105.46974108983586</v>
      </c>
      <c r="E343">
        <f t="shared" si="37"/>
        <v>375.42065121961076</v>
      </c>
      <c r="F343">
        <f t="shared" si="38"/>
        <v>-430.14567068225682</v>
      </c>
    </row>
    <row r="344" spans="1:6" x14ac:dyDescent="0.2">
      <c r="A344">
        <f t="shared" si="36"/>
        <v>16.450000000000099</v>
      </c>
      <c r="B344">
        <f t="shared" si="33"/>
        <v>30.850580210415679</v>
      </c>
      <c r="C344">
        <f t="shared" si="34"/>
        <v>-101.25062805802023</v>
      </c>
      <c r="D344">
        <f t="shared" si="35"/>
        <v>105.84634137022803</v>
      </c>
      <c r="E344">
        <f t="shared" si="37"/>
        <v>375.42065121961076</v>
      </c>
      <c r="F344">
        <f t="shared" si="38"/>
        <v>-435.1981509028696</v>
      </c>
    </row>
    <row r="345" spans="1:6" x14ac:dyDescent="0.2">
      <c r="A345">
        <f t="shared" si="36"/>
        <v>16.500000000000099</v>
      </c>
      <c r="B345">
        <f t="shared" si="33"/>
        <v>30.82342503251089</v>
      </c>
      <c r="C345">
        <f t="shared" si="34"/>
        <v>-101.65200562339713</v>
      </c>
      <c r="D345">
        <f t="shared" si="35"/>
        <v>106.22247303651888</v>
      </c>
      <c r="E345">
        <f t="shared" si="37"/>
        <v>375.42065121961076</v>
      </c>
      <c r="F345">
        <f t="shared" si="38"/>
        <v>-440.27071674490503</v>
      </c>
    </row>
    <row r="346" spans="1:6" x14ac:dyDescent="0.2">
      <c r="A346">
        <f t="shared" si="36"/>
        <v>16.5500000000001</v>
      </c>
      <c r="B346">
        <f t="shared" si="33"/>
        <v>30.796197344328522</v>
      </c>
      <c r="C346">
        <f t="shared" si="34"/>
        <v>-102.05271193209556</v>
      </c>
      <c r="D346">
        <f t="shared" si="35"/>
        <v>106.598132176723</v>
      </c>
      <c r="E346">
        <f t="shared" si="37"/>
        <v>375.42065121961076</v>
      </c>
      <c r="F346">
        <f t="shared" si="38"/>
        <v>-445.36333468379235</v>
      </c>
    </row>
    <row r="347" spans="1:6" x14ac:dyDescent="0.2">
      <c r="A347">
        <f t="shared" si="36"/>
        <v>16.600000000000101</v>
      </c>
      <c r="B347">
        <f t="shared" si="33"/>
        <v>30.768897501038666</v>
      </c>
      <c r="C347">
        <f t="shared" si="34"/>
        <v>-102.45274546924298</v>
      </c>
      <c r="D347">
        <f t="shared" si="35"/>
        <v>106.97331493234616</v>
      </c>
      <c r="E347">
        <f t="shared" si="37"/>
        <v>375.42065121961076</v>
      </c>
      <c r="F347">
        <f t="shared" si="38"/>
        <v>-450.47597111882578</v>
      </c>
    </row>
    <row r="348" spans="1:6" x14ac:dyDescent="0.2">
      <c r="A348">
        <f t="shared" si="36"/>
        <v>16.650000000000102</v>
      </c>
      <c r="B348">
        <f t="shared" si="33"/>
        <v>30.741525858841324</v>
      </c>
      <c r="C348">
        <f t="shared" si="34"/>
        <v>-102.85210473561661</v>
      </c>
      <c r="D348">
        <f t="shared" si="35"/>
        <v>107.34801749765133</v>
      </c>
      <c r="E348">
        <f t="shared" si="37"/>
        <v>375.42065121961076</v>
      </c>
      <c r="F348">
        <f t="shared" si="38"/>
        <v>-455.60859237394726</v>
      </c>
    </row>
    <row r="349" spans="1:6" x14ac:dyDescent="0.2">
      <c r="A349">
        <f t="shared" si="36"/>
        <v>16.700000000000102</v>
      </c>
      <c r="B349">
        <f t="shared" si="33"/>
        <v>30.714082774942366</v>
      </c>
      <c r="C349">
        <f t="shared" si="34"/>
        <v>-103.25078824763858</v>
      </c>
      <c r="D349">
        <f t="shared" si="35"/>
        <v>107.72223611894024</v>
      </c>
      <c r="E349">
        <f t="shared" si="37"/>
        <v>375.42065121961076</v>
      </c>
      <c r="F349">
        <f t="shared" si="38"/>
        <v>-460.76116469852866</v>
      </c>
    </row>
    <row r="350" spans="1:6" x14ac:dyDescent="0.2">
      <c r="A350">
        <f t="shared" si="36"/>
        <v>16.750000000000103</v>
      </c>
      <c r="B350">
        <f t="shared" si="33"/>
        <v>30.686568607529697</v>
      </c>
      <c r="C350">
        <f t="shared" si="34"/>
        <v>-103.64879453737049</v>
      </c>
      <c r="D350">
        <f t="shared" si="35"/>
        <v>108.09596709384985</v>
      </c>
      <c r="E350">
        <f t="shared" si="37"/>
        <v>375.42065121961076</v>
      </c>
      <c r="F350">
        <f t="shared" si="38"/>
        <v>-465.93365426815387</v>
      </c>
    </row>
    <row r="351" spans="1:6" x14ac:dyDescent="0.2">
      <c r="A351">
        <f t="shared" si="36"/>
        <v>16.800000000000104</v>
      </c>
      <c r="B351">
        <f t="shared" si="33"/>
        <v>30.658983715749699</v>
      </c>
      <c r="C351">
        <f t="shared" si="34"/>
        <v>-104.046122152507</v>
      </c>
      <c r="D351">
        <f t="shared" si="35"/>
        <v>108.46920677066377</v>
      </c>
      <c r="E351">
        <f t="shared" si="37"/>
        <v>375.42065121961076</v>
      </c>
      <c r="F351">
        <f t="shared" si="38"/>
        <v>-471.1260271854008</v>
      </c>
    </row>
    <row r="352" spans="1:6" x14ac:dyDescent="0.2">
      <c r="A352">
        <f t="shared" si="36"/>
        <v>16.850000000000104</v>
      </c>
      <c r="B352">
        <f t="shared" si="33"/>
        <v>30.631328459683864</v>
      </c>
      <c r="C352">
        <f t="shared" si="34"/>
        <v>-104.44276965636875</v>
      </c>
      <c r="D352">
        <f t="shared" si="35"/>
        <v>108.84195154763782</v>
      </c>
      <c r="E352">
        <f t="shared" si="37"/>
        <v>375.42065121961076</v>
      </c>
      <c r="F352">
        <f t="shared" si="38"/>
        <v>-476.33824948062272</v>
      </c>
    </row>
    <row r="353" spans="1:6" x14ac:dyDescent="0.2">
      <c r="A353">
        <f t="shared" si="36"/>
        <v>16.900000000000105</v>
      </c>
      <c r="B353">
        <f t="shared" si="33"/>
        <v>30.603603200325686</v>
      </c>
      <c r="C353">
        <f t="shared" si="34"/>
        <v>-104.83873562789459</v>
      </c>
      <c r="D353">
        <f t="shared" si="35"/>
        <v>109.21419787233965</v>
      </c>
      <c r="E353">
        <f t="shared" si="37"/>
        <v>375.42065121961076</v>
      </c>
      <c r="F353">
        <f t="shared" si="38"/>
        <v>-481.57028711272932</v>
      </c>
    </row>
    <row r="354" spans="1:6" x14ac:dyDescent="0.2">
      <c r="A354">
        <f t="shared" si="36"/>
        <v>16.950000000000106</v>
      </c>
      <c r="B354">
        <f t="shared" si="33"/>
        <v>30.575808299557774</v>
      </c>
      <c r="C354">
        <f t="shared" si="34"/>
        <v>-105.23401866163293</v>
      </c>
      <c r="D354">
        <f t="shared" si="35"/>
        <v>109.58594224100194</v>
      </c>
      <c r="E354">
        <f t="shared" si="37"/>
        <v>375.42065121961076</v>
      </c>
      <c r="F354">
        <f t="shared" si="38"/>
        <v>-486.82210596996748</v>
      </c>
    </row>
    <row r="355" spans="1:6" x14ac:dyDescent="0.2">
      <c r="A355">
        <f t="shared" si="36"/>
        <v>17.000000000000107</v>
      </c>
      <c r="B355">
        <f t="shared" si="33"/>
        <v>30.547944120129166</v>
      </c>
      <c r="C355">
        <f t="shared" si="34"/>
        <v>-105.62861736773243</v>
      </c>
      <c r="D355">
        <f t="shared" si="35"/>
        <v>109.95718119788884</v>
      </c>
      <c r="E355">
        <f t="shared" si="37"/>
        <v>375.42065121961076</v>
      </c>
      <c r="F355">
        <f t="shared" si="38"/>
        <v>-492.0936718707016</v>
      </c>
    </row>
    <row r="356" spans="1:6" x14ac:dyDescent="0.2">
      <c r="A356">
        <f t="shared" si="36"/>
        <v>17.050000000000107</v>
      </c>
      <c r="B356">
        <f t="shared" si="33"/>
        <v>30.52001102563289</v>
      </c>
      <c r="C356">
        <f t="shared" si="34"/>
        <v>-106.02253037193196</v>
      </c>
      <c r="D356">
        <f t="shared" si="35"/>
        <v>110.32791133467538</v>
      </c>
      <c r="E356">
        <f t="shared" si="37"/>
        <v>375.42065121961076</v>
      </c>
      <c r="F356">
        <f t="shared" si="38"/>
        <v>-497.38495056419322</v>
      </c>
    </row>
    <row r="357" spans="1:6" x14ac:dyDescent="0.2">
      <c r="A357">
        <f t="shared" si="36"/>
        <v>17.100000000000108</v>
      </c>
      <c r="B357">
        <f t="shared" si="33"/>
        <v>30.492009380483726</v>
      </c>
      <c r="C357">
        <f t="shared" si="34"/>
        <v>-106.41575631554981</v>
      </c>
      <c r="D357">
        <f t="shared" si="35"/>
        <v>110.69812928983934</v>
      </c>
      <c r="E357">
        <f t="shared" si="37"/>
        <v>375.42065121961076</v>
      </c>
      <c r="F357">
        <f t="shared" si="38"/>
        <v>-502.69590773138026</v>
      </c>
    </row>
    <row r="358" spans="1:6" x14ac:dyDescent="0.2">
      <c r="A358">
        <f t="shared" si="36"/>
        <v>17.150000000000109</v>
      </c>
      <c r="B358">
        <f t="shared" si="33"/>
        <v>30.463939549896178</v>
      </c>
      <c r="C358">
        <f t="shared" si="34"/>
        <v>-106.80829385547216</v>
      </c>
      <c r="D358">
        <f t="shared" si="35"/>
        <v>111.06783174806564</v>
      </c>
      <c r="E358">
        <f t="shared" si="37"/>
        <v>375.42065121961076</v>
      </c>
      <c r="F358">
        <f t="shared" si="38"/>
        <v>-508.02650898565582</v>
      </c>
    </row>
    <row r="359" spans="1:6" x14ac:dyDescent="0.2">
      <c r="A359">
        <f t="shared" si="36"/>
        <v>17.200000000000109</v>
      </c>
      <c r="B359">
        <f t="shared" si="33"/>
        <v>30.435801899862664</v>
      </c>
      <c r="C359">
        <f t="shared" si="34"/>
        <v>-107.20014166414084</v>
      </c>
      <c r="D359">
        <f t="shared" si="35"/>
        <v>111.43701543966237</v>
      </c>
      <c r="E359">
        <f t="shared" si="37"/>
        <v>375.42065121961076</v>
      </c>
      <c r="F359">
        <f t="shared" si="38"/>
        <v>-513.37671987364615</v>
      </c>
    </row>
    <row r="360" spans="1:6" x14ac:dyDescent="0.2">
      <c r="A360">
        <f t="shared" si="36"/>
        <v>17.25000000000011</v>
      </c>
      <c r="B360">
        <f t="shared" si="33"/>
        <v>30.407596797131905</v>
      </c>
      <c r="C360">
        <f t="shared" si="34"/>
        <v>-107.59129842954046</v>
      </c>
      <c r="D360">
        <f t="shared" si="35"/>
        <v>111.80567713998865</v>
      </c>
      <c r="E360">
        <f t="shared" si="37"/>
        <v>375.42065121961076</v>
      </c>
      <c r="F360">
        <f t="shared" si="38"/>
        <v>-518.74650587598819</v>
      </c>
    </row>
    <row r="361" spans="1:6" x14ac:dyDescent="0.2">
      <c r="A361">
        <f t="shared" si="36"/>
        <v>17.300000000000111</v>
      </c>
      <c r="B361">
        <f t="shared" si="33"/>
        <v>30.37932460918752</v>
      </c>
      <c r="C361">
        <f t="shared" si="34"/>
        <v>-107.98176285518467</v>
      </c>
      <c r="D361">
        <f t="shared" si="35"/>
        <v>112.17381366889389</v>
      </c>
      <c r="E361">
        <f t="shared" si="37"/>
        <v>375.42065121961076</v>
      </c>
      <c r="F361">
        <f t="shared" si="38"/>
        <v>-524.13583240810635</v>
      </c>
    </row>
    <row r="362" spans="1:6" x14ac:dyDescent="0.2">
      <c r="A362">
        <f t="shared" si="36"/>
        <v>17.350000000000112</v>
      </c>
      <c r="B362">
        <f t="shared" si="33"/>
        <v>30.350985704226826</v>
      </c>
      <c r="C362">
        <f t="shared" si="34"/>
        <v>-108.3715336601019</v>
      </c>
      <c r="D362">
        <f t="shared" si="35"/>
        <v>112.54142189016798</v>
      </c>
      <c r="E362">
        <f t="shared" si="37"/>
        <v>375.42065121961076</v>
      </c>
      <c r="F362">
        <f t="shared" si="38"/>
        <v>-529.54466482098849</v>
      </c>
    </row>
    <row r="363" spans="1:6" x14ac:dyDescent="0.2">
      <c r="A363">
        <f t="shared" si="36"/>
        <v>17.400000000000112</v>
      </c>
      <c r="B363">
        <f t="shared" si="33"/>
        <v>30.322580451139821</v>
      </c>
      <c r="C363">
        <f t="shared" si="34"/>
        <v>-108.76060957882031</v>
      </c>
      <c r="D363">
        <f t="shared" si="35"/>
        <v>112.90849871100238</v>
      </c>
      <c r="E363">
        <f t="shared" si="37"/>
        <v>375.42065121961076</v>
      </c>
      <c r="F363">
        <f t="shared" si="38"/>
        <v>-534.97296840196157</v>
      </c>
    </row>
    <row r="364" spans="1:6" x14ac:dyDescent="0.2">
      <c r="A364">
        <f t="shared" si="36"/>
        <v>17.450000000000113</v>
      </c>
      <c r="B364">
        <f t="shared" si="33"/>
        <v>30.294109219488384</v>
      </c>
      <c r="C364">
        <f t="shared" si="34"/>
        <v>-109.14898936135202</v>
      </c>
      <c r="D364">
        <f t="shared" si="35"/>
        <v>113.27504108146167</v>
      </c>
      <c r="E364">
        <f t="shared" si="37"/>
        <v>375.42065121961076</v>
      </c>
      <c r="F364">
        <f t="shared" si="38"/>
        <v>-540.42070837546589</v>
      </c>
    </row>
    <row r="365" spans="1:6" x14ac:dyDescent="0.2">
      <c r="A365">
        <f t="shared" si="36"/>
        <v>17.500000000000114</v>
      </c>
      <c r="B365">
        <f t="shared" ref="B365:B428" si="39">+B364 - b*B364*D364*delta_t</f>
        <v>30.265572379485647</v>
      </c>
      <c r="C365">
        <f t="shared" ref="C365:C428" si="40">C364-g*delta_t - b*C364*D364*delta_t</f>
        <v>-109.53667177317678</v>
      </c>
      <c r="D365">
        <f t="shared" ref="D365:D428" si="41">SQRT(B365*B365+C365*C365)</f>
        <v>113.64104599396534</v>
      </c>
      <c r="E365">
        <f t="shared" si="37"/>
        <v>375.42065121961076</v>
      </c>
      <c r="F365">
        <f t="shared" si="38"/>
        <v>-545.88784990382908</v>
      </c>
    </row>
    <row r="366" spans="1:6" x14ac:dyDescent="0.2">
      <c r="A366">
        <f t="shared" si="36"/>
        <v>17.550000000000114</v>
      </c>
      <c r="B366">
        <f t="shared" si="39"/>
        <v>30.236970301975571</v>
      </c>
      <c r="C366">
        <f t="shared" si="40"/>
        <v>-109.92365559522483</v>
      </c>
      <c r="D366">
        <f t="shared" si="41"/>
        <v>114.00651048277969</v>
      </c>
      <c r="E366">
        <f t="shared" si="37"/>
        <v>375.42065121961076</v>
      </c>
      <c r="F366">
        <f t="shared" si="38"/>
        <v>-551.37435808803912</v>
      </c>
    </row>
    <row r="367" spans="1:6" x14ac:dyDescent="0.2">
      <c r="A367">
        <f t="shared" si="36"/>
        <v>17.600000000000115</v>
      </c>
      <c r="B367">
        <f t="shared" si="39"/>
        <v>30.208303358412699</v>
      </c>
      <c r="C367">
        <f t="shared" si="40"/>
        <v>-110.30993962385924</v>
      </c>
      <c r="D367">
        <f t="shared" si="41"/>
        <v>114.37143162351933</v>
      </c>
      <c r="E367">
        <f t="shared" si="37"/>
        <v>375.42065121961076</v>
      </c>
      <c r="F367">
        <f t="shared" si="38"/>
        <v>-556.8801979685162</v>
      </c>
    </row>
    <row r="368" spans="1:6" x14ac:dyDescent="0.2">
      <c r="A368">
        <f t="shared" si="36"/>
        <v>17.650000000000116</v>
      </c>
      <c r="B368">
        <f t="shared" si="39"/>
        <v>30.179571920842108</v>
      </c>
      <c r="C368">
        <f t="shared" si="40"/>
        <v>-110.69552267085743</v>
      </c>
      <c r="D368">
        <f t="shared" si="41"/>
        <v>114.73580653265829</v>
      </c>
      <c r="E368">
        <f t="shared" si="37"/>
        <v>375.42065121961076</v>
      </c>
      <c r="F368">
        <f t="shared" si="38"/>
        <v>-562.40533452588409</v>
      </c>
    </row>
    <row r="369" spans="1:6" x14ac:dyDescent="0.2">
      <c r="A369">
        <f t="shared" si="36"/>
        <v>17.700000000000117</v>
      </c>
      <c r="B369">
        <f t="shared" si="39"/>
        <v>30.150776361879519</v>
      </c>
      <c r="C369">
        <f t="shared" si="40"/>
        <v>-111.08040356339215</v>
      </c>
      <c r="D369">
        <f t="shared" si="41"/>
        <v>115.09963236705032</v>
      </c>
      <c r="E369">
        <f t="shared" si="37"/>
        <v>375.42065121961076</v>
      </c>
      <c r="F369">
        <f t="shared" si="38"/>
        <v>-567.94973268174033</v>
      </c>
    </row>
    <row r="370" spans="1:6" x14ac:dyDescent="0.2">
      <c r="A370">
        <f t="shared" si="36"/>
        <v>17.750000000000117</v>
      </c>
      <c r="B370">
        <f t="shared" si="39"/>
        <v>30.121917054691618</v>
      </c>
      <c r="C370">
        <f t="shared" si="40"/>
        <v>-111.46458114401176</v>
      </c>
      <c r="D370">
        <f t="shared" si="41"/>
        <v>115.46290632345828</v>
      </c>
      <c r="E370">
        <f t="shared" si="37"/>
        <v>375.42065121961076</v>
      </c>
      <c r="F370">
        <f t="shared" si="38"/>
        <v>-573.51335729942548</v>
      </c>
    </row>
    <row r="371" spans="1:6" x14ac:dyDescent="0.2">
      <c r="A371">
        <f t="shared" ref="A371:A434" si="42">A370+delta_t</f>
        <v>17.800000000000118</v>
      </c>
      <c r="B371">
        <f t="shared" si="39"/>
        <v>30.092994372976534</v>
      </c>
      <c r="C371">
        <f t="shared" si="40"/>
        <v>-111.84805427061987</v>
      </c>
      <c r="D371">
        <f t="shared" si="41"/>
        <v>115.82562563809239</v>
      </c>
      <c r="E371">
        <f t="shared" si="37"/>
        <v>375.42065121961076</v>
      </c>
      <c r="F371">
        <f t="shared" si="38"/>
        <v>-579.09617318479127</v>
      </c>
    </row>
    <row r="372" spans="1:6" x14ac:dyDescent="0.2">
      <c r="A372">
        <f t="shared" si="42"/>
        <v>17.850000000000119</v>
      </c>
      <c r="B372">
        <f t="shared" si="39"/>
        <v>30.064008690944497</v>
      </c>
      <c r="C372">
        <f t="shared" si="40"/>
        <v>-112.23082181645434</v>
      </c>
      <c r="D372">
        <f t="shared" si="41"/>
        <v>116.18778758615687</v>
      </c>
      <c r="E372">
        <f t="shared" si="37"/>
        <v>375.42065121961076</v>
      </c>
      <c r="F372">
        <f t="shared" si="38"/>
        <v>-584.69814508696811</v>
      </c>
    </row>
    <row r="373" spans="1:6" x14ac:dyDescent="0.2">
      <c r="A373">
        <f t="shared" si="42"/>
        <v>17.900000000000119</v>
      </c>
      <c r="B373">
        <f t="shared" si="39"/>
        <v>30.034960383298678</v>
      </c>
      <c r="C373">
        <f t="shared" si="40"/>
        <v>-112.61288267006567</v>
      </c>
      <c r="D373">
        <f t="shared" si="41"/>
        <v>116.54938948140526</v>
      </c>
      <c r="E373">
        <f t="shared" si="37"/>
        <v>375.42065121961076</v>
      </c>
      <c r="F373">
        <f t="shared" si="38"/>
        <v>-590.31923769913112</v>
      </c>
    </row>
    <row r="374" spans="1:6" x14ac:dyDescent="0.2">
      <c r="A374">
        <f t="shared" si="42"/>
        <v>17.95000000000012</v>
      </c>
      <c r="B374">
        <f t="shared" si="39"/>
        <v>30.005849825216188</v>
      </c>
      <c r="C374">
        <f t="shared" si="40"/>
        <v>-112.99423573529474</v>
      </c>
      <c r="D374">
        <f t="shared" si="41"/>
        <v>116.91042867570363</v>
      </c>
      <c r="E374">
        <f t="shared" si="37"/>
        <v>375.42065121961076</v>
      </c>
      <c r="F374">
        <f t="shared" si="38"/>
        <v>-595.95941565926512</v>
      </c>
    </row>
    <row r="375" spans="1:6" x14ac:dyDescent="0.2">
      <c r="A375">
        <f t="shared" si="42"/>
        <v>18.000000000000121</v>
      </c>
      <c r="B375">
        <f t="shared" si="39"/>
        <v>29.976677392329261</v>
      </c>
      <c r="C375">
        <f t="shared" si="40"/>
        <v>-113.37487993124991</v>
      </c>
      <c r="D375">
        <f t="shared" si="41"/>
        <v>117.27090255860196</v>
      </c>
      <c r="E375">
        <f t="shared" si="37"/>
        <v>375.42065121961076</v>
      </c>
      <c r="F375">
        <f t="shared" si="38"/>
        <v>-601.61864355092871</v>
      </c>
    </row>
    <row r="376" spans="1:6" x14ac:dyDescent="0.2">
      <c r="A376">
        <f t="shared" si="42"/>
        <v>18.050000000000122</v>
      </c>
      <c r="B376">
        <f t="shared" si="39"/>
        <v>29.947443460706591</v>
      </c>
      <c r="C376">
        <f t="shared" si="40"/>
        <v>-113.75481419228356</v>
      </c>
      <c r="D376">
        <f t="shared" si="41"/>
        <v>117.63080855691325</v>
      </c>
      <c r="E376">
        <f t="shared" si="37"/>
        <v>375.42065121961076</v>
      </c>
      <c r="F376">
        <f t="shared" si="38"/>
        <v>-607.29688590401702</v>
      </c>
    </row>
    <row r="377" spans="1:6" x14ac:dyDescent="0.2">
      <c r="A377">
        <f t="shared" si="42"/>
        <v>18.100000000000122</v>
      </c>
      <c r="B377">
        <f t="shared" si="39"/>
        <v>29.918148406834842</v>
      </c>
      <c r="C377">
        <f t="shared" si="40"/>
        <v>-114.13403746796797</v>
      </c>
      <c r="D377">
        <f t="shared" si="41"/>
        <v>117.9901441343001</v>
      </c>
      <c r="E377">
        <f t="shared" si="37"/>
        <v>375.42065121961076</v>
      </c>
      <c r="F377">
        <f t="shared" si="38"/>
        <v>-612.99410719552327</v>
      </c>
    </row>
    <row r="378" spans="1:6" x14ac:dyDescent="0.2">
      <c r="A378">
        <f t="shared" si="42"/>
        <v>18.150000000000123</v>
      </c>
      <c r="B378">
        <f t="shared" si="39"/>
        <v>29.88879260760033</v>
      </c>
      <c r="C378">
        <f t="shared" si="40"/>
        <v>-114.51254872307062</v>
      </c>
      <c r="D378">
        <f t="shared" si="41"/>
        <v>118.34890679086887</v>
      </c>
      <c r="E378">
        <f t="shared" si="37"/>
        <v>375.42065121961076</v>
      </c>
      <c r="F378">
        <f t="shared" si="38"/>
        <v>-618.71027185029925</v>
      </c>
    </row>
    <row r="379" spans="1:6" x14ac:dyDescent="0.2">
      <c r="A379">
        <f t="shared" si="42"/>
        <v>18.200000000000124</v>
      </c>
      <c r="B379">
        <f t="shared" si="39"/>
        <v>29.859376440270847</v>
      </c>
      <c r="C379">
        <f t="shared" si="40"/>
        <v>-114.89034693752888</v>
      </c>
      <c r="D379">
        <f t="shared" si="41"/>
        <v>118.70709406277096</v>
      </c>
      <c r="E379">
        <f t="shared" si="37"/>
        <v>375.42065121961076</v>
      </c>
      <c r="F379">
        <f t="shared" si="38"/>
        <v>-624.44534424181427</v>
      </c>
    </row>
    <row r="380" spans="1:6" x14ac:dyDescent="0.2">
      <c r="A380">
        <f t="shared" si="42"/>
        <v>18.250000000000124</v>
      </c>
      <c r="B380">
        <f t="shared" si="39"/>
        <v>29.82990028247767</v>
      </c>
      <c r="C380">
        <f t="shared" si="40"/>
        <v>-115.2674311064241</v>
      </c>
      <c r="D380">
        <f t="shared" si="41"/>
        <v>119.06470352181114</v>
      </c>
      <c r="E380">
        <f t="shared" si="37"/>
        <v>375.42065121961076</v>
      </c>
      <c r="F380">
        <f t="shared" si="38"/>
        <v>-630.19928869291311</v>
      </c>
    </row>
    <row r="381" spans="1:6" x14ac:dyDescent="0.2">
      <c r="A381">
        <f t="shared" si="42"/>
        <v>18.300000000000125</v>
      </c>
      <c r="B381">
        <f t="shared" si="39"/>
        <v>29.800364512197703</v>
      </c>
      <c r="C381">
        <f t="shared" si="40"/>
        <v>-115.64380023995516</v>
      </c>
      <c r="D381">
        <f t="shared" si="41"/>
        <v>119.42173277506278</v>
      </c>
      <c r="E381">
        <f t="shared" si="37"/>
        <v>375.42065121961076</v>
      </c>
      <c r="F381">
        <f t="shared" si="38"/>
        <v>-635.97206947657264</v>
      </c>
    </row>
    <row r="382" spans="1:6" x14ac:dyDescent="0.2">
      <c r="A382">
        <f t="shared" si="42"/>
        <v>18.350000000000126</v>
      </c>
      <c r="B382">
        <f t="shared" si="39"/>
        <v>29.770769507735807</v>
      </c>
      <c r="C382">
        <f t="shared" si="40"/>
        <v>-116.01945336341136</v>
      </c>
      <c r="D382">
        <f t="shared" si="41"/>
        <v>119.77817946448977</v>
      </c>
      <c r="E382">
        <f t="shared" si="37"/>
        <v>375.42065121961076</v>
      </c>
      <c r="F382">
        <f t="shared" si="38"/>
        <v>-641.76365081665676</v>
      </c>
    </row>
    <row r="383" spans="1:6" x14ac:dyDescent="0.2">
      <c r="A383">
        <f t="shared" si="42"/>
        <v>18.400000000000126</v>
      </c>
      <c r="B383">
        <f t="shared" si="39"/>
        <v>29.741115647707247</v>
      </c>
      <c r="C383">
        <f t="shared" si="40"/>
        <v>-116.39438951714482</v>
      </c>
      <c r="D383">
        <f t="shared" si="41"/>
        <v>120.13404126657493</v>
      </c>
      <c r="E383">
        <f t="shared" si="37"/>
        <v>375.42065121961076</v>
      </c>
      <c r="F383">
        <f t="shared" si="38"/>
        <v>-647.57399688867065</v>
      </c>
    </row>
    <row r="384" spans="1:6" x14ac:dyDescent="0.2">
      <c r="A384">
        <f t="shared" si="42"/>
        <v>18.450000000000127</v>
      </c>
      <c r="B384">
        <f t="shared" si="39"/>
        <v>29.711403311020337</v>
      </c>
      <c r="C384">
        <f t="shared" si="40"/>
        <v>-116.76860775654222</v>
      </c>
      <c r="D384">
        <f t="shared" si="41"/>
        <v>120.48931589195502</v>
      </c>
      <c r="E384">
        <f t="shared" si="37"/>
        <v>375.42065121961076</v>
      </c>
      <c r="F384">
        <f t="shared" si="38"/>
        <v>-653.40307182051288</v>
      </c>
    </row>
    <row r="385" spans="1:6" x14ac:dyDescent="0.2">
      <c r="A385">
        <f t="shared" si="42"/>
        <v>18.500000000000128</v>
      </c>
      <c r="B385">
        <f t="shared" si="39"/>
        <v>29.681632876859197</v>
      </c>
      <c r="C385">
        <f t="shared" si="40"/>
        <v>-117.14210715199606</v>
      </c>
      <c r="D385">
        <f t="shared" si="41"/>
        <v>120.84400108506162</v>
      </c>
      <c r="E385">
        <f t="shared" si="37"/>
        <v>375.42065121961076</v>
      </c>
      <c r="F385">
        <f t="shared" si="38"/>
        <v>-659.25083969322634</v>
      </c>
    </row>
    <row r="386" spans="1:6" x14ac:dyDescent="0.2">
      <c r="A386">
        <f t="shared" si="42"/>
        <v>18.550000000000129</v>
      </c>
      <c r="B386">
        <f t="shared" si="39"/>
        <v>29.65180472466669</v>
      </c>
      <c r="C386">
        <f t="shared" si="40"/>
        <v>-117.5148867888753</v>
      </c>
      <c r="D386">
        <f t="shared" si="41"/>
        <v>121.1980946237685</v>
      </c>
      <c r="E386">
        <f t="shared" si="37"/>
        <v>375.42065121961076</v>
      </c>
      <c r="F386">
        <f t="shared" si="38"/>
        <v>-665.11726454174811</v>
      </c>
    </row>
    <row r="387" spans="1:6" x14ac:dyDescent="0.2">
      <c r="A387">
        <f t="shared" si="42"/>
        <v>18.600000000000129</v>
      </c>
      <c r="B387">
        <f t="shared" si="39"/>
        <v>29.621919234127489</v>
      </c>
      <c r="C387">
        <f t="shared" si="40"/>
        <v>-117.88694576749549</v>
      </c>
      <c r="D387">
        <f t="shared" si="41"/>
        <v>121.5515943190446</v>
      </c>
      <c r="E387">
        <f t="shared" si="37"/>
        <v>375.42065121961076</v>
      </c>
      <c r="F387">
        <f t="shared" si="38"/>
        <v>-671.00231035565741</v>
      </c>
    </row>
    <row r="388" spans="1:6" x14ac:dyDescent="0.2">
      <c r="A388">
        <f t="shared" si="42"/>
        <v>18.65000000000013</v>
      </c>
      <c r="B388">
        <f t="shared" si="39"/>
        <v>29.59197678515131</v>
      </c>
      <c r="C388">
        <f t="shared" si="40"/>
        <v>-118.25828320308831</v>
      </c>
      <c r="D388">
        <f t="shared" si="41"/>
        <v>121.90449801461295</v>
      </c>
      <c r="E388">
        <f t="shared" si="37"/>
        <v>375.42065121961076</v>
      </c>
      <c r="F388">
        <f t="shared" si="38"/>
        <v>-676.90594107992206</v>
      </c>
    </row>
    <row r="389" spans="1:6" x14ac:dyDescent="0.2">
      <c r="A389">
        <f t="shared" si="42"/>
        <v>18.700000000000131</v>
      </c>
      <c r="B389">
        <f t="shared" si="39"/>
        <v>29.561977757856273</v>
      </c>
      <c r="C389">
        <f t="shared" si="40"/>
        <v>-118.62889822577061</v>
      </c>
      <c r="D389">
        <f t="shared" si="41"/>
        <v>122.25680358661529</v>
      </c>
      <c r="E389">
        <f t="shared" si="37"/>
        <v>375.42065121961076</v>
      </c>
      <c r="F389">
        <f t="shared" si="38"/>
        <v>-682.82812061564357</v>
      </c>
    </row>
    <row r="390" spans="1:6" x14ac:dyDescent="0.2">
      <c r="A390">
        <f t="shared" si="42"/>
        <v>18.750000000000131</v>
      </c>
      <c r="B390">
        <f t="shared" si="39"/>
        <v>29.531922532552425</v>
      </c>
      <c r="C390">
        <f t="shared" si="40"/>
        <v>-118.99878998051288</v>
      </c>
      <c r="D390">
        <f t="shared" si="41"/>
        <v>122.60850894328212</v>
      </c>
      <c r="E390">
        <f t="shared" si="37"/>
        <v>375.42065121961076</v>
      </c>
      <c r="F390">
        <f t="shared" si="38"/>
        <v>-688.76881282080069</v>
      </c>
    </row>
    <row r="391" spans="1:6" x14ac:dyDescent="0.2">
      <c r="A391">
        <f t="shared" si="42"/>
        <v>18.800000000000132</v>
      </c>
      <c r="B391">
        <f t="shared" si="39"/>
        <v>29.501811489725394</v>
      </c>
      <c r="C391">
        <f t="shared" si="40"/>
        <v>-119.36795762710722</v>
      </c>
      <c r="D391">
        <f t="shared" si="41"/>
        <v>122.95961202460813</v>
      </c>
      <c r="E391">
        <f t="shared" si="37"/>
        <v>375.42065121961076</v>
      </c>
      <c r="F391">
        <f t="shared" si="38"/>
        <v>-694.72798151099119</v>
      </c>
    </row>
    <row r="392" spans="1:6" x14ac:dyDescent="0.2">
      <c r="A392">
        <f t="shared" si="42"/>
        <v>18.850000000000133</v>
      </c>
      <c r="B392">
        <f t="shared" si="39"/>
        <v>29.471645010020193</v>
      </c>
      <c r="C392">
        <f t="shared" si="40"/>
        <v>-119.73640034013472</v>
      </c>
      <c r="D392">
        <f t="shared" si="41"/>
        <v>123.31011080203302</v>
      </c>
      <c r="E392">
        <f t="shared" si="37"/>
        <v>375.42065121961076</v>
      </c>
      <c r="F392">
        <f t="shared" si="38"/>
        <v>-700.70559046017229</v>
      </c>
    </row>
    <row r="393" spans="1:6" x14ac:dyDescent="0.2">
      <c r="A393">
        <f t="shared" si="42"/>
        <v>18.900000000000134</v>
      </c>
      <c r="B393">
        <f t="shared" si="39"/>
        <v>29.441423474225161</v>
      </c>
      <c r="C393">
        <f t="shared" si="40"/>
        <v>-120.10411730893244</v>
      </c>
      <c r="D393">
        <f t="shared" si="41"/>
        <v>123.66000327812733</v>
      </c>
      <c r="E393">
        <f t="shared" si="37"/>
        <v>375.42065121961076</v>
      </c>
      <c r="F393">
        <f t="shared" si="38"/>
        <v>-706.70160340139898</v>
      </c>
    </row>
    <row r="394" spans="1:6" x14ac:dyDescent="0.2">
      <c r="A394">
        <f t="shared" si="42"/>
        <v>18.950000000000134</v>
      </c>
      <c r="B394">
        <f t="shared" si="39"/>
        <v>29.411147263256055</v>
      </c>
      <c r="C394">
        <f t="shared" si="40"/>
        <v>-120.47110773755975</v>
      </c>
      <c r="D394">
        <f t="shared" si="41"/>
        <v>124.00928748628331</v>
      </c>
      <c r="E394">
        <f t="shared" si="37"/>
        <v>375.42065121961076</v>
      </c>
      <c r="F394">
        <f t="shared" si="38"/>
        <v>-712.71598402756126</v>
      </c>
    </row>
    <row r="395" spans="1:6" x14ac:dyDescent="0.2">
      <c r="A395">
        <f t="shared" si="42"/>
        <v>19.000000000000135</v>
      </c>
      <c r="B395">
        <f t="shared" si="39"/>
        <v>29.380816758140263</v>
      </c>
      <c r="C395">
        <f t="shared" si="40"/>
        <v>-120.83737084476421</v>
      </c>
      <c r="D395">
        <f t="shared" si="41"/>
        <v>124.35796149041077</v>
      </c>
      <c r="E395">
        <f t="shared" si="37"/>
        <v>375.42065121961076</v>
      </c>
      <c r="F395">
        <f t="shared" si="38"/>
        <v>-718.74869599211934</v>
      </c>
    </row>
    <row r="396" spans="1:6" x14ac:dyDescent="0.2">
      <c r="A396">
        <f t="shared" si="42"/>
        <v>19.050000000000136</v>
      </c>
      <c r="B396">
        <f t="shared" si="39"/>
        <v>29.35043234000117</v>
      </c>
      <c r="C396">
        <f t="shared" si="40"/>
        <v>-121.20290586394697</v>
      </c>
      <c r="D396">
        <f t="shared" si="41"/>
        <v>124.70602338463759</v>
      </c>
      <c r="E396">
        <f t="shared" si="37"/>
        <v>375.42065121961076</v>
      </c>
      <c r="F396">
        <f t="shared" si="38"/>
        <v>-724.79970290983715</v>
      </c>
    </row>
    <row r="397" spans="1:6" x14ac:dyDescent="0.2">
      <c r="A397">
        <f t="shared" si="42"/>
        <v>19.100000000000136</v>
      </c>
      <c r="B397">
        <f t="shared" si="39"/>
        <v>29.319994390042655</v>
      </c>
      <c r="C397">
        <f t="shared" si="40"/>
        <v>-121.56771204312766</v>
      </c>
      <c r="D397">
        <f t="shared" si="41"/>
        <v>125.05347129301505</v>
      </c>
      <c r="E397">
        <f t="shared" si="37"/>
        <v>375.42065121961076</v>
      </c>
      <c r="F397">
        <f t="shared" si="38"/>
        <v>-730.86896835751406</v>
      </c>
    </row>
    <row r="398" spans="1:6" x14ac:dyDescent="0.2">
      <c r="A398">
        <f t="shared" si="42"/>
        <v>19.150000000000137</v>
      </c>
      <c r="B398">
        <f t="shared" si="39"/>
        <v>29.28950328953372</v>
      </c>
      <c r="C398">
        <f t="shared" si="40"/>
        <v>-121.93178864490876</v>
      </c>
      <c r="D398">
        <f t="shared" si="41"/>
        <v>125.40030336922757</v>
      </c>
      <c r="E398">
        <f t="shared" si="37"/>
        <v>375.42065121961076</v>
      </c>
      <c r="F398">
        <f t="shared" si="38"/>
        <v>-736.95645587471495</v>
      </c>
    </row>
    <row r="399" spans="1:6" x14ac:dyDescent="0.2">
      <c r="A399">
        <f t="shared" si="42"/>
        <v>19.200000000000138</v>
      </c>
      <c r="B399">
        <f t="shared" si="39"/>
        <v>29.258959419793261</v>
      </c>
      <c r="C399">
        <f t="shared" si="40"/>
        <v>-122.29513494643952</v>
      </c>
      <c r="D399">
        <f t="shared" si="41"/>
        <v>125.74651779630703</v>
      </c>
      <c r="E399">
        <f t="shared" si="37"/>
        <v>375.42065121961076</v>
      </c>
      <c r="F399">
        <f t="shared" si="38"/>
        <v>-743.0621289644987</v>
      </c>
    </row>
    <row r="400" spans="1:6" x14ac:dyDescent="0.2">
      <c r="A400">
        <f t="shared" si="42"/>
        <v>19.250000000000139</v>
      </c>
      <c r="B400">
        <f t="shared" si="39"/>
        <v>29.228363162174965</v>
      </c>
      <c r="C400">
        <f t="shared" si="40"/>
        <v>-122.65775023937934</v>
      </c>
      <c r="D400">
        <f t="shared" si="41"/>
        <v>126.09211278635134</v>
      </c>
      <c r="E400">
        <f t="shared" ref="E400:E463" si="43">IF(F399+0.5*(C399+C400)*delta_t&gt;0,E399+0.5*(B399+B400)*delta_t,E399)</f>
        <v>375.42065121961076</v>
      </c>
      <c r="F400">
        <f t="shared" ref="F400:F463" si="44">IF(G399+0.5*(D399+D400)*delta_t&gt;0,F399+0.5*(C399+C400)*delta_t,F399)</f>
        <v>-749.18595109414412</v>
      </c>
    </row>
    <row r="401" spans="1:6" x14ac:dyDescent="0.2">
      <c r="A401">
        <f t="shared" si="42"/>
        <v>19.300000000000139</v>
      </c>
      <c r="B401">
        <f t="shared" si="39"/>
        <v>29.197714898052343</v>
      </c>
      <c r="C401">
        <f t="shared" si="40"/>
        <v>-123.01963382986079</v>
      </c>
      <c r="D401">
        <f t="shared" si="41"/>
        <v>126.43708658024741</v>
      </c>
      <c r="E401">
        <f t="shared" si="43"/>
        <v>375.42065121961076</v>
      </c>
      <c r="F401">
        <f t="shared" si="44"/>
        <v>-755.32788569587512</v>
      </c>
    </row>
    <row r="402" spans="1:6" x14ac:dyDescent="0.2">
      <c r="A402">
        <f t="shared" si="42"/>
        <v>19.35000000000014</v>
      </c>
      <c r="B402">
        <f t="shared" si="39"/>
        <v>29.167015008803897</v>
      </c>
      <c r="C402">
        <f t="shared" si="40"/>
        <v>-123.38078503845202</v>
      </c>
      <c r="D402">
        <f t="shared" si="41"/>
        <v>126.78143744739802</v>
      </c>
      <c r="E402">
        <f t="shared" si="43"/>
        <v>375.42065121961076</v>
      </c>
      <c r="F402">
        <f t="shared" si="44"/>
        <v>-761.4878961675829</v>
      </c>
    </row>
    <row r="403" spans="1:6" x14ac:dyDescent="0.2">
      <c r="A403">
        <f t="shared" si="42"/>
        <v>19.400000000000141</v>
      </c>
      <c r="B403">
        <f t="shared" si="39"/>
        <v>29.136263875798413</v>
      </c>
      <c r="C403">
        <f t="shared" si="40"/>
        <v>-123.74120320011878</v>
      </c>
      <c r="D403">
        <f t="shared" si="41"/>
        <v>127.12516368545309</v>
      </c>
      <c r="E403">
        <f t="shared" si="43"/>
        <v>375.42065121961076</v>
      </c>
      <c r="F403">
        <f t="shared" si="44"/>
        <v>-767.66594587354712</v>
      </c>
    </row>
    <row r="404" spans="1:6" x14ac:dyDescent="0.2">
      <c r="A404">
        <f t="shared" si="42"/>
        <v>19.450000000000141</v>
      </c>
      <c r="B404">
        <f t="shared" si="39"/>
        <v>29.105461880380382</v>
      </c>
      <c r="C404">
        <f t="shared" si="40"/>
        <v>-124.10088766418598</v>
      </c>
      <c r="D404">
        <f t="shared" si="41"/>
        <v>127.4682636200446</v>
      </c>
      <c r="E404">
        <f t="shared" si="43"/>
        <v>375.42065121961076</v>
      </c>
      <c r="F404">
        <f t="shared" si="44"/>
        <v>-773.86199814515476</v>
      </c>
    </row>
    <row r="405" spans="1:6" x14ac:dyDescent="0.2">
      <c r="A405">
        <f t="shared" si="42"/>
        <v>19.500000000000142</v>
      </c>
      <c r="B405">
        <f t="shared" si="39"/>
        <v>29.07460940385555</v>
      </c>
      <c r="C405">
        <f t="shared" si="40"/>
        <v>-124.45983779429881</v>
      </c>
      <c r="D405">
        <f t="shared" si="41"/>
        <v>127.81073560452555</v>
      </c>
      <c r="E405">
        <f t="shared" si="43"/>
        <v>375.42065121961076</v>
      </c>
      <c r="F405">
        <f t="shared" si="44"/>
        <v>-780.07601628161683</v>
      </c>
    </row>
    <row r="406" spans="1:6" x14ac:dyDescent="0.2">
      <c r="A406">
        <f t="shared" si="42"/>
        <v>19.550000000000143</v>
      </c>
      <c r="B406">
        <f t="shared" si="39"/>
        <v>29.043706827476608</v>
      </c>
      <c r="C406">
        <f t="shared" si="40"/>
        <v>-124.81805296838334</v>
      </c>
      <c r="D406">
        <f t="shared" si="41"/>
        <v>128.15257801971273</v>
      </c>
      <c r="E406">
        <f t="shared" si="43"/>
        <v>375.42065121961076</v>
      </c>
      <c r="F406">
        <f t="shared" si="44"/>
        <v>-786.30796355068389</v>
      </c>
    </row>
    <row r="407" spans="1:6" x14ac:dyDescent="0.2">
      <c r="A407">
        <f t="shared" si="42"/>
        <v>19.600000000000144</v>
      </c>
      <c r="B407">
        <f t="shared" si="39"/>
        <v>29.012754532428978</v>
      </c>
      <c r="C407">
        <f t="shared" si="40"/>
        <v>-125.17553257860675</v>
      </c>
      <c r="D407">
        <f t="shared" si="41"/>
        <v>128.49378927363307</v>
      </c>
      <c r="E407">
        <f t="shared" si="43"/>
        <v>375.42065121961076</v>
      </c>
      <c r="F407">
        <f t="shared" si="44"/>
        <v>-792.55780318935865</v>
      </c>
    </row>
    <row r="408" spans="1:6" x14ac:dyDescent="0.2">
      <c r="A408">
        <f t="shared" si="42"/>
        <v>19.650000000000144</v>
      </c>
      <c r="B408">
        <f t="shared" si="39"/>
        <v>28.981752899816765</v>
      </c>
      <c r="C408">
        <f t="shared" si="40"/>
        <v>-125.53227603133708</v>
      </c>
      <c r="D408">
        <f t="shared" si="41"/>
        <v>128.8343678012736</v>
      </c>
      <c r="E408">
        <f t="shared" si="43"/>
        <v>375.42065121961076</v>
      </c>
      <c r="F408">
        <f t="shared" si="44"/>
        <v>-798.82549840460729</v>
      </c>
    </row>
    <row r="409" spans="1:6" x14ac:dyDescent="0.2">
      <c r="A409">
        <f t="shared" si="42"/>
        <v>19.700000000000145</v>
      </c>
      <c r="B409">
        <f t="shared" si="39"/>
        <v>28.950702310648797</v>
      </c>
      <c r="C409">
        <f t="shared" si="40"/>
        <v>-125.88828274710258</v>
      </c>
      <c r="D409">
        <f t="shared" si="41"/>
        <v>129.1743120643352</v>
      </c>
      <c r="E409">
        <f t="shared" si="43"/>
        <v>375.42065121961076</v>
      </c>
      <c r="F409">
        <f t="shared" si="44"/>
        <v>-805.11101237406831</v>
      </c>
    </row>
    <row r="410" spans="1:6" x14ac:dyDescent="0.2">
      <c r="A410">
        <f t="shared" si="42"/>
        <v>19.750000000000146</v>
      </c>
      <c r="B410">
        <f t="shared" si="39"/>
        <v>28.919603145824809</v>
      </c>
      <c r="C410">
        <f t="shared" si="40"/>
        <v>-126.24355216055059</v>
      </c>
      <c r="D410">
        <f t="shared" si="41"/>
        <v>129.51362055098937</v>
      </c>
      <c r="E410">
        <f t="shared" si="43"/>
        <v>375.42065121961076</v>
      </c>
      <c r="F410">
        <f t="shared" si="44"/>
        <v>-811.41430824675967</v>
      </c>
    </row>
    <row r="411" spans="1:6" x14ac:dyDescent="0.2">
      <c r="A411">
        <f t="shared" si="42"/>
        <v>19.800000000000146</v>
      </c>
      <c r="B411">
        <f t="shared" si="39"/>
        <v>28.888455786121749</v>
      </c>
      <c r="C411">
        <f t="shared" si="40"/>
        <v>-126.59808372040607</v>
      </c>
      <c r="D411">
        <f t="shared" si="41"/>
        <v>129.85229177563889</v>
      </c>
      <c r="E411">
        <f t="shared" si="43"/>
        <v>375.42065121961076</v>
      </c>
      <c r="F411">
        <f t="shared" si="44"/>
        <v>-817.73534914378354</v>
      </c>
    </row>
    <row r="412" spans="1:6" x14ac:dyDescent="0.2">
      <c r="A412">
        <f t="shared" si="42"/>
        <v>19.850000000000147</v>
      </c>
      <c r="B412">
        <f t="shared" si="39"/>
        <v>28.857260612180198</v>
      </c>
      <c r="C412">
        <f t="shared" si="40"/>
        <v>-126.95187688942957</v>
      </c>
      <c r="D412">
        <f t="shared" si="41"/>
        <v>130.1903242786812</v>
      </c>
      <c r="E412">
        <f t="shared" si="43"/>
        <v>375.42065121961076</v>
      </c>
      <c r="F412">
        <f t="shared" si="44"/>
        <v>-824.0740981590294</v>
      </c>
    </row>
    <row r="413" spans="1:6" x14ac:dyDescent="0.2">
      <c r="A413">
        <f t="shared" si="42"/>
        <v>19.900000000000148</v>
      </c>
      <c r="B413">
        <f t="shared" si="39"/>
        <v>28.826018004490912</v>
      </c>
      <c r="C413">
        <f t="shared" si="40"/>
        <v>-127.304931144375</v>
      </c>
      <c r="D413">
        <f t="shared" si="41"/>
        <v>130.52771662627558</v>
      </c>
      <c r="E413">
        <f t="shared" si="43"/>
        <v>375.42065121961076</v>
      </c>
      <c r="F413">
        <f t="shared" si="44"/>
        <v>-830.43051835987455</v>
      </c>
    </row>
    <row r="414" spans="1:6" x14ac:dyDescent="0.2">
      <c r="A414">
        <f t="shared" si="42"/>
        <v>19.950000000000149</v>
      </c>
      <c r="B414">
        <f t="shared" si="39"/>
        <v>28.7947283433815</v>
      </c>
      <c r="C414">
        <f t="shared" si="40"/>
        <v>-127.65724597594681</v>
      </c>
      <c r="D414">
        <f t="shared" si="41"/>
        <v>130.86446741011301</v>
      </c>
      <c r="E414">
        <f t="shared" si="43"/>
        <v>375.42065121961076</v>
      </c>
      <c r="F414">
        <f t="shared" si="44"/>
        <v>-836.80457278788265</v>
      </c>
    </row>
    <row r="415" spans="1:6" x14ac:dyDescent="0.2">
      <c r="A415">
        <f t="shared" si="42"/>
        <v>20.000000000000149</v>
      </c>
      <c r="B415">
        <f t="shared" si="39"/>
        <v>28.763392009003194</v>
      </c>
      <c r="C415">
        <f t="shared" si="40"/>
        <v>-128.00882088875682</v>
      </c>
      <c r="D415">
        <f t="shared" si="41"/>
        <v>131.20057524718942</v>
      </c>
      <c r="E415">
        <f t="shared" si="43"/>
        <v>375.42065121961076</v>
      </c>
      <c r="F415">
        <f t="shared" si="44"/>
        <v>-843.19622445950029</v>
      </c>
    </row>
    <row r="416" spans="1:6" x14ac:dyDescent="0.2">
      <c r="A416">
        <f t="shared" si="42"/>
        <v>20.05000000000015</v>
      </c>
      <c r="B416">
        <f t="shared" si="39"/>
        <v>28.732009381317763</v>
      </c>
      <c r="C416">
        <f t="shared" si="40"/>
        <v>-128.35965540128072</v>
      </c>
      <c r="D416">
        <f t="shared" si="41"/>
        <v>131.53603877958187</v>
      </c>
      <c r="E416">
        <f t="shared" si="43"/>
        <v>375.42065121961076</v>
      </c>
      <c r="F416">
        <f t="shared" si="44"/>
        <v>-849.60543636675118</v>
      </c>
    </row>
    <row r="417" spans="1:6" x14ac:dyDescent="0.2">
      <c r="A417">
        <f t="shared" si="42"/>
        <v>20.100000000000151</v>
      </c>
      <c r="B417">
        <f t="shared" si="39"/>
        <v>28.70058084008453</v>
      </c>
      <c r="C417">
        <f t="shared" si="40"/>
        <v>-128.70974904581414</v>
      </c>
      <c r="D417">
        <f t="shared" si="41"/>
        <v>131.87085667422761</v>
      </c>
      <c r="E417">
        <f t="shared" si="43"/>
        <v>375.42065121961076</v>
      </c>
      <c r="F417">
        <f t="shared" si="44"/>
        <v>-856.0321714779285</v>
      </c>
    </row>
    <row r="418" spans="1:6" x14ac:dyDescent="0.2">
      <c r="A418">
        <f t="shared" si="42"/>
        <v>20.150000000000151</v>
      </c>
      <c r="B418">
        <f t="shared" si="39"/>
        <v>28.669106764847523</v>
      </c>
      <c r="C418">
        <f t="shared" si="40"/>
        <v>-129.05910136842823</v>
      </c>
      <c r="D418">
        <f t="shared" si="41"/>
        <v>132.20502762270601</v>
      </c>
      <c r="E418">
        <f t="shared" si="43"/>
        <v>375.42065121961076</v>
      </c>
      <c r="F418">
        <f t="shared" si="44"/>
        <v>-862.47639273828452</v>
      </c>
    </row>
    <row r="419" spans="1:6" x14ac:dyDescent="0.2">
      <c r="A419">
        <f t="shared" si="42"/>
        <v>20.200000000000152</v>
      </c>
      <c r="B419">
        <f t="shared" si="39"/>
        <v>28.637587534922716</v>
      </c>
      <c r="C419">
        <f t="shared" si="40"/>
        <v>-129.40771192892507</v>
      </c>
      <c r="D419">
        <f t="shared" si="41"/>
        <v>132.53855034102349</v>
      </c>
      <c r="E419">
        <f t="shared" si="43"/>
        <v>375.42065121961076</v>
      </c>
      <c r="F419">
        <f t="shared" si="44"/>
        <v>-868.93806307071839</v>
      </c>
    </row>
    <row r="420" spans="1:6" x14ac:dyDescent="0.2">
      <c r="A420">
        <f t="shared" si="42"/>
        <v>20.250000000000153</v>
      </c>
      <c r="B420">
        <f t="shared" si="39"/>
        <v>28.606023529385411</v>
      </c>
      <c r="C420">
        <f t="shared" si="40"/>
        <v>-129.7555803007925</v>
      </c>
      <c r="D420">
        <f t="shared" si="41"/>
        <v>132.87142356940097</v>
      </c>
      <c r="E420">
        <f t="shared" si="43"/>
        <v>375.42065121961076</v>
      </c>
      <c r="F420">
        <f t="shared" si="44"/>
        <v>-875.41714537646135</v>
      </c>
    </row>
    <row r="421" spans="1:6" x14ac:dyDescent="0.2">
      <c r="A421">
        <f t="shared" si="42"/>
        <v>20.300000000000153</v>
      </c>
      <c r="B421">
        <f t="shared" si="39"/>
        <v>28.574415127057723</v>
      </c>
      <c r="C421">
        <f t="shared" si="40"/>
        <v>-130.10270607115876</v>
      </c>
      <c r="D421">
        <f t="shared" si="41"/>
        <v>133.20364607206426</v>
      </c>
      <c r="E421">
        <f t="shared" si="43"/>
        <v>375.42065121961076</v>
      </c>
      <c r="F421">
        <f t="shared" si="44"/>
        <v>-881.91360253576011</v>
      </c>
    </row>
    <row r="422" spans="1:6" x14ac:dyDescent="0.2">
      <c r="A422">
        <f t="shared" si="42"/>
        <v>20.350000000000154</v>
      </c>
      <c r="B422">
        <f t="shared" si="39"/>
        <v>28.542762706496184</v>
      </c>
      <c r="C422">
        <f t="shared" si="40"/>
        <v>-130.44908884074661</v>
      </c>
      <c r="D422">
        <f t="shared" si="41"/>
        <v>133.5352166370368</v>
      </c>
      <c r="E422">
        <f t="shared" si="43"/>
        <v>375.42065121961076</v>
      </c>
      <c r="F422">
        <f t="shared" si="44"/>
        <v>-888.42739740855779</v>
      </c>
    </row>
    <row r="423" spans="1:6" x14ac:dyDescent="0.2">
      <c r="A423">
        <f t="shared" si="42"/>
        <v>20.400000000000155</v>
      </c>
      <c r="B423">
        <f t="shared" si="39"/>
        <v>28.511066645979458</v>
      </c>
      <c r="C423">
        <f t="shared" si="40"/>
        <v>-130.79472822382718</v>
      </c>
      <c r="D423">
        <f t="shared" si="41"/>
        <v>133.86613407593535</v>
      </c>
      <c r="E423">
        <f t="shared" si="43"/>
        <v>375.42065121961076</v>
      </c>
      <c r="F423">
        <f t="shared" si="44"/>
        <v>-894.95849283517214</v>
      </c>
    </row>
    <row r="424" spans="1:6" x14ac:dyDescent="0.2">
      <c r="A424">
        <f t="shared" si="42"/>
        <v>20.450000000000156</v>
      </c>
      <c r="B424">
        <f t="shared" si="39"/>
        <v>28.479327323496165</v>
      </c>
      <c r="C424">
        <f t="shared" si="40"/>
        <v>-131.13962384817341</v>
      </c>
      <c r="D424">
        <f t="shared" si="41"/>
        <v>134.19639722376769</v>
      </c>
      <c r="E424">
        <f t="shared" si="43"/>
        <v>375.42065121961076</v>
      </c>
      <c r="F424">
        <f t="shared" si="44"/>
        <v>-901.5068516369721</v>
      </c>
    </row>
    <row r="425" spans="1:6" x14ac:dyDescent="0.2">
      <c r="A425">
        <f t="shared" si="42"/>
        <v>20.500000000000156</v>
      </c>
      <c r="B425">
        <f t="shared" si="39"/>
        <v>28.447545116732826</v>
      </c>
      <c r="C425">
        <f t="shared" si="40"/>
        <v>-131.48377535501325</v>
      </c>
      <c r="D425">
        <f t="shared" si="41"/>
        <v>134.52600493873345</v>
      </c>
      <c r="E425">
        <f t="shared" si="43"/>
        <v>375.42065121961076</v>
      </c>
      <c r="F425">
        <f t="shared" si="44"/>
        <v>-908.07243661705172</v>
      </c>
    </row>
    <row r="426" spans="1:6" x14ac:dyDescent="0.2">
      <c r="A426">
        <f t="shared" si="42"/>
        <v>20.550000000000157</v>
      </c>
      <c r="B426">
        <f t="shared" si="39"/>
        <v>28.415720403061925</v>
      </c>
      <c r="C426">
        <f t="shared" si="40"/>
        <v>-131.82718239898236</v>
      </c>
      <c r="D426">
        <f t="shared" si="41"/>
        <v>134.85495610202673</v>
      </c>
      <c r="E426">
        <f t="shared" si="43"/>
        <v>375.42065121961076</v>
      </c>
      <c r="F426">
        <f t="shared" si="44"/>
        <v>-914.65521056090165</v>
      </c>
    </row>
    <row r="427" spans="1:6" x14ac:dyDescent="0.2">
      <c r="A427">
        <f t="shared" si="42"/>
        <v>20.600000000000158</v>
      </c>
      <c r="B427">
        <f t="shared" si="39"/>
        <v>28.38385355953006</v>
      </c>
      <c r="C427">
        <f t="shared" si="40"/>
        <v>-132.16984464807661</v>
      </c>
      <c r="D427">
        <f t="shared" si="41"/>
        <v>135.18324961764142</v>
      </c>
      <c r="E427">
        <f t="shared" si="43"/>
        <v>375.42065121961076</v>
      </c>
      <c r="F427">
        <f t="shared" si="44"/>
        <v>-921.25513623707809</v>
      </c>
    </row>
    <row r="428" spans="1:6" x14ac:dyDescent="0.2">
      <c r="A428">
        <f t="shared" si="42"/>
        <v>20.650000000000158</v>
      </c>
      <c r="B428">
        <f t="shared" si="39"/>
        <v>28.351944962846222</v>
      </c>
      <c r="C428">
        <f t="shared" si="40"/>
        <v>-132.51176178360419</v>
      </c>
      <c r="D428">
        <f t="shared" si="41"/>
        <v>135.51088441217894</v>
      </c>
      <c r="E428">
        <f t="shared" si="43"/>
        <v>375.42065121961076</v>
      </c>
      <c r="F428">
        <f t="shared" si="44"/>
        <v>-927.87217639787013</v>
      </c>
    </row>
    <row r="429" spans="1:6" x14ac:dyDescent="0.2">
      <c r="A429">
        <f t="shared" si="42"/>
        <v>20.700000000000159</v>
      </c>
      <c r="B429">
        <f t="shared" ref="B429:B492" si="45">+B428 - b*B428*D428*delta_t</f>
        <v>28.319994989370187</v>
      </c>
      <c r="C429">
        <f t="shared" ref="C429:C492" si="46">C428-g*delta_t - b*C428*D428*delta_t</f>
        <v>-132.85293350013734</v>
      </c>
      <c r="D429">
        <f t="shared" ref="D429:D492" si="47">SQRT(B429*B429+C429*C429)</f>
        <v>135.83785943465784</v>
      </c>
      <c r="E429">
        <f t="shared" si="43"/>
        <v>375.42065121961076</v>
      </c>
      <c r="F429">
        <f t="shared" si="44"/>
        <v>-934.5062937799637</v>
      </c>
    </row>
    <row r="430" spans="1:6" x14ac:dyDescent="0.2">
      <c r="A430">
        <f t="shared" si="42"/>
        <v>20.75000000000016</v>
      </c>
      <c r="B430">
        <f t="shared" si="45"/>
        <v>28.288004015101006</v>
      </c>
      <c r="C430">
        <f t="shared" si="46"/>
        <v>-133.19335950546386</v>
      </c>
      <c r="D430">
        <f t="shared" si="47"/>
        <v>136.16417365632603</v>
      </c>
      <c r="E430">
        <f t="shared" si="43"/>
        <v>375.42065121961076</v>
      </c>
      <c r="F430">
        <f t="shared" si="44"/>
        <v>-941.15745110510375</v>
      </c>
    </row>
    <row r="431" spans="1:6" x14ac:dyDescent="0.2">
      <c r="A431">
        <f t="shared" si="42"/>
        <v>20.800000000000161</v>
      </c>
      <c r="B431">
        <f t="shared" si="45"/>
        <v>28.255972415665607</v>
      </c>
      <c r="C431">
        <f t="shared" si="46"/>
        <v>-133.53303952053821</v>
      </c>
      <c r="D431">
        <f t="shared" si="47"/>
        <v>136.48982607047483</v>
      </c>
      <c r="E431">
        <f t="shared" si="43"/>
        <v>375.42065121961076</v>
      </c>
      <c r="F431">
        <f t="shared" si="44"/>
        <v>-947.82561108075379</v>
      </c>
    </row>
    <row r="432" spans="1:6" x14ac:dyDescent="0.2">
      <c r="A432">
        <f t="shared" si="42"/>
        <v>20.850000000000161</v>
      </c>
      <c r="B432">
        <f t="shared" si="45"/>
        <v>28.223900566307503</v>
      </c>
      <c r="C432">
        <f t="shared" si="46"/>
        <v>-133.87197327943238</v>
      </c>
      <c r="D432">
        <f t="shared" si="47"/>
        <v>136.81481569225562</v>
      </c>
      <c r="E432">
        <f t="shared" si="43"/>
        <v>375.42065121961076</v>
      </c>
      <c r="F432">
        <f t="shared" si="44"/>
        <v>-954.5107364007531</v>
      </c>
    </row>
    <row r="433" spans="1:6" x14ac:dyDescent="0.2">
      <c r="A433">
        <f t="shared" si="42"/>
        <v>20.900000000000162</v>
      </c>
      <c r="B433">
        <f t="shared" si="45"/>
        <v>28.191788841875621</v>
      </c>
      <c r="C433">
        <f t="shared" si="46"/>
        <v>-134.21016052928638</v>
      </c>
      <c r="D433">
        <f t="shared" si="47"/>
        <v>137.1391415584979</v>
      </c>
      <c r="E433">
        <f t="shared" si="43"/>
        <v>375.42065121961076</v>
      </c>
      <c r="F433">
        <f t="shared" si="44"/>
        <v>-961.21278974597112</v>
      </c>
    </row>
    <row r="434" spans="1:6" x14ac:dyDescent="0.2">
      <c r="A434">
        <f t="shared" si="42"/>
        <v>20.950000000000163</v>
      </c>
      <c r="B434">
        <f t="shared" si="45"/>
        <v>28.159637616813221</v>
      </c>
      <c r="C434">
        <f t="shared" si="46"/>
        <v>-134.54760103025848</v>
      </c>
      <c r="D434">
        <f t="shared" si="47"/>
        <v>137.46280272753009</v>
      </c>
      <c r="E434">
        <f t="shared" si="43"/>
        <v>375.42065121961076</v>
      </c>
      <c r="F434">
        <f t="shared" si="44"/>
        <v>-967.93173378495976</v>
      </c>
    </row>
    <row r="435" spans="1:6" x14ac:dyDescent="0.2">
      <c r="A435">
        <f t="shared" ref="A435:A498" si="48">A434+delta_t</f>
        <v>21.000000000000163</v>
      </c>
      <c r="B435">
        <f t="shared" si="45"/>
        <v>28.127447265146927</v>
      </c>
      <c r="C435">
        <f t="shared" si="46"/>
        <v>-134.88429455547507</v>
      </c>
      <c r="D435">
        <f t="shared" si="47"/>
        <v>137.78579827900182</v>
      </c>
      <c r="E435">
        <f t="shared" si="43"/>
        <v>375.42065121961076</v>
      </c>
      <c r="F435">
        <f t="shared" si="44"/>
        <v>-974.66753117460314</v>
      </c>
    </row>
    <row r="436" spans="1:6" x14ac:dyDescent="0.2">
      <c r="A436">
        <f t="shared" si="48"/>
        <v>21.050000000000164</v>
      </c>
      <c r="B436">
        <f t="shared" si="45"/>
        <v>28.09521816047587</v>
      </c>
      <c r="C436">
        <f t="shared" si="46"/>
        <v>-135.22024089098036</v>
      </c>
      <c r="D436">
        <f t="shared" si="47"/>
        <v>138.10812731370842</v>
      </c>
      <c r="E436">
        <f t="shared" si="43"/>
        <v>375.42065121961076</v>
      </c>
      <c r="F436">
        <f t="shared" si="44"/>
        <v>-981.42014456076458</v>
      </c>
    </row>
    <row r="437" spans="1:6" x14ac:dyDescent="0.2">
      <c r="A437">
        <f t="shared" si="48"/>
        <v>21.100000000000165</v>
      </c>
      <c r="B437">
        <f t="shared" si="45"/>
        <v>28.062950675960927</v>
      </c>
      <c r="C437">
        <f t="shared" si="46"/>
        <v>-135.55543983568566</v>
      </c>
      <c r="D437">
        <f t="shared" si="47"/>
        <v>138.42978895341713</v>
      </c>
      <c r="E437">
        <f t="shared" si="43"/>
        <v>375.42065121961076</v>
      </c>
      <c r="F437">
        <f t="shared" si="44"/>
        <v>-988.18953657893121</v>
      </c>
    </row>
    <row r="438" spans="1:6" x14ac:dyDescent="0.2">
      <c r="A438">
        <f t="shared" si="48"/>
        <v>21.150000000000166</v>
      </c>
      <c r="B438">
        <f t="shared" si="45"/>
        <v>28.030645184314075</v>
      </c>
      <c r="C438">
        <f t="shared" si="46"/>
        <v>-135.88989120131848</v>
      </c>
      <c r="D438">
        <f t="shared" si="47"/>
        <v>138.75078234069559</v>
      </c>
      <c r="E438">
        <f t="shared" si="43"/>
        <v>375.42065121961076</v>
      </c>
      <c r="F438">
        <f t="shared" si="44"/>
        <v>-994.97566985485628</v>
      </c>
    </row>
    <row r="439" spans="1:6" x14ac:dyDescent="0.2">
      <c r="A439">
        <f t="shared" si="48"/>
        <v>21.200000000000166</v>
      </c>
      <c r="B439">
        <f t="shared" si="45"/>
        <v>27.998302057787836</v>
      </c>
      <c r="C439">
        <f t="shared" si="46"/>
        <v>-136.22359481237126</v>
      </c>
      <c r="D439">
        <f t="shared" si="47"/>
        <v>139.07110663874155</v>
      </c>
      <c r="E439">
        <f t="shared" si="43"/>
        <v>375.42065121961076</v>
      </c>
      <c r="F439">
        <f t="shared" si="44"/>
        <v>-1001.7785070051985</v>
      </c>
    </row>
    <row r="440" spans="1:6" x14ac:dyDescent="0.2">
      <c r="A440">
        <f t="shared" si="48"/>
        <v>21.250000000000167</v>
      </c>
      <c r="B440">
        <f t="shared" si="45"/>
        <v>27.965921668164839</v>
      </c>
      <c r="C440">
        <f t="shared" si="46"/>
        <v>-136.55655050604992</v>
      </c>
      <c r="D440">
        <f t="shared" si="47"/>
        <v>139.39076103121502</v>
      </c>
      <c r="E440">
        <f t="shared" si="43"/>
        <v>375.42065121961076</v>
      </c>
      <c r="F440">
        <f t="shared" si="44"/>
        <v>-1008.5980106381591</v>
      </c>
    </row>
    <row r="441" spans="1:6" x14ac:dyDescent="0.2">
      <c r="A441">
        <f t="shared" si="48"/>
        <v>21.300000000000168</v>
      </c>
      <c r="B441">
        <f t="shared" si="45"/>
        <v>27.933504386747479</v>
      </c>
      <c r="C441">
        <f t="shared" si="46"/>
        <v>-136.88875813222202</v>
      </c>
      <c r="D441">
        <f t="shared" si="47"/>
        <v>139.70974472207163</v>
      </c>
      <c r="E441">
        <f t="shared" si="43"/>
        <v>375.42065121961076</v>
      </c>
      <c r="F441">
        <f t="shared" si="44"/>
        <v>-1015.4341433541158</v>
      </c>
    </row>
    <row r="442" spans="1:6" x14ac:dyDescent="0.2">
      <c r="A442">
        <f t="shared" si="48"/>
        <v>21.350000000000168</v>
      </c>
      <c r="B442">
        <f t="shared" si="45"/>
        <v>27.901050584347672</v>
      </c>
      <c r="C442">
        <f t="shared" si="46"/>
        <v>-137.22021755336482</v>
      </c>
      <c r="D442">
        <f t="shared" si="47"/>
        <v>140.02805693539813</v>
      </c>
      <c r="E442">
        <f t="shared" si="43"/>
        <v>375.42065121961076</v>
      </c>
      <c r="F442">
        <f t="shared" si="44"/>
        <v>-1022.2868677462554</v>
      </c>
    </row>
    <row r="443" spans="1:6" x14ac:dyDescent="0.2">
      <c r="A443">
        <f t="shared" si="48"/>
        <v>21.400000000000169</v>
      </c>
      <c r="B443">
        <f t="shared" si="45"/>
        <v>27.868560631276726</v>
      </c>
      <c r="C443">
        <f t="shared" si="46"/>
        <v>-137.55092864451294</v>
      </c>
      <c r="D443">
        <f t="shared" si="47"/>
        <v>140.34569691524936</v>
      </c>
      <c r="E443">
        <f t="shared" si="43"/>
        <v>375.42065121961076</v>
      </c>
      <c r="F443">
        <f t="shared" si="44"/>
        <v>-1029.1561464012025</v>
      </c>
    </row>
    <row r="444" spans="1:6" x14ac:dyDescent="0.2">
      <c r="A444">
        <f t="shared" si="48"/>
        <v>21.45000000000017</v>
      </c>
      <c r="B444">
        <f t="shared" si="45"/>
        <v>27.836034897335303</v>
      </c>
      <c r="C444">
        <f t="shared" si="46"/>
        <v>-137.88089129320579</v>
      </c>
      <c r="D444">
        <f t="shared" si="47"/>
        <v>140.66266392548698</v>
      </c>
      <c r="E444">
        <f t="shared" si="43"/>
        <v>375.42065121961076</v>
      </c>
      <c r="F444">
        <f t="shared" si="44"/>
        <v>-1036.0419418996455</v>
      </c>
    </row>
    <row r="445" spans="1:6" x14ac:dyDescent="0.2">
      <c r="A445">
        <f t="shared" si="48"/>
        <v>21.500000000000171</v>
      </c>
      <c r="B445">
        <f t="shared" si="45"/>
        <v>27.803473751803487</v>
      </c>
      <c r="C445">
        <f t="shared" si="46"/>
        <v>-138.21010539943489</v>
      </c>
      <c r="D445">
        <f t="shared" si="47"/>
        <v>140.97895724961981</v>
      </c>
      <c r="E445">
        <f t="shared" si="43"/>
        <v>375.42065121961076</v>
      </c>
      <c r="F445">
        <f t="shared" si="44"/>
        <v>-1042.9442168169614</v>
      </c>
    </row>
    <row r="446" spans="1:6" x14ac:dyDescent="0.2">
      <c r="A446">
        <f t="shared" si="48"/>
        <v>21.550000000000171</v>
      </c>
      <c r="B446">
        <f t="shared" si="45"/>
        <v>27.77087756343095</v>
      </c>
      <c r="C446">
        <f t="shared" si="46"/>
        <v>-138.53857087559069</v>
      </c>
      <c r="D446">
        <f t="shared" si="47"/>
        <v>141.29457619064553</v>
      </c>
      <c r="E446">
        <f t="shared" si="43"/>
        <v>375.42065121961076</v>
      </c>
      <c r="F446">
        <f t="shared" si="44"/>
        <v>-1049.8629337238372</v>
      </c>
    </row>
    <row r="447" spans="1:6" x14ac:dyDescent="0.2">
      <c r="A447">
        <f t="shared" si="48"/>
        <v>21.600000000000172</v>
      </c>
      <c r="B447">
        <f t="shared" si="45"/>
        <v>27.738246700427222</v>
      </c>
      <c r="C447">
        <f t="shared" si="46"/>
        <v>-138.8662876464094</v>
      </c>
      <c r="D447">
        <f t="shared" si="47"/>
        <v>141.60952007089452</v>
      </c>
      <c r="E447">
        <f t="shared" si="43"/>
        <v>375.42065121961076</v>
      </c>
      <c r="F447">
        <f t="shared" si="44"/>
        <v>-1056.7980551868873</v>
      </c>
    </row>
    <row r="448" spans="1:6" x14ac:dyDescent="0.2">
      <c r="A448">
        <f t="shared" si="48"/>
        <v>21.650000000000173</v>
      </c>
      <c r="B448">
        <f t="shared" si="45"/>
        <v>27.705581530452051</v>
      </c>
      <c r="C448">
        <f t="shared" si="46"/>
        <v>-139.1932556489194</v>
      </c>
      <c r="D448">
        <f t="shared" si="47"/>
        <v>141.92378823187451</v>
      </c>
      <c r="E448">
        <f t="shared" si="43"/>
        <v>375.42065121961076</v>
      </c>
      <c r="F448">
        <f t="shared" si="44"/>
        <v>-1063.7495437692705</v>
      </c>
    </row>
    <row r="449" spans="1:6" x14ac:dyDescent="0.2">
      <c r="A449">
        <f t="shared" si="48"/>
        <v>21.700000000000173</v>
      </c>
      <c r="B449">
        <f t="shared" si="45"/>
        <v>27.672882420605877</v>
      </c>
      <c r="C449">
        <f t="shared" si="46"/>
        <v>-139.51947483238763</v>
      </c>
      <c r="D449">
        <f t="shared" si="47"/>
        <v>142.23738003411734</v>
      </c>
      <c r="E449">
        <f t="shared" si="43"/>
        <v>375.42065121961076</v>
      </c>
      <c r="F449">
        <f t="shared" si="44"/>
        <v>-1070.7173620313033</v>
      </c>
    </row>
    <row r="450" spans="1:6" x14ac:dyDescent="0.2">
      <c r="A450">
        <f t="shared" si="48"/>
        <v>21.750000000000174</v>
      </c>
      <c r="B450">
        <f t="shared" si="45"/>
        <v>27.640149737420391</v>
      </c>
      <c r="C450">
        <f t="shared" si="46"/>
        <v>-139.84494515826543</v>
      </c>
      <c r="D450">
        <f t="shared" si="47"/>
        <v>142.55029485702681</v>
      </c>
      <c r="E450">
        <f t="shared" si="43"/>
        <v>375.42065121961076</v>
      </c>
      <c r="F450">
        <f t="shared" si="44"/>
        <v>-1077.7014725310696</v>
      </c>
    </row>
    <row r="451" spans="1:6" x14ac:dyDescent="0.2">
      <c r="A451">
        <f t="shared" si="48"/>
        <v>21.800000000000175</v>
      </c>
      <c r="B451">
        <f t="shared" si="45"/>
        <v>27.607383846849196</v>
      </c>
      <c r="C451">
        <f t="shared" si="46"/>
        <v>-140.16966660013458</v>
      </c>
      <c r="D451">
        <f t="shared" si="47"/>
        <v>142.86253209872822</v>
      </c>
      <c r="E451">
        <f t="shared" si="43"/>
        <v>375.42065121961076</v>
      </c>
      <c r="F451">
        <f t="shared" si="44"/>
        <v>-1084.7018378250295</v>
      </c>
    </row>
    <row r="452" spans="1:6" x14ac:dyDescent="0.2">
      <c r="A452">
        <f t="shared" si="48"/>
        <v>21.850000000000176</v>
      </c>
      <c r="B452">
        <f t="shared" si="45"/>
        <v>27.574585114258571</v>
      </c>
      <c r="C452">
        <f t="shared" si="46"/>
        <v>-140.49363914365267</v>
      </c>
      <c r="D452">
        <f t="shared" si="47"/>
        <v>143.17409117591907</v>
      </c>
      <c r="E452">
        <f t="shared" si="43"/>
        <v>375.42065121961076</v>
      </c>
      <c r="F452">
        <f t="shared" si="44"/>
        <v>-1091.7184204686241</v>
      </c>
    </row>
    <row r="453" spans="1:6" x14ac:dyDescent="0.2">
      <c r="A453">
        <f t="shared" si="48"/>
        <v>21.900000000000176</v>
      </c>
      <c r="B453">
        <f t="shared" si="45"/>
        <v>27.541753904418325</v>
      </c>
      <c r="C453">
        <f t="shared" si="46"/>
        <v>-140.81686278649872</v>
      </c>
      <c r="D453">
        <f t="shared" si="47"/>
        <v>143.48497152372144</v>
      </c>
      <c r="E453">
        <f t="shared" si="43"/>
        <v>375.42065121961076</v>
      </c>
      <c r="F453">
        <f t="shared" si="44"/>
        <v>-1098.7511830168778</v>
      </c>
    </row>
    <row r="454" spans="1:6" x14ac:dyDescent="0.2">
      <c r="A454">
        <f t="shared" si="48"/>
        <v>21.950000000000177</v>
      </c>
      <c r="B454">
        <f t="shared" si="45"/>
        <v>27.508890581492757</v>
      </c>
      <c r="C454">
        <f t="shared" si="46"/>
        <v>-141.13933753831813</v>
      </c>
      <c r="D454">
        <f t="shared" si="47"/>
        <v>143.79517259553549</v>
      </c>
      <c r="E454">
        <f t="shared" si="43"/>
        <v>375.42065121961076</v>
      </c>
      <c r="F454">
        <f t="shared" si="44"/>
        <v>-1105.8000880249983</v>
      </c>
    </row>
    <row r="455" spans="1:6" x14ac:dyDescent="0.2">
      <c r="A455">
        <f t="shared" si="48"/>
        <v>22.000000000000178</v>
      </c>
      <c r="B455">
        <f t="shared" si="45"/>
        <v>27.475995509031698</v>
      </c>
      <c r="C455">
        <f t="shared" si="46"/>
        <v>-141.46106342066787</v>
      </c>
      <c r="D455">
        <f t="shared" si="47"/>
        <v>144.10469386289452</v>
      </c>
      <c r="E455">
        <f t="shared" si="43"/>
        <v>375.42065121961076</v>
      </c>
      <c r="F455">
        <f t="shared" si="44"/>
        <v>-1112.8650980489729</v>
      </c>
    </row>
    <row r="456" spans="1:6" x14ac:dyDescent="0.2">
      <c r="A456">
        <f t="shared" si="48"/>
        <v>22.050000000000178</v>
      </c>
      <c r="B456">
        <f t="shared" si="45"/>
        <v>27.443069049961657</v>
      </c>
      <c r="C456">
        <f t="shared" si="46"/>
        <v>-141.78204046696109</v>
      </c>
      <c r="D456">
        <f t="shared" si="47"/>
        <v>144.4135348153211</v>
      </c>
      <c r="E456">
        <f t="shared" si="43"/>
        <v>375.42065121961076</v>
      </c>
      <c r="F456">
        <f t="shared" si="44"/>
        <v>-1119.9461756461635</v>
      </c>
    </row>
    <row r="457" spans="1:6" x14ac:dyDescent="0.2">
      <c r="A457">
        <f t="shared" si="48"/>
        <v>22.100000000000179</v>
      </c>
      <c r="B457">
        <f t="shared" si="45"/>
        <v>27.410111566577076</v>
      </c>
      <c r="C457">
        <f t="shared" si="46"/>
        <v>-142.10226872241185</v>
      </c>
      <c r="D457">
        <f t="shared" si="47"/>
        <v>144.72169496018472</v>
      </c>
      <c r="E457">
        <f t="shared" si="43"/>
        <v>375.42065121961076</v>
      </c>
      <c r="F457">
        <f t="shared" si="44"/>
        <v>-1127.0432833758978</v>
      </c>
    </row>
    <row r="458" spans="1:6" x14ac:dyDescent="0.2">
      <c r="A458">
        <f t="shared" si="48"/>
        <v>22.15000000000018</v>
      </c>
      <c r="B458">
        <f t="shared" si="45"/>
        <v>27.377123420531639</v>
      </c>
      <c r="C458">
        <f t="shared" si="46"/>
        <v>-142.42174824397941</v>
      </c>
      <c r="D458">
        <f t="shared" si="47"/>
        <v>145.02917382256052</v>
      </c>
      <c r="E458">
        <f t="shared" si="43"/>
        <v>375.42065121961076</v>
      </c>
      <c r="F458">
        <f t="shared" si="44"/>
        <v>-1134.1563838000575</v>
      </c>
    </row>
    <row r="459" spans="1:6" x14ac:dyDescent="0.2">
      <c r="A459">
        <f t="shared" si="48"/>
        <v>22.20000000000018</v>
      </c>
      <c r="B459">
        <f t="shared" si="45"/>
        <v>27.344104972829733</v>
      </c>
      <c r="C459">
        <f t="shared" si="46"/>
        <v>-142.74047910031248</v>
      </c>
      <c r="D459">
        <f t="shared" si="47"/>
        <v>145.33597094508943</v>
      </c>
      <c r="E459">
        <f t="shared" si="43"/>
        <v>375.42065121961076</v>
      </c>
      <c r="F459">
        <f t="shared" si="44"/>
        <v>-1141.2854394836647</v>
      </c>
    </row>
    <row r="460" spans="1:6" x14ac:dyDescent="0.2">
      <c r="A460">
        <f t="shared" si="48"/>
        <v>22.250000000000181</v>
      </c>
      <c r="B460">
        <f t="shared" si="45"/>
        <v>27.311056583817948</v>
      </c>
      <c r="C460">
        <f t="shared" si="46"/>
        <v>-143.05846137169334</v>
      </c>
      <c r="D460">
        <f t="shared" si="47"/>
        <v>145.64208588783936</v>
      </c>
      <c r="E460">
        <f t="shared" si="43"/>
        <v>375.42065121961076</v>
      </c>
      <c r="F460">
        <f t="shared" si="44"/>
        <v>-1148.4304129954648</v>
      </c>
    </row>
    <row r="461" spans="1:6" x14ac:dyDescent="0.2">
      <c r="A461">
        <f t="shared" si="48"/>
        <v>22.300000000000182</v>
      </c>
      <c r="B461">
        <f t="shared" si="45"/>
        <v>27.277978613176707</v>
      </c>
      <c r="C461">
        <f t="shared" si="46"/>
        <v>-143.3756951499816</v>
      </c>
      <c r="D461">
        <f t="shared" si="47"/>
        <v>145.94751822816784</v>
      </c>
      <c r="E461">
        <f t="shared" si="43"/>
        <v>375.42065121961076</v>
      </c>
      <c r="F461">
        <f t="shared" si="44"/>
        <v>-1155.5912669085067</v>
      </c>
    </row>
    <row r="462" spans="1:6" x14ac:dyDescent="0.2">
      <c r="A462">
        <f t="shared" si="48"/>
        <v>22.350000000000183</v>
      </c>
      <c r="B462">
        <f t="shared" si="45"/>
        <v>27.244871419911977</v>
      </c>
      <c r="C462">
        <f t="shared" si="46"/>
        <v>-143.69218053855792</v>
      </c>
      <c r="D462">
        <f t="shared" si="47"/>
        <v>146.25226756058541</v>
      </c>
      <c r="E462">
        <f t="shared" si="43"/>
        <v>375.42065121961076</v>
      </c>
      <c r="F462">
        <f t="shared" si="44"/>
        <v>-1162.7679638007201</v>
      </c>
    </row>
    <row r="463" spans="1:6" x14ac:dyDescent="0.2">
      <c r="A463">
        <f t="shared" si="48"/>
        <v>22.400000000000183</v>
      </c>
      <c r="B463">
        <f t="shared" si="45"/>
        <v>27.211735362347063</v>
      </c>
      <c r="C463">
        <f t="shared" si="46"/>
        <v>-144.00791765226757</v>
      </c>
      <c r="D463">
        <f t="shared" si="47"/>
        <v>146.55633349662062</v>
      </c>
      <c r="E463">
        <f t="shared" si="43"/>
        <v>375.42065121961076</v>
      </c>
      <c r="F463">
        <f t="shared" si="44"/>
        <v>-1169.9604662554907</v>
      </c>
    </row>
    <row r="464" spans="1:6" x14ac:dyDescent="0.2">
      <c r="A464">
        <f t="shared" si="48"/>
        <v>22.450000000000184</v>
      </c>
      <c r="B464">
        <f t="shared" si="45"/>
        <v>27.178570798114514</v>
      </c>
      <c r="C464">
        <f t="shared" si="46"/>
        <v>-144.32290661736374</v>
      </c>
      <c r="D464">
        <f t="shared" si="47"/>
        <v>146.85971566468601</v>
      </c>
      <c r="E464">
        <f t="shared" ref="E464:E500" si="49">IF(F463+0.5*(C463+C464)*delta_t&gt;0,E463+0.5*(B463+B464)*delta_t,E463)</f>
        <v>375.42065121961076</v>
      </c>
      <c r="F464">
        <f t="shared" ref="F464:F500" si="50">IF(G463+0.5*(D463+D464)*delta_t&gt;0,F463+0.5*(C463+C464)*delta_t,F463)</f>
        <v>-1177.1687368622315</v>
      </c>
    </row>
    <row r="465" spans="1:6" x14ac:dyDescent="0.2">
      <c r="A465">
        <f t="shared" si="48"/>
        <v>22.500000000000185</v>
      </c>
      <c r="B465">
        <f t="shared" si="45"/>
        <v>27.145378084148099</v>
      </c>
      <c r="C465">
        <f t="shared" si="46"/>
        <v>-144.63714757145084</v>
      </c>
      <c r="D465">
        <f t="shared" si="47"/>
        <v>147.16241370994496</v>
      </c>
      <c r="E465">
        <f t="shared" si="49"/>
        <v>375.42065121961076</v>
      </c>
      <c r="F465">
        <f t="shared" si="50"/>
        <v>-1184.3927382169518</v>
      </c>
    </row>
    <row r="466" spans="1:6" x14ac:dyDescent="0.2">
      <c r="A466">
        <f t="shared" si="48"/>
        <v>22.550000000000185</v>
      </c>
      <c r="B466">
        <f t="shared" si="45"/>
        <v>27.1121575766749</v>
      </c>
      <c r="C466">
        <f t="shared" si="46"/>
        <v>-144.95064066342749</v>
      </c>
      <c r="D466">
        <f t="shared" si="47"/>
        <v>147.4644272941801</v>
      </c>
      <c r="E466">
        <f t="shared" si="49"/>
        <v>375.42065121961076</v>
      </c>
      <c r="F466">
        <f t="shared" si="50"/>
        <v>-1191.6324329228237</v>
      </c>
    </row>
    <row r="467" spans="1:6" x14ac:dyDescent="0.2">
      <c r="A467">
        <f t="shared" si="48"/>
        <v>22.600000000000186</v>
      </c>
      <c r="B467">
        <f t="shared" si="45"/>
        <v>27.078909631207466</v>
      </c>
      <c r="C467">
        <f t="shared" si="46"/>
        <v>-145.26338605342946</v>
      </c>
      <c r="D467">
        <f t="shared" si="47"/>
        <v>147.76575609566237</v>
      </c>
      <c r="E467">
        <f t="shared" si="49"/>
        <v>375.42065121961076</v>
      </c>
      <c r="F467">
        <f t="shared" si="50"/>
        <v>-1198.8877835907451</v>
      </c>
    </row>
    <row r="468" spans="1:6" x14ac:dyDescent="0.2">
      <c r="A468">
        <f t="shared" si="48"/>
        <v>22.650000000000187</v>
      </c>
      <c r="B468">
        <f t="shared" si="45"/>
        <v>27.045634602536079</v>
      </c>
      <c r="C468">
        <f t="shared" si="46"/>
        <v>-145.57538391277237</v>
      </c>
      <c r="D468">
        <f t="shared" si="47"/>
        <v>148.06639980902136</v>
      </c>
      <c r="E468">
        <f t="shared" si="49"/>
        <v>375.42065121961076</v>
      </c>
      <c r="F468">
        <f t="shared" si="50"/>
        <v>-1206.1587528399002</v>
      </c>
    </row>
    <row r="469" spans="1:6" x14ac:dyDescent="0.2">
      <c r="A469">
        <f t="shared" si="48"/>
        <v>22.700000000000188</v>
      </c>
      <c r="B469">
        <f t="shared" si="45"/>
        <v>27.012332844721112</v>
      </c>
      <c r="C469">
        <f t="shared" si="46"/>
        <v>-145.88663442389441</v>
      </c>
      <c r="D469">
        <f t="shared" si="47"/>
        <v>148.36635814511661</v>
      </c>
      <c r="E469">
        <f t="shared" si="49"/>
        <v>375.42065121961076</v>
      </c>
      <c r="F469">
        <f t="shared" si="50"/>
        <v>-1213.445303298317</v>
      </c>
    </row>
    <row r="470" spans="1:6" x14ac:dyDescent="0.2">
      <c r="A470">
        <f t="shared" si="48"/>
        <v>22.750000000000188</v>
      </c>
      <c r="B470">
        <f t="shared" si="45"/>
        <v>26.979004711085448</v>
      </c>
      <c r="C470">
        <f t="shared" si="46"/>
        <v>-146.19713778029882</v>
      </c>
      <c r="D470">
        <f t="shared" si="47"/>
        <v>148.66563083091009</v>
      </c>
      <c r="E470">
        <f t="shared" si="49"/>
        <v>375.42065121961076</v>
      </c>
      <c r="F470">
        <f t="shared" si="50"/>
        <v>-1220.7473976034219</v>
      </c>
    </row>
    <row r="471" spans="1:6" x14ac:dyDescent="0.2">
      <c r="A471">
        <f t="shared" si="48"/>
        <v>22.800000000000189</v>
      </c>
      <c r="B471">
        <f t="shared" si="45"/>
        <v>26.945650554207024</v>
      </c>
      <c r="C471">
        <f t="shared" si="46"/>
        <v>-146.50689418649614</v>
      </c>
      <c r="D471">
        <f t="shared" si="47"/>
        <v>148.96421760933936</v>
      </c>
      <c r="E471">
        <f t="shared" si="49"/>
        <v>375.42065121961076</v>
      </c>
      <c r="F471">
        <f t="shared" si="50"/>
        <v>-1228.0649984025918</v>
      </c>
    </row>
    <row r="472" spans="1:6" x14ac:dyDescent="0.2">
      <c r="A472">
        <f t="shared" si="48"/>
        <v>22.85000000000019</v>
      </c>
      <c r="B472">
        <f t="shared" si="45"/>
        <v>26.912270725911448</v>
      </c>
      <c r="C472">
        <f t="shared" si="46"/>
        <v>-146.81590385794661</v>
      </c>
      <c r="D472">
        <f t="shared" si="47"/>
        <v>149.26211823919215</v>
      </c>
      <c r="E472">
        <f t="shared" si="49"/>
        <v>375.42065121961076</v>
      </c>
      <c r="F472">
        <f t="shared" si="50"/>
        <v>-1235.3980683537029</v>
      </c>
    </row>
    <row r="473" spans="1:6" x14ac:dyDescent="0.2">
      <c r="A473">
        <f t="shared" si="48"/>
        <v>22.90000000000019</v>
      </c>
      <c r="B473">
        <f t="shared" si="45"/>
        <v>26.878865577264691</v>
      </c>
      <c r="C473">
        <f t="shared" si="46"/>
        <v>-147.12416702100217</v>
      </c>
      <c r="D473">
        <f t="shared" si="47"/>
        <v>149.55933249498142</v>
      </c>
      <c r="E473">
        <f t="shared" si="49"/>
        <v>375.42065121961076</v>
      </c>
      <c r="F473">
        <f t="shared" si="50"/>
        <v>-1242.7465701256767</v>
      </c>
    </row>
    <row r="474" spans="1:6" x14ac:dyDescent="0.2">
      <c r="A474">
        <f t="shared" si="48"/>
        <v>22.950000000000191</v>
      </c>
      <c r="B474">
        <f t="shared" si="45"/>
        <v>26.845435458565895</v>
      </c>
      <c r="C474">
        <f t="shared" si="46"/>
        <v>-147.43168391284846</v>
      </c>
      <c r="D474">
        <f t="shared" si="47"/>
        <v>149.85586016682191</v>
      </c>
      <c r="E474">
        <f t="shared" si="49"/>
        <v>375.42065121961076</v>
      </c>
      <c r="F474">
        <f t="shared" si="50"/>
        <v>-1250.1104663990229</v>
      </c>
    </row>
    <row r="475" spans="1:6" x14ac:dyDescent="0.2">
      <c r="A475">
        <f t="shared" si="48"/>
        <v>23.000000000000192</v>
      </c>
      <c r="B475">
        <f t="shared" si="45"/>
        <v>26.811980719340244</v>
      </c>
      <c r="C475">
        <f t="shared" si="46"/>
        <v>-147.73845478144673</v>
      </c>
      <c r="D475">
        <f t="shared" si="47"/>
        <v>150.15170106030718</v>
      </c>
      <c r="E475">
        <f t="shared" si="49"/>
        <v>375.42065121961076</v>
      </c>
      <c r="F475">
        <f t="shared" si="50"/>
        <v>-1257.4897198663803</v>
      </c>
    </row>
    <row r="476" spans="1:6" x14ac:dyDescent="0.2">
      <c r="A476">
        <f t="shared" si="48"/>
        <v>23.050000000000193</v>
      </c>
      <c r="B476">
        <f t="shared" si="45"/>
        <v>26.778501708331934</v>
      </c>
      <c r="C476">
        <f t="shared" si="46"/>
        <v>-148.04447988547565</v>
      </c>
      <c r="D476">
        <f t="shared" si="47"/>
        <v>150.44685499638783</v>
      </c>
      <c r="E476">
        <f t="shared" si="49"/>
        <v>375.42065121961076</v>
      </c>
      <c r="F476">
        <f t="shared" si="50"/>
        <v>-1264.8842932330533</v>
      </c>
    </row>
    <row r="477" spans="1:6" x14ac:dyDescent="0.2">
      <c r="A477">
        <f t="shared" si="48"/>
        <v>23.100000000000193</v>
      </c>
      <c r="B477">
        <f t="shared" si="45"/>
        <v>26.744998773497223</v>
      </c>
      <c r="C477">
        <f t="shared" si="46"/>
        <v>-148.34975949427286</v>
      </c>
      <c r="D477">
        <f t="shared" si="47"/>
        <v>150.74132181125043</v>
      </c>
      <c r="E477">
        <f t="shared" si="49"/>
        <v>375.42065121961076</v>
      </c>
      <c r="F477">
        <f t="shared" si="50"/>
        <v>-1272.2941492175471</v>
      </c>
    </row>
    <row r="478" spans="1:6" x14ac:dyDescent="0.2">
      <c r="A478">
        <f t="shared" si="48"/>
        <v>23.150000000000194</v>
      </c>
      <c r="B478">
        <f t="shared" si="45"/>
        <v>26.711472261997574</v>
      </c>
      <c r="C478">
        <f t="shared" si="46"/>
        <v>-148.65429388777662</v>
      </c>
      <c r="D478">
        <f t="shared" si="47"/>
        <v>151.03510135619774</v>
      </c>
      <c r="E478">
        <f t="shared" si="49"/>
        <v>375.42065121961076</v>
      </c>
      <c r="F478">
        <f t="shared" si="50"/>
        <v>-1279.7192505520984</v>
      </c>
    </row>
    <row r="479" spans="1:6" x14ac:dyDescent="0.2">
      <c r="A479">
        <f t="shared" si="48"/>
        <v>23.200000000000195</v>
      </c>
      <c r="B479">
        <f t="shared" si="45"/>
        <v>26.677922520192887</v>
      </c>
      <c r="C479">
        <f t="shared" si="46"/>
        <v>-148.95808335646723</v>
      </c>
      <c r="D479">
        <f t="shared" si="47"/>
        <v>151.32819349752924</v>
      </c>
      <c r="E479">
        <f t="shared" si="49"/>
        <v>375.42065121961076</v>
      </c>
      <c r="F479">
        <f t="shared" si="50"/>
        <v>-1287.1595599832044</v>
      </c>
    </row>
    <row r="480" spans="1:6" x14ac:dyDescent="0.2">
      <c r="A480">
        <f t="shared" si="48"/>
        <v>23.250000000000195</v>
      </c>
      <c r="B480">
        <f t="shared" si="45"/>
        <v>26.644349893634793</v>
      </c>
      <c r="C480">
        <f t="shared" si="46"/>
        <v>-149.26112820130848</v>
      </c>
      <c r="D480">
        <f t="shared" si="47"/>
        <v>151.62059811642308</v>
      </c>
      <c r="E480">
        <f t="shared" si="49"/>
        <v>375.42065121961076</v>
      </c>
      <c r="F480">
        <f t="shared" si="50"/>
        <v>-1294.6150402721489</v>
      </c>
    </row>
    <row r="481" spans="1:6" x14ac:dyDescent="0.2">
      <c r="A481">
        <f t="shared" si="48"/>
        <v>23.300000000000196</v>
      </c>
      <c r="B481">
        <f t="shared" si="45"/>
        <v>26.610754727060073</v>
      </c>
      <c r="C481">
        <f t="shared" si="46"/>
        <v>-149.56342873368882</v>
      </c>
      <c r="D481">
        <f t="shared" si="47"/>
        <v>151.91231510881849</v>
      </c>
      <c r="E481">
        <f t="shared" si="49"/>
        <v>375.42065121961076</v>
      </c>
      <c r="F481">
        <f t="shared" si="50"/>
        <v>-1302.0856541955238</v>
      </c>
    </row>
    <row r="482" spans="1:6" x14ac:dyDescent="0.2">
      <c r="A482">
        <f t="shared" si="48"/>
        <v>23.350000000000197</v>
      </c>
      <c r="B482">
        <f t="shared" si="45"/>
        <v>26.577137364384111</v>
      </c>
      <c r="C482">
        <f t="shared" si="46"/>
        <v>-149.86498527536264</v>
      </c>
      <c r="D482">
        <f t="shared" si="47"/>
        <v>152.20334438529923</v>
      </c>
      <c r="E482">
        <f t="shared" si="49"/>
        <v>375.42065121961076</v>
      </c>
      <c r="F482">
        <f t="shared" si="50"/>
        <v>-1309.5713645457502</v>
      </c>
    </row>
    <row r="483" spans="1:6" x14ac:dyDescent="0.2">
      <c r="A483">
        <f t="shared" si="48"/>
        <v>23.400000000000198</v>
      </c>
      <c r="B483">
        <f t="shared" si="45"/>
        <v>26.543498148694486</v>
      </c>
      <c r="C483">
        <f t="shared" si="46"/>
        <v>-150.16579815839134</v>
      </c>
      <c r="D483">
        <f t="shared" si="47"/>
        <v>152.49368587097786</v>
      </c>
      <c r="E483">
        <f t="shared" si="49"/>
        <v>375.42065121961076</v>
      </c>
      <c r="F483">
        <f t="shared" si="50"/>
        <v>-1317.0721341315941</v>
      </c>
    </row>
    <row r="484" spans="1:6" x14ac:dyDescent="0.2">
      <c r="A484">
        <f t="shared" si="48"/>
        <v>23.450000000000198</v>
      </c>
      <c r="B484">
        <f t="shared" si="45"/>
        <v>26.509837422244598</v>
      </c>
      <c r="C484">
        <f t="shared" si="46"/>
        <v>-150.46586772508437</v>
      </c>
      <c r="D484">
        <f t="shared" si="47"/>
        <v>152.7833395053807</v>
      </c>
      <c r="E484">
        <f t="shared" si="49"/>
        <v>375.42065121961076</v>
      </c>
      <c r="F484">
        <f t="shared" si="50"/>
        <v>-1324.587925778681</v>
      </c>
    </row>
    <row r="485" spans="1:6" x14ac:dyDescent="0.2">
      <c r="A485">
        <f t="shared" si="48"/>
        <v>23.500000000000199</v>
      </c>
      <c r="B485">
        <f t="shared" si="45"/>
        <v>26.476155526447407</v>
      </c>
      <c r="C485">
        <f t="shared" si="46"/>
        <v>-150.76519432794018</v>
      </c>
      <c r="D485">
        <f t="shared" si="47"/>
        <v>153.07230524233375</v>
      </c>
      <c r="E485">
        <f t="shared" si="49"/>
        <v>375.42065121961076</v>
      </c>
      <c r="F485">
        <f t="shared" si="50"/>
        <v>-1332.1187023300065</v>
      </c>
    </row>
    <row r="486" spans="1:6" x14ac:dyDescent="0.2">
      <c r="A486">
        <f t="shared" si="48"/>
        <v>23.5500000000002</v>
      </c>
      <c r="B486">
        <f t="shared" si="45"/>
        <v>26.442452801869251</v>
      </c>
      <c r="C486">
        <f t="shared" si="46"/>
        <v>-151.06377832958722</v>
      </c>
      <c r="D486">
        <f t="shared" si="47"/>
        <v>153.36058304984937</v>
      </c>
      <c r="E486">
        <f t="shared" si="49"/>
        <v>375.42065121961076</v>
      </c>
      <c r="F486">
        <f t="shared" si="50"/>
        <v>-1339.6644266464448</v>
      </c>
    </row>
    <row r="487" spans="1:6" x14ac:dyDescent="0.2">
      <c r="A487">
        <f t="shared" si="48"/>
        <v>23.6000000000002</v>
      </c>
      <c r="B487">
        <f t="shared" si="45"/>
        <v>26.408729588223739</v>
      </c>
      <c r="C487">
        <f t="shared" si="46"/>
        <v>-151.3616201027246</v>
      </c>
      <c r="D487">
        <f t="shared" si="47"/>
        <v>153.64817291001364</v>
      </c>
      <c r="E487">
        <f t="shared" si="49"/>
        <v>375.42065121961076</v>
      </c>
      <c r="F487">
        <f t="shared" si="50"/>
        <v>-1347.2250616072527</v>
      </c>
    </row>
    <row r="488" spans="1:6" x14ac:dyDescent="0.2">
      <c r="A488">
        <f t="shared" si="48"/>
        <v>23.650000000000201</v>
      </c>
      <c r="B488">
        <f t="shared" si="45"/>
        <v>26.374986224365728</v>
      </c>
      <c r="C488">
        <f t="shared" si="46"/>
        <v>-151.65872003006294</v>
      </c>
      <c r="D488">
        <f t="shared" si="47"/>
        <v>153.93507481887451</v>
      </c>
      <c r="E488">
        <f t="shared" si="49"/>
        <v>375.42065121961076</v>
      </c>
      <c r="F488">
        <f t="shared" si="50"/>
        <v>-1354.8005701105724</v>
      </c>
    </row>
    <row r="489" spans="1:6" x14ac:dyDescent="0.2">
      <c r="A489">
        <f t="shared" si="48"/>
        <v>23.700000000000202</v>
      </c>
      <c r="B489">
        <f t="shared" si="45"/>
        <v>26.341223048285382</v>
      </c>
      <c r="C489">
        <f t="shared" si="46"/>
        <v>-151.95507850426512</v>
      </c>
      <c r="D489">
        <f t="shared" si="47"/>
        <v>154.22128878633097</v>
      </c>
      <c r="E489">
        <f t="shared" si="49"/>
        <v>375.42065121961076</v>
      </c>
      <c r="F489">
        <f t="shared" si="50"/>
        <v>-1362.3909150739305</v>
      </c>
    </row>
    <row r="490" spans="1:6" x14ac:dyDescent="0.2">
      <c r="A490">
        <f t="shared" si="48"/>
        <v>23.750000000000203</v>
      </c>
      <c r="B490">
        <f t="shared" si="45"/>
        <v>26.307440397102315</v>
      </c>
      <c r="C490">
        <f t="shared" si="46"/>
        <v>-152.25069592788682</v>
      </c>
      <c r="D490">
        <f t="shared" si="47"/>
        <v>154.5068148360225</v>
      </c>
      <c r="E490">
        <f t="shared" si="49"/>
        <v>375.42065121961076</v>
      </c>
      <c r="F490">
        <f t="shared" si="50"/>
        <v>-1369.9960594347342</v>
      </c>
    </row>
    <row r="491" spans="1:6" x14ac:dyDescent="0.2">
      <c r="A491">
        <f t="shared" si="48"/>
        <v>23.800000000000203</v>
      </c>
      <c r="B491">
        <f t="shared" si="45"/>
        <v>26.273638607059816</v>
      </c>
      <c r="C491">
        <f t="shared" si="46"/>
        <v>-152.54557271331726</v>
      </c>
      <c r="D491">
        <f t="shared" si="47"/>
        <v>154.79165300521973</v>
      </c>
      <c r="E491">
        <f t="shared" si="49"/>
        <v>375.42065121961076</v>
      </c>
      <c r="F491">
        <f t="shared" si="50"/>
        <v>-1377.6159661507643</v>
      </c>
    </row>
    <row r="492" spans="1:6" x14ac:dyDescent="0.2">
      <c r="A492">
        <f t="shared" si="48"/>
        <v>23.850000000000204</v>
      </c>
      <c r="B492">
        <f t="shared" si="45"/>
        <v>26.239818013519145</v>
      </c>
      <c r="C492">
        <f t="shared" si="46"/>
        <v>-152.83970928271958</v>
      </c>
      <c r="D492">
        <f t="shared" si="47"/>
        <v>155.07580334471538</v>
      </c>
      <c r="E492">
        <f t="shared" si="49"/>
        <v>375.42065121961076</v>
      </c>
      <c r="F492">
        <f t="shared" si="50"/>
        <v>-1385.2505982006653</v>
      </c>
    </row>
    <row r="493" spans="1:6" x14ac:dyDescent="0.2">
      <c r="A493">
        <f t="shared" si="48"/>
        <v>23.900000000000205</v>
      </c>
      <c r="B493">
        <f t="shared" ref="B493:B500" si="51">+B492 - b*B492*D492*delta_t</f>
        <v>26.20597895095392</v>
      </c>
      <c r="C493">
        <f t="shared" ref="C493:C500" si="52">C492-g*delta_t - b*C492*D492*delta_t</f>
        <v>-153.13310606797151</v>
      </c>
      <c r="D493">
        <f t="shared" ref="D493:D500" si="53">SQRT(B493*B493+C493*C493)</f>
        <v>155.35926591871646</v>
      </c>
      <c r="E493">
        <f t="shared" si="49"/>
        <v>375.42065121961076</v>
      </c>
      <c r="F493">
        <f t="shared" si="50"/>
        <v>-1392.8999185844325</v>
      </c>
    </row>
    <row r="494" spans="1:6" x14ac:dyDescent="0.2">
      <c r="A494">
        <f t="shared" si="48"/>
        <v>23.950000000000205</v>
      </c>
      <c r="B494">
        <f t="shared" si="51"/>
        <v>26.172121752944573</v>
      </c>
      <c r="C494">
        <f t="shared" si="52"/>
        <v>-153.42576351060578</v>
      </c>
      <c r="D494">
        <f t="shared" si="53"/>
        <v>155.64204080473658</v>
      </c>
      <c r="E494">
        <f t="shared" si="49"/>
        <v>375.42065121961076</v>
      </c>
      <c r="F494">
        <f t="shared" si="50"/>
        <v>-1400.5638903238969</v>
      </c>
    </row>
    <row r="495" spans="1:6" x14ac:dyDescent="0.2">
      <c r="A495">
        <f t="shared" si="48"/>
        <v>24.000000000000206</v>
      </c>
      <c r="B495">
        <f t="shared" si="51"/>
        <v>26.1382467521729</v>
      </c>
      <c r="C495">
        <f t="shared" si="52"/>
        <v>-153.71768206175051</v>
      </c>
      <c r="D495">
        <f t="shared" si="53"/>
        <v>155.9241280934894</v>
      </c>
      <c r="E495">
        <f t="shared" si="49"/>
        <v>375.42065121961076</v>
      </c>
      <c r="F495">
        <f t="shared" si="50"/>
        <v>-1408.2424764632058</v>
      </c>
    </row>
    <row r="496" spans="1:6" x14ac:dyDescent="0.2">
      <c r="A496">
        <f t="shared" si="48"/>
        <v>24.050000000000207</v>
      </c>
      <c r="B496">
        <f t="shared" si="51"/>
        <v>26.104354280416668</v>
      </c>
      <c r="C496">
        <f t="shared" si="52"/>
        <v>-154.00886218206966</v>
      </c>
      <c r="D496">
        <f t="shared" si="53"/>
        <v>156.2055278887826</v>
      </c>
      <c r="E496">
        <f t="shared" si="49"/>
        <v>375.42065121961076</v>
      </c>
      <c r="F496">
        <f t="shared" si="50"/>
        <v>-1415.9356400693014</v>
      </c>
    </row>
    <row r="497" spans="1:6" x14ac:dyDescent="0.2">
      <c r="A497">
        <f t="shared" si="48"/>
        <v>24.100000000000207</v>
      </c>
      <c r="B497">
        <f t="shared" si="51"/>
        <v>26.070444668544326</v>
      </c>
      <c r="C497">
        <f t="shared" si="52"/>
        <v>-154.29930434170342</v>
      </c>
      <c r="D497">
        <f t="shared" si="53"/>
        <v>156.48624030741249</v>
      </c>
      <c r="E497">
        <f t="shared" si="49"/>
        <v>375.42065121961076</v>
      </c>
      <c r="F497">
        <f t="shared" si="50"/>
        <v>-1423.6433442323957</v>
      </c>
    </row>
    <row r="498" spans="1:6" x14ac:dyDescent="0.2">
      <c r="A498">
        <f t="shared" si="48"/>
        <v>24.150000000000208</v>
      </c>
      <c r="B498">
        <f t="shared" si="51"/>
        <v>26.036518246509768</v>
      </c>
      <c r="C498">
        <f t="shared" si="52"/>
        <v>-154.58900902020852</v>
      </c>
      <c r="D498">
        <f t="shared" si="53"/>
        <v>156.76626547905946</v>
      </c>
      <c r="E498">
        <f t="shared" si="49"/>
        <v>375.42065121961076</v>
      </c>
      <c r="F498">
        <f t="shared" si="50"/>
        <v>-1431.3655520664436</v>
      </c>
    </row>
    <row r="499" spans="1:6" x14ac:dyDescent="0.2">
      <c r="A499">
        <f>A498+delta_t</f>
        <v>24.200000000000209</v>
      </c>
      <c r="B499">
        <f t="shared" si="51"/>
        <v>26.0025753433472</v>
      </c>
      <c r="C499">
        <f t="shared" si="52"/>
        <v>-154.87797670649857</v>
      </c>
      <c r="D499">
        <f t="shared" si="53"/>
        <v>157.04560354618386</v>
      </c>
      <c r="E499">
        <f t="shared" si="49"/>
        <v>375.42065121961076</v>
      </c>
      <c r="F499">
        <f t="shared" si="50"/>
        <v>-1439.1022267096112</v>
      </c>
    </row>
    <row r="500" spans="1:6" x14ac:dyDescent="0.2">
      <c r="A500">
        <f>A499+delta_t</f>
        <v>24.25000000000021</v>
      </c>
      <c r="B500">
        <f t="shared" si="51"/>
        <v>25.968616287166054</v>
      </c>
      <c r="C500">
        <f t="shared" si="52"/>
        <v>-155.16620789878434</v>
      </c>
      <c r="D500">
        <f t="shared" si="53"/>
        <v>157.32425466392277</v>
      </c>
      <c r="E500">
        <f t="shared" si="49"/>
        <v>375.42065121961076</v>
      </c>
      <c r="F500">
        <f t="shared" si="50"/>
        <v>-1446.8533313247433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5</xdr:col>
                    <xdr:colOff>219075</xdr:colOff>
                    <xdr:row>3</xdr:row>
                    <xdr:rowOff>9525</xdr:rowOff>
                  </from>
                  <to>
                    <xdr:col>5</xdr:col>
                    <xdr:colOff>381000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Scroll Bar 12">
              <controlPr defaultSize="0" autoPict="0">
                <anchor moveWithCells="1">
                  <from>
                    <xdr:col>6</xdr:col>
                    <xdr:colOff>238125</xdr:colOff>
                    <xdr:row>3</xdr:row>
                    <xdr:rowOff>9525</xdr:rowOff>
                  </from>
                  <to>
                    <xdr:col>6</xdr:col>
                    <xdr:colOff>390525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M720</vt:lpstr>
      <vt:lpstr>Sheet2</vt:lpstr>
      <vt:lpstr>Sheet3</vt:lpstr>
      <vt:lpstr>b</vt:lpstr>
      <vt:lpstr>delta_t</vt:lpstr>
      <vt:lpstr>g</vt:lpstr>
      <vt:lpstr>theta</vt:lpstr>
      <vt:lpstr>v</vt:lpstr>
      <vt:lpstr>v_x_init</vt:lpstr>
      <vt:lpstr>v_y_init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Fowler</dc:creator>
  <cp:lastModifiedBy>Byrne, Gregory L CIV USA</cp:lastModifiedBy>
  <dcterms:created xsi:type="dcterms:W3CDTF">1998-07-18T14:54:10Z</dcterms:created>
  <dcterms:modified xsi:type="dcterms:W3CDTF">2016-09-30T19:22:40Z</dcterms:modified>
</cp:coreProperties>
</file>