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MONTHLY EXPENSE INPUT" sheetId="3" r:id="rId1"/>
    <sheet name="ITEM TEMPLATE" sheetId="2" r:id="rId2"/>
    <sheet name="MONTHLY PREVIEW" sheetId="1" r:id="rId3"/>
  </sheets>
  <calcPr calcId="144525"/>
</workbook>
</file>

<file path=xl/comments1.xml><?xml version="1.0" encoding="utf-8"?>
<comments xmlns="http://schemas.openxmlformats.org/spreadsheetml/2006/main">
  <authors>
    <author>Ayalogu Byron</author>
  </authors>
  <commentList>
    <comment ref="E1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Staff hospital bill</t>
        </r>
      </text>
    </comment>
    <comment ref="B4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breads,
snack,
rice ,
beans.
</t>
        </r>
      </text>
    </comment>
    <comment ref="C4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light bill</t>
        </r>
      </text>
    </comment>
    <comment ref="D4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airtime
</t>
        </r>
      </text>
    </comment>
    <comment ref="G4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scalp shampoo,
baking soda,
ampit roll on
</t>
        </r>
      </text>
    </comment>
    <comment ref="B5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snack,
A bag of water
</t>
        </r>
      </text>
    </comment>
    <comment ref="B6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meat,
soup 
fuu,fuu</t>
        </r>
      </text>
    </comment>
    <comment ref="D6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airtime
</t>
        </r>
      </text>
    </comment>
    <comment ref="B7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nuts &amp; dates:5 pairs</t>
        </r>
      </text>
    </comment>
    <comment ref="B8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</t>
        </r>
      </text>
    </comment>
    <comment ref="D8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data</t>
        </r>
      </text>
    </comment>
    <comment ref="B9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fuu fuu,
plantain,
crayfish,
pepper,
fish.
bread</t>
        </r>
      </text>
    </comment>
    <comment ref="G9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washing soap,
detergent</t>
        </r>
      </text>
    </comment>
    <comment ref="D10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airtime</t>
        </r>
      </text>
    </comment>
    <comment ref="D11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airtime</t>
        </r>
      </text>
    </comment>
    <comment ref="B12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snacks</t>
        </r>
      </text>
    </comment>
    <comment ref="E17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drinks
bread
tea
girl cloths
ujah
drinks,
lodge.
print front end road map
chidi’s wedding prep</t>
        </r>
      </text>
    </comment>
    <comment ref="C20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light bill</t>
        </r>
      </text>
    </comment>
    <comment ref="D20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airtime</t>
        </r>
      </text>
    </comment>
    <comment ref="B21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pante rice
pante beans
crayfish
caanda
fish
seasonings
onions
</t>
        </r>
      </text>
    </comment>
    <comment ref="B22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</t>
        </r>
      </text>
    </comment>
    <comment ref="G22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body spray</t>
        </r>
      </text>
    </comment>
    <comment ref="B24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palm oil
garri
nuts &amp; dates
water</t>
        </r>
      </text>
    </comment>
    <comment ref="B25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mineral</t>
        </r>
      </text>
    </comment>
    <comment ref="C25" authorId="0">
      <text>
        <r>
          <rPr>
            <sz val="9"/>
            <rFont val="Times New Roman"/>
            <charset val="0"/>
          </rPr>
          <t>library weekly fee</t>
        </r>
      </text>
    </comment>
    <comment ref="B26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bread 
snack</t>
        </r>
      </text>
    </comment>
    <comment ref="B29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water,
snacks</t>
        </r>
      </text>
    </comment>
    <comment ref="D29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data,
airtime</t>
        </r>
      </text>
    </comment>
    <comment ref="G29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washing soap
bathing soap
detergents</t>
        </r>
      </text>
    </comment>
    <comment ref="B30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fufu</t>
        </r>
      </text>
    </comment>
    <comment ref="F30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netflix</t>
        </r>
      </text>
    </comment>
    <comment ref="B31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</t>
        </r>
      </text>
    </comment>
    <comment ref="D31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airtime</t>
        </r>
      </text>
    </comment>
    <comment ref="B33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snack,
water.</t>
        </r>
      </text>
    </comment>
    <comment ref="B34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</t>
        </r>
      </text>
    </comment>
    <comment ref="B36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soup,
snacks</t>
        </r>
      </text>
    </comment>
    <comment ref="B37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</t>
        </r>
      </text>
    </comment>
    <comment ref="B38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
beverages
nuts
</t>
        </r>
      </text>
    </comment>
    <comment ref="C38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library weekly fee</t>
        </r>
      </text>
    </comment>
    <comment ref="C39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light meter repair</t>
        </r>
      </text>
    </comment>
    <comment ref="G39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bath water</t>
        </r>
      </text>
    </comment>
    <comment ref="B40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
water</t>
        </r>
      </text>
    </comment>
    <comment ref="B41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snacks</t>
        </r>
      </text>
    </comment>
    <comment ref="C41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light bill</t>
        </r>
      </text>
    </comment>
    <comment ref="B42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beverages,
bread</t>
        </r>
      </text>
    </comment>
    <comment ref="B43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snacks</t>
        </r>
      </text>
    </comment>
    <comment ref="B45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kola nuts</t>
        </r>
      </text>
    </comment>
    <comment ref="B46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bread,
snacks,
nuts.</t>
        </r>
      </text>
    </comment>
    <comment ref="D47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airtime</t>
        </r>
      </text>
    </comment>
    <comment ref="B48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indomie</t>
        </r>
      </text>
    </comment>
    <comment ref="B49" authorId="0">
      <text>
        <r>
          <rPr>
            <b/>
            <sz val="9"/>
            <rFont val="Times New Roman"/>
            <charset val="0"/>
          </rPr>
          <t>Ayalogu Byron:</t>
        </r>
        <r>
          <rPr>
            <sz val="9"/>
            <rFont val="Times New Roman"/>
            <charset val="0"/>
          </rPr>
          <t xml:space="preserve">
bread</t>
        </r>
      </text>
    </comment>
  </commentList>
</comments>
</file>

<file path=xl/sharedStrings.xml><?xml version="1.0" encoding="utf-8"?>
<sst xmlns="http://schemas.openxmlformats.org/spreadsheetml/2006/main" count="165" uniqueCount="102">
  <si>
    <r>
      <rPr>
        <b/>
        <sz val="11"/>
        <color theme="1"/>
        <rFont val="Calibri"/>
        <charset val="134"/>
        <scheme val="minor"/>
      </rPr>
      <t xml:space="preserve">EXTRA </t>
    </r>
    <r>
      <rPr>
        <i/>
        <sz val="6"/>
        <color theme="1"/>
        <rFont val="Calibri"/>
        <charset val="134"/>
        <scheme val="minor"/>
      </rPr>
      <t>CUMMULATIVE</t>
    </r>
    <r>
      <rPr>
        <i/>
        <sz val="11"/>
        <color theme="1"/>
        <rFont val="Calibri"/>
        <charset val="134"/>
        <scheme val="minor"/>
      </rPr>
      <t>.</t>
    </r>
  </si>
  <si>
    <r>
      <rPr>
        <b/>
        <sz val="11"/>
        <color theme="1"/>
        <rFont val="Calibri"/>
        <charset val="134"/>
        <scheme val="minor"/>
      </rPr>
      <t>AUGUST</t>
    </r>
    <r>
      <rPr>
        <b/>
        <i/>
        <sz val="11"/>
        <color theme="1"/>
        <rFont val="Calibri"/>
        <charset val="134"/>
        <scheme val="minor"/>
      </rPr>
      <t xml:space="preserve"> EXPENSES</t>
    </r>
  </si>
  <si>
    <t>Total Utility.</t>
  </si>
  <si>
    <t>DATE:</t>
  </si>
  <si>
    <t>FOOD&amp;WATER</t>
  </si>
  <si>
    <t>LIB &amp; LIGHT</t>
  </si>
  <si>
    <t>DATA&amp;AIRTIME</t>
  </si>
  <si>
    <t>MOBILITY</t>
  </si>
  <si>
    <t>SPOTIFY&amp;NETFLIX</t>
  </si>
  <si>
    <t>BODY USE</t>
  </si>
  <si>
    <t>mon-22</t>
  </si>
  <si>
    <t>tues-23</t>
  </si>
  <si>
    <t>wed-24</t>
  </si>
  <si>
    <t>thur-25</t>
  </si>
  <si>
    <t>fri-26</t>
  </si>
  <si>
    <t>sat-27</t>
  </si>
  <si>
    <t>sun-28</t>
  </si>
  <si>
    <t>mon-29</t>
  </si>
  <si>
    <t>tues-30</t>
  </si>
  <si>
    <t>wed-31</t>
  </si>
  <si>
    <t>SUM</t>
  </si>
  <si>
    <t>&lt;=&gt;&gt;</t>
  </si>
  <si>
    <t>SEPTEMBER EXPENSES</t>
  </si>
  <si>
    <t>CURRENT BUDGET TEMPLATE</t>
  </si>
  <si>
    <t>FOOD &amp; WATER TEMPLATE</t>
  </si>
  <si>
    <t>AUGUST</t>
  </si>
  <si>
    <t>NGN</t>
  </si>
  <si>
    <t>LIBRARY &amp; LIGHT</t>
  </si>
  <si>
    <t>NGN.</t>
  </si>
  <si>
    <t>Gas Refill.</t>
  </si>
  <si>
    <t>&lt;-&gt;&gt;&gt;</t>
  </si>
  <si>
    <t>No:</t>
  </si>
  <si>
    <t>Food Items;</t>
  </si>
  <si>
    <t>Unit(NGN)</t>
  </si>
  <si>
    <t>Quantity(no's),(panter),(loaf)</t>
  </si>
  <si>
    <t>Amount(NGN)</t>
  </si>
  <si>
    <t>MONTH:</t>
  </si>
  <si>
    <t>DURATION:</t>
  </si>
  <si>
    <t>CHARGE:</t>
  </si>
  <si>
    <t>AMOUNT(NGN)</t>
  </si>
  <si>
    <t>a</t>
  </si>
  <si>
    <t>Yam/garri</t>
  </si>
  <si>
    <t>b</t>
  </si>
  <si>
    <t>Potatoes</t>
  </si>
  <si>
    <t>c</t>
  </si>
  <si>
    <t>Plantains</t>
  </si>
  <si>
    <t>DATA &amp; AIRTIME</t>
  </si>
  <si>
    <t>d</t>
  </si>
  <si>
    <t>Rice</t>
  </si>
  <si>
    <t>e</t>
  </si>
  <si>
    <t>Beans</t>
  </si>
  <si>
    <t>f</t>
  </si>
  <si>
    <t>Corn</t>
  </si>
  <si>
    <t>DATA CHARGE</t>
  </si>
  <si>
    <t>AIRTIME CHARGE</t>
  </si>
  <si>
    <t>g</t>
  </si>
  <si>
    <t>Bread</t>
  </si>
  <si>
    <t>h</t>
  </si>
  <si>
    <t>Nuts</t>
  </si>
  <si>
    <t>.</t>
  </si>
  <si>
    <t>T-nut wet</t>
  </si>
  <si>
    <t>T-nut dry</t>
  </si>
  <si>
    <t>dates</t>
  </si>
  <si>
    <t>coconut</t>
  </si>
  <si>
    <t>DAILY/WEEK</t>
  </si>
  <si>
    <t>TRANS FEE</t>
  </si>
  <si>
    <t>&lt;-&gt;&gt;</t>
  </si>
  <si>
    <t>i</t>
  </si>
  <si>
    <t>Oil&amp;Seasonings</t>
  </si>
  <si>
    <t>oil</t>
  </si>
  <si>
    <t>SPOTIFY &amp; NETFILX</t>
  </si>
  <si>
    <t>maggi</t>
  </si>
  <si>
    <t>fish</t>
  </si>
  <si>
    <t>onions</t>
  </si>
  <si>
    <t>CHARGE</t>
  </si>
  <si>
    <t>ginger/gar</t>
  </si>
  <si>
    <t>pepper</t>
  </si>
  <si>
    <t>crayfish</t>
  </si>
  <si>
    <t>salt</t>
  </si>
  <si>
    <t>j</t>
  </si>
  <si>
    <t>Water</t>
  </si>
  <si>
    <t>TOTAL:</t>
  </si>
  <si>
    <t>K</t>
  </si>
  <si>
    <t>TOTAL UTILITY BUDGET</t>
  </si>
  <si>
    <t>Item No:</t>
  </si>
  <si>
    <t>ITEMS:</t>
  </si>
  <si>
    <t>SEPTEMBER</t>
  </si>
  <si>
    <t>OCTOBER</t>
  </si>
  <si>
    <t>NOVEMBER</t>
  </si>
  <si>
    <t>DECEMBER</t>
  </si>
  <si>
    <t>Expenses</t>
  </si>
  <si>
    <t>Budget</t>
  </si>
  <si>
    <t>Gain/(Loss)</t>
  </si>
  <si>
    <t>A</t>
  </si>
  <si>
    <t>B</t>
  </si>
  <si>
    <t>C</t>
  </si>
  <si>
    <t>D</t>
  </si>
  <si>
    <t>E</t>
  </si>
  <si>
    <t>F</t>
  </si>
  <si>
    <t>G</t>
  </si>
  <si>
    <t>EXTRA</t>
  </si>
  <si>
    <t>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</si>
</sst>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51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name val="Calibri"/>
      <charset val="0"/>
      <scheme val="minor"/>
    </font>
    <font>
      <sz val="11"/>
      <color theme="9"/>
      <name val="Calibri"/>
      <charset val="0"/>
      <scheme val="minor"/>
    </font>
    <font>
      <sz val="11"/>
      <color theme="1" tint="0.15"/>
      <name val="Calibri"/>
      <charset val="0"/>
      <scheme val="minor"/>
    </font>
    <font>
      <sz val="11"/>
      <color theme="4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5"/>
      <name val="Calibri"/>
      <charset val="0"/>
      <scheme val="minor"/>
    </font>
    <font>
      <sz val="11"/>
      <color rgb="FFC00000"/>
      <name val="Calibri"/>
      <charset val="0"/>
      <scheme val="minor"/>
    </font>
    <font>
      <sz val="11"/>
      <color rgb="FF7030A0"/>
      <name val="Calibri"/>
      <charset val="0"/>
      <scheme val="minor"/>
    </font>
    <font>
      <i/>
      <sz val="11"/>
      <color theme="1"/>
      <name val="Calibri"/>
      <charset val="134"/>
      <scheme val="minor"/>
    </font>
    <font>
      <b/>
      <sz val="11"/>
      <color theme="0" tint="-0.15"/>
      <name val="Calibri"/>
      <charset val="134"/>
      <scheme val="minor"/>
    </font>
    <font>
      <b/>
      <sz val="12"/>
      <color theme="0" tint="-0.15"/>
      <name val="Calibri"/>
      <charset val="0"/>
      <scheme val="minor"/>
    </font>
    <font>
      <b/>
      <sz val="11"/>
      <name val="Calibri"/>
      <charset val="134"/>
      <scheme val="minor"/>
    </font>
    <font>
      <sz val="11"/>
      <color theme="0" tint="-0.5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b/>
      <sz val="11"/>
      <color theme="0" tint="-0.05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5" tint="-0.25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u/>
      <sz val="11"/>
      <color theme="0" tint="-0.15"/>
      <name val="Calibri"/>
      <charset val="134"/>
      <scheme val="minor"/>
    </font>
    <font>
      <b/>
      <sz val="14"/>
      <color theme="0" tint="-0.05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i/>
      <sz val="11"/>
      <color theme="2" tint="-0.75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6"/>
      <color theme="1"/>
      <name val="Calibri"/>
      <charset val="134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BBB7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96363"/>
        <bgColor indexed="64"/>
      </patternFill>
    </fill>
    <fill>
      <patternFill patternType="solid">
        <fgColor rgb="FFE5AD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50909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F50909"/>
      </left>
      <right style="thin">
        <color rgb="FFF50909"/>
      </right>
      <top/>
      <bottom/>
      <diagonal/>
    </border>
    <border>
      <left/>
      <right/>
      <top style="thin">
        <color rgb="FFF50909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rgb="FFFF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6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18" borderId="34" applyNumberFormat="0" applyAlignment="0" applyProtection="0">
      <alignment vertical="center"/>
    </xf>
    <xf numFmtId="0" fontId="41" fillId="0" borderId="29" applyNumberFormat="0" applyFill="0" applyAlignment="0" applyProtection="0">
      <alignment vertical="center"/>
    </xf>
    <xf numFmtId="0" fontId="0" fillId="17" borderId="32" applyNumberFormat="0" applyFont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16" borderId="28" applyNumberFormat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0" fillId="10" borderId="33" applyNumberFormat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1" fillId="10" borderId="28" applyNumberFormat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3" fillId="0" borderId="3" xfId="7" applyFont="1" applyBorder="1">
      <alignment vertical="center"/>
    </xf>
    <xf numFmtId="0" fontId="0" fillId="0" borderId="3" xfId="0" applyBorder="1">
      <alignment vertical="center"/>
    </xf>
    <xf numFmtId="0" fontId="4" fillId="0" borderId="0" xfId="7" applyNumberFormat="1" applyFont="1">
      <alignment vertical="center"/>
    </xf>
    <xf numFmtId="0" fontId="5" fillId="0" borderId="0" xfId="7" applyFont="1">
      <alignment vertical="center"/>
    </xf>
    <xf numFmtId="0" fontId="6" fillId="0" borderId="0" xfId="7" applyFont="1">
      <alignment vertical="center"/>
    </xf>
    <xf numFmtId="0" fontId="7" fillId="0" borderId="0" xfId="7" applyFont="1">
      <alignment vertical="center"/>
    </xf>
    <xf numFmtId="0" fontId="8" fillId="0" borderId="0" xfId="7" applyFont="1">
      <alignment vertical="center"/>
    </xf>
    <xf numFmtId="0" fontId="9" fillId="0" borderId="0" xfId="7" applyFont="1">
      <alignment vertical="center"/>
    </xf>
    <xf numFmtId="0" fontId="10" fillId="0" borderId="0" xfId="7" applyFont="1">
      <alignment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11" fillId="0" borderId="4" xfId="0" applyFont="1" applyBorder="1">
      <alignment vertical="center"/>
    </xf>
    <xf numFmtId="0" fontId="12" fillId="2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13" fillId="2" borderId="7" xfId="7" applyNumberFormat="1" applyFont="1" applyFill="1" applyBorder="1">
      <alignment vertical="center"/>
    </xf>
    <xf numFmtId="0" fontId="14" fillId="3" borderId="3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0" fillId="0" borderId="9" xfId="0" applyBorder="1">
      <alignment vertical="center"/>
    </xf>
    <xf numFmtId="0" fontId="2" fillId="0" borderId="1" xfId="0" applyFont="1" applyBorder="1">
      <alignment vertical="center"/>
    </xf>
    <xf numFmtId="0" fontId="15" fillId="0" borderId="0" xfId="0" applyFont="1">
      <alignment vertical="center"/>
    </xf>
    <xf numFmtId="0" fontId="11" fillId="0" borderId="0" xfId="0" applyFont="1" applyBorder="1">
      <alignment vertical="center"/>
    </xf>
    <xf numFmtId="0" fontId="2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2" fillId="0" borderId="0" xfId="0" applyFont="1" applyBorder="1">
      <alignment vertical="center"/>
    </xf>
    <xf numFmtId="0" fontId="1" fillId="3" borderId="0" xfId="0" applyFont="1" applyFill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2" borderId="0" xfId="0" applyFont="1" applyFill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9" fillId="0" borderId="0" xfId="0" applyFont="1">
      <alignment vertical="center"/>
    </xf>
    <xf numFmtId="0" fontId="20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5" applyNumberFormat="1">
      <alignment vertical="center"/>
    </xf>
    <xf numFmtId="0" fontId="2" fillId="0" borderId="16" xfId="0" applyFont="1" applyBorder="1">
      <alignment vertical="center"/>
    </xf>
    <xf numFmtId="0" fontId="0" fillId="0" borderId="17" xfId="0" applyBorder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11" fillId="0" borderId="0" xfId="0" applyFont="1" applyAlignment="1">
      <alignment horizontal="left" vertical="center" indent="2"/>
    </xf>
    <xf numFmtId="0" fontId="0" fillId="0" borderId="0" xfId="0" applyBorder="1" applyAlignment="1">
      <alignment horizontal="left" vertical="center" indent="2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3" xfId="0" applyBorder="1">
      <alignment vertical="center"/>
    </xf>
    <xf numFmtId="0" fontId="0" fillId="0" borderId="0" xfId="0" applyAlignment="1">
      <alignment horizontal="left" vertical="center" indent="2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5" fillId="0" borderId="0" xfId="0" applyFont="1">
      <alignment vertical="center"/>
    </xf>
    <xf numFmtId="0" fontId="26" fillId="2" borderId="12" xfId="0" applyFont="1" applyFill="1" applyBorder="1">
      <alignment vertical="center"/>
    </xf>
    <xf numFmtId="0" fontId="17" fillId="2" borderId="1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2" fillId="5" borderId="21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6" borderId="21" xfId="0" applyFont="1" applyFill="1" applyBorder="1">
      <alignment vertical="center"/>
    </xf>
    <xf numFmtId="0" fontId="2" fillId="7" borderId="21" xfId="0" applyFont="1" applyFill="1" applyBorder="1">
      <alignment vertical="center"/>
    </xf>
    <xf numFmtId="0" fontId="2" fillId="8" borderId="21" xfId="0" applyFont="1" applyFill="1" applyBorder="1">
      <alignment vertical="center"/>
    </xf>
    <xf numFmtId="0" fontId="2" fillId="9" borderId="21" xfId="0" applyFont="1" applyFill="1" applyBorder="1">
      <alignment vertical="center"/>
    </xf>
    <xf numFmtId="0" fontId="27" fillId="2" borderId="1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2" fillId="2" borderId="12" xfId="0" applyFont="1" applyFill="1" applyBorder="1">
      <alignment vertical="center"/>
    </xf>
    <xf numFmtId="0" fontId="0" fillId="0" borderId="15" xfId="0" applyBorder="1" applyAlignment="1">
      <alignment horizontal="center" vertical="center"/>
    </xf>
    <xf numFmtId="0" fontId="4" fillId="0" borderId="23" xfId="7" applyNumberFormat="1" applyFont="1" applyBorder="1">
      <alignment vertical="center"/>
    </xf>
    <xf numFmtId="0" fontId="6" fillId="0" borderId="24" xfId="7" applyFont="1" applyBorder="1">
      <alignment vertical="center"/>
    </xf>
    <xf numFmtId="0" fontId="7" fillId="0" borderId="24" xfId="7" applyFont="1" applyBorder="1">
      <alignment vertical="center"/>
    </xf>
    <xf numFmtId="0" fontId="8" fillId="0" borderId="24" xfId="7" applyFont="1" applyBorder="1">
      <alignment vertical="center"/>
    </xf>
    <xf numFmtId="0" fontId="9" fillId="0" borderId="24" xfId="7" applyFont="1" applyBorder="1">
      <alignment vertical="center"/>
    </xf>
    <xf numFmtId="0" fontId="10" fillId="0" borderId="25" xfId="7" applyFont="1" applyBorder="1">
      <alignment vertical="center"/>
    </xf>
    <xf numFmtId="0" fontId="28" fillId="0" borderId="3" xfId="0" applyFont="1" applyBorder="1" applyAlignment="1">
      <alignment horizontal="center" vertical="center"/>
    </xf>
    <xf numFmtId="0" fontId="0" fillId="0" borderId="26" xfId="0" applyBorder="1">
      <alignment vertical="center"/>
    </xf>
    <xf numFmtId="0" fontId="29" fillId="3" borderId="26" xfId="7" applyFont="1" applyFill="1" applyBorder="1">
      <alignment vertical="center"/>
    </xf>
    <xf numFmtId="0" fontId="1" fillId="0" borderId="22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50909"/>
      <color rgb="00FF8983"/>
      <color rgb="00FFBBB7"/>
      <color rgb="00F96363"/>
      <color rgb="00E5AD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abSelected="1" view="pageLayout" zoomScale="120" zoomScaleNormal="100" workbookViewId="0">
      <selection activeCell="E58" sqref="E58"/>
    </sheetView>
  </sheetViews>
  <sheetFormatPr defaultColWidth="9.14285714285714" defaultRowHeight="15"/>
  <cols>
    <col min="1" max="1" width="7.04761904761905" style="74" customWidth="1"/>
    <col min="2" max="2" width="13.1619047619048" customWidth="1"/>
    <col min="3" max="3" width="11.4285714285714" customWidth="1"/>
    <col min="4" max="4" width="13.9619047619048" customWidth="1"/>
    <col min="5" max="5" width="9.30476190476191" customWidth="1"/>
    <col min="6" max="6" width="15.2857142857143" customWidth="1"/>
    <col min="7" max="7" width="9.43809523809524" customWidth="1"/>
    <col min="8" max="8" width="12.0952380952381" style="1" customWidth="1"/>
  </cols>
  <sheetData>
    <row r="1" ht="15.75" spans="1:5">
      <c r="A1" s="75">
        <v>2022</v>
      </c>
      <c r="C1" s="74"/>
      <c r="D1" s="76" t="s">
        <v>0</v>
      </c>
      <c r="E1" s="48">
        <v>37000</v>
      </c>
    </row>
    <row r="2" ht="15.75" spans="1:8">
      <c r="A2" s="77" t="s">
        <v>1</v>
      </c>
      <c r="B2" s="78"/>
      <c r="C2" s="79"/>
      <c r="H2" s="80" t="s">
        <v>2</v>
      </c>
    </row>
    <row r="3" ht="15.75" spans="1:7">
      <c r="A3" s="81" t="s">
        <v>3</v>
      </c>
      <c r="B3" s="82" t="s">
        <v>4</v>
      </c>
      <c r="C3" s="83" t="s">
        <v>5</v>
      </c>
      <c r="D3" s="84" t="s">
        <v>6</v>
      </c>
      <c r="E3" s="85" t="s">
        <v>7</v>
      </c>
      <c r="F3" s="86" t="s">
        <v>8</v>
      </c>
      <c r="G3" s="87" t="s">
        <v>9</v>
      </c>
    </row>
    <row r="4" spans="1:8">
      <c r="A4" s="74" t="s">
        <v>10</v>
      </c>
      <c r="B4" s="2">
        <v>3550</v>
      </c>
      <c r="C4">
        <v>3100</v>
      </c>
      <c r="D4">
        <v>500</v>
      </c>
      <c r="E4">
        <v>200</v>
      </c>
      <c r="G4">
        <v>5300</v>
      </c>
      <c r="H4" s="1">
        <f t="shared" ref="H4:H13" si="0">SUM(B4,C4,D4,E4,F4,G4)</f>
        <v>12650</v>
      </c>
    </row>
    <row r="5" spans="1:8">
      <c r="A5" s="74" t="s">
        <v>11</v>
      </c>
      <c r="B5">
        <v>300</v>
      </c>
      <c r="D5" s="2"/>
      <c r="E5" s="2">
        <v>200</v>
      </c>
      <c r="H5" s="1">
        <f t="shared" si="0"/>
        <v>500</v>
      </c>
    </row>
    <row r="6" spans="1:8">
      <c r="A6" s="74" t="s">
        <v>12</v>
      </c>
      <c r="B6">
        <v>2350</v>
      </c>
      <c r="D6" s="2">
        <v>200</v>
      </c>
      <c r="E6" s="2"/>
      <c r="H6" s="1">
        <f t="shared" si="0"/>
        <v>2550</v>
      </c>
    </row>
    <row r="7" spans="1:8">
      <c r="A7" s="74" t="s">
        <v>13</v>
      </c>
      <c r="B7">
        <v>500</v>
      </c>
      <c r="D7" s="2"/>
      <c r="E7" s="2"/>
      <c r="H7" s="1">
        <f t="shared" si="0"/>
        <v>500</v>
      </c>
    </row>
    <row r="8" spans="1:8">
      <c r="A8" s="74" t="s">
        <v>14</v>
      </c>
      <c r="B8">
        <v>100</v>
      </c>
      <c r="D8" s="2">
        <v>3000</v>
      </c>
      <c r="E8" s="2">
        <v>200</v>
      </c>
      <c r="H8" s="1">
        <f t="shared" si="0"/>
        <v>3300</v>
      </c>
    </row>
    <row r="9" spans="1:8">
      <c r="A9" s="74" t="s">
        <v>15</v>
      </c>
      <c r="B9">
        <v>1700</v>
      </c>
      <c r="D9" s="2"/>
      <c r="E9" s="2"/>
      <c r="G9">
        <v>400</v>
      </c>
      <c r="H9" s="1">
        <f t="shared" si="0"/>
        <v>2100</v>
      </c>
    </row>
    <row r="10" spans="1:8">
      <c r="A10" s="74" t="s">
        <v>16</v>
      </c>
      <c r="D10" s="2">
        <v>300</v>
      </c>
      <c r="E10" s="2"/>
      <c r="H10" s="1">
        <f t="shared" si="0"/>
        <v>300</v>
      </c>
    </row>
    <row r="11" spans="1:8">
      <c r="A11" s="74" t="s">
        <v>17</v>
      </c>
      <c r="D11" s="2">
        <v>250</v>
      </c>
      <c r="E11" s="2"/>
      <c r="H11" s="1">
        <f t="shared" si="0"/>
        <v>250</v>
      </c>
    </row>
    <row r="12" spans="1:8">
      <c r="A12" s="74" t="s">
        <v>18</v>
      </c>
      <c r="B12">
        <v>100</v>
      </c>
      <c r="E12">
        <v>200</v>
      </c>
      <c r="H12" s="1">
        <f t="shared" si="0"/>
        <v>300</v>
      </c>
    </row>
    <row r="13" spans="1:8">
      <c r="A13" s="74" t="s">
        <v>19</v>
      </c>
      <c r="H13" s="1">
        <f t="shared" si="0"/>
        <v>0</v>
      </c>
    </row>
    <row r="14" spans="1:8">
      <c r="A14" s="88" t="s">
        <v>20</v>
      </c>
      <c r="B14" s="9">
        <f t="shared" ref="B14:G14" si="1">SUM(B4,B5,B6,B7,B8,B9,B10,B11,B12,B13)</f>
        <v>8600</v>
      </c>
      <c r="C14" s="9">
        <f t="shared" si="1"/>
        <v>3100</v>
      </c>
      <c r="D14" s="9">
        <f t="shared" si="1"/>
        <v>4250</v>
      </c>
      <c r="E14" s="9">
        <f t="shared" si="1"/>
        <v>800</v>
      </c>
      <c r="F14" s="9">
        <f t="shared" si="1"/>
        <v>0</v>
      </c>
      <c r="G14" s="54">
        <f t="shared" si="1"/>
        <v>5700</v>
      </c>
      <c r="H14" s="89"/>
    </row>
    <row r="15" spans="7:9">
      <c r="G15" s="74" t="s">
        <v>21</v>
      </c>
      <c r="H15" s="90">
        <f>SUM(H4,H5,H6,H7,H8,H9,H10,H11,H12,H13,E1)</f>
        <v>59450</v>
      </c>
      <c r="I15" s="2"/>
    </row>
    <row r="16" ht="15.75"/>
    <row r="17" ht="15.75" spans="1:5">
      <c r="A17" s="75">
        <v>2022</v>
      </c>
      <c r="D17" s="76" t="s">
        <v>0</v>
      </c>
      <c r="E17" s="48">
        <v>59300</v>
      </c>
    </row>
    <row r="18" ht="15.75" spans="1:8">
      <c r="A18" s="91" t="s">
        <v>22</v>
      </c>
      <c r="B18" s="78"/>
      <c r="C18" s="79"/>
      <c r="H18" s="80" t="s">
        <v>2</v>
      </c>
    </row>
    <row r="19" ht="15.75" spans="1:7">
      <c r="A19" s="81" t="s">
        <v>3</v>
      </c>
      <c r="B19" s="82" t="s">
        <v>4</v>
      </c>
      <c r="C19" s="83" t="s">
        <v>5</v>
      </c>
      <c r="D19" s="84" t="s">
        <v>6</v>
      </c>
      <c r="E19" s="85" t="s">
        <v>7</v>
      </c>
      <c r="F19" s="86" t="s">
        <v>8</v>
      </c>
      <c r="G19" s="87" t="s">
        <v>9</v>
      </c>
    </row>
    <row r="20" spans="1:8">
      <c r="A20" s="74">
        <v>1</v>
      </c>
      <c r="B20" s="2"/>
      <c r="C20">
        <v>1600</v>
      </c>
      <c r="D20">
        <v>300</v>
      </c>
      <c r="H20" s="1">
        <f t="shared" ref="H20:H29" si="2">SUM(B20,C20,D20,E20,F20,G20)</f>
        <v>1900</v>
      </c>
    </row>
    <row r="21" spans="1:8">
      <c r="A21" s="74">
        <v>2</v>
      </c>
      <c r="B21">
        <v>7900</v>
      </c>
      <c r="D21" s="2"/>
      <c r="E21" s="2"/>
      <c r="H21" s="1">
        <f t="shared" si="2"/>
        <v>7900</v>
      </c>
    </row>
    <row r="22" spans="1:8">
      <c r="A22" s="74">
        <v>3</v>
      </c>
      <c r="B22">
        <v>100</v>
      </c>
      <c r="D22" s="2"/>
      <c r="E22" s="2"/>
      <c r="G22">
        <v>1600</v>
      </c>
      <c r="H22" s="1">
        <f t="shared" si="2"/>
        <v>1700</v>
      </c>
    </row>
    <row r="23" spans="1:8">
      <c r="A23" s="74">
        <v>4</v>
      </c>
      <c r="D23" s="2"/>
      <c r="E23" s="2">
        <v>200</v>
      </c>
      <c r="H23" s="1">
        <f t="shared" si="2"/>
        <v>200</v>
      </c>
    </row>
    <row r="24" spans="1:8">
      <c r="A24" s="74">
        <v>5</v>
      </c>
      <c r="B24">
        <v>3650</v>
      </c>
      <c r="D24" s="2"/>
      <c r="E24" s="2">
        <v>200</v>
      </c>
      <c r="H24" s="1">
        <f t="shared" si="2"/>
        <v>3850</v>
      </c>
    </row>
    <row r="25" spans="1:8">
      <c r="A25" s="74">
        <v>6</v>
      </c>
      <c r="B25">
        <v>200</v>
      </c>
      <c r="C25">
        <v>3500</v>
      </c>
      <c r="D25" s="2"/>
      <c r="E25" s="2">
        <v>200</v>
      </c>
      <c r="H25" s="1">
        <f t="shared" si="2"/>
        <v>3900</v>
      </c>
    </row>
    <row r="26" spans="1:8">
      <c r="A26" s="74">
        <v>7</v>
      </c>
      <c r="B26">
        <v>650</v>
      </c>
      <c r="D26" s="2"/>
      <c r="E26" s="2">
        <v>200</v>
      </c>
      <c r="H26" s="1">
        <f t="shared" si="2"/>
        <v>850</v>
      </c>
    </row>
    <row r="27" spans="1:8">
      <c r="A27" s="74">
        <v>8</v>
      </c>
      <c r="D27" s="2"/>
      <c r="E27" s="2">
        <v>200</v>
      </c>
      <c r="H27" s="1">
        <f t="shared" si="2"/>
        <v>200</v>
      </c>
    </row>
    <row r="28" spans="1:8">
      <c r="A28" s="74">
        <v>9</v>
      </c>
      <c r="E28">
        <v>200</v>
      </c>
      <c r="H28" s="1">
        <f t="shared" si="2"/>
        <v>200</v>
      </c>
    </row>
    <row r="29" spans="1:8">
      <c r="A29" s="74">
        <v>10</v>
      </c>
      <c r="B29">
        <v>400</v>
      </c>
      <c r="D29">
        <v>5200</v>
      </c>
      <c r="G29">
        <v>1100</v>
      </c>
      <c r="H29" s="1">
        <f t="shared" si="2"/>
        <v>6700</v>
      </c>
    </row>
    <row r="30" spans="1:8">
      <c r="A30" s="74">
        <v>11</v>
      </c>
      <c r="B30">
        <v>150</v>
      </c>
      <c r="E30">
        <v>200</v>
      </c>
      <c r="F30">
        <v>2900</v>
      </c>
      <c r="H30" s="1">
        <f t="shared" ref="H30:H49" si="3">SUM(B30,C30,D30,E30,F30,G30)</f>
        <v>3250</v>
      </c>
    </row>
    <row r="31" spans="1:8">
      <c r="A31" s="74">
        <v>12</v>
      </c>
      <c r="B31">
        <v>500</v>
      </c>
      <c r="D31">
        <v>200</v>
      </c>
      <c r="E31">
        <v>200</v>
      </c>
      <c r="H31" s="1">
        <f t="shared" si="3"/>
        <v>900</v>
      </c>
    </row>
    <row r="32" spans="1:8">
      <c r="A32" s="74">
        <v>13</v>
      </c>
      <c r="E32">
        <v>350</v>
      </c>
      <c r="H32" s="1">
        <f t="shared" si="3"/>
        <v>350</v>
      </c>
    </row>
    <row r="33" spans="1:8">
      <c r="A33" s="74">
        <v>14</v>
      </c>
      <c r="B33">
        <v>1100</v>
      </c>
      <c r="H33" s="1">
        <f t="shared" si="3"/>
        <v>1100</v>
      </c>
    </row>
    <row r="34" spans="1:8">
      <c r="A34" s="74">
        <v>15</v>
      </c>
      <c r="B34">
        <v>100</v>
      </c>
      <c r="H34" s="1">
        <f t="shared" si="3"/>
        <v>100</v>
      </c>
    </row>
    <row r="35" spans="1:8">
      <c r="A35" s="74">
        <v>16</v>
      </c>
      <c r="H35" s="1">
        <f t="shared" si="3"/>
        <v>0</v>
      </c>
    </row>
    <row r="36" spans="1:8">
      <c r="A36" s="74">
        <v>17</v>
      </c>
      <c r="B36">
        <v>2150</v>
      </c>
      <c r="H36" s="1">
        <f t="shared" si="3"/>
        <v>2150</v>
      </c>
    </row>
    <row r="37" spans="1:8">
      <c r="A37" s="74">
        <v>18</v>
      </c>
      <c r="B37">
        <v>200</v>
      </c>
      <c r="H37" s="1">
        <f t="shared" si="3"/>
        <v>200</v>
      </c>
    </row>
    <row r="38" spans="1:8">
      <c r="A38" s="74">
        <v>19</v>
      </c>
      <c r="B38">
        <v>2560</v>
      </c>
      <c r="C38">
        <v>3500</v>
      </c>
      <c r="E38">
        <v>200</v>
      </c>
      <c r="H38" s="1">
        <f t="shared" si="3"/>
        <v>6260</v>
      </c>
    </row>
    <row r="39" spans="1:8">
      <c r="A39" s="74">
        <v>20</v>
      </c>
      <c r="C39">
        <v>400</v>
      </c>
      <c r="E39">
        <v>200</v>
      </c>
      <c r="G39">
        <v>200</v>
      </c>
      <c r="H39" s="1">
        <f t="shared" si="3"/>
        <v>800</v>
      </c>
    </row>
    <row r="40" spans="1:8">
      <c r="A40" s="74">
        <v>21</v>
      </c>
      <c r="B40">
        <v>140</v>
      </c>
      <c r="E40">
        <v>200</v>
      </c>
      <c r="H40" s="1">
        <f t="shared" si="3"/>
        <v>340</v>
      </c>
    </row>
    <row r="41" spans="1:8">
      <c r="A41" s="74">
        <v>22</v>
      </c>
      <c r="B41">
        <v>170</v>
      </c>
      <c r="C41">
        <v>1600</v>
      </c>
      <c r="E41">
        <v>200</v>
      </c>
      <c r="H41" s="1">
        <f t="shared" si="3"/>
        <v>1970</v>
      </c>
    </row>
    <row r="42" spans="1:8">
      <c r="A42" s="74">
        <v>23</v>
      </c>
      <c r="B42">
        <v>5200</v>
      </c>
      <c r="E42">
        <v>200</v>
      </c>
      <c r="H42" s="1">
        <f t="shared" si="3"/>
        <v>5400</v>
      </c>
    </row>
    <row r="43" spans="1:8">
      <c r="A43" s="74">
        <v>24</v>
      </c>
      <c r="B43">
        <v>300</v>
      </c>
      <c r="E43">
        <v>200</v>
      </c>
      <c r="H43" s="1">
        <f t="shared" si="3"/>
        <v>500</v>
      </c>
    </row>
    <row r="44" spans="1:8">
      <c r="A44" s="74">
        <v>25</v>
      </c>
      <c r="H44" s="1">
        <f t="shared" si="3"/>
        <v>0</v>
      </c>
    </row>
    <row r="45" spans="1:8">
      <c r="A45" s="74">
        <v>26</v>
      </c>
      <c r="B45">
        <v>200</v>
      </c>
      <c r="H45" s="1">
        <f t="shared" si="3"/>
        <v>200</v>
      </c>
    </row>
    <row r="46" spans="1:8">
      <c r="A46" s="74">
        <v>27</v>
      </c>
      <c r="B46">
        <v>1300</v>
      </c>
      <c r="H46" s="1">
        <f t="shared" si="3"/>
        <v>1300</v>
      </c>
    </row>
    <row r="47" spans="1:8">
      <c r="A47" s="74">
        <v>28</v>
      </c>
      <c r="D47">
        <v>300</v>
      </c>
      <c r="H47" s="1">
        <f t="shared" si="3"/>
        <v>300</v>
      </c>
    </row>
    <row r="48" spans="1:8">
      <c r="A48" s="74">
        <v>29</v>
      </c>
      <c r="B48">
        <v>200</v>
      </c>
      <c r="H48" s="1">
        <f t="shared" si="3"/>
        <v>200</v>
      </c>
    </row>
    <row r="49" spans="1:8">
      <c r="A49" s="74">
        <v>30</v>
      </c>
      <c r="B49">
        <v>600</v>
      </c>
      <c r="H49" s="1">
        <f t="shared" si="3"/>
        <v>600</v>
      </c>
    </row>
    <row r="50" spans="1:8">
      <c r="A50" s="88" t="s">
        <v>20</v>
      </c>
      <c r="B50" s="9">
        <f t="shared" ref="B50:G50" si="4">SUM(B20,B21,B22,B23,B24,B25,B26,B27,B28,B29,B30,B31,B32,B33,B34,B35,B36,B37,B38,B39,B40,B41,B42,B43,B44,B45,B46,B47,B48,B49)</f>
        <v>27770</v>
      </c>
      <c r="C50" s="9">
        <f t="shared" si="4"/>
        <v>10600</v>
      </c>
      <c r="D50" s="9">
        <f t="shared" si="4"/>
        <v>6000</v>
      </c>
      <c r="E50" s="9">
        <f t="shared" si="4"/>
        <v>3150</v>
      </c>
      <c r="F50" s="9">
        <f t="shared" si="4"/>
        <v>2900</v>
      </c>
      <c r="G50" s="9">
        <f t="shared" si="4"/>
        <v>2900</v>
      </c>
      <c r="H50" s="89"/>
    </row>
    <row r="51" spans="7:8">
      <c r="G51" s="74" t="s">
        <v>21</v>
      </c>
      <c r="H51" s="90">
        <f>SUM(H20,H21,H22,H23,H24,H25,H26,H27,H28,H29,H30,H31,H32,H33,H34,H35,H36,H37,H38,H39,H40,H41,H42,H43,H44,H45,H46,H47,H48,H49,E17)</f>
        <v>112620</v>
      </c>
    </row>
  </sheetData>
  <mergeCells count="2">
    <mergeCell ref="A2:C2"/>
    <mergeCell ref="A18:C18"/>
  </mergeCells>
  <hyperlinks>
    <hyperlink ref="B3" location="'ITEM TEMPLATE'!A2" display="FOOD&amp;WATER"/>
    <hyperlink ref="C3" location="'ITEM TEMPLATE'!G2" display="LIB &amp; LIGHT"/>
    <hyperlink ref="D3" location="'ITEM TEMPLATE'!G8" display="DATA&amp;AIRTIME"/>
    <hyperlink ref="E3" location="'ITEM TEMPLATE'!G14" display="MOBILITY"/>
    <hyperlink ref="F3" location="'ITEM TEMPLATE'!G20" display="SPOTIFY&amp;NETFLIX"/>
    <hyperlink ref="G3" location="'ITEM TEMPLATE'!G26" display="BODY USE"/>
    <hyperlink ref="H15" location="'MONTHLY PREVIEW'!C11" display="=SUM(H4,H5,H6,H7,H8,H9,H10,H11,H12,H13,E1)"/>
    <hyperlink ref="B19" location="'ITEM TEMPLATE'!A2" display="FOOD&amp;WATER"/>
    <hyperlink ref="C19" location="'ITEM TEMPLATE'!G2" display="LIB &amp; LIGHT"/>
    <hyperlink ref="D19" location="'ITEM TEMPLATE'!G8" display="DATA&amp;AIRTIME"/>
    <hyperlink ref="E19" location="'ITEM TEMPLATE'!G14" display="MOBILITY"/>
    <hyperlink ref="F19" location="'ITEM TEMPLATE'!G20" display="SPOTIFY&amp;NETFLIX"/>
    <hyperlink ref="G19" location="'ITEM TEMPLATE'!G26" display="BODY USE"/>
    <hyperlink ref="H51" location="'MONTHLY PREVIEW'!G11" display="=SUM(H20,H21,H22,H23,H24,H25,H26,H27,H28,H29,H30,H31,H32,H33,H34,H35,H36,H37,H38,H39,H40,H41,H42,H43,H44,H45,H46,H47,H48,H49,E17)"/>
  </hyperlinks>
  <pageMargins left="0.229166666666667" right="0.979861111111111" top="1" bottom="1" header="0.5" footer="0.5"/>
  <pageSetup paperSize="1" orientation="portrait" horizontalDpi="600"/>
  <headerFooter>
    <oddHeader>&amp;C&amp;B&amp;IEXPENSES INPUT.</oddHeader>
    <oddFooter>&amp;LEND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E17" sqref="E17"/>
    </sheetView>
  </sheetViews>
  <sheetFormatPr defaultColWidth="9.14285714285714" defaultRowHeight="15"/>
  <cols>
    <col min="1" max="1" width="11" customWidth="1"/>
    <col min="2" max="2" width="14.8571428571429" customWidth="1"/>
    <col min="3" max="3" width="10.4285714285714" customWidth="1"/>
    <col min="4" max="4" width="27.5714285714286" customWidth="1"/>
    <col min="5" max="5" width="15" customWidth="1"/>
    <col min="6" max="6" width="9.14285714285714" style="1"/>
    <col min="8" max="8" width="18.2857142857143" customWidth="1"/>
    <col min="9" max="9" width="17.1428571428571" customWidth="1"/>
    <col min="10" max="10" width="16" customWidth="1"/>
    <col min="11" max="11" width="9.14285714285714" style="1"/>
    <col min="13" max="13" width="14.7142857142857" customWidth="1"/>
    <col min="14" max="14" width="19.1428571428571" customWidth="1"/>
    <col min="15" max="15" width="17.4285714285714" customWidth="1"/>
    <col min="16" max="16" width="9.14285714285714" style="31"/>
    <col min="18" max="19" width="12.5714285714286" customWidth="1"/>
    <col min="20" max="20" width="16.1428571428571" customWidth="1"/>
    <col min="21" max="21" width="9.14285714285714" style="2"/>
  </cols>
  <sheetData>
    <row r="1" ht="15.75" spans="4:11">
      <c r="D1" s="32" t="s">
        <v>23</v>
      </c>
      <c r="F1" s="2"/>
      <c r="G1" s="2"/>
      <c r="K1" s="2"/>
    </row>
    <row r="2" ht="15.75" spans="1:11">
      <c r="A2" s="33" t="s">
        <v>24</v>
      </c>
      <c r="B2" s="34"/>
      <c r="D2" s="5" t="s">
        <v>25</v>
      </c>
      <c r="E2" s="35" t="s">
        <v>26</v>
      </c>
      <c r="G2" s="36" t="s">
        <v>27</v>
      </c>
      <c r="H2" s="37"/>
      <c r="K2" s="63" t="s">
        <v>28</v>
      </c>
    </row>
    <row r="3" ht="15.75" spans="7:7">
      <c r="G3" s="38">
        <v>2022</v>
      </c>
    </row>
    <row r="4" spans="1:11">
      <c r="A4" s="39" t="s">
        <v>29</v>
      </c>
      <c r="B4" t="s">
        <v>30</v>
      </c>
      <c r="E4" s="40">
        <v>2000</v>
      </c>
      <c r="F4" s="6"/>
      <c r="G4" s="41"/>
      <c r="H4" s="42"/>
      <c r="I4" s="42"/>
      <c r="J4" s="64"/>
      <c r="K4" s="65"/>
    </row>
    <row r="5" ht="15.75" spans="1:11">
      <c r="A5" t="s">
        <v>31</v>
      </c>
      <c r="B5" s="5" t="s">
        <v>32</v>
      </c>
      <c r="C5" t="s">
        <v>33</v>
      </c>
      <c r="D5" t="s">
        <v>34</v>
      </c>
      <c r="E5" s="5" t="s">
        <v>35</v>
      </c>
      <c r="F5" s="6"/>
      <c r="G5" s="41" t="s">
        <v>36</v>
      </c>
      <c r="H5" t="s">
        <v>37</v>
      </c>
      <c r="I5" t="s">
        <v>38</v>
      </c>
      <c r="J5" s="66" t="s">
        <v>39</v>
      </c>
      <c r="K5" s="65"/>
    </row>
    <row r="6" spans="1:11">
      <c r="A6" t="s">
        <v>40</v>
      </c>
      <c r="B6" t="s">
        <v>41</v>
      </c>
      <c r="C6">
        <v>1000</v>
      </c>
      <c r="D6">
        <v>1</v>
      </c>
      <c r="E6" s="43">
        <f t="shared" ref="E6:E12" si="0">PRODUCT(C6,D6)</f>
        <v>1000</v>
      </c>
      <c r="F6" s="6"/>
      <c r="G6" s="44" t="s">
        <v>25</v>
      </c>
      <c r="H6" s="45">
        <v>4</v>
      </c>
      <c r="I6" s="45">
        <v>3750</v>
      </c>
      <c r="J6" s="67">
        <f>PRODUCT(H6,I6)</f>
        <v>15000</v>
      </c>
      <c r="K6" s="65"/>
    </row>
    <row r="7" ht="15.75" spans="1:11">
      <c r="A7" t="s">
        <v>42</v>
      </c>
      <c r="B7" t="s">
        <v>43</v>
      </c>
      <c r="C7">
        <v>500</v>
      </c>
      <c r="D7">
        <v>2</v>
      </c>
      <c r="E7">
        <f t="shared" si="0"/>
        <v>1000</v>
      </c>
      <c r="F7" s="6"/>
      <c r="G7" s="2"/>
      <c r="K7" s="26"/>
    </row>
    <row r="8" ht="15.75" spans="1:11">
      <c r="A8" t="s">
        <v>44</v>
      </c>
      <c r="B8" t="s">
        <v>45</v>
      </c>
      <c r="C8">
        <v>500</v>
      </c>
      <c r="D8">
        <v>1</v>
      </c>
      <c r="E8">
        <f t="shared" si="0"/>
        <v>500</v>
      </c>
      <c r="G8" s="46" t="s">
        <v>46</v>
      </c>
      <c r="H8" s="47"/>
      <c r="K8" s="26"/>
    </row>
    <row r="9" ht="15.75" spans="1:11">
      <c r="A9" t="s">
        <v>47</v>
      </c>
      <c r="B9" t="s">
        <v>48</v>
      </c>
      <c r="C9">
        <v>1500</v>
      </c>
      <c r="D9">
        <v>1</v>
      </c>
      <c r="E9">
        <f t="shared" si="0"/>
        <v>1500</v>
      </c>
      <c r="G9" s="48"/>
      <c r="K9" s="26"/>
    </row>
    <row r="10" spans="1:11">
      <c r="A10" t="s">
        <v>49</v>
      </c>
      <c r="B10" t="s">
        <v>50</v>
      </c>
      <c r="C10">
        <v>1500</v>
      </c>
      <c r="D10">
        <v>1</v>
      </c>
      <c r="E10">
        <f t="shared" si="0"/>
        <v>1500</v>
      </c>
      <c r="F10" s="6"/>
      <c r="G10" s="41"/>
      <c r="H10" s="42"/>
      <c r="I10" s="42"/>
      <c r="J10" s="64"/>
      <c r="K10" s="68"/>
    </row>
    <row r="11" ht="15.75" spans="1:11">
      <c r="A11" t="s">
        <v>51</v>
      </c>
      <c r="B11" t="s">
        <v>52</v>
      </c>
      <c r="C11">
        <v>1000</v>
      </c>
      <c r="D11">
        <v>1</v>
      </c>
      <c r="E11">
        <f t="shared" si="0"/>
        <v>1000</v>
      </c>
      <c r="F11" s="6"/>
      <c r="G11" s="41" t="s">
        <v>36</v>
      </c>
      <c r="H11" t="s">
        <v>53</v>
      </c>
      <c r="I11" t="s">
        <v>54</v>
      </c>
      <c r="J11" s="66" t="s">
        <v>39</v>
      </c>
      <c r="K11" s="68"/>
    </row>
    <row r="12" spans="1:11">
      <c r="A12" t="s">
        <v>55</v>
      </c>
      <c r="B12" t="s">
        <v>56</v>
      </c>
      <c r="C12">
        <v>600</v>
      </c>
      <c r="D12">
        <v>1</v>
      </c>
      <c r="E12">
        <f t="shared" si="0"/>
        <v>600</v>
      </c>
      <c r="F12" s="6"/>
      <c r="G12" s="44" t="s">
        <v>25</v>
      </c>
      <c r="H12" s="45">
        <v>5000</v>
      </c>
      <c r="I12" s="45">
        <v>1000</v>
      </c>
      <c r="J12" s="69">
        <f>SUM(H12,I12)</f>
        <v>6000</v>
      </c>
      <c r="K12" s="68"/>
    </row>
    <row r="13" ht="15.75" spans="1:7">
      <c r="A13" t="s">
        <v>57</v>
      </c>
      <c r="B13" s="45" t="s">
        <v>58</v>
      </c>
      <c r="F13" s="6"/>
      <c r="G13" s="2"/>
    </row>
    <row r="14" ht="15.75" spans="1:8">
      <c r="A14" t="s">
        <v>59</v>
      </c>
      <c r="B14" s="49" t="s">
        <v>60</v>
      </c>
      <c r="C14" s="50">
        <v>200</v>
      </c>
      <c r="D14">
        <v>4</v>
      </c>
      <c r="E14">
        <f>PRODUCT(C14,D14)</f>
        <v>800</v>
      </c>
      <c r="G14" s="51" t="s">
        <v>7</v>
      </c>
      <c r="H14" s="52"/>
    </row>
    <row r="15" ht="15.75" spans="1:7">
      <c r="A15" t="s">
        <v>59</v>
      </c>
      <c r="B15" s="49" t="s">
        <v>61</v>
      </c>
      <c r="C15" s="50">
        <v>200</v>
      </c>
      <c r="D15">
        <v>4</v>
      </c>
      <c r="E15">
        <f>PRODUCT(C15,D15)</f>
        <v>800</v>
      </c>
      <c r="G15" s="48"/>
    </row>
    <row r="16" spans="1:11">
      <c r="A16" t="s">
        <v>59</v>
      </c>
      <c r="B16" s="49" t="s">
        <v>62</v>
      </c>
      <c r="C16" s="50">
        <v>300</v>
      </c>
      <c r="D16">
        <v>4</v>
      </c>
      <c r="E16">
        <f>PRODUCT(C16,D16)</f>
        <v>1200</v>
      </c>
      <c r="F16" s="6"/>
      <c r="G16" s="41"/>
      <c r="H16" s="42"/>
      <c r="I16" s="42"/>
      <c r="J16" s="64"/>
      <c r="K16" s="65"/>
    </row>
    <row r="17" ht="15.75" spans="1:11">
      <c r="A17" t="s">
        <v>59</v>
      </c>
      <c r="B17" s="49" t="s">
        <v>63</v>
      </c>
      <c r="C17" s="50">
        <v>300</v>
      </c>
      <c r="D17">
        <v>4</v>
      </c>
      <c r="E17">
        <f>PRODUCT(C17,D17)</f>
        <v>1200</v>
      </c>
      <c r="F17" s="6"/>
      <c r="G17" s="41" t="s">
        <v>36</v>
      </c>
      <c r="H17" t="s">
        <v>64</v>
      </c>
      <c r="I17" t="s">
        <v>65</v>
      </c>
      <c r="J17" s="66" t="s">
        <v>39</v>
      </c>
      <c r="K17" s="65"/>
    </row>
    <row r="18" spans="3:11">
      <c r="C18" s="53"/>
      <c r="D18" s="45" t="s">
        <v>66</v>
      </c>
      <c r="E18" s="54">
        <f>SUM(E14,E15,E16,E17)</f>
        <v>4000</v>
      </c>
      <c r="F18" s="6"/>
      <c r="G18" s="44" t="s">
        <v>25</v>
      </c>
      <c r="H18" s="45">
        <v>4</v>
      </c>
      <c r="I18" s="45">
        <v>1375</v>
      </c>
      <c r="J18" s="70">
        <f>PRODUCT(H18,I18)</f>
        <v>5500</v>
      </c>
      <c r="K18" s="65"/>
    </row>
    <row r="19" ht="15.75" spans="1:7">
      <c r="A19" t="s">
        <v>67</v>
      </c>
      <c r="B19" s="45" t="s">
        <v>68</v>
      </c>
      <c r="F19" s="6"/>
      <c r="G19" s="2"/>
    </row>
    <row r="20" ht="15.75" spans="1:8">
      <c r="A20" t="s">
        <v>59</v>
      </c>
      <c r="B20" s="49" t="s">
        <v>69</v>
      </c>
      <c r="C20" s="55">
        <v>1000</v>
      </c>
      <c r="D20">
        <v>1</v>
      </c>
      <c r="E20">
        <f t="shared" ref="E20:E27" si="1">PRODUCT(C20,D20)</f>
        <v>1000</v>
      </c>
      <c r="G20" s="56" t="s">
        <v>70</v>
      </c>
      <c r="H20" s="57"/>
    </row>
    <row r="21" ht="15.75" spans="1:7">
      <c r="A21" t="s">
        <v>59</v>
      </c>
      <c r="B21" s="49" t="s">
        <v>71</v>
      </c>
      <c r="C21" s="55">
        <v>500</v>
      </c>
      <c r="D21">
        <v>1</v>
      </c>
      <c r="E21">
        <f t="shared" si="1"/>
        <v>500</v>
      </c>
      <c r="G21" s="48"/>
    </row>
    <row r="22" spans="1:11">
      <c r="A22" t="s">
        <v>59</v>
      </c>
      <c r="B22" s="49" t="s">
        <v>72</v>
      </c>
      <c r="C22" s="55">
        <v>500</v>
      </c>
      <c r="D22">
        <v>1</v>
      </c>
      <c r="E22">
        <f t="shared" si="1"/>
        <v>500</v>
      </c>
      <c r="F22" s="6"/>
      <c r="G22" s="41"/>
      <c r="H22" s="42"/>
      <c r="I22" s="42"/>
      <c r="J22" s="64"/>
      <c r="K22" s="65"/>
    </row>
    <row r="23" ht="15.75" spans="1:11">
      <c r="A23" t="s">
        <v>59</v>
      </c>
      <c r="B23" s="49" t="s">
        <v>73</v>
      </c>
      <c r="C23" s="55">
        <v>600</v>
      </c>
      <c r="D23">
        <v>1</v>
      </c>
      <c r="E23">
        <f t="shared" si="1"/>
        <v>600</v>
      </c>
      <c r="F23" s="6"/>
      <c r="G23" s="41" t="s">
        <v>36</v>
      </c>
      <c r="H23" t="s">
        <v>37</v>
      </c>
      <c r="I23" t="s">
        <v>74</v>
      </c>
      <c r="J23" s="66" t="s">
        <v>39</v>
      </c>
      <c r="K23" s="65"/>
    </row>
    <row r="24" spans="1:11">
      <c r="A24" t="s">
        <v>59</v>
      </c>
      <c r="B24" s="49" t="s">
        <v>75</v>
      </c>
      <c r="C24" s="55">
        <v>400</v>
      </c>
      <c r="D24">
        <v>1</v>
      </c>
      <c r="E24">
        <f t="shared" si="1"/>
        <v>400</v>
      </c>
      <c r="F24" s="6"/>
      <c r="G24" s="44" t="s">
        <v>25</v>
      </c>
      <c r="H24" s="45">
        <v>1</v>
      </c>
      <c r="I24" s="45">
        <v>3800</v>
      </c>
      <c r="J24" s="71">
        <f>PRODUCT(H24,I24)</f>
        <v>3800</v>
      </c>
      <c r="K24" s="65"/>
    </row>
    <row r="25" ht="15.75" spans="1:7">
      <c r="A25" t="s">
        <v>59</v>
      </c>
      <c r="B25" s="49" t="s">
        <v>76</v>
      </c>
      <c r="C25" s="55">
        <v>200</v>
      </c>
      <c r="D25">
        <v>1</v>
      </c>
      <c r="E25">
        <f t="shared" si="1"/>
        <v>200</v>
      </c>
      <c r="F25" s="6"/>
      <c r="G25" s="2"/>
    </row>
    <row r="26" ht="15.75" spans="1:8">
      <c r="A26" t="s">
        <v>59</v>
      </c>
      <c r="B26" s="49" t="s">
        <v>77</v>
      </c>
      <c r="C26" s="55">
        <v>600</v>
      </c>
      <c r="D26">
        <v>1</v>
      </c>
      <c r="E26">
        <f t="shared" si="1"/>
        <v>600</v>
      </c>
      <c r="G26" s="58" t="s">
        <v>9</v>
      </c>
      <c r="H26" s="59"/>
    </row>
    <row r="27" ht="15.75" spans="1:7">
      <c r="A27" t="s">
        <v>59</v>
      </c>
      <c r="B27" s="49" t="s">
        <v>78</v>
      </c>
      <c r="C27" s="55">
        <v>200</v>
      </c>
      <c r="D27">
        <v>1</v>
      </c>
      <c r="E27">
        <f t="shared" si="1"/>
        <v>200</v>
      </c>
      <c r="G27" s="48"/>
    </row>
    <row r="28" spans="3:11">
      <c r="C28" s="53"/>
      <c r="D28" s="45" t="s">
        <v>66</v>
      </c>
      <c r="E28" s="54">
        <f>SUM(E20,E21,E22,E23,E24,E25,E26,E27)</f>
        <v>4000</v>
      </c>
      <c r="F28" s="6"/>
      <c r="G28" s="41"/>
      <c r="H28" s="42"/>
      <c r="I28" s="42"/>
      <c r="J28" s="64"/>
      <c r="K28" s="65"/>
    </row>
    <row r="29" ht="15.75" spans="1:11">
      <c r="A29" t="s">
        <v>79</v>
      </c>
      <c r="B29" t="s">
        <v>80</v>
      </c>
      <c r="C29">
        <v>250</v>
      </c>
      <c r="D29">
        <v>4</v>
      </c>
      <c r="E29">
        <f>PRODUCT(C29,D29)</f>
        <v>1000</v>
      </c>
      <c r="F29" s="6"/>
      <c r="G29" s="41" t="s">
        <v>36</v>
      </c>
      <c r="H29" t="s">
        <v>37</v>
      </c>
      <c r="I29" t="s">
        <v>74</v>
      </c>
      <c r="J29" s="66" t="s">
        <v>39</v>
      </c>
      <c r="K29" s="65"/>
    </row>
    <row r="30" ht="15.75" spans="2:11">
      <c r="B30" s="48" t="s">
        <v>81</v>
      </c>
      <c r="E30" s="60">
        <f>SUM(E6,E7,E8,E9,E10,E11,E12,E18,E28,E29,E4)</f>
        <v>18100</v>
      </c>
      <c r="F30" s="6"/>
      <c r="G30" s="44" t="s">
        <v>25</v>
      </c>
      <c r="H30" s="45">
        <v>1</v>
      </c>
      <c r="I30" s="45">
        <v>1500</v>
      </c>
      <c r="J30" s="72">
        <f>PRODUCT(H30,I30)</f>
        <v>1500</v>
      </c>
      <c r="K30" s="65"/>
    </row>
    <row r="31" ht="15.75" spans="6:7">
      <c r="F31" s="6"/>
      <c r="G31" s="2"/>
    </row>
    <row r="32" ht="19.5" spans="1:11">
      <c r="A32" s="61" t="s">
        <v>82</v>
      </c>
      <c r="D32" s="62" t="s">
        <v>83</v>
      </c>
      <c r="F32" s="45" t="s">
        <v>66</v>
      </c>
      <c r="I32" s="45" t="s">
        <v>66</v>
      </c>
      <c r="K32" s="73">
        <f>SUM(E30,J6,J12,J18,J24,J30)</f>
        <v>49900</v>
      </c>
    </row>
  </sheetData>
  <mergeCells count="6">
    <mergeCell ref="A2:B2"/>
    <mergeCell ref="G2:H2"/>
    <mergeCell ref="G8:H8"/>
    <mergeCell ref="G14:H14"/>
    <mergeCell ref="G20:H20"/>
    <mergeCell ref="G26:H26"/>
  </mergeCells>
  <pageMargins left="0.75" right="0.75" top="1" bottom="1" header="0.5" footer="0.5"/>
  <headerFooter/>
  <ignoredErrors>
    <ignoredError sqref="E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workbookViewId="0">
      <selection activeCell="G3" sqref="G3"/>
    </sheetView>
  </sheetViews>
  <sheetFormatPr defaultColWidth="9.14285714285714" defaultRowHeight="15"/>
  <cols>
    <col min="1" max="1" width="8.57142857142857" customWidth="1"/>
    <col min="2" max="2" width="16.1428571428571" customWidth="1"/>
    <col min="3" max="3" width="9.14285714285714" style="1"/>
    <col min="4" max="5" width="11.7142857142857" customWidth="1"/>
    <col min="6" max="6" width="7.57142857142857" customWidth="1"/>
    <col min="7" max="7" width="11.1428571428571" customWidth="1"/>
    <col min="8" max="8" width="12" customWidth="1"/>
    <col min="9" max="9" width="11.1428571428571" style="2" customWidth="1"/>
    <col min="10" max="10" width="7.42857142857143" customWidth="1"/>
    <col min="11" max="11" width="9.85714285714286" customWidth="1"/>
    <col min="12" max="12" width="11" customWidth="1"/>
    <col min="13" max="13" width="11.1428571428571" customWidth="1"/>
    <col min="14" max="14" width="7.28571428571429" customWidth="1"/>
    <col min="16" max="16" width="11.7142857142857" customWidth="1"/>
    <col min="17" max="17" width="11.1428571428571" customWidth="1"/>
    <col min="18" max="18" width="6.57142857142857" customWidth="1"/>
    <col min="20" max="20" width="11.5714285714286" customWidth="1"/>
    <col min="21" max="21" width="11" customWidth="1"/>
  </cols>
  <sheetData>
    <row r="1" ht="30" customHeight="1" spans="3:12">
      <c r="C1" s="3">
        <v>2022</v>
      </c>
      <c r="D1" s="4"/>
      <c r="L1" s="2"/>
    </row>
    <row r="2" spans="1:20">
      <c r="A2" t="s">
        <v>84</v>
      </c>
      <c r="B2" s="5" t="s">
        <v>85</v>
      </c>
      <c r="C2" s="6"/>
      <c r="D2" s="7" t="s">
        <v>25</v>
      </c>
      <c r="H2" s="7" t="s">
        <v>86</v>
      </c>
      <c r="L2" s="7" t="s">
        <v>87</v>
      </c>
      <c r="O2" s="2"/>
      <c r="P2" s="7" t="s">
        <v>88</v>
      </c>
      <c r="T2" s="7" t="s">
        <v>89</v>
      </c>
    </row>
    <row r="3" spans="3:21">
      <c r="C3" s="8" t="s">
        <v>90</v>
      </c>
      <c r="D3" s="2" t="s">
        <v>91</v>
      </c>
      <c r="E3" s="9" t="s">
        <v>92</v>
      </c>
      <c r="G3" s="8" t="s">
        <v>90</v>
      </c>
      <c r="H3" t="s">
        <v>91</v>
      </c>
      <c r="I3" s="9" t="s">
        <v>92</v>
      </c>
      <c r="K3" s="9" t="s">
        <v>90</v>
      </c>
      <c r="L3" t="s">
        <v>91</v>
      </c>
      <c r="M3" s="9" t="s">
        <v>92</v>
      </c>
      <c r="O3" s="9" t="s">
        <v>90</v>
      </c>
      <c r="P3" t="s">
        <v>91</v>
      </c>
      <c r="Q3" s="9" t="s">
        <v>92</v>
      </c>
      <c r="S3" s="9" t="s">
        <v>90</v>
      </c>
      <c r="T3" t="s">
        <v>91</v>
      </c>
      <c r="U3" s="9" t="s">
        <v>92</v>
      </c>
    </row>
    <row r="4" spans="1:13">
      <c r="A4" t="s">
        <v>93</v>
      </c>
      <c r="B4" s="10" t="s">
        <v>4</v>
      </c>
      <c r="C4" s="1">
        <f>'MONTHLY EXPENSE INPUT'!$B$14</f>
        <v>8600</v>
      </c>
      <c r="D4" s="11">
        <f>'ITEM TEMPLATE'!$E$30</f>
        <v>18100</v>
      </c>
      <c r="E4">
        <f t="shared" ref="E4:E11" si="0">D4-C4</f>
        <v>9500</v>
      </c>
      <c r="G4">
        <f>'MONTHLY EXPENSE INPUT'!$B$50</f>
        <v>27770</v>
      </c>
      <c r="H4" s="11">
        <f>'ITEM TEMPLATE'!$E$30</f>
        <v>18100</v>
      </c>
      <c r="I4" s="2">
        <f>H4-G4</f>
        <v>-9670</v>
      </c>
      <c r="M4" s="2"/>
    </row>
    <row r="5" spans="1:10">
      <c r="A5" t="s">
        <v>94</v>
      </c>
      <c r="B5" s="12" t="s">
        <v>27</v>
      </c>
      <c r="C5" s="1">
        <f>'MONTHLY EXPENSE INPUT'!$C$14</f>
        <v>3100</v>
      </c>
      <c r="D5" s="11">
        <f>'ITEM TEMPLATE'!$J$6</f>
        <v>15000</v>
      </c>
      <c r="E5">
        <f t="shared" si="0"/>
        <v>11900</v>
      </c>
      <c r="G5">
        <f>'MONTHLY EXPENSE INPUT'!$C$50</f>
        <v>10600</v>
      </c>
      <c r="H5" s="11">
        <f>'ITEM TEMPLATE'!$J$6</f>
        <v>15000</v>
      </c>
      <c r="I5" s="2">
        <f t="shared" ref="I5:I11" si="1">H5-G5</f>
        <v>4400</v>
      </c>
      <c r="J5" s="2"/>
    </row>
    <row r="6" spans="1:9">
      <c r="A6" t="s">
        <v>95</v>
      </c>
      <c r="B6" s="13" t="s">
        <v>6</v>
      </c>
      <c r="C6" s="1">
        <f>'MONTHLY EXPENSE INPUT'!$D$14</f>
        <v>4250</v>
      </c>
      <c r="D6" s="11">
        <f>'ITEM TEMPLATE'!$J$12</f>
        <v>6000</v>
      </c>
      <c r="E6">
        <f t="shared" si="0"/>
        <v>1750</v>
      </c>
      <c r="G6">
        <f>'MONTHLY EXPENSE INPUT'!$D$50</f>
        <v>6000</v>
      </c>
      <c r="H6" s="11">
        <f>'ITEM TEMPLATE'!$J$12</f>
        <v>6000</v>
      </c>
      <c r="I6" s="2">
        <f t="shared" si="1"/>
        <v>0</v>
      </c>
    </row>
    <row r="7" ht="19" customHeight="1" spans="1:9">
      <c r="A7" t="s">
        <v>96</v>
      </c>
      <c r="B7" s="14" t="s">
        <v>7</v>
      </c>
      <c r="C7" s="1">
        <f>'MONTHLY EXPENSE INPUT'!$E$14</f>
        <v>800</v>
      </c>
      <c r="D7" s="11">
        <f>'ITEM TEMPLATE'!$J$18</f>
        <v>5500</v>
      </c>
      <c r="E7">
        <f t="shared" si="0"/>
        <v>4700</v>
      </c>
      <c r="G7">
        <f>'MONTHLY EXPENSE INPUT'!$E$50</f>
        <v>3150</v>
      </c>
      <c r="H7" s="11">
        <f>'ITEM TEMPLATE'!$J$18</f>
        <v>5500</v>
      </c>
      <c r="I7" s="2">
        <f t="shared" si="1"/>
        <v>2350</v>
      </c>
    </row>
    <row r="8" spans="1:9">
      <c r="A8" t="s">
        <v>97</v>
      </c>
      <c r="B8" s="15" t="s">
        <v>8</v>
      </c>
      <c r="C8" s="1">
        <f>'MONTHLY EXPENSE INPUT'!$F$14</f>
        <v>0</v>
      </c>
      <c r="D8" s="11">
        <v>3800</v>
      </c>
      <c r="E8">
        <f t="shared" si="0"/>
        <v>3800</v>
      </c>
      <c r="G8">
        <f>'MONTHLY EXPENSE INPUT'!$F$50</f>
        <v>2900</v>
      </c>
      <c r="H8" s="11">
        <v>3800</v>
      </c>
      <c r="I8" s="2">
        <f t="shared" si="1"/>
        <v>900</v>
      </c>
    </row>
    <row r="9" spans="1:9">
      <c r="A9" t="s">
        <v>98</v>
      </c>
      <c r="B9" s="16" t="s">
        <v>9</v>
      </c>
      <c r="C9" s="1">
        <f>'MONTHLY EXPENSE INPUT'!$G$14</f>
        <v>5700</v>
      </c>
      <c r="D9" s="11">
        <v>1500</v>
      </c>
      <c r="E9">
        <f t="shared" si="0"/>
        <v>-4200</v>
      </c>
      <c r="G9">
        <f>'MONTHLY EXPENSE INPUT'!$G$50</f>
        <v>2900</v>
      </c>
      <c r="H9" s="11">
        <v>1500</v>
      </c>
      <c r="I9" s="2">
        <f t="shared" si="1"/>
        <v>-1400</v>
      </c>
    </row>
    <row r="10" ht="15.75" spans="1:9">
      <c r="A10" t="s">
        <v>99</v>
      </c>
      <c r="B10" t="s">
        <v>100</v>
      </c>
      <c r="C10" s="17">
        <f>'MONTHLY EXPENSE INPUT'!$E$1</f>
        <v>37000</v>
      </c>
      <c r="D10">
        <v>0</v>
      </c>
      <c r="E10" s="18">
        <f t="shared" si="0"/>
        <v>-37000</v>
      </c>
      <c r="G10" s="19">
        <f>'MONTHLY EXPENSE INPUT'!$E$17</f>
        <v>59300</v>
      </c>
      <c r="I10" s="28">
        <f t="shared" si="1"/>
        <v>-59300</v>
      </c>
    </row>
    <row r="11" ht="16.5" spans="1:21">
      <c r="A11" t="s">
        <v>101</v>
      </c>
      <c r="B11" s="20" t="s">
        <v>2</v>
      </c>
      <c r="C11" s="21">
        <f>'MONTHLY EXPENSE INPUT'!$H$15</f>
        <v>59450</v>
      </c>
      <c r="D11" s="22">
        <f>SUM(D4,D5,D6,D7,D8,D9)</f>
        <v>49900</v>
      </c>
      <c r="E11" s="23">
        <f t="shared" si="0"/>
        <v>-9550</v>
      </c>
      <c r="G11" s="24">
        <f>'MONTHLY EXPENSE INPUT'!$H$51</f>
        <v>112620</v>
      </c>
      <c r="H11" s="22">
        <f>SUM(H4,H5,H6,H7,H8,H9)</f>
        <v>49900</v>
      </c>
      <c r="I11" s="29">
        <f t="shared" si="1"/>
        <v>-62720</v>
      </c>
      <c r="K11" s="30">
        <f t="shared" ref="K11:P11" si="2">SUM(K4,K5,K6,K7,K8,K9)</f>
        <v>0</v>
      </c>
      <c r="L11" s="22">
        <f t="shared" si="2"/>
        <v>0</v>
      </c>
      <c r="M11" s="29">
        <f>L11-K11</f>
        <v>0</v>
      </c>
      <c r="O11" s="30">
        <f t="shared" si="2"/>
        <v>0</v>
      </c>
      <c r="P11" s="22">
        <f t="shared" si="2"/>
        <v>0</v>
      </c>
      <c r="Q11" s="29">
        <f>P11-O11</f>
        <v>0</v>
      </c>
      <c r="S11" s="30">
        <f>SUM(S4,S5,S6,S7,S8,S9)</f>
        <v>0</v>
      </c>
      <c r="T11" s="22">
        <f>SUM(T4,T5,T6,T7,T8,T9)</f>
        <v>0</v>
      </c>
      <c r="U11" s="29">
        <f>T11-S11</f>
        <v>0</v>
      </c>
    </row>
    <row r="12" spans="7:7">
      <c r="G12" s="25"/>
    </row>
    <row r="14" spans="3:3">
      <c r="C14" s="26">
        <v>2023</v>
      </c>
    </row>
    <row r="17" spans="6:6">
      <c r="F17" s="27"/>
    </row>
  </sheetData>
  <hyperlinks>
    <hyperlink ref="B4" location="'ITEM TEMPLATE'!A2" display="FOOD&amp;WATER"/>
    <hyperlink ref="D4" location="'ITEM TEMPLATE'!E30" display="='ITEM TEMPLATE'!$E$30"/>
    <hyperlink ref="B5" location="'ITEM TEMPLATE'!G2" display="LIBRARY &amp; LIGHT"/>
    <hyperlink ref="D5" location="'ITEM TEMPLATE'!J6" display="='ITEM TEMPLATE'!$J$6"/>
    <hyperlink ref="D6" location="'ITEM TEMPLATE'!J12" display="='ITEM TEMPLATE'!$J$12"/>
    <hyperlink ref="B6" location="'ITEM TEMPLATE'!G8" display="DATA&amp;AIRTIME"/>
    <hyperlink ref="B7" location="'ITEM TEMPLATE'!G14" display="MOBILITY"/>
    <hyperlink ref="D7" location="'ITEM TEMPLATE'!J18" display="='ITEM TEMPLATE'!$J$18"/>
    <hyperlink ref="D11" location="'ITEM TEMPLATE'!K32" display="=SUM(D4,D5,D6,D7,D8,D9)"/>
    <hyperlink ref="D8" location="'ITEM TEMPLATE'!J24" display="3800"/>
    <hyperlink ref="D9" location="'ITEM TEMPLATE'!J30" display="1500"/>
    <hyperlink ref="B8" location="'ITEM TEMPLATE'!G20" display="SPOTIFY&amp;NETFLIX"/>
    <hyperlink ref="B9" location="'ITEM TEMPLATE'!G26" display="BODY USE"/>
    <hyperlink ref="H11" location="'ITEM TEMPLATE'!K32" display="=SUM(H4,H5,H6,H7,H8,H9)"/>
    <hyperlink ref="L11" location="'ITEM TEMPLATE'!K32" display="=SUM(L4,L5,L6,L7,L8,L9)"/>
    <hyperlink ref="P11" location="'ITEM TEMPLATE'!K32" display="=SUM(P4,P5,P6,P7,P8,P9)"/>
    <hyperlink ref="T11" location="'ITEM TEMPLATE'!K32" display="=SUM(T4,T5,T6,T7,T8,T9)"/>
    <hyperlink ref="C3" location="'MONTHLY EXPENSE INPUT'!A2" display="Expenses"/>
    <hyperlink ref="H4" location="'ITEM TEMPLATE'!E30" display="='ITEM TEMPLATE'!$E$30"/>
    <hyperlink ref="H5" location="'ITEM TEMPLATE'!J6" display="='ITEM TEMPLATE'!$J$6"/>
    <hyperlink ref="H6" location="'ITEM TEMPLATE'!J12" display="='ITEM TEMPLATE'!$J$12"/>
    <hyperlink ref="H7" location="'ITEM TEMPLATE'!J18" display="='ITEM TEMPLATE'!$J$18"/>
    <hyperlink ref="H8" location="'ITEM TEMPLATE'!J24" display="3800"/>
    <hyperlink ref="H9" location="'ITEM TEMPLATE'!J30" display="1500"/>
    <hyperlink ref="G3" location="'MONTHLY EXPENSE INPUT'!H51" display="Expense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MONTHLY EXPENSE INPUT</vt:lpstr>
      <vt:lpstr>ITEM TEMPLATE</vt:lpstr>
      <vt:lpstr>MONTHLY PREVIEW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Ayalogu Byron</dc:creator>
  <cp:lastModifiedBy>Ayalogu Byron</cp:lastModifiedBy>
  <dcterms:created xsi:type="dcterms:W3CDTF">2022-08-13T06:02:00Z</dcterms:created>
  <dcterms:modified xsi:type="dcterms:W3CDTF">2022-09-30T15:01:53Z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03DB7D27F1E2452A8C795FE3E481FC03</vt:lpwstr>
  </property>
  <property fmtid="{D5CDD505-2E9C-101B-9397-08002B2CF9AE}" pid="3" name="KSOProductBuildVer">
    <vt:lpwstr>1033-11.2.0.11341</vt:lpwstr>
  </property>
</Properties>
</file>