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s DE\Semester 2\PET 580\Solved Obligatory Excercises\Obligatory 6\"/>
    </mc:Choice>
  </mc:AlternateContent>
  <xr:revisionPtr revIDLastSave="0" documentId="13_ncr:1_{678E651B-85C4-49FA-9C53-030A0F1D0FB5}" xr6:coauthVersionLast="41" xr6:coauthVersionMax="41" xr10:uidLastSave="{00000000-0000-0000-0000-000000000000}"/>
  <bookViews>
    <workbookView xWindow="-120" yWindow="-120" windowWidth="19410" windowHeight="11760" xr2:uid="{AC1D6638-CA03-4E33-ACB8-2C9E402B3D41}"/>
  </bookViews>
  <sheets>
    <sheet name="Case 1,2,3 and Von Mi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P28" i="1"/>
  <c r="O28" i="1"/>
  <c r="N28" i="1"/>
  <c r="P27" i="1"/>
  <c r="O27" i="1"/>
  <c r="N27" i="1"/>
  <c r="P26" i="1"/>
  <c r="O26" i="1"/>
  <c r="Q26" i="1" s="1"/>
  <c r="N26" i="1"/>
  <c r="P25" i="1"/>
  <c r="O25" i="1"/>
  <c r="N25" i="1"/>
  <c r="P24" i="1"/>
  <c r="O24" i="1"/>
  <c r="N24" i="1"/>
  <c r="P23" i="1"/>
  <c r="O23" i="1"/>
  <c r="N23" i="1"/>
  <c r="P22" i="1"/>
  <c r="O22" i="1"/>
  <c r="Q22" i="1" s="1"/>
  <c r="N22" i="1"/>
  <c r="P21" i="1"/>
  <c r="O21" i="1"/>
  <c r="N21" i="1"/>
  <c r="P20" i="1"/>
  <c r="O20" i="1"/>
  <c r="N20" i="1"/>
  <c r="P19" i="1"/>
  <c r="O19" i="1"/>
  <c r="N19" i="1"/>
  <c r="P18" i="1"/>
  <c r="O18" i="1"/>
  <c r="Q18" i="1" s="1"/>
  <c r="N18" i="1"/>
  <c r="P17" i="1"/>
  <c r="O17" i="1"/>
  <c r="N17" i="1"/>
  <c r="P16" i="1"/>
  <c r="O16" i="1"/>
  <c r="N16" i="1"/>
  <c r="P15" i="1"/>
  <c r="O15" i="1"/>
  <c r="N15" i="1"/>
  <c r="P14" i="1"/>
  <c r="O14" i="1"/>
  <c r="Q14" i="1" s="1"/>
  <c r="N14" i="1"/>
  <c r="P13" i="1"/>
  <c r="O13" i="1"/>
  <c r="N13" i="1"/>
  <c r="P12" i="1"/>
  <c r="O12" i="1"/>
  <c r="N12" i="1"/>
  <c r="P11" i="1"/>
  <c r="O11" i="1"/>
  <c r="N11" i="1"/>
  <c r="P10" i="1"/>
  <c r="O10" i="1"/>
  <c r="Q10" i="1" s="1"/>
  <c r="N10" i="1"/>
  <c r="P9" i="1"/>
  <c r="O9" i="1"/>
  <c r="N9" i="1"/>
  <c r="P8" i="1"/>
  <c r="O8" i="1"/>
  <c r="N8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Q9" i="1" l="1"/>
  <c r="Q13" i="1"/>
  <c r="Q17" i="1"/>
  <c r="Q21" i="1"/>
  <c r="Q25" i="1"/>
  <c r="Q8" i="1"/>
  <c r="Q12" i="1"/>
  <c r="Q16" i="1"/>
  <c r="Q20" i="1"/>
  <c r="Q24" i="1"/>
  <c r="Q28" i="1"/>
  <c r="K12" i="1"/>
  <c r="K16" i="1"/>
  <c r="K20" i="1"/>
  <c r="K24" i="1"/>
  <c r="K28" i="1"/>
  <c r="Q11" i="1"/>
  <c r="Q15" i="1"/>
  <c r="Q19" i="1"/>
  <c r="Q23" i="1"/>
  <c r="Q27" i="1"/>
  <c r="K8" i="1"/>
  <c r="K10" i="1"/>
  <c r="K14" i="1"/>
  <c r="K18" i="1"/>
  <c r="K22" i="1"/>
  <c r="K26" i="1"/>
  <c r="K11" i="1"/>
  <c r="K15" i="1"/>
  <c r="K19" i="1"/>
  <c r="K23" i="1"/>
  <c r="K27" i="1"/>
  <c r="K9" i="1"/>
  <c r="K13" i="1"/>
  <c r="K17" i="1"/>
  <c r="K21" i="1"/>
  <c r="K25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E8" i="1" l="1"/>
  <c r="E12" i="1"/>
  <c r="E16" i="1"/>
  <c r="E20" i="1"/>
  <c r="E24" i="1"/>
  <c r="E28" i="1"/>
  <c r="E9" i="1"/>
  <c r="E13" i="1"/>
  <c r="E17" i="1"/>
  <c r="E21" i="1"/>
  <c r="E25" i="1"/>
  <c r="E10" i="1"/>
  <c r="E14" i="1"/>
  <c r="E18" i="1"/>
  <c r="E22" i="1"/>
  <c r="E26" i="1"/>
  <c r="E11" i="1"/>
  <c r="E15" i="1"/>
  <c r="E19" i="1"/>
  <c r="E23" i="1"/>
  <c r="E27" i="1"/>
</calcChain>
</file>

<file path=xl/sharedStrings.xml><?xml version="1.0" encoding="utf-8"?>
<sst xmlns="http://schemas.openxmlformats.org/spreadsheetml/2006/main" count="120" uniqueCount="18">
  <si>
    <t>Case 1</t>
  </si>
  <si>
    <t>inner radius</t>
  </si>
  <si>
    <t>Outer radius</t>
  </si>
  <si>
    <t>Pa</t>
  </si>
  <si>
    <t>Pb</t>
  </si>
  <si>
    <t>Radial stress</t>
  </si>
  <si>
    <t>Hoop Stress</t>
  </si>
  <si>
    <t>Axial Stress</t>
  </si>
  <si>
    <t>Von Mises</t>
  </si>
  <si>
    <t>Radius</t>
  </si>
  <si>
    <t>Lame Stress Field Model Implementation and Plotting</t>
  </si>
  <si>
    <t>Case 2</t>
  </si>
  <si>
    <t>Case 3</t>
  </si>
  <si>
    <t>Type</t>
  </si>
  <si>
    <t>Thick Walled as 2(Outer Radius - Inner Radius) &gt; 0.1r</t>
  </si>
  <si>
    <t>Calulator Satifies The Boundary Conditions</t>
  </si>
  <si>
    <t>Radial Stress at a=-Pa</t>
  </si>
  <si>
    <t>Radial Stress at b=-Pb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</si>
</sst>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Radial Stress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1,2,3 and Von Mises'!$A$8:$A$28</c:f>
              <c:numCache>
                <c:formatCode>General</c:formatCode>
                <c:ptCount val="21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3.3</c:v>
                </c:pt>
                <c:pt idx="19">
                  <c:v>3.4</c:v>
                </c:pt>
                <c:pt idx="20">
                  <c:v>3.5</c:v>
                </c:pt>
              </c:numCache>
            </c:numRef>
          </c:xVal>
          <c:yVal>
            <c:numRef>
              <c:f>'Case 1,2,3 and Von Mises'!$B$8:$B$28</c:f>
              <c:numCache>
                <c:formatCode>0.000</c:formatCode>
                <c:ptCount val="21"/>
                <c:pt idx="0">
                  <c:v>-10</c:v>
                </c:pt>
                <c:pt idx="1">
                  <c:v>-8.9616210937499989</c:v>
                </c:pt>
                <c:pt idx="2">
                  <c:v>-8.1010380622837381</c:v>
                </c:pt>
                <c:pt idx="3">
                  <c:v>-7.3798611111111097</c:v>
                </c:pt>
                <c:pt idx="4">
                  <c:v>-6.7695290858725761</c:v>
                </c:pt>
                <c:pt idx="5">
                  <c:v>-6.2484374999999996</c:v>
                </c:pt>
                <c:pt idx="6">
                  <c:v>-5.8</c:v>
                </c:pt>
                <c:pt idx="7">
                  <c:v>-5.4113119834710739</c:v>
                </c:pt>
                <c:pt idx="8">
                  <c:v>-5.0722117202268437</c:v>
                </c:pt>
                <c:pt idx="9">
                  <c:v>-4.7746093750000007</c:v>
                </c:pt>
                <c:pt idx="10">
                  <c:v>-4.5120000000000005</c:v>
                </c:pt>
                <c:pt idx="11">
                  <c:v>-4.2791050295857982</c:v>
                </c:pt>
                <c:pt idx="12">
                  <c:v>-4.0716049382716051</c:v>
                </c:pt>
                <c:pt idx="13">
                  <c:v>-3.8859375000000007</c:v>
                </c:pt>
                <c:pt idx="14">
                  <c:v>-3.7191438763376938</c:v>
                </c:pt>
                <c:pt idx="15">
                  <c:v>-3.5687499999999996</c:v>
                </c:pt>
                <c:pt idx="16">
                  <c:v>-3.4326742976066598</c:v>
                </c:pt>
                <c:pt idx="17">
                  <c:v>-3.3091552734374998</c:v>
                </c:pt>
                <c:pt idx="18">
                  <c:v>-3.1966942148760333</c:v>
                </c:pt>
                <c:pt idx="19">
                  <c:v>-3.0940095155709342</c:v>
                </c:pt>
                <c:pt idx="20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3-437D-AD52-E7B0093007E7}"/>
            </c:ext>
          </c:extLst>
        </c:ser>
        <c:ser>
          <c:idx val="1"/>
          <c:order val="1"/>
          <c:tx>
            <c:v>Hoop Stress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'Case 1,2,3 and Von Mises'!$A$8:$A$28</c:f>
              <c:numCache>
                <c:formatCode>General</c:formatCode>
                <c:ptCount val="21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3.3</c:v>
                </c:pt>
                <c:pt idx="19">
                  <c:v>3.4</c:v>
                </c:pt>
                <c:pt idx="20">
                  <c:v>3.5</c:v>
                </c:pt>
              </c:numCache>
            </c:numRef>
          </c:xVal>
          <c:yVal>
            <c:numRef>
              <c:f>'Case 1,2,3 and Von Mises'!$C$8:$C$28</c:f>
              <c:numCache>
                <c:formatCode>0.000</c:formatCode>
                <c:ptCount val="21"/>
                <c:pt idx="0">
                  <c:v>7.1499999999999995</c:v>
                </c:pt>
                <c:pt idx="1">
                  <c:v>6.1116210937499984</c:v>
                </c:pt>
                <c:pt idx="2">
                  <c:v>5.2510380622837376</c:v>
                </c:pt>
                <c:pt idx="3">
                  <c:v>4.52986111111111</c:v>
                </c:pt>
                <c:pt idx="4">
                  <c:v>3.9195290858725764</c:v>
                </c:pt>
                <c:pt idx="5">
                  <c:v>3.3984375</c:v>
                </c:pt>
                <c:pt idx="6">
                  <c:v>2.95</c:v>
                </c:pt>
                <c:pt idx="7">
                  <c:v>2.5613119834710742</c:v>
                </c:pt>
                <c:pt idx="8">
                  <c:v>2.2222117202268432</c:v>
                </c:pt>
                <c:pt idx="9">
                  <c:v>1.9246093750000004</c:v>
                </c:pt>
                <c:pt idx="10">
                  <c:v>1.6620000000000001</c:v>
                </c:pt>
                <c:pt idx="11">
                  <c:v>1.4291050295857983</c:v>
                </c:pt>
                <c:pt idx="12">
                  <c:v>1.2216049382716048</c:v>
                </c:pt>
                <c:pt idx="13">
                  <c:v>1.0359375000000004</c:v>
                </c:pt>
                <c:pt idx="14">
                  <c:v>0.86914387633769352</c:v>
                </c:pt>
                <c:pt idx="15">
                  <c:v>0.71874999999999978</c:v>
                </c:pt>
                <c:pt idx="16">
                  <c:v>0.58267429760665945</c:v>
                </c:pt>
                <c:pt idx="17">
                  <c:v>0.45915527343749951</c:v>
                </c:pt>
                <c:pt idx="18">
                  <c:v>0.34669421487603325</c:v>
                </c:pt>
                <c:pt idx="19">
                  <c:v>0.24400951557093431</c:v>
                </c:pt>
                <c:pt idx="20">
                  <c:v>0.14999999999999991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23-437D-AD52-E7B0093007E7}"/>
            </c:ext>
          </c:extLst>
        </c:ser>
        <c:ser>
          <c:idx val="2"/>
          <c:order val="2"/>
          <c:tx>
            <c:v>Axial Stress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'Case 1,2,3 and Von Mises'!$A$8:$A$28</c:f>
              <c:numCache>
                <c:formatCode>General</c:formatCode>
                <c:ptCount val="21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3.3</c:v>
                </c:pt>
                <c:pt idx="19">
                  <c:v>3.4</c:v>
                </c:pt>
                <c:pt idx="20">
                  <c:v>3.5</c:v>
                </c:pt>
              </c:numCache>
            </c:numRef>
          </c:xVal>
          <c:yVal>
            <c:numRef>
              <c:f>'Case 1,2,3 and Von Mises'!$D$8:$D$28</c:f>
              <c:numCache>
                <c:formatCode>General</c:formatCode>
                <c:ptCount val="21"/>
                <c:pt idx="0">
                  <c:v>-1.425</c:v>
                </c:pt>
                <c:pt idx="1">
                  <c:v>-1.425</c:v>
                </c:pt>
                <c:pt idx="2">
                  <c:v>-1.425</c:v>
                </c:pt>
                <c:pt idx="3">
                  <c:v>-1.425</c:v>
                </c:pt>
                <c:pt idx="4">
                  <c:v>-1.425</c:v>
                </c:pt>
                <c:pt idx="5">
                  <c:v>-1.425</c:v>
                </c:pt>
                <c:pt idx="6">
                  <c:v>-1.425</c:v>
                </c:pt>
                <c:pt idx="7">
                  <c:v>-1.425</c:v>
                </c:pt>
                <c:pt idx="8">
                  <c:v>-1.425</c:v>
                </c:pt>
                <c:pt idx="9">
                  <c:v>-1.425</c:v>
                </c:pt>
                <c:pt idx="10">
                  <c:v>-1.425</c:v>
                </c:pt>
                <c:pt idx="11">
                  <c:v>-1.425</c:v>
                </c:pt>
                <c:pt idx="12">
                  <c:v>-1.425</c:v>
                </c:pt>
                <c:pt idx="13">
                  <c:v>-1.425</c:v>
                </c:pt>
                <c:pt idx="14">
                  <c:v>-1.425</c:v>
                </c:pt>
                <c:pt idx="15">
                  <c:v>-1.425</c:v>
                </c:pt>
                <c:pt idx="16">
                  <c:v>-1.425</c:v>
                </c:pt>
                <c:pt idx="17">
                  <c:v>-1.425</c:v>
                </c:pt>
                <c:pt idx="18">
                  <c:v>-1.425</c:v>
                </c:pt>
                <c:pt idx="19">
                  <c:v>-1.425</c:v>
                </c:pt>
                <c:pt idx="20">
                  <c:v>-1.425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23-437D-AD52-E7B009300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638872"/>
        <c:axId val="277634280"/>
      </c:scatterChart>
      <c:valAx>
        <c:axId val="27763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634280"/>
        <c:crosses val="autoZero"/>
        <c:crossBetween val="midCat"/>
      </c:valAx>
      <c:valAx>
        <c:axId val="27763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638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Von</a:t>
            </a:r>
            <a:r>
              <a:rPr lang="en-US" baseline="0"/>
              <a:t> Mises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1,2,3 and Von Mises'!$A$8:$A$28</c:f>
              <c:numCache>
                <c:formatCode>General</c:formatCode>
                <c:ptCount val="21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3.3</c:v>
                </c:pt>
                <c:pt idx="19">
                  <c:v>3.4</c:v>
                </c:pt>
                <c:pt idx="20">
                  <c:v>3.5</c:v>
                </c:pt>
              </c:numCache>
            </c:numRef>
          </c:xVal>
          <c:yVal>
            <c:numRef>
              <c:f>'Case 1,2,3 and Von Mises'!$E$8:$E$28</c:f>
              <c:numCache>
                <c:formatCode>0.000</c:formatCode>
                <c:ptCount val="21"/>
                <c:pt idx="0">
                  <c:v>14.852335674903122</c:v>
                </c:pt>
                <c:pt idx="1">
                  <c:v>13.05381065177032</c:v>
                </c:pt>
                <c:pt idx="2">
                  <c:v>11.563237117139112</c:v>
                </c:pt>
                <c:pt idx="3">
                  <c:v>10.3141219964605</c:v>
                </c:pt>
                <c:pt idx="4">
                  <c:v>9.2569959192609481</c:v>
                </c:pt>
                <c:pt idx="5">
                  <c:v>8.3544388171330066</c:v>
                </c:pt>
                <c:pt idx="6">
                  <c:v>7.5777222831138378</c:v>
                </c:pt>
                <c:pt idx="7">
                  <c:v>6.9044948901925665</c:v>
                </c:pt>
                <c:pt idx="8">
                  <c:v>6.3171560053935787</c:v>
                </c:pt>
                <c:pt idx="9">
                  <c:v>5.8016936230090339</c:v>
                </c:pt>
                <c:pt idx="10">
                  <c:v>5.3468408429651246</c:v>
                </c:pt>
                <c:pt idx="11">
                  <c:v>4.9434549213804768</c:v>
                </c:pt>
                <c:pt idx="12">
                  <c:v>4.5840542206491124</c:v>
                </c:pt>
                <c:pt idx="13">
                  <c:v>4.262468784251535</c:v>
                </c:pt>
                <c:pt idx="14">
                  <c:v>3.9735737536898967</c:v>
                </c:pt>
                <c:pt idx="15">
                  <c:v>3.7130839187257805</c:v>
                </c:pt>
                <c:pt idx="16">
                  <c:v>3.4773938885048934</c:v>
                </c:pt>
                <c:pt idx="17">
                  <c:v>3.26345266294258</c:v>
                </c:pt>
                <c:pt idx="18">
                  <c:v>3.0686643956411417</c:v>
                </c:pt>
                <c:pt idx="19">
                  <c:v>2.8908092792847775</c:v>
                </c:pt>
                <c:pt idx="20">
                  <c:v>2.7279800219209815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C2-444B-A19D-B40D52E6B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072960"/>
        <c:axId val="439244648"/>
      </c:scatterChart>
      <c:valAx>
        <c:axId val="27607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44648"/>
        <c:crosses val="autoZero"/>
        <c:crossBetween val="midCat"/>
      </c:valAx>
      <c:valAx>
        <c:axId val="43924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07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Radial Stress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1,2,3 and Von Mises'!$G$8:$G$28</c:f>
              <c:numCache>
                <c:formatCode>General</c:formatCode>
                <c:ptCount val="21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3.3</c:v>
                </c:pt>
                <c:pt idx="19">
                  <c:v>3.4</c:v>
                </c:pt>
                <c:pt idx="20">
                  <c:v>3.5</c:v>
                </c:pt>
              </c:numCache>
            </c:numRef>
          </c:xVal>
          <c:yVal>
            <c:numRef>
              <c:f>'Case 1,2,3 and Von Mises'!$H$8:$H$28</c:f>
              <c:numCache>
                <c:formatCode>0.000</c:formatCode>
                <c:ptCount val="21"/>
                <c:pt idx="0">
                  <c:v>-3</c:v>
                </c:pt>
                <c:pt idx="1">
                  <c:v>-4.0383789062500011</c:v>
                </c:pt>
                <c:pt idx="2">
                  <c:v>-4.8989619377162619</c:v>
                </c:pt>
                <c:pt idx="3">
                  <c:v>-5.6201388888888895</c:v>
                </c:pt>
                <c:pt idx="4">
                  <c:v>-6.230470914127423</c:v>
                </c:pt>
                <c:pt idx="5">
                  <c:v>-6.7515624999999995</c:v>
                </c:pt>
                <c:pt idx="6">
                  <c:v>-7.1999999999999993</c:v>
                </c:pt>
                <c:pt idx="7">
                  <c:v>-7.5886880165289252</c:v>
                </c:pt>
                <c:pt idx="8">
                  <c:v>-7.9277882797731554</c:v>
                </c:pt>
                <c:pt idx="9">
                  <c:v>-8.2253906249999993</c:v>
                </c:pt>
                <c:pt idx="10">
                  <c:v>-8.4879999999999995</c:v>
                </c:pt>
                <c:pt idx="11">
                  <c:v>-8.7208949704142</c:v>
                </c:pt>
                <c:pt idx="12">
                  <c:v>-8.9283950617283949</c:v>
                </c:pt>
                <c:pt idx="13">
                  <c:v>-9.1140624999999993</c:v>
                </c:pt>
                <c:pt idx="14">
                  <c:v>-9.2808561236623053</c:v>
                </c:pt>
                <c:pt idx="15">
                  <c:v>-9.4312499999999986</c:v>
                </c:pt>
                <c:pt idx="16">
                  <c:v>-9.5673257023933402</c:v>
                </c:pt>
                <c:pt idx="17">
                  <c:v>-9.6908447265624993</c:v>
                </c:pt>
                <c:pt idx="18">
                  <c:v>-9.8033057851239658</c:v>
                </c:pt>
                <c:pt idx="19">
                  <c:v>-9.9059904844290649</c:v>
                </c:pt>
                <c:pt idx="20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5D-4649-A2D4-71614C49837F}"/>
            </c:ext>
          </c:extLst>
        </c:ser>
        <c:ser>
          <c:idx val="1"/>
          <c:order val="1"/>
          <c:tx>
            <c:v>Hoop Stress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'Case 1,2,3 and Von Mises'!$G$8:$G$28</c:f>
              <c:numCache>
                <c:formatCode>General</c:formatCode>
                <c:ptCount val="21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3.3</c:v>
                </c:pt>
                <c:pt idx="19">
                  <c:v>3.4</c:v>
                </c:pt>
                <c:pt idx="20">
                  <c:v>3.5</c:v>
                </c:pt>
              </c:numCache>
            </c:numRef>
          </c:xVal>
          <c:yVal>
            <c:numRef>
              <c:f>'Case 1,2,3 and Von Mises'!$I$8:$I$28</c:f>
              <c:numCache>
                <c:formatCode>0.000</c:formatCode>
                <c:ptCount val="21"/>
                <c:pt idx="0">
                  <c:v>-20.149999999999999</c:v>
                </c:pt>
                <c:pt idx="1">
                  <c:v>-19.111621093749996</c:v>
                </c:pt>
                <c:pt idx="2">
                  <c:v>-18.251038062283737</c:v>
                </c:pt>
                <c:pt idx="3">
                  <c:v>-17.52986111111111</c:v>
                </c:pt>
                <c:pt idx="4">
                  <c:v>-16.919529085872576</c:v>
                </c:pt>
                <c:pt idx="5">
                  <c:v>-16.3984375</c:v>
                </c:pt>
                <c:pt idx="6">
                  <c:v>-15.95</c:v>
                </c:pt>
                <c:pt idx="7">
                  <c:v>-15.561311983471073</c:v>
                </c:pt>
                <c:pt idx="8">
                  <c:v>-15.222211720226843</c:v>
                </c:pt>
                <c:pt idx="9">
                  <c:v>-14.924609374999999</c:v>
                </c:pt>
                <c:pt idx="10">
                  <c:v>-14.661999999999999</c:v>
                </c:pt>
                <c:pt idx="11">
                  <c:v>-14.429105029585799</c:v>
                </c:pt>
                <c:pt idx="12">
                  <c:v>-14.221604938271604</c:v>
                </c:pt>
                <c:pt idx="13">
                  <c:v>-14.035937499999999</c:v>
                </c:pt>
                <c:pt idx="14">
                  <c:v>-13.869143876337693</c:v>
                </c:pt>
                <c:pt idx="15">
                  <c:v>-13.71875</c:v>
                </c:pt>
                <c:pt idx="16">
                  <c:v>-13.582674297606658</c:v>
                </c:pt>
                <c:pt idx="17">
                  <c:v>-13.459155273437499</c:v>
                </c:pt>
                <c:pt idx="18">
                  <c:v>-13.346694214876033</c:v>
                </c:pt>
                <c:pt idx="19">
                  <c:v>-13.244009515570934</c:v>
                </c:pt>
                <c:pt idx="20">
                  <c:v>-13.149999999999999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5D-4649-A2D4-71614C49837F}"/>
            </c:ext>
          </c:extLst>
        </c:ser>
        <c:ser>
          <c:idx val="2"/>
          <c:order val="2"/>
          <c:tx>
            <c:v>Axial Stress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'Case 1,2,3 and Von Mises'!$G$8:$G$28</c:f>
              <c:numCache>
                <c:formatCode>General</c:formatCode>
                <c:ptCount val="21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3.3</c:v>
                </c:pt>
                <c:pt idx="19">
                  <c:v>3.4</c:v>
                </c:pt>
                <c:pt idx="20">
                  <c:v>3.5</c:v>
                </c:pt>
              </c:numCache>
            </c:numRef>
          </c:xVal>
          <c:yVal>
            <c:numRef>
              <c:f>'Case 1,2,3 and Von Mises'!$J$8:$J$28</c:f>
              <c:numCache>
                <c:formatCode>0.000</c:formatCode>
                <c:ptCount val="21"/>
                <c:pt idx="0">
                  <c:v>-11.574999999999999</c:v>
                </c:pt>
                <c:pt idx="1">
                  <c:v>-11.574999999999999</c:v>
                </c:pt>
                <c:pt idx="2">
                  <c:v>-11.574999999999999</c:v>
                </c:pt>
                <c:pt idx="3">
                  <c:v>-11.574999999999999</c:v>
                </c:pt>
                <c:pt idx="4">
                  <c:v>-11.574999999999999</c:v>
                </c:pt>
                <c:pt idx="5">
                  <c:v>-11.574999999999999</c:v>
                </c:pt>
                <c:pt idx="6">
                  <c:v>-11.574999999999999</c:v>
                </c:pt>
                <c:pt idx="7">
                  <c:v>-11.574999999999999</c:v>
                </c:pt>
                <c:pt idx="8">
                  <c:v>-11.574999999999999</c:v>
                </c:pt>
                <c:pt idx="9">
                  <c:v>-11.574999999999999</c:v>
                </c:pt>
                <c:pt idx="10">
                  <c:v>-11.574999999999999</c:v>
                </c:pt>
                <c:pt idx="11">
                  <c:v>-11.574999999999999</c:v>
                </c:pt>
                <c:pt idx="12">
                  <c:v>-11.574999999999999</c:v>
                </c:pt>
                <c:pt idx="13">
                  <c:v>-11.574999999999999</c:v>
                </c:pt>
                <c:pt idx="14">
                  <c:v>-11.574999999999999</c:v>
                </c:pt>
                <c:pt idx="15">
                  <c:v>-11.574999999999999</c:v>
                </c:pt>
                <c:pt idx="16">
                  <c:v>-11.574999999999999</c:v>
                </c:pt>
                <c:pt idx="17">
                  <c:v>-11.574999999999999</c:v>
                </c:pt>
                <c:pt idx="18">
                  <c:v>-11.574999999999999</c:v>
                </c:pt>
                <c:pt idx="19">
                  <c:v>-11.574999999999999</c:v>
                </c:pt>
                <c:pt idx="20">
                  <c:v>-11.574999999999999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5D-4649-A2D4-71614C498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529752"/>
        <c:axId val="443685432"/>
      </c:scatterChart>
      <c:valAx>
        <c:axId val="475529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85432"/>
        <c:crosses val="autoZero"/>
        <c:crossBetween val="midCat"/>
      </c:valAx>
      <c:valAx>
        <c:axId val="44368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529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Von Mises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1,2,3 and Von Mises'!$G$8:$G$28</c:f>
              <c:numCache>
                <c:formatCode>General</c:formatCode>
                <c:ptCount val="21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3.3</c:v>
                </c:pt>
                <c:pt idx="19">
                  <c:v>3.4</c:v>
                </c:pt>
                <c:pt idx="20">
                  <c:v>3.5</c:v>
                </c:pt>
              </c:numCache>
            </c:numRef>
          </c:xVal>
          <c:yVal>
            <c:numRef>
              <c:f>'Case 1,2,3 and Von Mises'!$K$8:$K$28</c:f>
              <c:numCache>
                <c:formatCode>0.000</c:formatCode>
                <c:ptCount val="21"/>
                <c:pt idx="0">
                  <c:v>14.852335674903122</c:v>
                </c:pt>
                <c:pt idx="1">
                  <c:v>13.053810651770318</c:v>
                </c:pt>
                <c:pt idx="2">
                  <c:v>11.563237117139112</c:v>
                </c:pt>
                <c:pt idx="3">
                  <c:v>10.314121996460502</c:v>
                </c:pt>
                <c:pt idx="4">
                  <c:v>9.2569959192609481</c:v>
                </c:pt>
                <c:pt idx="5">
                  <c:v>8.3544388171330084</c:v>
                </c:pt>
                <c:pt idx="6">
                  <c:v>7.5777222831138378</c:v>
                </c:pt>
                <c:pt idx="7">
                  <c:v>6.9044948901925665</c:v>
                </c:pt>
                <c:pt idx="8">
                  <c:v>6.3171560053935796</c:v>
                </c:pt>
                <c:pt idx="9">
                  <c:v>5.8016936230090321</c:v>
                </c:pt>
                <c:pt idx="10">
                  <c:v>5.3468408429651237</c:v>
                </c:pt>
                <c:pt idx="11">
                  <c:v>4.9434549213804777</c:v>
                </c:pt>
                <c:pt idx="12">
                  <c:v>4.5840542206491106</c:v>
                </c:pt>
                <c:pt idx="13">
                  <c:v>4.2624687842515341</c:v>
                </c:pt>
                <c:pt idx="14">
                  <c:v>3.9735737536898976</c:v>
                </c:pt>
                <c:pt idx="15">
                  <c:v>3.7130839187257818</c:v>
                </c:pt>
                <c:pt idx="16">
                  <c:v>3.4773938885048921</c:v>
                </c:pt>
                <c:pt idx="17">
                  <c:v>3.2634526629425809</c:v>
                </c:pt>
                <c:pt idx="18">
                  <c:v>3.0686643956411417</c:v>
                </c:pt>
                <c:pt idx="19">
                  <c:v>2.8908092792847779</c:v>
                </c:pt>
                <c:pt idx="20">
                  <c:v>2.7279800219209807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91-44EF-BAB1-3D4F577D1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243992"/>
        <c:axId val="439244976"/>
      </c:scatterChart>
      <c:valAx>
        <c:axId val="439243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44976"/>
        <c:crosses val="autoZero"/>
        <c:crossBetween val="midCat"/>
      </c:valAx>
      <c:valAx>
        <c:axId val="43924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43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Radial Stress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1,2,3 and Von Mises'!$M$8:$M$28</c:f>
              <c:numCache>
                <c:formatCode>General</c:formatCode>
                <c:ptCount val="21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3.3</c:v>
                </c:pt>
                <c:pt idx="19">
                  <c:v>3.4</c:v>
                </c:pt>
                <c:pt idx="20">
                  <c:v>3.5</c:v>
                </c:pt>
              </c:numCache>
            </c:numRef>
          </c:xVal>
          <c:yVal>
            <c:numRef>
              <c:f>'Case 1,2,3 and Von Mises'!$N$8:$N$28</c:f>
              <c:numCache>
                <c:formatCode>General</c:formatCode>
                <c:ptCount val="2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E6-40D9-9BB4-5F5B8ECE11E3}"/>
            </c:ext>
          </c:extLst>
        </c:ser>
        <c:ser>
          <c:idx val="1"/>
          <c:order val="1"/>
          <c:tx>
            <c:v>Hoop Stress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'Case 1,2,3 and Von Mises'!$M$8:$M$28</c:f>
              <c:numCache>
                <c:formatCode>General</c:formatCode>
                <c:ptCount val="21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3.3</c:v>
                </c:pt>
                <c:pt idx="19">
                  <c:v>3.4</c:v>
                </c:pt>
                <c:pt idx="20">
                  <c:v>3.5</c:v>
                </c:pt>
              </c:numCache>
            </c:numRef>
          </c:xVal>
          <c:yVal>
            <c:numRef>
              <c:f>'Case 1,2,3 and Von Mises'!$O$8:$O$28</c:f>
              <c:numCache>
                <c:formatCode>General</c:formatCode>
                <c:ptCount val="2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E6-40D9-9BB4-5F5B8ECE11E3}"/>
            </c:ext>
          </c:extLst>
        </c:ser>
        <c:ser>
          <c:idx val="2"/>
          <c:order val="2"/>
          <c:tx>
            <c:v>Axial Stress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'Case 1,2,3 and Von Mises'!$M$8:$M$28</c:f>
              <c:numCache>
                <c:formatCode>General</c:formatCode>
                <c:ptCount val="21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3.3</c:v>
                </c:pt>
                <c:pt idx="19">
                  <c:v>3.4</c:v>
                </c:pt>
                <c:pt idx="20">
                  <c:v>3.5</c:v>
                </c:pt>
              </c:numCache>
            </c:numRef>
          </c:xVal>
          <c:yVal>
            <c:numRef>
              <c:f>'Case 1,2,3 and Von Mises'!$P$8:$P$28</c:f>
              <c:numCache>
                <c:formatCode>General</c:formatCode>
                <c:ptCount val="2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E6-40D9-9BB4-5F5B8ECE1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386088"/>
        <c:axId val="520378872"/>
      </c:scatterChart>
      <c:valAx>
        <c:axId val="520386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78872"/>
        <c:crosses val="autoZero"/>
        <c:crossBetween val="midCat"/>
      </c:valAx>
      <c:valAx>
        <c:axId val="52037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86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Von Mises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1,2,3 and Von Mises'!$M$8:$M$28</c:f>
              <c:numCache>
                <c:formatCode>General</c:formatCode>
                <c:ptCount val="21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3.3</c:v>
                </c:pt>
                <c:pt idx="19">
                  <c:v>3.4</c:v>
                </c:pt>
                <c:pt idx="20">
                  <c:v>3.5</c:v>
                </c:pt>
              </c:numCache>
            </c:numRef>
          </c:xVal>
          <c:yVal>
            <c:numRef>
              <c:f>'Case 1,2,3 and Von Mises'!$Q$8:$Q$28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56-4C91-AE0E-4FDCAE677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387072"/>
        <c:axId val="520380840"/>
      </c:scatterChart>
      <c:valAx>
        <c:axId val="52038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80840"/>
        <c:crosses val="autoZero"/>
        <c:crossBetween val="midCat"/>
      </c:valAx>
      <c:valAx>
        <c:axId val="52038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8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Von Mises for All Cases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Von Mises Case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'Case 1,2,3 and Von Mises'!$A$8:$A$28</c:f>
              <c:numCache>
                <c:formatCode>General</c:formatCode>
                <c:ptCount val="21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3.3</c:v>
                </c:pt>
                <c:pt idx="19">
                  <c:v>3.4</c:v>
                </c:pt>
                <c:pt idx="20">
                  <c:v>3.5</c:v>
                </c:pt>
              </c:numCache>
            </c:numRef>
          </c:xVal>
          <c:yVal>
            <c:numRef>
              <c:f>'Case 1,2,3 and Von Mises'!$E$8:$E$28</c:f>
              <c:numCache>
                <c:formatCode>0.000</c:formatCode>
                <c:ptCount val="21"/>
                <c:pt idx="0">
                  <c:v>14.852335674903122</c:v>
                </c:pt>
                <c:pt idx="1">
                  <c:v>13.05381065177032</c:v>
                </c:pt>
                <c:pt idx="2">
                  <c:v>11.563237117139112</c:v>
                </c:pt>
                <c:pt idx="3">
                  <c:v>10.3141219964605</c:v>
                </c:pt>
                <c:pt idx="4">
                  <c:v>9.2569959192609481</c:v>
                </c:pt>
                <c:pt idx="5">
                  <c:v>8.3544388171330066</c:v>
                </c:pt>
                <c:pt idx="6">
                  <c:v>7.5777222831138378</c:v>
                </c:pt>
                <c:pt idx="7">
                  <c:v>6.9044948901925665</c:v>
                </c:pt>
                <c:pt idx="8">
                  <c:v>6.3171560053935787</c:v>
                </c:pt>
                <c:pt idx="9">
                  <c:v>5.8016936230090339</c:v>
                </c:pt>
                <c:pt idx="10">
                  <c:v>5.3468408429651246</c:v>
                </c:pt>
                <c:pt idx="11">
                  <c:v>4.9434549213804768</c:v>
                </c:pt>
                <c:pt idx="12">
                  <c:v>4.5840542206491124</c:v>
                </c:pt>
                <c:pt idx="13">
                  <c:v>4.262468784251535</c:v>
                </c:pt>
                <c:pt idx="14">
                  <c:v>3.9735737536898967</c:v>
                </c:pt>
                <c:pt idx="15">
                  <c:v>3.7130839187257805</c:v>
                </c:pt>
                <c:pt idx="16">
                  <c:v>3.4773938885048934</c:v>
                </c:pt>
                <c:pt idx="17">
                  <c:v>3.26345266294258</c:v>
                </c:pt>
                <c:pt idx="18">
                  <c:v>3.0686643956411417</c:v>
                </c:pt>
                <c:pt idx="19">
                  <c:v>2.8908092792847775</c:v>
                </c:pt>
                <c:pt idx="20">
                  <c:v>2.7279800219209815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28-493F-893B-84FEA9764A9E}"/>
            </c:ext>
          </c:extLst>
        </c:ser>
        <c:ser>
          <c:idx val="1"/>
          <c:order val="1"/>
          <c:tx>
            <c:v>Von Mises Case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'Case 1,2,3 and Von Mises'!$G$8:$G$28</c:f>
              <c:numCache>
                <c:formatCode>General</c:formatCode>
                <c:ptCount val="21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3.3</c:v>
                </c:pt>
                <c:pt idx="19">
                  <c:v>3.4</c:v>
                </c:pt>
                <c:pt idx="20">
                  <c:v>3.5</c:v>
                </c:pt>
              </c:numCache>
            </c:numRef>
          </c:xVal>
          <c:yVal>
            <c:numRef>
              <c:f>'Case 1,2,3 and Von Mises'!$K$8:$K$28</c:f>
              <c:numCache>
                <c:formatCode>0.000</c:formatCode>
                <c:ptCount val="21"/>
                <c:pt idx="0">
                  <c:v>14.852335674903122</c:v>
                </c:pt>
                <c:pt idx="1">
                  <c:v>13.053810651770318</c:v>
                </c:pt>
                <c:pt idx="2">
                  <c:v>11.563237117139112</c:v>
                </c:pt>
                <c:pt idx="3">
                  <c:v>10.314121996460502</c:v>
                </c:pt>
                <c:pt idx="4">
                  <c:v>9.2569959192609481</c:v>
                </c:pt>
                <c:pt idx="5">
                  <c:v>8.3544388171330084</c:v>
                </c:pt>
                <c:pt idx="6">
                  <c:v>7.5777222831138378</c:v>
                </c:pt>
                <c:pt idx="7">
                  <c:v>6.9044948901925665</c:v>
                </c:pt>
                <c:pt idx="8">
                  <c:v>6.3171560053935796</c:v>
                </c:pt>
                <c:pt idx="9">
                  <c:v>5.8016936230090321</c:v>
                </c:pt>
                <c:pt idx="10">
                  <c:v>5.3468408429651237</c:v>
                </c:pt>
                <c:pt idx="11">
                  <c:v>4.9434549213804777</c:v>
                </c:pt>
                <c:pt idx="12">
                  <c:v>4.5840542206491106</c:v>
                </c:pt>
                <c:pt idx="13">
                  <c:v>4.2624687842515341</c:v>
                </c:pt>
                <c:pt idx="14">
                  <c:v>3.9735737536898976</c:v>
                </c:pt>
                <c:pt idx="15">
                  <c:v>3.7130839187257818</c:v>
                </c:pt>
                <c:pt idx="16">
                  <c:v>3.4773938885048921</c:v>
                </c:pt>
                <c:pt idx="17">
                  <c:v>3.2634526629425809</c:v>
                </c:pt>
                <c:pt idx="18">
                  <c:v>3.0686643956411417</c:v>
                </c:pt>
                <c:pt idx="19">
                  <c:v>2.8908092792847779</c:v>
                </c:pt>
                <c:pt idx="20">
                  <c:v>2.7279800219209807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28-493F-893B-84FEA9764A9E}"/>
            </c:ext>
          </c:extLst>
        </c:ser>
        <c:ser>
          <c:idx val="2"/>
          <c:order val="2"/>
          <c:tx>
            <c:v>Von Mises Case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'Case 1,2,3 and Von Mises'!$M$8:$M$28</c:f>
              <c:numCache>
                <c:formatCode>General</c:formatCode>
                <c:ptCount val="21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1.8</c:v>
                </c:pt>
                <c:pt idx="4">
                  <c:v>1.9</c:v>
                </c:pt>
                <c:pt idx="5">
                  <c:v>2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2.5</c:v>
                </c:pt>
                <c:pt idx="11">
                  <c:v>2.6</c:v>
                </c:pt>
                <c:pt idx="12">
                  <c:v>2.7</c:v>
                </c:pt>
                <c:pt idx="13">
                  <c:v>2.8</c:v>
                </c:pt>
                <c:pt idx="14">
                  <c:v>2.9</c:v>
                </c:pt>
                <c:pt idx="15">
                  <c:v>3</c:v>
                </c:pt>
                <c:pt idx="16">
                  <c:v>3.1</c:v>
                </c:pt>
                <c:pt idx="17">
                  <c:v>3.2</c:v>
                </c:pt>
                <c:pt idx="18">
                  <c:v>3.3</c:v>
                </c:pt>
                <c:pt idx="19">
                  <c:v>3.4</c:v>
                </c:pt>
                <c:pt idx="20">
                  <c:v>3.5</c:v>
                </c:pt>
              </c:numCache>
            </c:numRef>
          </c:xVal>
          <c:yVal>
            <c:numRef>
              <c:f>'Case 1,2,3 and Von Mises'!$Q$8:$Q$28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28-493F-893B-84FEA9764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538280"/>
        <c:axId val="475536968"/>
      </c:scatterChart>
      <c:valAx>
        <c:axId val="475538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536968"/>
        <c:crosses val="autoZero"/>
        <c:crossBetween val="midCat"/>
      </c:valAx>
      <c:valAx>
        <c:axId val="47553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53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0</xdr:rowOff>
    </xdr:from>
    <xdr:to>
      <xdr:col>4</xdr:col>
      <xdr:colOff>876300</xdr:colOff>
      <xdr:row>44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F41B45-BBC6-4F82-A783-85F27BAC9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45</xdr:row>
      <xdr:rowOff>9525</xdr:rowOff>
    </xdr:from>
    <xdr:to>
      <xdr:col>4</xdr:col>
      <xdr:colOff>876300</xdr:colOff>
      <xdr:row>59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7E3691-45D9-482E-91A0-37BC724AD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29</xdr:row>
      <xdr:rowOff>0</xdr:rowOff>
    </xdr:from>
    <xdr:to>
      <xdr:col>11</xdr:col>
      <xdr:colOff>0</xdr:colOff>
      <xdr:row>44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C996DC-380C-4B9C-9F0E-A4D5398B65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45</xdr:row>
      <xdr:rowOff>0</xdr:rowOff>
    </xdr:from>
    <xdr:to>
      <xdr:col>11</xdr:col>
      <xdr:colOff>9525</xdr:colOff>
      <xdr:row>60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CC83A67-2237-48EB-BF93-996080BF4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600074</xdr:colOff>
      <xdr:row>28</xdr:row>
      <xdr:rowOff>190499</xdr:rowOff>
    </xdr:from>
    <xdr:to>
      <xdr:col>16</xdr:col>
      <xdr:colOff>742949</xdr:colOff>
      <xdr:row>43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F8A085D-8B50-48E2-98B5-84B13FFD5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44</xdr:row>
      <xdr:rowOff>190499</xdr:rowOff>
    </xdr:from>
    <xdr:to>
      <xdr:col>17</xdr:col>
      <xdr:colOff>9525</xdr:colOff>
      <xdr:row>59</xdr:row>
      <xdr:rowOff>180974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8E01DA2-1D44-4D1C-9DA9-406C6DF9D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9524</xdr:colOff>
      <xdr:row>29</xdr:row>
      <xdr:rowOff>9524</xdr:rowOff>
    </xdr:from>
    <xdr:to>
      <xdr:col>25</xdr:col>
      <xdr:colOff>609599</xdr:colOff>
      <xdr:row>43</xdr:row>
      <xdr:rowOff>190499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C4961DD-E74D-4C22-9AC9-4903CD02C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3D20-6BEE-4984-9D72-73B8B81D3B7D}">
  <dimension ref="A1:W28"/>
  <sheetViews>
    <sheetView tabSelected="1" workbookViewId="0">
      <selection activeCell="X15" sqref="X15"/>
    </sheetView>
  </sheetViews>
  <sheetFormatPr defaultRowHeight="15" x14ac:dyDescent="0.25"/>
  <cols>
    <col min="1" max="1" width="12.28515625" customWidth="1"/>
    <col min="2" max="2" width="12.7109375" customWidth="1"/>
    <col min="3" max="3" width="17.42578125" customWidth="1"/>
    <col min="4" max="4" width="14.85546875" customWidth="1"/>
    <col min="5" max="5" width="13.28515625" customWidth="1"/>
    <col min="6" max="6" width="11" customWidth="1"/>
    <col min="7" max="7" width="11.28515625" customWidth="1"/>
    <col min="8" max="8" width="13.85546875" customWidth="1"/>
    <col min="9" max="9" width="13" customWidth="1"/>
    <col min="10" max="10" width="12.42578125" customWidth="1"/>
    <col min="11" max="11" width="13.140625" customWidth="1"/>
    <col min="13" max="13" width="12.5703125" customWidth="1"/>
    <col min="14" max="14" width="13.28515625" customWidth="1"/>
    <col min="15" max="15" width="13.42578125" customWidth="1"/>
    <col min="16" max="16" width="11.28515625" customWidth="1"/>
    <col min="17" max="17" width="11.140625" customWidth="1"/>
  </cols>
  <sheetData>
    <row r="1" spans="1:23" ht="35.25" customHeight="1" x14ac:dyDescent="0.25">
      <c r="G1" s="8" t="s">
        <v>10</v>
      </c>
      <c r="H1" s="8"/>
      <c r="I1" s="8"/>
      <c r="J1" s="8"/>
      <c r="K1" s="8"/>
    </row>
    <row r="2" spans="1:23" x14ac:dyDescent="0.25">
      <c r="G2" s="8"/>
      <c r="H2" s="8"/>
      <c r="I2" s="8"/>
      <c r="J2" s="8"/>
      <c r="K2" s="8"/>
    </row>
    <row r="4" spans="1:23" x14ac:dyDescent="0.25">
      <c r="A4" s="9" t="s">
        <v>0</v>
      </c>
      <c r="B4" s="5" t="s">
        <v>1</v>
      </c>
      <c r="C4" s="5" t="s">
        <v>2</v>
      </c>
      <c r="D4" s="5" t="s">
        <v>3</v>
      </c>
      <c r="E4" s="5" t="s">
        <v>4</v>
      </c>
      <c r="G4" s="9" t="s">
        <v>11</v>
      </c>
      <c r="H4" s="5" t="s">
        <v>1</v>
      </c>
      <c r="I4" s="5" t="s">
        <v>2</v>
      </c>
      <c r="J4" s="5" t="s">
        <v>3</v>
      </c>
      <c r="K4" s="5" t="s">
        <v>4</v>
      </c>
      <c r="M4" s="9" t="s">
        <v>12</v>
      </c>
      <c r="N4" s="5" t="s">
        <v>1</v>
      </c>
      <c r="O4" s="5" t="s">
        <v>2</v>
      </c>
      <c r="P4" s="5" t="s">
        <v>3</v>
      </c>
      <c r="Q4" s="5" t="s">
        <v>4</v>
      </c>
    </row>
    <row r="5" spans="1:23" x14ac:dyDescent="0.25">
      <c r="A5" s="6"/>
      <c r="B5" s="2">
        <v>1.5</v>
      </c>
      <c r="C5" s="2">
        <v>3.5</v>
      </c>
      <c r="D5" s="2">
        <v>10</v>
      </c>
      <c r="E5" s="2">
        <v>3</v>
      </c>
      <c r="G5" s="6"/>
      <c r="H5" s="2">
        <v>1.5</v>
      </c>
      <c r="I5" s="2">
        <v>3.5</v>
      </c>
      <c r="J5" s="2">
        <v>3</v>
      </c>
      <c r="K5" s="2">
        <v>10</v>
      </c>
      <c r="M5" s="6"/>
      <c r="N5" s="2">
        <v>1.5</v>
      </c>
      <c r="O5" s="2">
        <v>3.5</v>
      </c>
      <c r="P5" s="2">
        <v>10</v>
      </c>
      <c r="Q5" s="2">
        <v>10</v>
      </c>
    </row>
    <row r="6" spans="1:23" ht="45.75" customHeight="1" x14ac:dyDescent="0.25">
      <c r="A6" s="4" t="s">
        <v>13</v>
      </c>
      <c r="B6" s="10" t="s">
        <v>14</v>
      </c>
      <c r="C6" s="10"/>
      <c r="D6" s="10"/>
      <c r="E6" s="10"/>
      <c r="G6" s="4" t="s">
        <v>13</v>
      </c>
      <c r="H6" s="10" t="s">
        <v>14</v>
      </c>
      <c r="I6" s="10"/>
      <c r="J6" s="10"/>
      <c r="K6" s="10"/>
      <c r="M6" s="4" t="s">
        <v>13</v>
      </c>
      <c r="N6" s="10" t="s">
        <v>14</v>
      </c>
      <c r="O6" s="10"/>
      <c r="P6" s="10"/>
      <c r="Q6" s="10"/>
    </row>
    <row r="7" spans="1:23" x14ac:dyDescent="0.25">
      <c r="A7" s="1" t="s">
        <v>9</v>
      </c>
      <c r="B7" s="1" t="s">
        <v>5</v>
      </c>
      <c r="C7" s="1" t="s">
        <v>6</v>
      </c>
      <c r="D7" s="1" t="s">
        <v>7</v>
      </c>
      <c r="E7" s="1" t="s">
        <v>8</v>
      </c>
      <c r="G7" s="1" t="s">
        <v>9</v>
      </c>
      <c r="H7" s="1" t="s">
        <v>5</v>
      </c>
      <c r="I7" s="1" t="s">
        <v>6</v>
      </c>
      <c r="J7" s="1" t="s">
        <v>7</v>
      </c>
      <c r="K7" s="1" t="s">
        <v>8</v>
      </c>
      <c r="M7" s="1" t="s">
        <v>9</v>
      </c>
      <c r="N7" s="1" t="s">
        <v>5</v>
      </c>
      <c r="O7" s="1" t="s">
        <v>6</v>
      </c>
      <c r="P7" s="1" t="s">
        <v>7</v>
      </c>
      <c r="Q7" s="1" t="s">
        <v>8</v>
      </c>
    </row>
    <row r="8" spans="1:23" x14ac:dyDescent="0.25">
      <c r="A8" s="2">
        <v>1.5</v>
      </c>
      <c r="B8" s="7">
        <f>(D5*B5^2-E5*C5^2)/(C5^2-B5^2)-(B5^2*C5^2)*(D5-E5)/((C5^2-B5^2)*A8^2)</f>
        <v>-10</v>
      </c>
      <c r="C8" s="7">
        <f>(D5*B5^2-E5*C5^2)/(C5^2-B5^2)+(B5^2*C5^2)*(D5-E5)/((C5^2-B5^2)*A8^2)</f>
        <v>7.1499999999999995</v>
      </c>
      <c r="D8" s="3">
        <f>(D5*B5^2-E5*C5^2)/(C5^2-B5^2)</f>
        <v>-1.425</v>
      </c>
      <c r="E8" s="7">
        <f>SQRT(0.5*((C8-B8)^2+(B8-D8)^2+(D8-C8)^2))</f>
        <v>14.852335674903122</v>
      </c>
      <c r="G8" s="2">
        <v>1.5</v>
      </c>
      <c r="H8" s="7">
        <f>(J5*H5^2-K5*I5^2)/(I5^2-H5^2)-(H5^2*I5^2)*(J5-K5)/((I5^2-H5^2)*G8^2)</f>
        <v>-3</v>
      </c>
      <c r="I8" s="7">
        <f>(J5*H5^2-K5*I5^2)/(I5^2-H5^2)+(H5^2*I5^2)*(J5-K5)/((I5^2-H5^2)*G8^2)</f>
        <v>-20.149999999999999</v>
      </c>
      <c r="J8" s="7">
        <f>(J5*H5^2-K5*I5^2)/(I5^2-H5^2)</f>
        <v>-11.574999999999999</v>
      </c>
      <c r="K8" s="7">
        <f>SQRT(0.5*((I8-H8)^2+(H8-J8)^2+(J8-I8)^2))</f>
        <v>14.852335674903122</v>
      </c>
      <c r="M8" s="2">
        <v>1.5</v>
      </c>
      <c r="N8" s="2">
        <f>(P5*N5^2-Q5*O5^2)/(O5^2-N5^2)-(N5^2*O5^2)*(P5-Q5)/((O5^2-N5^2)*M8^2)</f>
        <v>-10</v>
      </c>
      <c r="O8" s="2">
        <f>(P5*N5^2-Q5*O5^2)/(O5^2-N5^2)+(N5^2*O5^2)*(P5-Q5)/((O5^2-N5^2)*M8^2)</f>
        <v>-10</v>
      </c>
      <c r="P8" s="2">
        <f>(P5*N5^2-Q5*O5^2)/(O5^2-N5^2)</f>
        <v>-10</v>
      </c>
      <c r="Q8" s="2">
        <f>SQRT(0.5*((O8-N8)^2+(N8-P8)^2+(P8-O8)^2))</f>
        <v>0</v>
      </c>
    </row>
    <row r="9" spans="1:23" ht="21" customHeight="1" x14ac:dyDescent="0.25">
      <c r="A9" s="2">
        <v>1.6</v>
      </c>
      <c r="B9" s="7">
        <f>(D5*B5^2-E5*C5^2)/(C5^2-B5^2)-(B5^2*C5^2)*(D5-E5)/((C5^2-B5^2)*A9^2)</f>
        <v>-8.9616210937499989</v>
      </c>
      <c r="C9" s="7">
        <f>(D5*B5^2-E5*C5^2)/(C5^2-B5^2)+(B5^2*C5^2)*(D5-E5)/((C5^2-B5^2)*A9^2)</f>
        <v>6.1116210937499984</v>
      </c>
      <c r="D9" s="3">
        <f>(D5*B5^2-E5*C5^2)/(C5^2-B5^2)</f>
        <v>-1.425</v>
      </c>
      <c r="E9" s="7">
        <f>SQRT(0.5*((C9-B9)^2+(B9-D9)^2+(D9-C9)^2))</f>
        <v>13.05381065177032</v>
      </c>
      <c r="G9" s="2">
        <v>1.6</v>
      </c>
      <c r="H9" s="7">
        <f>(J5*H5^2-K5*I5^2)/(I5^2-H5^2)-(H5^2*I5^2)*(J5-K5)/((I5^2-H5^2)*G9^2)</f>
        <v>-4.0383789062500011</v>
      </c>
      <c r="I9" s="7">
        <f>(J5*H5^2-K5*I5^2)/(I5^2-H5^2)+(H5^2*I5^2)*(J5-K5)/((I5^2-H5^2)*G9^2)</f>
        <v>-19.111621093749996</v>
      </c>
      <c r="J9" s="7">
        <f>(J5*H5^2-K5*I5^2)/(I5^2-H5^2)</f>
        <v>-11.574999999999999</v>
      </c>
      <c r="K9" s="7">
        <f t="shared" ref="K9:K28" si="0">SQRT(0.5*((I9-H9)^2+(H9-J9)^2+(J9-I9)^2))</f>
        <v>13.053810651770318</v>
      </c>
      <c r="M9" s="2">
        <v>1.6</v>
      </c>
      <c r="N9" s="2">
        <f>(P5*N5^2-Q5*O5^2)/(O5^2-N5^2)-(N5^2*O5^2)*(P5-Q5)/((O5^2-N5^2)*M9^2)</f>
        <v>-10</v>
      </c>
      <c r="O9" s="2">
        <f>(P5*N5^2-Q5*O5^2)/(O5^2-N5^2)+(N5^2*O5^2)*(P5-Q5)/((O5^2-N5^2)*M9^2)</f>
        <v>-10</v>
      </c>
      <c r="P9" s="2">
        <f>(P5*N5^2-Q5*O5^2)/(O5^2-N5^2)</f>
        <v>-10</v>
      </c>
      <c r="Q9" s="2">
        <f t="shared" ref="Q9:Q28" si="1">SQRT(0.5*((O9-N9)^2+(N9-P9)^2+(P9-O9)^2))</f>
        <v>0</v>
      </c>
      <c r="S9" s="11" t="s">
        <v>15</v>
      </c>
      <c r="T9" s="11"/>
      <c r="U9" s="11"/>
      <c r="V9" s="11"/>
      <c r="W9" s="11"/>
    </row>
    <row r="10" spans="1:23" ht="18" customHeight="1" x14ac:dyDescent="0.25">
      <c r="A10" s="2">
        <v>1.7</v>
      </c>
      <c r="B10" s="7">
        <f>(D5*B5^2-E5*C5^2)/(C5^2-B5^2)-(B5^2*C5^2)*(D5-E5)/((C5^2-B5^2)*A10^2)</f>
        <v>-8.1010380622837381</v>
      </c>
      <c r="C10" s="7">
        <f>(D5*B5^2-E5*C5^2)/(C5^2-B5^2)+(B5^2*C5^2)*(D5-E5)/((C5^2-B5^2)*A10^2)</f>
        <v>5.2510380622837376</v>
      </c>
      <c r="D10" s="3">
        <f>(D5*B5^2-E5*C5^2)/(C5^2-B5^2)</f>
        <v>-1.425</v>
      </c>
      <c r="E10" s="7">
        <f t="shared" ref="E10:E28" si="2">SQRT(0.5*((C10-B10)^2+(B10-D10)^2+(D10-C10)^2))</f>
        <v>11.563237117139112</v>
      </c>
      <c r="G10" s="2">
        <v>1.7</v>
      </c>
      <c r="H10" s="7">
        <f>(J5*H5^2-K5*I5^2)/(I5^2-H5^2)-(H5^2*I5^2)*(J5-K5)/((I5^2-H5^2)*G10^2)</f>
        <v>-4.8989619377162619</v>
      </c>
      <c r="I10" s="7">
        <f>(J5*H5^2-K5*I5^2)/(I5^2-H5^2)+(H5^2*I5^2)*(J5-K5)/((I5^2-H5^2)*G10^2)</f>
        <v>-18.251038062283737</v>
      </c>
      <c r="J10" s="7">
        <f>(J5*H5^2-K5*I5^2)/(I5^2-H5^2)</f>
        <v>-11.574999999999999</v>
      </c>
      <c r="K10" s="7">
        <f t="shared" si="0"/>
        <v>11.563237117139112</v>
      </c>
      <c r="M10" s="2">
        <v>1.7</v>
      </c>
      <c r="N10" s="2">
        <f>(P5*N5^2-Q5*O5^2)/(O5^2-N5^2)-(N5^2*O5^2)*(P5-Q5)/((O5^2-N5^2)*M10^2)</f>
        <v>-10</v>
      </c>
      <c r="O10" s="2">
        <f>(P5*N5^2-Q5*O5^2)/(O5^2-N5^2)+(N5^2*O5^2)*(P5-Q5)/((O5^2-N5^2)*M10^2)</f>
        <v>-10</v>
      </c>
      <c r="P10" s="2">
        <f>(P5*N5^2-Q5*O5^2)/(O5^2-N5^2)</f>
        <v>-10</v>
      </c>
      <c r="Q10" s="2">
        <f t="shared" si="1"/>
        <v>0</v>
      </c>
      <c r="T10" s="12" t="s">
        <v>16</v>
      </c>
      <c r="U10" s="12"/>
      <c r="V10" s="12"/>
    </row>
    <row r="11" spans="1:23" x14ac:dyDescent="0.25">
      <c r="A11" s="2">
        <v>1.8</v>
      </c>
      <c r="B11" s="7">
        <f>(D5*B5^2-E5*C5^2)/(C5^2-B5^2)-(B5^2*C5^2)*(D5-E5)/((C5^2-B5^2)*A11^2)</f>
        <v>-7.3798611111111097</v>
      </c>
      <c r="C11" s="7">
        <f>(D5*B5^2-E5*C5^2)/(C5^2-B5^2)+(B5^2*C5^2)*(D5-E5)/((C5^2-B5^2)*A11^2)</f>
        <v>4.52986111111111</v>
      </c>
      <c r="D11" s="3">
        <f>(D5*B5^2-E5*C5^2)/(C5^2-B5^2)</f>
        <v>-1.425</v>
      </c>
      <c r="E11" s="7">
        <f t="shared" si="2"/>
        <v>10.3141219964605</v>
      </c>
      <c r="G11" s="2">
        <v>1.8</v>
      </c>
      <c r="H11" s="7">
        <f>(J5*H5^2-K5*I5^2)/(I5^2-H5^2)-(H5^2*I5^2)*(J5-K5)/((I5^2-H5^2)*G11^2)</f>
        <v>-5.6201388888888895</v>
      </c>
      <c r="I11" s="7">
        <f>(J5*H5^2-K5*I5^2)/(I5^2-H5^2)+(H5^2*I5^2)*(J5-K5)/((I5^2-H5^2)*G11^2)</f>
        <v>-17.52986111111111</v>
      </c>
      <c r="J11" s="7">
        <f>(J5*H5^2-K5*I5^2)/(I5^2-H5^2)</f>
        <v>-11.574999999999999</v>
      </c>
      <c r="K11" s="7">
        <f t="shared" si="0"/>
        <v>10.314121996460502</v>
      </c>
      <c r="M11" s="2">
        <v>1.8</v>
      </c>
      <c r="N11" s="2">
        <f>(P5*N5^2-Q5*O5^2)/(O5^2-N5^2)-(N5^2*O5^2)*(P5-Q5)/((O5^2-N5^2)*M11^2)</f>
        <v>-10</v>
      </c>
      <c r="O11" s="2">
        <f>(P5*N5^2-Q5*O5^2)/(O5^2-N5^2)+(N5^2*O5^2)*(P5-Q5)/((O5^2-N5^2)*M11^2)</f>
        <v>-10</v>
      </c>
      <c r="P11" s="2">
        <f>(P5*N5^2-Q5*O5^2)/(O5^2-N5^2)</f>
        <v>-10</v>
      </c>
      <c r="Q11" s="2">
        <f t="shared" si="1"/>
        <v>0</v>
      </c>
      <c r="T11" s="12" t="s">
        <v>17</v>
      </c>
      <c r="U11" s="12"/>
      <c r="V11" s="12"/>
    </row>
    <row r="12" spans="1:23" x14ac:dyDescent="0.25">
      <c r="A12" s="2">
        <v>1.9</v>
      </c>
      <c r="B12" s="7">
        <f>(D5*B5^2-E5*C5^2)/(C5^2-B5^2)-(B5^2*C5^2)*(D5-E5)/((C5^2-B5^2)*A12^2)</f>
        <v>-6.7695290858725761</v>
      </c>
      <c r="C12" s="7">
        <f>(D5*B5^2-E5*C5^2)/(C5^2-B5^2)+(B5^2*C5^2)*(D5-E5)/((C5^2-B5^2)*A12^2)</f>
        <v>3.9195290858725764</v>
      </c>
      <c r="D12" s="3">
        <f>(D5*B5^2-E5*C5^2)/(C5^2-B5^2)</f>
        <v>-1.425</v>
      </c>
      <c r="E12" s="7">
        <f t="shared" si="2"/>
        <v>9.2569959192609481</v>
      </c>
      <c r="G12" s="2">
        <v>1.9</v>
      </c>
      <c r="H12" s="7">
        <f>(J5*H5^2-K5*I5^2)/(I5^2-H5^2)-(H5^2*I5^2)*(J5-K5)/((I5^2-H5^2)*G12^2)</f>
        <v>-6.230470914127423</v>
      </c>
      <c r="I12" s="7">
        <f>(J5*H5^2-K5*I5^2)/(I5^2-H5^2)+(H5^2*I5^2)*(J5-K5)/((I5^2-H5^2)*G12^2)</f>
        <v>-16.919529085872576</v>
      </c>
      <c r="J12" s="7">
        <f>(J5*H5^2-K5*I5^2)/(I5^2-H5^2)</f>
        <v>-11.574999999999999</v>
      </c>
      <c r="K12" s="7">
        <f t="shared" si="0"/>
        <v>9.2569959192609481</v>
      </c>
      <c r="M12" s="2">
        <v>1.9</v>
      </c>
      <c r="N12" s="2">
        <f>(P5*N5^2-Q5*O5^2)/(O5^2-N5^2)-(N5^2*O5^2)*(P5-Q5)/((O5^2-N5^2)*M12^2)</f>
        <v>-10</v>
      </c>
      <c r="O12" s="2">
        <f>(P5*N5^2-Q5*O5^2)/(O5^2-N5^2)+(N5^2*O5^2)*(P5-Q5)/((O5^2-N5^2)*M12^2)</f>
        <v>-10</v>
      </c>
      <c r="P12" s="2">
        <f>(P5*N5^2-Q5*O5^2)/(O5^2-N5^2)</f>
        <v>-10</v>
      </c>
      <c r="Q12" s="2">
        <f t="shared" si="1"/>
        <v>0</v>
      </c>
    </row>
    <row r="13" spans="1:23" x14ac:dyDescent="0.25">
      <c r="A13" s="2">
        <v>2</v>
      </c>
      <c r="B13" s="7">
        <f>(D5*B5^2-E5*C5^2)/(C5^2-B5^2)-(B5^2*C5^2)*(D5-E5)/((C5^2-B5^2)*A13^2)</f>
        <v>-6.2484374999999996</v>
      </c>
      <c r="C13" s="7">
        <f>(D5*B5^2-E5*C5^2)/(C5^2-B5^2)+(B5^2*C5^2)*(D5-E5)/((C5^2-B5^2)*A13^2)</f>
        <v>3.3984375</v>
      </c>
      <c r="D13" s="3">
        <f>(D5*B5^2-E5*C5^2)/(C5^2-B5^2)</f>
        <v>-1.425</v>
      </c>
      <c r="E13" s="7">
        <f t="shared" si="2"/>
        <v>8.3544388171330066</v>
      </c>
      <c r="G13" s="2">
        <v>2</v>
      </c>
      <c r="H13" s="7">
        <f>(J5*H5^2-K5*I5^2)/(I5^2-H5^2)-(H5^2*I5^2)*(J5-K5)/((I5^2-H5^2)*G13^2)</f>
        <v>-6.7515624999999995</v>
      </c>
      <c r="I13" s="7">
        <f>(J5*H5^2-K5*I5^2)/(I5^2-H5^2)+(H5^2*I5^2)*(J5-K5)/((I5^2-H5^2)*G13^2)</f>
        <v>-16.3984375</v>
      </c>
      <c r="J13" s="7">
        <f>(J5*H5^2-K5*I5^2)/(I5^2-H5^2)</f>
        <v>-11.574999999999999</v>
      </c>
      <c r="K13" s="7">
        <f t="shared" si="0"/>
        <v>8.3544388171330084</v>
      </c>
      <c r="M13" s="2">
        <v>2</v>
      </c>
      <c r="N13" s="2">
        <f>(P5*N5^2-Q5*O5^2)/(O5^2-N5^2)-(N5^2*O5^2)*(P5-Q5)/((O5^2-N5^2)*M13^2)</f>
        <v>-10</v>
      </c>
      <c r="O13" s="2">
        <f>(P5*N5^2-Q5*O5^2)/(O5^2-N5^2)+(N5^2*O5^2)*(P5-Q5)/((O5^2-N5^2)*M13^2)</f>
        <v>-10</v>
      </c>
      <c r="P13" s="2">
        <f>(P5*N5^2-Q5*O5^2)/(O5^2-N5^2)</f>
        <v>-10</v>
      </c>
      <c r="Q13" s="2">
        <f t="shared" si="1"/>
        <v>0</v>
      </c>
    </row>
    <row r="14" spans="1:23" x14ac:dyDescent="0.25">
      <c r="A14" s="2">
        <v>2.1</v>
      </c>
      <c r="B14" s="7">
        <f>(D5*B5^2-E5*C5^2)/(C5^2-B5^2)-(B5^2*C5^2)*(D5-E5)/((C5^2-B5^2)*A14^2)</f>
        <v>-5.8</v>
      </c>
      <c r="C14" s="7">
        <f>(D5*B5^2-E5*C5^2)/(C5^2-B5^2)+(B5^2*C5^2)*(D5-E5)/((C5^2-B5^2)*A14^2)</f>
        <v>2.95</v>
      </c>
      <c r="D14" s="3">
        <f>(D5*B5^2-E5*C5^2)/(C5^2-B5^2)</f>
        <v>-1.425</v>
      </c>
      <c r="E14" s="7">
        <f t="shared" si="2"/>
        <v>7.5777222831138378</v>
      </c>
      <c r="G14" s="2">
        <v>2.1</v>
      </c>
      <c r="H14" s="7">
        <f>(J5*H5^2-K5*I5^2)/(I5^2-H5^2)-(H5^2*I5^2)*(J5-K5)/((I5^2-H5^2)*G14^2)</f>
        <v>-7.1999999999999993</v>
      </c>
      <c r="I14" s="7">
        <f>(J5*H5^2-K5*I5^2)/(I5^2-H5^2)+(H5^2*I5^2)*(J5-K5)/((I5^2-H5^2)*G14^2)</f>
        <v>-15.95</v>
      </c>
      <c r="J14" s="7">
        <f>(J5*H5^2-K5*I5^2)/(I5^2-H5^2)</f>
        <v>-11.574999999999999</v>
      </c>
      <c r="K14" s="7">
        <f t="shared" si="0"/>
        <v>7.5777222831138378</v>
      </c>
      <c r="M14" s="2">
        <v>2.1</v>
      </c>
      <c r="N14" s="2">
        <f>(P5*N5^2-Q5*O5^2)/(O5^2-N5^2)-(N5^2*O5^2)*(P5-Q5)/((O5^2-N5^2)*M14^2)</f>
        <v>-10</v>
      </c>
      <c r="O14" s="2">
        <f>(P5*N5^2-Q5*O5^2)/(O5^2-N5^2)+(N5^2*O5^2)*(P5-Q5)/((O5^2-N5^2)*M14^2)</f>
        <v>-10</v>
      </c>
      <c r="P14" s="2">
        <f>(P5*N5^2-Q5*O5^2)/(O5^2-N5^2)</f>
        <v>-10</v>
      </c>
      <c r="Q14" s="2">
        <f t="shared" si="1"/>
        <v>0</v>
      </c>
    </row>
    <row r="15" spans="1:23" x14ac:dyDescent="0.25">
      <c r="A15" s="2">
        <v>2.2000000000000002</v>
      </c>
      <c r="B15" s="7">
        <f>(D5*B5^2-E5*C5^2)/(C5^2-B5^2)-(B5^2*C5^2)*(D5-E5)/((C5^2-B5^2)*A15^2)</f>
        <v>-5.4113119834710739</v>
      </c>
      <c r="C15" s="7">
        <f>(D5*B5^2-E5*C5^2)/(C5^2-B5^2)+(B5^2*C5^2)*(D5-E5)/((C5^2-B5^2)*A15^2)</f>
        <v>2.5613119834710742</v>
      </c>
      <c r="D15" s="3">
        <f>(D5*B5^2-E5*C5^2)/(C5^2-B5^2)</f>
        <v>-1.425</v>
      </c>
      <c r="E15" s="7">
        <f t="shared" si="2"/>
        <v>6.9044948901925665</v>
      </c>
      <c r="G15" s="2">
        <v>2.2000000000000002</v>
      </c>
      <c r="H15" s="7">
        <f>(J5*H5^2-K5*I5^2)/(I5^2-H5^2)-(H5^2*I5^2)*(J5-K5)/((I5^2-H5^2)*G15^2)</f>
        <v>-7.5886880165289252</v>
      </c>
      <c r="I15" s="7">
        <f>(J5*H5^2-K5*I5^2)/(I5^2-H5^2)+(H5^2*I5^2)*(J5-K5)/((I5^2-H5^2)*G15^2)</f>
        <v>-15.561311983471073</v>
      </c>
      <c r="J15" s="7">
        <f>(J5*H5^2-K5*I5^2)/(I5^2-H5^2)</f>
        <v>-11.574999999999999</v>
      </c>
      <c r="K15" s="7">
        <f t="shared" si="0"/>
        <v>6.9044948901925665</v>
      </c>
      <c r="M15" s="2">
        <v>2.2000000000000002</v>
      </c>
      <c r="N15" s="2">
        <f>(P5*N5^2-Q5*O5^2)/(O5^2-N5^2)-(N5^2*O5^2)*(P5-Q5)/((O5^2-N5^2)*M15^2)</f>
        <v>-10</v>
      </c>
      <c r="O15" s="2">
        <f>(P5*N5^2-Q5*O5^2)/(O5^2-N5^2)+(N5^2*O5^2)*(P5-Q5)/((O5^2-N5^2)*M15^2)</f>
        <v>-10</v>
      </c>
      <c r="P15" s="2">
        <f>(P5*N5^2-Q5*O5^2)/(O5^2-N5^2)</f>
        <v>-10</v>
      </c>
      <c r="Q15" s="2">
        <f t="shared" si="1"/>
        <v>0</v>
      </c>
    </row>
    <row r="16" spans="1:23" x14ac:dyDescent="0.25">
      <c r="A16" s="2">
        <v>2.2999999999999998</v>
      </c>
      <c r="B16" s="7">
        <f>(D5*B5^2-E5*C5^2)/(C5^2-B5^2)-(B5^2*C5^2)*(D5-E5)/((C5^2-B5^2)*A16^2)</f>
        <v>-5.0722117202268437</v>
      </c>
      <c r="C16" s="7">
        <f>(D5*B5^2-E5*C5^2)/(C5^2-B5^2)+(B5^2*C5^2)*(D5-E5)/((C5^2-B5^2)*A16^2)</f>
        <v>2.2222117202268432</v>
      </c>
      <c r="D16" s="3">
        <f>(D5*B5^2-E5*C5^2)/(C5^2-B5^2)</f>
        <v>-1.425</v>
      </c>
      <c r="E16" s="7">
        <f t="shared" si="2"/>
        <v>6.3171560053935787</v>
      </c>
      <c r="G16" s="2">
        <v>2.2999999999999998</v>
      </c>
      <c r="H16" s="7">
        <f>(J5*H5^2-K5*I5^2)/(I5^2-H5^2)-(H5^2*I5^2)*(J5-K5)/((I5^2-H5^2)*G16^2)</f>
        <v>-7.9277882797731554</v>
      </c>
      <c r="I16" s="7">
        <f>(J5*H5^2-K5*I5^2)/(I5^2-H5^2)+(H5^2*I5^2)*(J5-K5)/((I5^2-H5^2)*G16^2)</f>
        <v>-15.222211720226843</v>
      </c>
      <c r="J16" s="7">
        <f>(J5*H5^2-K5*I5^2)/(I5^2-H5^2)</f>
        <v>-11.574999999999999</v>
      </c>
      <c r="K16" s="7">
        <f t="shared" si="0"/>
        <v>6.3171560053935796</v>
      </c>
      <c r="M16" s="2">
        <v>2.2999999999999998</v>
      </c>
      <c r="N16" s="2">
        <f>(P5*N5^2-Q5*O5^2)/(O5^2-N5^2)-(N5^2*O5^2)*(P5-Q5)/((O5^2-N5^2)*M16^2)</f>
        <v>-10</v>
      </c>
      <c r="O16" s="2">
        <f>(P5*N5^2-Q5*O5^2)/(O5^2-N5^2)+(N5^2*O5^2)*(P5-Q5)/((O5^2-N5^2)*M16^2)</f>
        <v>-10</v>
      </c>
      <c r="P16" s="2">
        <f>(P5*N5^2-Q5*O5^2)/(O5^2-N5^2)</f>
        <v>-10</v>
      </c>
      <c r="Q16" s="2">
        <f t="shared" si="1"/>
        <v>0</v>
      </c>
    </row>
    <row r="17" spans="1:17" x14ac:dyDescent="0.25">
      <c r="A17" s="2">
        <v>2.4</v>
      </c>
      <c r="B17" s="7">
        <f>(D5*B5^2-E5*C5^2)/(C5^2-B5^2)-(B5^2*C5^2)*(D5-E5)/((C5^2-B5^2)*A17^2)</f>
        <v>-4.7746093750000007</v>
      </c>
      <c r="C17" s="7">
        <f>(D5*B5^2-E5*C5^2)/(C5^2-B5^2)+(B5^2*C5^2)*(D5-E5)/((C5^2-B5^2)*A17^2)</f>
        <v>1.9246093750000004</v>
      </c>
      <c r="D17" s="3">
        <f>(D5*B5^2-E5*C5^2)/(C5^2-B5^2)</f>
        <v>-1.425</v>
      </c>
      <c r="E17" s="7">
        <f t="shared" si="2"/>
        <v>5.8016936230090339</v>
      </c>
      <c r="G17" s="2">
        <v>2.4</v>
      </c>
      <c r="H17" s="7">
        <f>(J5*H5^2-K5*I5^2)/(I5^2-H5^2)-(H5^2*I5^2)*(J5-K5)/((I5^2-H5^2)*G17^2)</f>
        <v>-8.2253906249999993</v>
      </c>
      <c r="I17" s="7">
        <f>(J5*H5^2-K5*I5^2)/(I5^2-H5^2)+(H5^2*I5^2)*(J5-K5)/((I5^2-H5^2)*G17^2)</f>
        <v>-14.924609374999999</v>
      </c>
      <c r="J17" s="7">
        <f>(J5*H5^2-K5*I5^2)/(I5^2-H5^2)</f>
        <v>-11.574999999999999</v>
      </c>
      <c r="K17" s="7">
        <f t="shared" si="0"/>
        <v>5.8016936230090321</v>
      </c>
      <c r="M17" s="2">
        <v>2.4</v>
      </c>
      <c r="N17" s="2">
        <f>(P5*N5^2-Q5*O5^2)/(O5^2-N5^2)-(N5^2*O5^2)*(P5-Q5)/((O5^2-N5^2)*M17^2)</f>
        <v>-10</v>
      </c>
      <c r="O17" s="2">
        <f>(P5*N5^2-Q5*O5^2)/(O5^2-N5^2)+(N5^2*O5^2)*(P5-Q5)/((O5^2-N5^2)*M17^2)</f>
        <v>-10</v>
      </c>
      <c r="P17" s="2">
        <f>(P5*N5^2-Q5*O5^2)/(O5^2-N5^2)</f>
        <v>-10</v>
      </c>
      <c r="Q17" s="2">
        <f t="shared" si="1"/>
        <v>0</v>
      </c>
    </row>
    <row r="18" spans="1:17" x14ac:dyDescent="0.25">
      <c r="A18" s="2">
        <v>2.5</v>
      </c>
      <c r="B18" s="7">
        <f>(D5*B5^2-E5*C5^2)/(C5^2-B5^2)-(B5^2*C5^2)*(D5-E5)/((C5^2-B5^2)*A18^2)</f>
        <v>-4.5120000000000005</v>
      </c>
      <c r="C18" s="7">
        <f>(D5*B5^2-E5*C5^2)/(C5^2-B5^2)+(B5^2*C5^2)*(D5-E5)/((C5^2-B5^2)*A18^2)</f>
        <v>1.6620000000000001</v>
      </c>
      <c r="D18" s="3">
        <f>(D5*B5^2-E5*C5^2)/(C5^2-B5^2)</f>
        <v>-1.425</v>
      </c>
      <c r="E18" s="7">
        <f t="shared" si="2"/>
        <v>5.3468408429651246</v>
      </c>
      <c r="G18" s="2">
        <v>2.5</v>
      </c>
      <c r="H18" s="7">
        <f>(J5*H5^2-K5*I5^2)/(I5^2-H5^2)-(H5^2*I5^2)*(J5-K5)/((I5^2-H5^2)*G18^2)</f>
        <v>-8.4879999999999995</v>
      </c>
      <c r="I18" s="7">
        <f>(J5*H5^2-K5*I5^2)/(I5^2-H5^2)+(H5^2*I5^2)*(J5-K5)/((I5^2-H5^2)*G18^2)</f>
        <v>-14.661999999999999</v>
      </c>
      <c r="J18" s="7">
        <f>(J5*H5^2-K5*I5^2)/(I5^2-H5^2)</f>
        <v>-11.574999999999999</v>
      </c>
      <c r="K18" s="7">
        <f t="shared" si="0"/>
        <v>5.3468408429651237</v>
      </c>
      <c r="M18" s="2">
        <v>2.5</v>
      </c>
      <c r="N18" s="2">
        <f>(P5*N5^2-Q5*O5^2)/(O5^2-N5^2)-(N5^2*O5^2)*(P5-Q5)/((O5^2-N5^2)*M18^2)</f>
        <v>-10</v>
      </c>
      <c r="O18" s="2">
        <f>(P5*N5^2-Q5*O5^2)/(O5^2-N5^2)+(N5^2*O5^2)*(P5-Q5)/((O5^2-N5^2)*M18^2)</f>
        <v>-10</v>
      </c>
      <c r="P18" s="2">
        <f>(P5*N5^2-Q5*O5^2)/(O5^2-N5^2)</f>
        <v>-10</v>
      </c>
      <c r="Q18" s="2">
        <f t="shared" si="1"/>
        <v>0</v>
      </c>
    </row>
    <row r="19" spans="1:17" x14ac:dyDescent="0.25">
      <c r="A19" s="2">
        <v>2.6</v>
      </c>
      <c r="B19" s="7">
        <f>(D5*B5^2-E5*C5^2)/(C5^2-B5^2)-(B5^2*C5^2)*(D5-E5)/((C5^2-B5^2)*A19^2)</f>
        <v>-4.2791050295857982</v>
      </c>
      <c r="C19" s="7">
        <f>(D5*B5^2-E5*C5^2)/(C5^2-B5^2)+(B5^2*C5^2)*(D5-E5)/((C5^2-B5^2)*A19^2)</f>
        <v>1.4291050295857983</v>
      </c>
      <c r="D19" s="3">
        <f>(D5*B5^2-E5*C5^2)/(C5^2-B5^2)</f>
        <v>-1.425</v>
      </c>
      <c r="E19" s="7">
        <f t="shared" si="2"/>
        <v>4.9434549213804768</v>
      </c>
      <c r="G19" s="2">
        <v>2.6</v>
      </c>
      <c r="H19" s="7">
        <f>(J5*H5^2-K5*I5^2)/(I5^2-H5^2)-(H5^2*I5^2)*(J5-K5)/((I5^2-H5^2)*G19^2)</f>
        <v>-8.7208949704142</v>
      </c>
      <c r="I19" s="7">
        <f>(J5*H5^2-K5*I5^2)/(I5^2-H5^2)+(H5^2*I5^2)*(J5-K5)/((I5^2-H5^2)*G19^2)</f>
        <v>-14.429105029585799</v>
      </c>
      <c r="J19" s="7">
        <f>(J5*H5^2-K5*I5^2)/(I5^2-H5^2)</f>
        <v>-11.574999999999999</v>
      </c>
      <c r="K19" s="7">
        <f t="shared" si="0"/>
        <v>4.9434549213804777</v>
      </c>
      <c r="M19" s="2">
        <v>2.6</v>
      </c>
      <c r="N19" s="2">
        <f>(P5*N5^2-Q5*O5^2)/(O5^2-N5^2)-(N5^2*O5^2)*(P5-Q5)/((O5^2-N5^2)*M19^2)</f>
        <v>-10</v>
      </c>
      <c r="O19" s="2">
        <f>(P5*N5^2-Q5*O5^2)/(O5^2-N5^2)+(N5^2*O5^2)*(P5-Q5)/((O5^2-N5^2)*M19^2)</f>
        <v>-10</v>
      </c>
      <c r="P19" s="2">
        <f>(P5*N5^2-Q5*O5^2)/(O5^2-N5^2)</f>
        <v>-10</v>
      </c>
      <c r="Q19" s="2">
        <f t="shared" si="1"/>
        <v>0</v>
      </c>
    </row>
    <row r="20" spans="1:17" x14ac:dyDescent="0.25">
      <c r="A20" s="2">
        <v>2.7</v>
      </c>
      <c r="B20" s="7">
        <f>(D5*B5^2-E5*C5^2)/(C5^2-B5^2)-(B5^2*C5^2)*(D5-E5)/((C5^2-B5^2)*A20^2)</f>
        <v>-4.0716049382716051</v>
      </c>
      <c r="C20" s="7">
        <f>(D5*B5^2-E5*C5^2)/(C5^2-B5^2)+(B5^2*C5^2)*(D5-E5)/((C5^2-B5^2)*A20^2)</f>
        <v>1.2216049382716048</v>
      </c>
      <c r="D20" s="3">
        <f>(D5*B5^2-E5*C5^2)/(C5^2-B5^2)</f>
        <v>-1.425</v>
      </c>
      <c r="E20" s="7">
        <f t="shared" si="2"/>
        <v>4.5840542206491124</v>
      </c>
      <c r="G20" s="2">
        <v>2.7</v>
      </c>
      <c r="H20" s="7">
        <f>(J5*H5^2-K5*I5^2)/(I5^2-H5^2)-(H5^2*I5^2)*(J5-K5)/((I5^2-H5^2)*G20^2)</f>
        <v>-8.9283950617283949</v>
      </c>
      <c r="I20" s="7">
        <f>(J5*H5^2-K5*I5^2)/(I5^2-H5^2)+(H5^2*I5^2)*(J5-K5)/((I5^2-H5^2)*G20^2)</f>
        <v>-14.221604938271604</v>
      </c>
      <c r="J20" s="7">
        <f>(J5*H5^2-K5*I5^2)/(I5^2-H5^2)</f>
        <v>-11.574999999999999</v>
      </c>
      <c r="K20" s="7">
        <f t="shared" si="0"/>
        <v>4.5840542206491106</v>
      </c>
      <c r="M20" s="2">
        <v>2.7</v>
      </c>
      <c r="N20" s="2">
        <f>(P5*N5^2-Q5*O5^2)/(O5^2-N5^2)-(N5^2*O5^2)*(P5-Q5)/((O5^2-N5^2)*M20^2)</f>
        <v>-10</v>
      </c>
      <c r="O20" s="2">
        <f>(P5*N5^2-Q5*O5^2)/(O5^2-N5^2)+(N5^2*O5^2)*(P5-Q5)/((O5^2-N5^2)*M20^2)</f>
        <v>-10</v>
      </c>
      <c r="P20" s="2">
        <f>(P5*N5^2-Q5*O5^2)/(O5^2-N5^2)</f>
        <v>-10</v>
      </c>
      <c r="Q20" s="2">
        <f t="shared" si="1"/>
        <v>0</v>
      </c>
    </row>
    <row r="21" spans="1:17" x14ac:dyDescent="0.25">
      <c r="A21" s="2">
        <v>2.8</v>
      </c>
      <c r="B21" s="7">
        <f>(D5*B5^2-E5*C5^2)/(C5^2-B5^2)-(B5^2*C5^2)*(D5-E5)/((C5^2-B5^2)*A21^2)</f>
        <v>-3.8859375000000007</v>
      </c>
      <c r="C21" s="7">
        <f>(D5*B5^2-E5*C5^2)/(C5^2-B5^2)+(B5^2*C5^2)*(D5-E5)/((C5^2-B5^2)*A21^2)</f>
        <v>1.0359375000000004</v>
      </c>
      <c r="D21" s="3">
        <f>(D5*B5^2-E5*C5^2)/(C5^2-B5^2)</f>
        <v>-1.425</v>
      </c>
      <c r="E21" s="7">
        <f t="shared" si="2"/>
        <v>4.262468784251535</v>
      </c>
      <c r="G21" s="2">
        <v>2.8</v>
      </c>
      <c r="H21" s="7">
        <f>(J5*H5^2-K5*I5^2)/(I5^2-H5^2)-(H5^2*I5^2)*(J5-K5)/((I5^2-H5^2)*G21^2)</f>
        <v>-9.1140624999999993</v>
      </c>
      <c r="I21" s="7">
        <f>(J5*H5^2-K5*I5^2)/(I5^2-H5^2)+(H5^2*I5^2)*(J5-K5)/((I5^2-H5^2)*G21^2)</f>
        <v>-14.035937499999999</v>
      </c>
      <c r="J21" s="7">
        <f>(J5*H5^2-K5*I5^2)/(I5^2-H5^2)</f>
        <v>-11.574999999999999</v>
      </c>
      <c r="K21" s="7">
        <f t="shared" si="0"/>
        <v>4.2624687842515341</v>
      </c>
      <c r="M21" s="2">
        <v>2.8</v>
      </c>
      <c r="N21" s="2">
        <f>(P5*N5^2-Q5*O5^2)/(O5^2-N5^2)-(N5^2*O5^2)*(P5-Q5)/((O5^2-N5^2)*M21^2)</f>
        <v>-10</v>
      </c>
      <c r="O21" s="2">
        <f>(P5*N5^2-Q5*O5^2)/(O5^2-N5^2)+(N5^2*O5^2)*(P5-Q5)/((O5^2-N5^2)*M21^2)</f>
        <v>-10</v>
      </c>
      <c r="P21" s="2">
        <f>(P5*N5^2-Q5*O5^2)/(O5^2-N5^2)</f>
        <v>-10</v>
      </c>
      <c r="Q21" s="2">
        <f t="shared" si="1"/>
        <v>0</v>
      </c>
    </row>
    <row r="22" spans="1:17" x14ac:dyDescent="0.25">
      <c r="A22" s="2">
        <v>2.9</v>
      </c>
      <c r="B22" s="7">
        <f>(D5*B5^2-E5*C5^2)/(C5^2-B5^2)-(B5^2*C5^2)*(D5-E5)/((C5^2-B5^2)*A22^2)</f>
        <v>-3.7191438763376938</v>
      </c>
      <c r="C22" s="7">
        <f>(D5*B5^2-E5*C5^2)/(C5^2-B5^2)+(B5^2*C5^2)*(D5-E5)/((C5^2-B5^2)*A22^2)</f>
        <v>0.86914387633769352</v>
      </c>
      <c r="D22" s="3">
        <f>(D5*B5^2-E5*C5^2)/(C5^2-B5^2)</f>
        <v>-1.425</v>
      </c>
      <c r="E22" s="7">
        <f t="shared" si="2"/>
        <v>3.9735737536898967</v>
      </c>
      <c r="G22" s="2">
        <v>2.9</v>
      </c>
      <c r="H22" s="7">
        <f>(J5*H5^2-K5*I5^2)/(I5^2-H5^2)-(H5^2*I5^2)*(J5-K5)/((I5^2-H5^2)*G22^2)</f>
        <v>-9.2808561236623053</v>
      </c>
      <c r="I22" s="7">
        <f>(J5*H5^2-K5*I5^2)/(I5^2-H5^2)+(H5^2*I5^2)*(J5-K5)/((I5^2-H5^2)*G22^2)</f>
        <v>-13.869143876337693</v>
      </c>
      <c r="J22" s="7">
        <f>(J5*H5^2-K5*I5^2)/(I5^2-H5^2)</f>
        <v>-11.574999999999999</v>
      </c>
      <c r="K22" s="7">
        <f t="shared" si="0"/>
        <v>3.9735737536898976</v>
      </c>
      <c r="M22" s="2">
        <v>2.9</v>
      </c>
      <c r="N22" s="2">
        <f>(P5*N5^2-Q5*O5^2)/(O5^2-N5^2)-(N5^2*O5^2)*(P5-Q5)/((O5^2-N5^2)*M22^2)</f>
        <v>-10</v>
      </c>
      <c r="O22" s="2">
        <f>(P5*N5^2-Q5*O5^2)/(O5^2-N5^2)+(N5^2*O5^2)*(P5-Q5)/((O5^2-N5^2)*M22^2)</f>
        <v>-10</v>
      </c>
      <c r="P22" s="2">
        <f>(P5*N5^2-Q5*O5^2)/(O5^2-N5^2)</f>
        <v>-10</v>
      </c>
      <c r="Q22" s="2">
        <f t="shared" si="1"/>
        <v>0</v>
      </c>
    </row>
    <row r="23" spans="1:17" x14ac:dyDescent="0.25">
      <c r="A23" s="2">
        <v>3</v>
      </c>
      <c r="B23" s="7">
        <f>(D5*B5^2-E5*C5^2)/(C5^2-B5^2)-(B5^2*C5^2)*(D5-E5)/((C5^2-B5^2)*A23^2)</f>
        <v>-3.5687499999999996</v>
      </c>
      <c r="C23" s="7">
        <f>(D5*B5^2-E5*C5^2)/(C5^2-B5^2)+(B5^2*C5^2)*(D5-E5)/((C5^2-B5^2)*A23^2)</f>
        <v>0.71874999999999978</v>
      </c>
      <c r="D23" s="3">
        <f>(D5*B5^2-E5*C5^2)/(C5^2-B5^2)</f>
        <v>-1.425</v>
      </c>
      <c r="E23" s="7">
        <f t="shared" si="2"/>
        <v>3.7130839187257805</v>
      </c>
      <c r="G23" s="2">
        <v>3</v>
      </c>
      <c r="H23" s="7">
        <f>(J5*H5^2-K5*I5^2)/(I5^2-H5^2)-(H5^2*I5^2)*(J5-K5)/((I5^2-H5^2)*G23^2)</f>
        <v>-9.4312499999999986</v>
      </c>
      <c r="I23" s="7">
        <f>(J5*H5^2-K5*I5^2)/(I5^2-H5^2)+(H5^2*I5^2)*(J5-K5)/((I5^2-H5^2)*G23^2)</f>
        <v>-13.71875</v>
      </c>
      <c r="J23" s="7">
        <f>(J5*H5^2-K5*I5^2)/(I5^2-H5^2)</f>
        <v>-11.574999999999999</v>
      </c>
      <c r="K23" s="7">
        <f t="shared" si="0"/>
        <v>3.7130839187257818</v>
      </c>
      <c r="M23" s="2">
        <v>3</v>
      </c>
      <c r="N23" s="2">
        <f>(P5*N5^2-Q5*O5^2)/(O5^2-N5^2)-(N5^2*O5^2)*(P5-Q5)/((O5^2-N5^2)*M23^2)</f>
        <v>-10</v>
      </c>
      <c r="O23" s="2">
        <f>(P5*N5^2-Q5*O5^2)/(O5^2-N5^2)+(N5^2*O5^2)*(P5-Q5)/((O5^2-N5^2)*M23^2)</f>
        <v>-10</v>
      </c>
      <c r="P23" s="2">
        <f>(P5*N5^2-Q5*O5^2)/(O5^2-N5^2)</f>
        <v>-10</v>
      </c>
      <c r="Q23" s="2">
        <f t="shared" si="1"/>
        <v>0</v>
      </c>
    </row>
    <row r="24" spans="1:17" x14ac:dyDescent="0.25">
      <c r="A24" s="2">
        <v>3.1</v>
      </c>
      <c r="B24" s="7">
        <f>(D5*B5^2-E5*C5^2)/(C5^2-B5^2)-(B5^2*C5^2)*(D5-E5)/((C5^2-B5^2)*A24^2)</f>
        <v>-3.4326742976066598</v>
      </c>
      <c r="C24" s="7">
        <f>(D5*B5^2-E5*C5^2)/(C5^2-B5^2)+(B5^2*C5^2)*(D5-E5)/((C5^2-B5^2)*A24^2)</f>
        <v>0.58267429760665945</v>
      </c>
      <c r="D24" s="3">
        <f>(D5*B5^2-E5*C5^2)/(C5^2-B5^2)</f>
        <v>-1.425</v>
      </c>
      <c r="E24" s="7">
        <f t="shared" si="2"/>
        <v>3.4773938885048934</v>
      </c>
      <c r="G24" s="2">
        <v>3.1</v>
      </c>
      <c r="H24" s="7">
        <f>(J5*H5^2-K5*I5^2)/(I5^2-H5^2)-(H5^2*I5^2)*(J5-K5)/((I5^2-H5^2)*G24^2)</f>
        <v>-9.5673257023933402</v>
      </c>
      <c r="I24" s="7">
        <f>(J5*H5^2-K5*I5^2)/(I5^2-H5^2)+(H5^2*I5^2)*(J5-K5)/((I5^2-H5^2)*G24^2)</f>
        <v>-13.582674297606658</v>
      </c>
      <c r="J24" s="7">
        <f>(J5*H5^2-K5*I5^2)/(I5^2-H5^2)</f>
        <v>-11.574999999999999</v>
      </c>
      <c r="K24" s="7">
        <f t="shared" si="0"/>
        <v>3.4773938885048921</v>
      </c>
      <c r="M24" s="2">
        <v>3.1</v>
      </c>
      <c r="N24" s="2">
        <f>(P5*N5^2-Q5*O5^2)/(O5^2-N5^2)-(N5^2*O5^2)*(P5-Q5)/((O5^2-N5^2)*M24^2)</f>
        <v>-10</v>
      </c>
      <c r="O24" s="2">
        <f>(P5*N5^2-Q5*O5^2)/(O5^2-N5^2)+(N5^2*O5^2)*(P5-Q5)/((O5^2-N5^2)*M24^2)</f>
        <v>-10</v>
      </c>
      <c r="P24" s="2">
        <f>(P5*N5^2-Q5*O5^2)/(O5^2-N5^2)</f>
        <v>-10</v>
      </c>
      <c r="Q24" s="2">
        <f t="shared" si="1"/>
        <v>0</v>
      </c>
    </row>
    <row r="25" spans="1:17" x14ac:dyDescent="0.25">
      <c r="A25" s="2">
        <v>3.2</v>
      </c>
      <c r="B25" s="7">
        <f>(D5*B5^2-E5*C5^2)/(C5^2-B5^2)-(B5^2*C5^2)*(D5-E5)/((C5^2-B5^2)*A25^2)</f>
        <v>-3.3091552734374998</v>
      </c>
      <c r="C25" s="7">
        <f>(D5*B5^2-E5*C5^2)/(C5^2-B5^2)+(B5^2*C5^2)*(D5-E5)/((C5^2-B5^2)*A25^2)</f>
        <v>0.45915527343749951</v>
      </c>
      <c r="D25" s="3">
        <f>(D5*B5^2-E5*C5^2)/(C5^2-B5^2)</f>
        <v>-1.425</v>
      </c>
      <c r="E25" s="7">
        <f t="shared" si="2"/>
        <v>3.26345266294258</v>
      </c>
      <c r="G25" s="2">
        <v>3.2</v>
      </c>
      <c r="H25" s="7">
        <f>(J5*H5^2-K5*I5^2)/(I5^2-H5^2)-(H5^2*I5^2)*(J5-K5)/((I5^2-H5^2)*G25^2)</f>
        <v>-9.6908447265624993</v>
      </c>
      <c r="I25" s="7">
        <f>(J5*H5^2-K5*I5^2)/(I5^2-H5^2)+(H5^2*I5^2)*(J5-K5)/((I5^2-H5^2)*G25^2)</f>
        <v>-13.459155273437499</v>
      </c>
      <c r="J25" s="7">
        <f>(J5*H5^2-K5*I5^2)/(I5^2-H5^2)</f>
        <v>-11.574999999999999</v>
      </c>
      <c r="K25" s="7">
        <f t="shared" si="0"/>
        <v>3.2634526629425809</v>
      </c>
      <c r="M25" s="2">
        <v>3.2</v>
      </c>
      <c r="N25" s="2">
        <f>(P5*N5^2-Q5*O5^2)/(O5^2-N5^2)-(N5^2*O5^2)*(P5-Q5)/((O5^2-N5^2)*M25^2)</f>
        <v>-10</v>
      </c>
      <c r="O25" s="2">
        <f>(P5*N5^2-Q5*O5^2)/(O5^2-N5^2)+(N5^2*O5^2)*(P5-Q5)/((O5^2-N5^2)*M25^2)</f>
        <v>-10</v>
      </c>
      <c r="P25" s="2">
        <f>(P5*N5^2-Q5*O5^2)/(O5^2-N5^2)</f>
        <v>-10</v>
      </c>
      <c r="Q25" s="2">
        <f t="shared" si="1"/>
        <v>0</v>
      </c>
    </row>
    <row r="26" spans="1:17" x14ac:dyDescent="0.25">
      <c r="A26" s="2">
        <v>3.3</v>
      </c>
      <c r="B26" s="7">
        <f>(D5*B5^2-E5*C5^2)/(C5^2-B5^2)-(B5^2*C5^2)*(D5-E5)/((C5^2-B5^2)*A26^2)</f>
        <v>-3.1966942148760333</v>
      </c>
      <c r="C26" s="7">
        <f>(D5*B5^2-E5*C5^2)/(C5^2-B5^2)+(B5^2*C5^2)*(D5-E5)/((C5^2-B5^2)*A26^2)</f>
        <v>0.34669421487603325</v>
      </c>
      <c r="D26" s="3">
        <f>(D5*B5^2-E5*C5^2)/(C5^2-B5^2)</f>
        <v>-1.425</v>
      </c>
      <c r="E26" s="7">
        <f t="shared" si="2"/>
        <v>3.0686643956411417</v>
      </c>
      <c r="G26" s="2">
        <v>3.3</v>
      </c>
      <c r="H26" s="7">
        <f>(J5*H5^2-K5*I5^2)/(I5^2-H5^2)-(H5^2*I5^2)*(J5-K5)/((I5^2-H5^2)*G26^2)</f>
        <v>-9.8033057851239658</v>
      </c>
      <c r="I26" s="7">
        <f>(J5*H5^2-K5*I5^2)/(I5^2-H5^2)+(H5^2*I5^2)*(J5-K5)/((I5^2-H5^2)*G26^2)</f>
        <v>-13.346694214876033</v>
      </c>
      <c r="J26" s="7">
        <f>(J5*H5^2-K5*I5^2)/(I5^2-H5^2)</f>
        <v>-11.574999999999999</v>
      </c>
      <c r="K26" s="7">
        <f t="shared" si="0"/>
        <v>3.0686643956411417</v>
      </c>
      <c r="M26" s="2">
        <v>3.3</v>
      </c>
      <c r="N26" s="2">
        <f>(P5*N5^2-Q5*O5^2)/(O5^2-N5^2)-(N5^2*O5^2)*(P5-Q5)/((O5^2-N5^2)*M26^2)</f>
        <v>-10</v>
      </c>
      <c r="O26" s="2">
        <f>(P5*N5^2-Q5*O5^2)/(O5^2-N5^2)+(N5^2*O5^2)*(P5-Q5)/((O5^2-N5^2)*M26^2)</f>
        <v>-10</v>
      </c>
      <c r="P26" s="2">
        <f>(P5*N5^2-Q5*O5^2)/(O5^2-N5^2)</f>
        <v>-10</v>
      </c>
      <c r="Q26" s="2">
        <f t="shared" si="1"/>
        <v>0</v>
      </c>
    </row>
    <row r="27" spans="1:17" x14ac:dyDescent="0.25">
      <c r="A27" s="2">
        <v>3.4</v>
      </c>
      <c r="B27" s="7">
        <f>(D5*B5^2-E5*C5^2)/(C5^2-B5^2)-(B5^2*C5^2)*(D5-E5)/((C5^2-B5^2)*A27^2)</f>
        <v>-3.0940095155709342</v>
      </c>
      <c r="C27" s="7">
        <f>(D5*B5^2-E5*C5^2)/(C5^2-B5^2)+(B5^2*C5^2)*(D5-E5)/((C5^2-B5^2)*A27^2)</f>
        <v>0.24400951557093431</v>
      </c>
      <c r="D27" s="3">
        <f>(D5*B5^2-E5*C5^2)/(C5^2-B5^2)</f>
        <v>-1.425</v>
      </c>
      <c r="E27" s="7">
        <f t="shared" si="2"/>
        <v>2.8908092792847775</v>
      </c>
      <c r="G27" s="2">
        <v>3.4</v>
      </c>
      <c r="H27" s="7">
        <f>(J5*H5^2-K5*I5^2)/(I5^2-H5^2)-(H5^2*I5^2)*(J5-K5)/((I5^2-H5^2)*G27^2)</f>
        <v>-9.9059904844290649</v>
      </c>
      <c r="I27" s="7">
        <f>(J5*H5^2-K5*I5^2)/(I5^2-H5^2)+(H5^2*I5^2)*(J5-K5)/((I5^2-H5^2)*G27^2)</f>
        <v>-13.244009515570934</v>
      </c>
      <c r="J27" s="7">
        <f>(J5*H5^2-K5*I5^2)/(I5^2-H5^2)</f>
        <v>-11.574999999999999</v>
      </c>
      <c r="K27" s="7">
        <f t="shared" si="0"/>
        <v>2.8908092792847779</v>
      </c>
      <c r="M27" s="2">
        <v>3.4</v>
      </c>
      <c r="N27" s="2">
        <f>(P5*N5^2-Q5*O5^2)/(O5^2-N5^2)-(N5^2*O5^2)*(P5-Q5)/((O5^2-N5^2)*M27^2)</f>
        <v>-10</v>
      </c>
      <c r="O27" s="2">
        <f>(P5*N5^2-Q5*O5^2)/(O5^2-N5^2)+(N5^2*O5^2)*(P5-Q5)/((O5^2-N5^2)*M27^2)</f>
        <v>-10</v>
      </c>
      <c r="P27" s="2">
        <f>(P5*N5^2-Q5*O5^2)/(O5^2-N5^2)</f>
        <v>-10</v>
      </c>
      <c r="Q27" s="2">
        <f t="shared" si="1"/>
        <v>0</v>
      </c>
    </row>
    <row r="28" spans="1:17" x14ac:dyDescent="0.25">
      <c r="A28" s="2">
        <v>3.5</v>
      </c>
      <c r="B28" s="7">
        <f>(D5*B5^2-E5*C5^2)/(C5^2-B5^2)-(B5^2*C5^2)*(D5-E5)/((C5^2-B5^2)*A28^2)</f>
        <v>-3</v>
      </c>
      <c r="C28" s="7">
        <f>(D5*B5^2-E5*C5^2)/(C5^2-B5^2)+(B5^2*C5^2)*(D5-E5)/((C5^2-B5^2)*A28^2)</f>
        <v>0.14999999999999991</v>
      </c>
      <c r="D28" s="3">
        <f>(D5*B5^2-E5*C5^2)/(C5^2-B5^2)</f>
        <v>-1.425</v>
      </c>
      <c r="E28" s="7">
        <f t="shared" si="2"/>
        <v>2.7279800219209815</v>
      </c>
      <c r="G28" s="2">
        <v>3.5</v>
      </c>
      <c r="H28" s="7">
        <f>(J5*H5^2-K5*I5^2)/(I5^2-H5^2)-(H5^2*I5^2)*(J5-K5)/((I5^2-H5^2)*G28^2)</f>
        <v>-10</v>
      </c>
      <c r="I28" s="7">
        <f>(J5*H5^2-K5*I5^2)/(I5^2-H5^2)+(H5^2*I5^2)*(J5-K5)/((I5^2-H5^2)*G28^2)</f>
        <v>-13.149999999999999</v>
      </c>
      <c r="J28" s="7">
        <f>(J5*H5^2-K5*I5^2)/(I5^2-H5^2)</f>
        <v>-11.574999999999999</v>
      </c>
      <c r="K28" s="7">
        <f t="shared" si="0"/>
        <v>2.7279800219209807</v>
      </c>
      <c r="M28" s="2">
        <v>3.5</v>
      </c>
      <c r="N28" s="2">
        <f>(P5*N5^2-Q5*O5^2)/(O5^2-N5^2)-(N5^2*O5^2)*(P5-Q5)/((O5^2-N5^2)*M28^2)</f>
        <v>-10</v>
      </c>
      <c r="O28" s="2">
        <f>(P5*N5^2-Q5*O5^2)/(O5^2-N5^2)+(N5^2*O5^2)*(P5-Q5)/((O5^2-N5^2)*M28^2)</f>
        <v>-10</v>
      </c>
      <c r="P28" s="2">
        <f>(P5*N5^2-Q5*O5^2)/(O5^2-N5^2)</f>
        <v>-10</v>
      </c>
      <c r="Q28" s="2">
        <f t="shared" si="1"/>
        <v>0</v>
      </c>
    </row>
  </sheetData>
  <mergeCells count="8">
    <mergeCell ref="A4:A5"/>
    <mergeCell ref="G4:G5"/>
    <mergeCell ref="M4:M5"/>
    <mergeCell ref="G1:K2"/>
    <mergeCell ref="B6:E6"/>
    <mergeCell ref="H6:K6"/>
    <mergeCell ref="N6:Q6"/>
    <mergeCell ref="S9:W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1,2,3 and Von Mises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MohammadAli</dc:creator>
  <cp:lastModifiedBy>sarmad</cp:lastModifiedBy>
  <dcterms:created xsi:type="dcterms:W3CDTF">2019-03-06T01:15:32Z</dcterms:created>
  <dcterms:modified xsi:type="dcterms:W3CDTF">2019-03-26T17:44:37Z</dcterms:modified>
</cp:coreProperties>
</file>