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1" documentId="13_ncr:1_{89ECFCFD-7446-4355-BE9F-854547C5B75A}" xr6:coauthVersionLast="45" xr6:coauthVersionMax="45" xr10:uidLastSave="{295A4930-8109-489E-B2D4-E3F532BF33AF}"/>
  <bookViews>
    <workbookView xWindow="-120" yWindow="-120" windowWidth="1941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1" l="1"/>
  <c r="J6" i="1"/>
  <c r="J8" i="1"/>
  <c r="J9" i="1"/>
  <c r="J10" i="1"/>
  <c r="J11" i="1"/>
  <c r="J12" i="1"/>
  <c r="J13" i="1"/>
  <c r="J14" i="1"/>
  <c r="J15" i="1"/>
  <c r="K15" i="1" l="1"/>
  <c r="K14" i="1"/>
  <c r="K13" i="1"/>
  <c r="K12" i="1"/>
  <c r="K11" i="1"/>
  <c r="K9" i="1"/>
  <c r="K8" i="1"/>
  <c r="K7" i="1"/>
  <c r="K10" i="1"/>
  <c r="K6" i="1"/>
  <c r="L7" i="1" l="1"/>
  <c r="L9" i="1"/>
  <c r="K22" i="1"/>
  <c r="L8" i="1"/>
  <c r="L10" i="1"/>
</calcChain>
</file>

<file path=xl/sharedStrings.xml><?xml version="1.0" encoding="utf-8"?>
<sst xmlns="http://schemas.openxmlformats.org/spreadsheetml/2006/main" count="23" uniqueCount="23">
  <si>
    <t>P= Load</t>
  </si>
  <si>
    <t>Gauge Length</t>
  </si>
  <si>
    <t>inch</t>
  </si>
  <si>
    <t>Remark</t>
  </si>
  <si>
    <t>Engineering stress, psi</t>
  </si>
  <si>
    <t>Engineering strain</t>
  </si>
  <si>
    <t>Max</t>
  </si>
  <si>
    <t>Fracture</t>
  </si>
  <si>
    <t>Measurements</t>
  </si>
  <si>
    <t>lbf</t>
  </si>
  <si>
    <t>Young's Modulus</t>
  </si>
  <si>
    <t>1 .</t>
  </si>
  <si>
    <t>2 .</t>
  </si>
  <si>
    <t>Yield Stress of the Material</t>
  </si>
  <si>
    <t>3 .</t>
  </si>
  <si>
    <t>4 .</t>
  </si>
  <si>
    <t>Ultimate Strength of the Material</t>
  </si>
  <si>
    <t>5 .</t>
  </si>
  <si>
    <t>Fracture Toughness of The Material</t>
  </si>
  <si>
    <t>6 .</t>
  </si>
  <si>
    <t>Resilience of The Material</t>
  </si>
  <si>
    <t>7 .</t>
  </si>
  <si>
    <t>%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</si>
</sst>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2" fillId="3" borderId="0" xfId="0" applyFont="1" applyFill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Engineering stress-strain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Sheet1!$K$4</c:f>
              <c:strCache>
                <c:ptCount val="1"/>
                <c:pt idx="0">
                  <c:v>Engineering strain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Sheet1!$K$6:$K$15</c:f>
              <c:numCache>
                <c:formatCode>General</c:formatCode>
                <c:ptCount val="10"/>
                <c:pt idx="0">
                  <c:v>0</c:v>
                </c:pt>
                <c:pt idx="1">
                  <c:v>4.9999999999994493E-4</c:v>
                </c:pt>
                <c:pt idx="2">
                  <c:v>1.5000000000000568E-3</c:v>
                </c:pt>
                <c:pt idx="3">
                  <c:v>2.4999999999999467E-3</c:v>
                </c:pt>
                <c:pt idx="4">
                  <c:v>3.5000000000000586E-3</c:v>
                </c:pt>
                <c:pt idx="5">
                  <c:v>1.4999999999999902E-2</c:v>
                </c:pt>
                <c:pt idx="6">
                  <c:v>4.0000000000000036E-2</c:v>
                </c:pt>
                <c:pt idx="7">
                  <c:v>6.0000000000000053E-2</c:v>
                </c:pt>
                <c:pt idx="8">
                  <c:v>8.4999999999999964E-2</c:v>
                </c:pt>
                <c:pt idx="9">
                  <c:v>0.10250000000000004</c:v>
                </c:pt>
              </c:numCache>
            </c:numRef>
          </c:xVal>
          <c:yVal>
            <c:numRef>
              <c:f>Sheet1!$J$6:$J$15</c:f>
              <c:numCache>
                <c:formatCode>General</c:formatCode>
                <c:ptCount val="10"/>
                <c:pt idx="0">
                  <c:v>0</c:v>
                </c:pt>
                <c:pt idx="1">
                  <c:v>4992.6078212927496</c:v>
                </c:pt>
                <c:pt idx="2">
                  <c:v>14977.823463878251</c:v>
                </c:pt>
                <c:pt idx="3">
                  <c:v>24963.039106463752</c:v>
                </c:pt>
                <c:pt idx="4">
                  <c:v>34948.254749049251</c:v>
                </c:pt>
                <c:pt idx="5">
                  <c:v>37444.558659695627</c:v>
                </c:pt>
                <c:pt idx="6">
                  <c:v>39441.601788212727</c:v>
                </c:pt>
                <c:pt idx="7">
                  <c:v>39940.862570341997</c:v>
                </c:pt>
                <c:pt idx="8">
                  <c:v>39441.601788212727</c:v>
                </c:pt>
                <c:pt idx="9">
                  <c:v>37943.819441824897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D6-47DC-B2E2-F179D7A4A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511560"/>
        <c:axId val="509512872"/>
      </c:scatterChart>
      <c:valAx>
        <c:axId val="509511560"/>
        <c:scaling>
          <c:orientation val="minMax"/>
          <c:max val="0.120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12872"/>
        <c:crosses val="autoZero"/>
        <c:crossBetween val="midCat"/>
        <c:majorUnit val="2.0000000000000004E-2"/>
        <c:minorUnit val="4.000000000000001E-3"/>
      </c:valAx>
      <c:valAx>
        <c:axId val="509512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11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</xdr:colOff>
      <xdr:row>3</xdr:row>
      <xdr:rowOff>0</xdr:rowOff>
    </xdr:from>
    <xdr:to>
      <xdr:col>19</xdr:col>
      <xdr:colOff>9525</xdr:colOff>
      <xdr:row>15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DE1DCC-F6BC-46DD-8F5B-35AC569E83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28575</xdr:colOff>
      <xdr:row>6</xdr:row>
      <xdr:rowOff>114301</xdr:rowOff>
    </xdr:from>
    <xdr:to>
      <xdr:col>14</xdr:col>
      <xdr:colOff>123825</xdr:colOff>
      <xdr:row>12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CB79B99-CEFD-4996-8A1E-5013B7A1F8DD}"/>
            </a:ext>
          </a:extLst>
        </xdr:cNvPr>
        <xdr:cNvCxnSpPr/>
      </xdr:nvCxnSpPr>
      <xdr:spPr>
        <a:xfrm flipV="1">
          <a:off x="9229725" y="1381126"/>
          <a:ext cx="95250" cy="1266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933450</xdr:colOff>
      <xdr:row>16</xdr:row>
      <xdr:rowOff>19050</xdr:rowOff>
    </xdr:from>
    <xdr:ext cx="609600" cy="381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8007627-9A6D-4156-86B2-F30A20A6D568}"/>
                </a:ext>
              </a:extLst>
            </xdr:cNvPr>
            <xdr:cNvSpPr txBox="1"/>
          </xdr:nvSpPr>
          <xdr:spPr>
            <a:xfrm>
              <a:off x="3143250" y="3276600"/>
              <a:ext cx="60960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0">
                        <a:latin typeface="Cambria Math" panose="02040503050406030204" pitchFamily="18" charset="0"/>
                      </a:rPr>
                      <m:t>𝐄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𝜟𝝈</m:t>
                        </m:r>
                      </m:num>
                      <m:den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𝚫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𝝐</m:t>
                        </m:r>
                      </m:den>
                    </m:f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8007627-9A6D-4156-86B2-F30A20A6D568}"/>
                </a:ext>
              </a:extLst>
            </xdr:cNvPr>
            <xdr:cNvSpPr txBox="1"/>
          </xdr:nvSpPr>
          <xdr:spPr>
            <a:xfrm>
              <a:off x="3143250" y="3276600"/>
              <a:ext cx="60960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𝐄=𝜟𝝈/𝚫𝝐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5</xdr:col>
      <xdr:colOff>38101</xdr:colOff>
      <xdr:row>19</xdr:row>
      <xdr:rowOff>85725</xdr:rowOff>
    </xdr:from>
    <xdr:ext cx="495300" cy="2355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3B21DC8-24A3-44BE-9C92-ECB9C9EC912F}"/>
                </a:ext>
              </a:extLst>
            </xdr:cNvPr>
            <xdr:cNvSpPr txBox="1"/>
          </xdr:nvSpPr>
          <xdr:spPr>
            <a:xfrm>
              <a:off x="3200401" y="3914775"/>
              <a:ext cx="495300" cy="235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𝝈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𝒚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3B21DC8-24A3-44BE-9C92-ECB9C9EC912F}"/>
                </a:ext>
              </a:extLst>
            </xdr:cNvPr>
            <xdr:cNvSpPr txBox="1"/>
          </xdr:nvSpPr>
          <xdr:spPr>
            <a:xfrm>
              <a:off x="3200401" y="3914775"/>
              <a:ext cx="495300" cy="235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𝝈_𝒚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5</xdr:col>
      <xdr:colOff>104775</xdr:colOff>
      <xdr:row>22</xdr:row>
      <xdr:rowOff>133351</xdr:rowOff>
    </xdr:from>
    <xdr:ext cx="381000" cy="266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A917F86-2DB2-424A-95B6-7EA845063F39}"/>
                </a:ext>
              </a:extLst>
            </xdr:cNvPr>
            <xdr:cNvSpPr txBox="1"/>
          </xdr:nvSpPr>
          <xdr:spPr>
            <a:xfrm>
              <a:off x="3267075" y="4533901"/>
              <a:ext cx="381000" cy="266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𝝈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𝒖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A917F86-2DB2-424A-95B6-7EA845063F39}"/>
                </a:ext>
              </a:extLst>
            </xdr:cNvPr>
            <xdr:cNvSpPr txBox="1"/>
          </xdr:nvSpPr>
          <xdr:spPr>
            <a:xfrm>
              <a:off x="3267075" y="4533901"/>
              <a:ext cx="381000" cy="266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𝝈_𝒖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5</xdr:col>
      <xdr:colOff>133349</xdr:colOff>
      <xdr:row>27</xdr:row>
      <xdr:rowOff>180975</xdr:rowOff>
    </xdr:from>
    <xdr:ext cx="323851" cy="3815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23096F1-0007-4A7D-A5E5-D7AECE65569B}"/>
                </a:ext>
              </a:extLst>
            </xdr:cNvPr>
            <xdr:cNvSpPr txBox="1"/>
          </xdr:nvSpPr>
          <xdr:spPr>
            <a:xfrm>
              <a:off x="3295649" y="5915025"/>
              <a:ext cx="323851" cy="381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𝝈</m:t>
                            </m:r>
                          </m:e>
                          <m:sub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</m:sub>
                          <m:sup>
                            <m:r>
                              <a:rPr lang="en-US" sz="1200" b="1" i="0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bSup>
                      </m:num>
                      <m:den>
                        <m:r>
                          <a:rPr lang="en-US" sz="1200" b="1" i="0"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𝑬</m:t>
                        </m:r>
                      </m:den>
                    </m:f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23096F1-0007-4A7D-A5E5-D7AECE65569B}"/>
                </a:ext>
              </a:extLst>
            </xdr:cNvPr>
            <xdr:cNvSpPr txBox="1"/>
          </xdr:nvSpPr>
          <xdr:spPr>
            <a:xfrm>
              <a:off x="3295649" y="5915025"/>
              <a:ext cx="323851" cy="3815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</a:rPr>
                <a:t>(𝝈_𝒚^𝟐)/𝟐𝑬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5</xdr:col>
      <xdr:colOff>38100</xdr:colOff>
      <xdr:row>30</xdr:row>
      <xdr:rowOff>38100</xdr:rowOff>
    </xdr:from>
    <xdr:ext cx="723900" cy="2571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E467578-6D68-4C25-AD8B-B0B896ECC9C4}"/>
                </a:ext>
              </a:extLst>
            </xdr:cNvPr>
            <xdr:cNvSpPr txBox="1"/>
          </xdr:nvSpPr>
          <xdr:spPr>
            <a:xfrm>
              <a:off x="3200400" y="6534150"/>
              <a:ext cx="723900" cy="257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 xmlns:m="http://schemas.openxmlformats.org/officeDocument/2006/math">
                  <m:f>
                    <m:fPr>
                      <m:ctrlPr>
                        <a:rPr lang="en-US" sz="10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000" b="1" i="1">
                          <a:latin typeface="Cambria Math" panose="02040503050406030204" pitchFamily="18" charset="0"/>
                        </a:rPr>
                        <m:t>𝜟</m:t>
                      </m:r>
                      <m:r>
                        <a:rPr lang="en-US" sz="1000" b="1" i="1">
                          <a:latin typeface="Cambria Math" panose="02040503050406030204" pitchFamily="18" charset="0"/>
                        </a:rPr>
                        <m:t>𝑳</m:t>
                      </m:r>
                    </m:num>
                    <m:den>
                      <m:r>
                        <a:rPr lang="en-US" sz="1000" b="1" i="1">
                          <a:latin typeface="Cambria Math" panose="02040503050406030204" pitchFamily="18" charset="0"/>
                        </a:rPr>
                        <m:t>𝑳</m:t>
                      </m:r>
                    </m:den>
                  </m:f>
                  <m:r>
                    <a:rPr lang="en-US" sz="1000" b="1" i="0">
                      <a:latin typeface="Cambria Math" panose="02040503050406030204" pitchFamily="18" charset="0"/>
                    </a:rPr>
                    <m:t>⋅</m:t>
                  </m:r>
                  <m:r>
                    <a:rPr lang="en-US" sz="1000" b="1" i="0">
                      <a:latin typeface="Cambria Math" panose="02040503050406030204" pitchFamily="18" charset="0"/>
                    </a:rPr>
                    <m:t>𝟏𝟎𝟎</m:t>
                  </m:r>
                </m:oMath>
              </a14:m>
              <a:r>
                <a:rPr lang="en-US" sz="1000" b="1"/>
                <a:t> %</a:t>
              </a:r>
              <a:endParaRPr lang="en-US" sz="1100" b="1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E467578-6D68-4C25-AD8B-B0B896ECC9C4}"/>
                </a:ext>
              </a:extLst>
            </xdr:cNvPr>
            <xdr:cNvSpPr txBox="1"/>
          </xdr:nvSpPr>
          <xdr:spPr>
            <a:xfrm>
              <a:off x="3200400" y="6534150"/>
              <a:ext cx="723900" cy="257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000" b="1" i="0">
                  <a:latin typeface="Cambria Math" panose="02040503050406030204" pitchFamily="18" charset="0"/>
                </a:rPr>
                <a:t>𝜟𝑳/𝑳⋅𝟏𝟎𝟎</a:t>
              </a:r>
              <a:r>
                <a:rPr lang="en-US" sz="1000" b="1"/>
                <a:t> %</a:t>
              </a:r>
              <a:endParaRPr lang="en-US" sz="11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32"/>
  <sheetViews>
    <sheetView tabSelected="1" topLeftCell="A4" zoomScaleNormal="100" workbookViewId="0">
      <selection activeCell="G20" sqref="G20:H21"/>
    </sheetView>
  </sheetViews>
  <sheetFormatPr defaultRowHeight="15" x14ac:dyDescent="0.25"/>
  <cols>
    <col min="4" max="4" width="5.7109375" customWidth="1"/>
    <col min="5" max="5" width="14.28515625" customWidth="1"/>
    <col min="7" max="7" width="10.5703125" customWidth="1"/>
    <col min="10" max="10" width="12.7109375" customWidth="1"/>
    <col min="11" max="11" width="12.42578125" customWidth="1"/>
  </cols>
  <sheetData>
    <row r="3" spans="3:12" ht="15.75" thickBot="1" x14ac:dyDescent="0.3"/>
    <row r="4" spans="3:12" ht="22.5" customHeight="1" x14ac:dyDescent="0.25">
      <c r="C4" s="7" t="s">
        <v>11</v>
      </c>
      <c r="E4" s="20" t="s">
        <v>8</v>
      </c>
      <c r="F4" s="8" t="s">
        <v>0</v>
      </c>
      <c r="G4" s="10" t="s">
        <v>1</v>
      </c>
      <c r="H4" s="22" t="s">
        <v>3</v>
      </c>
      <c r="I4" s="24"/>
      <c r="J4" s="18" t="s">
        <v>4</v>
      </c>
      <c r="K4" s="18" t="s">
        <v>5</v>
      </c>
    </row>
    <row r="5" spans="3:12" ht="15.75" customHeight="1" thickBot="1" x14ac:dyDescent="0.3">
      <c r="E5" s="21"/>
      <c r="F5" s="9" t="s">
        <v>9</v>
      </c>
      <c r="G5" s="9" t="s">
        <v>2</v>
      </c>
      <c r="H5" s="23"/>
      <c r="I5" s="25"/>
      <c r="J5" s="19"/>
      <c r="K5" s="19"/>
    </row>
    <row r="6" spans="3:12" ht="15.75" thickBot="1" x14ac:dyDescent="0.3">
      <c r="E6" s="2">
        <v>1</v>
      </c>
      <c r="F6" s="1">
        <v>0</v>
      </c>
      <c r="G6" s="1">
        <v>2</v>
      </c>
      <c r="H6" s="1"/>
      <c r="I6" s="25"/>
      <c r="J6" s="3">
        <f>F6/3.141592*0.505</f>
        <v>0</v>
      </c>
      <c r="K6" s="3">
        <f>(G6-G6)/G6</f>
        <v>0</v>
      </c>
    </row>
    <row r="7" spans="3:12" ht="15.75" thickBot="1" x14ac:dyDescent="0.3">
      <c r="E7" s="2">
        <v>2</v>
      </c>
      <c r="F7" s="1">
        <v>1000</v>
      </c>
      <c r="G7" s="1">
        <v>2.0009999999999999</v>
      </c>
      <c r="H7" s="1"/>
      <c r="I7" s="25"/>
      <c r="J7" s="3">
        <f>F7/(0.25*3.141592*0.505^2)</f>
        <v>4992.6078212927496</v>
      </c>
      <c r="K7" s="3">
        <f>(G7-G6)/G6</f>
        <v>4.9999999999994493E-4</v>
      </c>
      <c r="L7">
        <f>(J7-J6)/(K7-K6)</f>
        <v>9985215.6425865982</v>
      </c>
    </row>
    <row r="8" spans="3:12" ht="15.75" thickBot="1" x14ac:dyDescent="0.3">
      <c r="E8" s="2">
        <v>3</v>
      </c>
      <c r="F8" s="1">
        <v>3000</v>
      </c>
      <c r="G8" s="1">
        <v>2.0030000000000001</v>
      </c>
      <c r="H8" s="1"/>
      <c r="I8" s="25"/>
      <c r="J8" s="3">
        <f t="shared" ref="J8:J15" si="0">F8/(0.25*3.141592*0.505^2)</f>
        <v>14977.823463878251</v>
      </c>
      <c r="K8" s="3">
        <f>(G8-G6)/G6</f>
        <v>1.5000000000000568E-3</v>
      </c>
      <c r="L8">
        <f t="shared" ref="L8:L10" si="1">(J8-J7)/(K8-K7)</f>
        <v>9985215.6425843835</v>
      </c>
    </row>
    <row r="9" spans="3:12" ht="15.75" thickBot="1" x14ac:dyDescent="0.3">
      <c r="E9" s="2">
        <v>4</v>
      </c>
      <c r="F9" s="1">
        <v>5000</v>
      </c>
      <c r="G9" s="1">
        <v>2.0049999999999999</v>
      </c>
      <c r="H9" s="1"/>
      <c r="I9" s="25"/>
      <c r="J9" s="3">
        <f t="shared" si="0"/>
        <v>24963.039106463752</v>
      </c>
      <c r="K9" s="3">
        <f>(G9-G6)/G6</f>
        <v>2.4999999999999467E-3</v>
      </c>
      <c r="L9">
        <f t="shared" si="1"/>
        <v>9985215.6425866</v>
      </c>
    </row>
    <row r="10" spans="3:12" ht="15.75" thickBot="1" x14ac:dyDescent="0.3">
      <c r="E10" s="2">
        <v>5</v>
      </c>
      <c r="F10" s="1">
        <v>7000</v>
      </c>
      <c r="G10" s="1">
        <v>2.0070000000000001</v>
      </c>
      <c r="H10" s="1"/>
      <c r="I10" s="25"/>
      <c r="J10" s="3">
        <f t="shared" si="0"/>
        <v>34948.254749049251</v>
      </c>
      <c r="K10" s="3">
        <f>(G10-G6)/G6</f>
        <v>3.5000000000000586E-3</v>
      </c>
      <c r="L10">
        <f t="shared" si="1"/>
        <v>9985215.6425843816</v>
      </c>
    </row>
    <row r="11" spans="3:12" ht="15.75" thickBot="1" x14ac:dyDescent="0.3">
      <c r="E11" s="2">
        <v>6</v>
      </c>
      <c r="F11" s="1">
        <v>7500</v>
      </c>
      <c r="G11" s="1">
        <v>2.0299999999999998</v>
      </c>
      <c r="H11" s="1"/>
      <c r="I11" s="25"/>
      <c r="J11" s="3">
        <f t="shared" si="0"/>
        <v>37444.558659695627</v>
      </c>
      <c r="K11" s="3">
        <f>(G11-G6)/G6</f>
        <v>1.4999999999999902E-2</v>
      </c>
    </row>
    <row r="12" spans="3:12" ht="15.75" thickBot="1" x14ac:dyDescent="0.3">
      <c r="E12" s="2">
        <v>7</v>
      </c>
      <c r="F12" s="1">
        <v>7900</v>
      </c>
      <c r="G12" s="1">
        <v>2.08</v>
      </c>
      <c r="H12" s="1"/>
      <c r="I12" s="25"/>
      <c r="J12" s="3">
        <f t="shared" si="0"/>
        <v>39441.601788212727</v>
      </c>
      <c r="K12" s="3">
        <f>(G12-G6)/G6</f>
        <v>4.0000000000000036E-2</v>
      </c>
    </row>
    <row r="13" spans="3:12" ht="15.75" thickBot="1" x14ac:dyDescent="0.3">
      <c r="E13" s="2">
        <v>8</v>
      </c>
      <c r="F13" s="1">
        <v>8000</v>
      </c>
      <c r="G13" s="1">
        <v>2.12</v>
      </c>
      <c r="H13" s="1" t="s">
        <v>6</v>
      </c>
      <c r="I13" s="25"/>
      <c r="J13" s="3">
        <f t="shared" si="0"/>
        <v>39940.862570341997</v>
      </c>
      <c r="K13" s="3">
        <f>(G13-G6)/G6</f>
        <v>6.0000000000000053E-2</v>
      </c>
    </row>
    <row r="14" spans="3:12" ht="15.75" thickBot="1" x14ac:dyDescent="0.3">
      <c r="E14" s="2">
        <v>9</v>
      </c>
      <c r="F14" s="1">
        <v>7900</v>
      </c>
      <c r="G14" s="1">
        <v>2.17</v>
      </c>
      <c r="H14" s="1"/>
      <c r="I14" s="25"/>
      <c r="J14" s="3">
        <f t="shared" si="0"/>
        <v>39441.601788212727</v>
      </c>
      <c r="K14" s="3">
        <f>(G14-G6)/G6</f>
        <v>8.4999999999999964E-2</v>
      </c>
    </row>
    <row r="15" spans="3:12" ht="15.75" thickBot="1" x14ac:dyDescent="0.3">
      <c r="E15" s="2">
        <v>10</v>
      </c>
      <c r="F15" s="1">
        <v>7600</v>
      </c>
      <c r="G15" s="1">
        <v>2.2050000000000001</v>
      </c>
      <c r="H15" s="1" t="s">
        <v>7</v>
      </c>
      <c r="I15" s="26"/>
      <c r="J15" s="3">
        <f t="shared" si="0"/>
        <v>37943.819441824897</v>
      </c>
      <c r="K15" s="3">
        <f>(G15-G6)/G6</f>
        <v>0.10250000000000004</v>
      </c>
    </row>
    <row r="17" spans="3:11" x14ac:dyDescent="0.25">
      <c r="C17" s="11" t="s">
        <v>12</v>
      </c>
      <c r="E17" s="15" t="s">
        <v>10</v>
      </c>
      <c r="F17" s="17"/>
      <c r="G17" s="16">
        <v>34948.254699999998</v>
      </c>
      <c r="H17" s="16"/>
      <c r="I17" s="4"/>
    </row>
    <row r="18" spans="3:11" x14ac:dyDescent="0.25">
      <c r="C18" s="11"/>
      <c r="E18" s="15"/>
      <c r="F18" s="17"/>
      <c r="G18" s="16"/>
      <c r="H18" s="16"/>
      <c r="I18" s="4"/>
    </row>
    <row r="20" spans="3:11" x14ac:dyDescent="0.25">
      <c r="C20" s="11" t="s">
        <v>14</v>
      </c>
      <c r="E20" s="15" t="s">
        <v>13</v>
      </c>
      <c r="F20" s="13"/>
      <c r="G20" s="16">
        <v>35250.9</v>
      </c>
      <c r="H20" s="16"/>
    </row>
    <row r="21" spans="3:11" x14ac:dyDescent="0.25">
      <c r="C21" s="11"/>
      <c r="E21" s="15"/>
      <c r="F21" s="13"/>
      <c r="G21" s="16"/>
      <c r="H21" s="16"/>
    </row>
    <row r="22" spans="3:11" x14ac:dyDescent="0.25">
      <c r="K22">
        <f>0.5*(J6+J7)*(K7-K6)+0.5*(J8+J7)*(K8-K7)+0.5*(J9+J8)*(K9-K8)+0.5*(J10+J9)*(K10-K9)+0.5*(J11+J10)*(K11-K10)+0.5*(J12+J11)*(K12-K11)+0.5*(J13+J12)*(K13-K12)+0.5*(J14+J13)*(K14-K13)+0.5*(J15+J14)*(K15-K14)</f>
        <v>3901.7230123402855</v>
      </c>
    </row>
    <row r="23" spans="3:11" ht="15" customHeight="1" x14ac:dyDescent="0.25">
      <c r="C23" s="11" t="s">
        <v>15</v>
      </c>
      <c r="E23" s="15" t="s">
        <v>16</v>
      </c>
      <c r="F23" s="13"/>
      <c r="G23" s="12">
        <v>39940.8626</v>
      </c>
      <c r="H23" s="12"/>
    </row>
    <row r="24" spans="3:11" x14ac:dyDescent="0.25">
      <c r="C24" s="11"/>
      <c r="E24" s="15"/>
      <c r="F24" s="13"/>
      <c r="G24" s="12"/>
      <c r="H24" s="12"/>
    </row>
    <row r="25" spans="3:11" x14ac:dyDescent="0.25">
      <c r="C25" s="11"/>
      <c r="E25" s="15"/>
      <c r="F25" s="13"/>
      <c r="G25" s="12"/>
      <c r="H25" s="12"/>
    </row>
    <row r="27" spans="3:11" ht="45" customHeight="1" x14ac:dyDescent="0.25">
      <c r="C27" s="7" t="s">
        <v>17</v>
      </c>
      <c r="E27" s="6" t="s">
        <v>18</v>
      </c>
      <c r="G27" s="12">
        <v>3901.7230123402901</v>
      </c>
      <c r="H27" s="12"/>
    </row>
    <row r="29" spans="3:11" ht="30" x14ac:dyDescent="0.25">
      <c r="C29" s="7" t="s">
        <v>19</v>
      </c>
      <c r="E29" s="6" t="s">
        <v>20</v>
      </c>
      <c r="G29" s="12">
        <v>17778.082999999999</v>
      </c>
      <c r="H29" s="12"/>
    </row>
    <row r="30" spans="3:11" x14ac:dyDescent="0.25">
      <c r="E30" s="5"/>
    </row>
    <row r="31" spans="3:11" x14ac:dyDescent="0.25">
      <c r="C31" s="11" t="s">
        <v>21</v>
      </c>
      <c r="E31" s="14" t="s">
        <v>22</v>
      </c>
      <c r="F31" s="13"/>
      <c r="G31" s="12">
        <v>0.10249999999999999</v>
      </c>
      <c r="H31" s="12"/>
    </row>
    <row r="32" spans="3:11" x14ac:dyDescent="0.25">
      <c r="C32" s="11"/>
      <c r="E32" s="14"/>
      <c r="F32" s="13"/>
      <c r="G32" s="12"/>
      <c r="H32" s="12"/>
    </row>
  </sheetData>
  <mergeCells count="23">
    <mergeCell ref="K4:K5"/>
    <mergeCell ref="G27:H27"/>
    <mergeCell ref="G17:H18"/>
    <mergeCell ref="E4:E5"/>
    <mergeCell ref="H4:H5"/>
    <mergeCell ref="I4:I15"/>
    <mergeCell ref="J4:J5"/>
    <mergeCell ref="C23:C25"/>
    <mergeCell ref="C20:C21"/>
    <mergeCell ref="C17:C18"/>
    <mergeCell ref="G31:H32"/>
    <mergeCell ref="G29:H29"/>
    <mergeCell ref="F31:F32"/>
    <mergeCell ref="E31:E32"/>
    <mergeCell ref="C31:C32"/>
    <mergeCell ref="E20:E21"/>
    <mergeCell ref="E23:E25"/>
    <mergeCell ref="G20:H21"/>
    <mergeCell ref="F20:F21"/>
    <mergeCell ref="F23:F25"/>
    <mergeCell ref="G23:H25"/>
    <mergeCell ref="E17:E18"/>
    <mergeCell ref="F17:F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2020-06-02T08:40:29Z</dcterms:modified>
</cp:coreProperties>
</file>