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lectronics\GO!Modules\NiVek.GoCopter.RevC\"/>
    </mc:Choice>
  </mc:AlternateContent>
  <bookViews>
    <workbookView xWindow="120" yWindow="75" windowWidth="21075" windowHeight="826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G53" i="4" l="1"/>
  <c r="F53" i="4"/>
  <c r="F52" i="4"/>
  <c r="A33" i="4" l="1"/>
  <c r="A39" i="4"/>
  <c r="A38" i="4"/>
  <c r="A37" i="4"/>
  <c r="A36" i="4"/>
  <c r="A35" i="4"/>
  <c r="A34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R5" i="1"/>
  <c r="R7" i="1"/>
  <c r="S7" i="1" s="1"/>
  <c r="S6" i="1"/>
  <c r="S5" i="1"/>
  <c r="R6" i="1"/>
  <c r="Q6" i="1"/>
  <c r="Q7" i="1"/>
  <c r="L11" i="1"/>
  <c r="H20" i="1"/>
  <c r="G9" i="1"/>
  <c r="H9" i="1" s="1"/>
  <c r="F9" i="1"/>
  <c r="H4" i="1"/>
  <c r="A40" i="4" l="1"/>
</calcChain>
</file>

<file path=xl/sharedStrings.xml><?xml version="1.0" encoding="utf-8"?>
<sst xmlns="http://schemas.openxmlformats.org/spreadsheetml/2006/main" count="89" uniqueCount="89">
  <si>
    <t>U12</t>
  </si>
  <si>
    <t>U13</t>
  </si>
  <si>
    <t>LM1117MPX-3.3</t>
  </si>
  <si>
    <t>LM1117MPX-5.0</t>
  </si>
  <si>
    <t>http://www.digikey.com/scripts/DKSearch/dksus.dll?Detail&amp;itemSeq=120921665&amp;uq=634858790499183214</t>
  </si>
  <si>
    <t>LM1117MPX-3.3/NOPB</t>
  </si>
  <si>
    <t>http://www.digikey.com/scripts/DKSearch/dksus.dll?Detail&amp;itemSeq=120921684&amp;uq=634858791116051722</t>
  </si>
  <si>
    <t>LM1117MPX-5.0/NOPB</t>
  </si>
  <si>
    <t>A</t>
  </si>
  <si>
    <t>ADXL345BCCZ-RL</t>
  </si>
  <si>
    <t>U4</t>
  </si>
  <si>
    <t>http://www.digikey.com/product-detail/en/ADXL345BCCZ-RL/ADXL345BCCZ-RLCT-ND/2237841</t>
  </si>
  <si>
    <t>HMC5883L-TR</t>
  </si>
  <si>
    <t>U8</t>
  </si>
  <si>
    <t>http://www.digikey.com/product-detail/en/HMC5883L-TR/342-1082-1-ND/2507853</t>
  </si>
  <si>
    <t>U1</t>
  </si>
  <si>
    <t>LSM303DLHCTR</t>
  </si>
  <si>
    <t>http://www.digikey.com/product-search/en/sensors-transducers/magnetic-compass-magnetic-field-modules/1967220?k=LSM303DLHC</t>
  </si>
  <si>
    <t>U5</t>
  </si>
  <si>
    <t>BMP085</t>
  </si>
  <si>
    <t>http://www.digikey.com/product-detail/en/BMP085/828-1005-1-ND/1987010</t>
  </si>
  <si>
    <t>http://www.digikey.com/product-detail/en/STM32F051R6T6/497-12952-ND/3193387</t>
  </si>
  <si>
    <t>STM32F051R6T6</t>
  </si>
  <si>
    <t>U10</t>
  </si>
  <si>
    <t>U2</t>
  </si>
  <si>
    <t>L3GD20TR</t>
  </si>
  <si>
    <t>http://www.digikey.com/product-detail/en/L3GD20TR/497-12081-1-ND/2793125</t>
  </si>
  <si>
    <t>STM32F405RGT6</t>
  </si>
  <si>
    <t>U11</t>
  </si>
  <si>
    <t>http://www.digikey.com/product-search/en/integrated-circuits-ics/embedded-microcontrollers/2556109?k=STM32F4</t>
  </si>
  <si>
    <t>X1</t>
  </si>
  <si>
    <t>9C-12.00MAAJ-T</t>
  </si>
  <si>
    <t>http://ordering.digikey.com/Ordering/AddPart.aspx</t>
  </si>
  <si>
    <t>640457-3</t>
  </si>
  <si>
    <t>http://www.digikey.com/product-detail/en/640457-3/A19480-ND/259018</t>
  </si>
  <si>
    <t>PWM_OUT_*</t>
  </si>
  <si>
    <t>PWM_IN_*</t>
  </si>
  <si>
    <t>3-644456-3</t>
  </si>
  <si>
    <t>http://www.digikey.com/product-detail/en/3-644456-3/A31113-ND/698345</t>
  </si>
  <si>
    <t>LIPO,SONAR</t>
  </si>
  <si>
    <t>3-644456-4</t>
  </si>
  <si>
    <t>http://www.digikey.com/product-detail/en/3-644456-4/A31114-ND/698346</t>
  </si>
  <si>
    <t>http://www.digikey.com/product-detail/en/3-644456-2/A31112-ND/698344</t>
  </si>
  <si>
    <t>3-644456-2</t>
  </si>
  <si>
    <t>DEBUG,ADHOC,VIN</t>
  </si>
  <si>
    <t>ITG3200</t>
  </si>
  <si>
    <t>SWD Connector</t>
  </si>
  <si>
    <t>U7</t>
  </si>
  <si>
    <t>http://www.digikey.com/product-detail/en/AT24C512C-XHD-B/AT24C512C-XHD-B-ND/3046495</t>
  </si>
  <si>
    <t>AT24C512C-XHD-B</t>
  </si>
  <si>
    <t>512K Serial I2C EEPROM</t>
  </si>
  <si>
    <t>http://www.digikey.com/product-detail/en/F920J106MPA/493-2328-1-ND/677796</t>
  </si>
  <si>
    <t>10uF Tantalum Caps</t>
  </si>
  <si>
    <t>F920J106MPA</t>
  </si>
  <si>
    <t>0.22 uF</t>
  </si>
  <si>
    <t>4.7uF</t>
  </si>
  <si>
    <t>C5,C16</t>
  </si>
  <si>
    <t>C14,C16</t>
  </si>
  <si>
    <t>C22</t>
  </si>
  <si>
    <t>C12</t>
  </si>
  <si>
    <t>2.2nF (50V)</t>
  </si>
  <si>
    <t>10nF (25V)</t>
  </si>
  <si>
    <t>C13,</t>
  </si>
  <si>
    <t>0.1uF (Bypass)</t>
  </si>
  <si>
    <t>UP501</t>
  </si>
  <si>
    <t>GPS</t>
  </si>
  <si>
    <t>RN-VX</t>
  </si>
  <si>
    <t>USB1</t>
  </si>
  <si>
    <t>DXR005HN2E700</t>
  </si>
  <si>
    <t>USB Mini Connector</t>
  </si>
  <si>
    <t>http://www.digikey.com/product-detail/en/DX2R005HN2E700/670-1190-1-ND/1283605</t>
  </si>
  <si>
    <t>X2</t>
  </si>
  <si>
    <t>16.0 MHz Xtal</t>
  </si>
  <si>
    <t>ABM3-16.000 MHz 18pf</t>
  </si>
  <si>
    <t>http://www.digikey.com/product-detail/en/ABM3-16.000MHZ-D2Y-T/535-10638-1-ND/2344640</t>
  </si>
  <si>
    <t>0805 RED LED</t>
  </si>
  <si>
    <t>ARMED_LED, SNSR_FAIL_LED</t>
  </si>
  <si>
    <t>GPS_LOCK_LED, SNSR_ONLINE_LED</t>
  </si>
  <si>
    <t>0805 BLUE LED</t>
  </si>
  <si>
    <t>WIFI</t>
  </si>
  <si>
    <t>0805 GREEN LED</t>
  </si>
  <si>
    <t>http://www.digikey.com/product-detail/en/C2012C0G1E103J/445-2672-1-ND/970497</t>
  </si>
  <si>
    <t>C2012C0G1E103J</t>
  </si>
  <si>
    <t>http://www.digikey.com/scripts/dksearch/dksus.dll?vendor=0&amp;keywords=T520B476M008ATE035</t>
  </si>
  <si>
    <t>C10,C25</t>
  </si>
  <si>
    <t>T520B476M008ATE035</t>
  </si>
  <si>
    <t>Series Resistence</t>
  </si>
  <si>
    <t>PF</t>
  </si>
  <si>
    <t>Xtal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</si>
</sst>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S20"/>
  <sheetViews>
    <sheetView workbookViewId="0">
      <selection activeCell="R5" sqref="R5"/>
    </sheetView>
  </sheetViews>
  <sheetFormatPr defaultRowHeight="15" x14ac:dyDescent="0.25"/>
  <sheetData>
    <row r="4" spans="5:19" x14ac:dyDescent="0.25">
      <c r="E4">
        <v>12</v>
      </c>
      <c r="F4">
        <v>25</v>
      </c>
      <c r="G4">
        <v>16</v>
      </c>
      <c r="H4">
        <f>E4*F4/G4</f>
        <v>18.75</v>
      </c>
    </row>
    <row r="5" spans="5:19" x14ac:dyDescent="0.25">
      <c r="P5">
        <v>12</v>
      </c>
      <c r="Q5">
        <v>10</v>
      </c>
      <c r="R5">
        <f>1/60</f>
        <v>1.6666666666666666E-2</v>
      </c>
      <c r="S5">
        <f>P5*R5</f>
        <v>0.2</v>
      </c>
    </row>
    <row r="6" spans="5:19" x14ac:dyDescent="0.25">
      <c r="P6">
        <v>8</v>
      </c>
      <c r="Q6" s="1">
        <f>(10/40)</f>
        <v>0.25</v>
      </c>
      <c r="R6">
        <f>1/4</f>
        <v>0.25</v>
      </c>
      <c r="S6">
        <f>P6*R6</f>
        <v>2</v>
      </c>
    </row>
    <row r="7" spans="5:19" x14ac:dyDescent="0.25">
      <c r="P7">
        <v>4</v>
      </c>
      <c r="Q7">
        <f>10/20</f>
        <v>0.5</v>
      </c>
      <c r="R7">
        <f>10/20</f>
        <v>0.5</v>
      </c>
      <c r="S7">
        <f>P7*R7</f>
        <v>2</v>
      </c>
    </row>
    <row r="9" spans="5:19" x14ac:dyDescent="0.25">
      <c r="E9">
        <v>8000</v>
      </c>
      <c r="F9">
        <f>E9/20</f>
        <v>400</v>
      </c>
      <c r="G9">
        <f>E9/10</f>
        <v>800</v>
      </c>
      <c r="H9">
        <f>G9-F9</f>
        <v>400</v>
      </c>
    </row>
    <row r="11" spans="5:19" x14ac:dyDescent="0.25">
      <c r="J11">
        <v>90</v>
      </c>
      <c r="K11">
        <v>3.5</v>
      </c>
      <c r="L11">
        <f>K11*K12</f>
        <v>6.125</v>
      </c>
    </row>
    <row r="12" spans="5:19" x14ac:dyDescent="0.25">
      <c r="J12">
        <v>46</v>
      </c>
      <c r="K12">
        <v>1.75</v>
      </c>
    </row>
    <row r="18" spans="8:8" x14ac:dyDescent="0.25">
      <c r="H18">
        <v>505</v>
      </c>
    </row>
    <row r="19" spans="8:8" x14ac:dyDescent="0.25">
      <c r="H19">
        <v>-495</v>
      </c>
    </row>
    <row r="20" spans="8:8" x14ac:dyDescent="0.25">
      <c r="H20">
        <f>H18-H19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53"/>
  <sheetViews>
    <sheetView tabSelected="1" topLeftCell="A23" workbookViewId="0">
      <selection activeCell="G53" sqref="G53"/>
    </sheetView>
  </sheetViews>
  <sheetFormatPr defaultRowHeight="15" x14ac:dyDescent="0.25"/>
  <cols>
    <col min="4" max="4" width="16" customWidth="1"/>
    <col min="7" max="8" width="29.28515625" customWidth="1"/>
  </cols>
  <sheetData>
    <row r="5" spans="1:9" ht="15.75" x14ac:dyDescent="0.25">
      <c r="A5">
        <f>B5*C5</f>
        <v>0.97299999999999998</v>
      </c>
      <c r="B5">
        <v>1</v>
      </c>
      <c r="C5">
        <v>0.97299999999999998</v>
      </c>
      <c r="D5" t="s">
        <v>0</v>
      </c>
      <c r="E5" t="s">
        <v>3</v>
      </c>
      <c r="G5" s="2" t="s">
        <v>7</v>
      </c>
      <c r="H5" s="2"/>
      <c r="I5" t="s">
        <v>6</v>
      </c>
    </row>
    <row r="6" spans="1:9" ht="15" customHeight="1" x14ac:dyDescent="0.25">
      <c r="A6">
        <f t="shared" ref="A6:A39" si="0">B6*C6</f>
        <v>0.97299999999999998</v>
      </c>
      <c r="B6">
        <v>1</v>
      </c>
      <c r="C6">
        <v>0.97299999999999998</v>
      </c>
      <c r="D6" t="s">
        <v>1</v>
      </c>
      <c r="E6" t="s">
        <v>2</v>
      </c>
      <c r="G6" s="5" t="s">
        <v>5</v>
      </c>
      <c r="H6" s="3"/>
      <c r="I6" t="s">
        <v>4</v>
      </c>
    </row>
    <row r="7" spans="1:9" ht="15" customHeight="1" x14ac:dyDescent="0.25">
      <c r="A7">
        <f t="shared" si="0"/>
        <v>0</v>
      </c>
      <c r="E7" t="s">
        <v>8</v>
      </c>
      <c r="G7" s="5"/>
      <c r="H7" s="3"/>
    </row>
    <row r="8" spans="1:9" x14ac:dyDescent="0.25">
      <c r="A8">
        <f t="shared" si="0"/>
        <v>6.43</v>
      </c>
      <c r="B8">
        <v>1</v>
      </c>
      <c r="C8">
        <v>6.43</v>
      </c>
      <c r="D8" t="s">
        <v>10</v>
      </c>
      <c r="G8" s="6" t="s">
        <v>9</v>
      </c>
      <c r="H8" s="4"/>
      <c r="I8" t="s">
        <v>11</v>
      </c>
    </row>
    <row r="9" spans="1:9" x14ac:dyDescent="0.25">
      <c r="A9">
        <f t="shared" si="0"/>
        <v>0</v>
      </c>
      <c r="G9" s="6"/>
      <c r="H9" s="4"/>
    </row>
    <row r="10" spans="1:9" x14ac:dyDescent="0.25">
      <c r="A10">
        <f t="shared" si="0"/>
        <v>4.75</v>
      </c>
      <c r="B10">
        <v>1</v>
      </c>
      <c r="C10">
        <v>4.75</v>
      </c>
      <c r="D10" t="s">
        <v>13</v>
      </c>
      <c r="G10" t="s">
        <v>12</v>
      </c>
      <c r="I10" t="s">
        <v>14</v>
      </c>
    </row>
    <row r="11" spans="1:9" x14ac:dyDescent="0.25">
      <c r="A11">
        <f t="shared" si="0"/>
        <v>5.0199999999999996</v>
      </c>
      <c r="B11">
        <v>1</v>
      </c>
      <c r="C11">
        <v>5.0199999999999996</v>
      </c>
      <c r="D11" t="s">
        <v>15</v>
      </c>
      <c r="G11" t="s">
        <v>16</v>
      </c>
      <c r="I11" t="s">
        <v>17</v>
      </c>
    </row>
    <row r="12" spans="1:9" x14ac:dyDescent="0.25">
      <c r="A12">
        <f t="shared" si="0"/>
        <v>6.8250000000000002</v>
      </c>
      <c r="B12">
        <v>1</v>
      </c>
      <c r="C12">
        <v>6.8250000000000002</v>
      </c>
      <c r="D12" t="s">
        <v>18</v>
      </c>
      <c r="G12" t="s">
        <v>19</v>
      </c>
      <c r="I12" t="s">
        <v>20</v>
      </c>
    </row>
    <row r="13" spans="1:9" x14ac:dyDescent="0.25">
      <c r="A13">
        <f t="shared" si="0"/>
        <v>3.01</v>
      </c>
      <c r="B13">
        <v>1</v>
      </c>
      <c r="C13">
        <v>3.01</v>
      </c>
      <c r="D13" t="s">
        <v>23</v>
      </c>
      <c r="G13" t="s">
        <v>22</v>
      </c>
      <c r="I13" t="s">
        <v>21</v>
      </c>
    </row>
    <row r="14" spans="1:9" x14ac:dyDescent="0.25">
      <c r="A14">
        <f t="shared" si="0"/>
        <v>6.22</v>
      </c>
      <c r="B14">
        <v>1</v>
      </c>
      <c r="C14">
        <v>6.22</v>
      </c>
      <c r="D14" t="s">
        <v>24</v>
      </c>
      <c r="G14" t="s">
        <v>25</v>
      </c>
      <c r="I14" t="s">
        <v>26</v>
      </c>
    </row>
    <row r="15" spans="1:9" x14ac:dyDescent="0.25">
      <c r="A15">
        <f t="shared" si="0"/>
        <v>11.45</v>
      </c>
      <c r="B15">
        <v>1</v>
      </c>
      <c r="C15">
        <v>11.45</v>
      </c>
      <c r="D15" t="s">
        <v>28</v>
      </c>
      <c r="G15" t="s">
        <v>27</v>
      </c>
      <c r="I15" t="s">
        <v>29</v>
      </c>
    </row>
    <row r="16" spans="1:9" x14ac:dyDescent="0.25">
      <c r="A16">
        <f t="shared" si="0"/>
        <v>0.53</v>
      </c>
      <c r="B16">
        <v>1</v>
      </c>
      <c r="C16">
        <v>0.53</v>
      </c>
      <c r="D16" t="s">
        <v>30</v>
      </c>
      <c r="G16" t="s">
        <v>31</v>
      </c>
      <c r="I16" t="s">
        <v>32</v>
      </c>
    </row>
    <row r="17" spans="1:9" x14ac:dyDescent="0.25">
      <c r="A17">
        <f t="shared" si="0"/>
        <v>0.72</v>
      </c>
      <c r="B17">
        <v>6</v>
      </c>
      <c r="C17">
        <v>0.12</v>
      </c>
      <c r="D17" t="s">
        <v>36</v>
      </c>
      <c r="G17" t="s">
        <v>33</v>
      </c>
      <c r="I17" t="s">
        <v>34</v>
      </c>
    </row>
    <row r="18" spans="1:9" x14ac:dyDescent="0.25">
      <c r="A18">
        <f t="shared" si="0"/>
        <v>1.02</v>
      </c>
      <c r="B18">
        <v>6</v>
      </c>
      <c r="C18">
        <v>0.17</v>
      </c>
      <c r="D18" t="s">
        <v>35</v>
      </c>
      <c r="G18" t="s">
        <v>37</v>
      </c>
      <c r="I18" t="s">
        <v>38</v>
      </c>
    </row>
    <row r="19" spans="1:9" x14ac:dyDescent="0.25">
      <c r="A19">
        <f t="shared" si="0"/>
        <v>0.38</v>
      </c>
      <c r="B19">
        <v>2</v>
      </c>
      <c r="C19">
        <v>0.19</v>
      </c>
      <c r="D19" t="s">
        <v>39</v>
      </c>
      <c r="G19" t="s">
        <v>40</v>
      </c>
      <c r="I19" t="s">
        <v>41</v>
      </c>
    </row>
    <row r="20" spans="1:9" x14ac:dyDescent="0.25">
      <c r="A20">
        <f t="shared" si="0"/>
        <v>0.39</v>
      </c>
      <c r="B20">
        <v>3</v>
      </c>
      <c r="C20">
        <v>0.13</v>
      </c>
      <c r="D20" t="s">
        <v>44</v>
      </c>
      <c r="G20" t="s">
        <v>43</v>
      </c>
      <c r="I20" t="s">
        <v>42</v>
      </c>
    </row>
    <row r="21" spans="1:9" x14ac:dyDescent="0.25">
      <c r="A21">
        <f t="shared" si="0"/>
        <v>10</v>
      </c>
      <c r="B21">
        <v>1</v>
      </c>
      <c r="C21">
        <v>10</v>
      </c>
      <c r="D21" t="s">
        <v>45</v>
      </c>
    </row>
    <row r="22" spans="1:9" x14ac:dyDescent="0.25">
      <c r="A22">
        <f t="shared" si="0"/>
        <v>0</v>
      </c>
      <c r="B22">
        <v>2</v>
      </c>
      <c r="D22" t="s">
        <v>46</v>
      </c>
    </row>
    <row r="23" spans="1:9" x14ac:dyDescent="0.25">
      <c r="A23">
        <f t="shared" si="0"/>
        <v>1.07</v>
      </c>
      <c r="B23">
        <v>1</v>
      </c>
      <c r="C23">
        <v>1.07</v>
      </c>
      <c r="D23" t="s">
        <v>47</v>
      </c>
      <c r="G23" t="s">
        <v>49</v>
      </c>
      <c r="H23" t="s">
        <v>50</v>
      </c>
      <c r="I23" t="s">
        <v>48</v>
      </c>
    </row>
    <row r="24" spans="1:9" x14ac:dyDescent="0.25">
      <c r="A24">
        <f t="shared" si="0"/>
        <v>0</v>
      </c>
      <c r="C24">
        <v>35</v>
      </c>
      <c r="G24" t="s">
        <v>53</v>
      </c>
      <c r="H24" t="s">
        <v>52</v>
      </c>
      <c r="I24" t="s">
        <v>51</v>
      </c>
    </row>
    <row r="25" spans="1:9" x14ac:dyDescent="0.25">
      <c r="A25">
        <f t="shared" si="0"/>
        <v>0</v>
      </c>
      <c r="B25">
        <v>1</v>
      </c>
      <c r="D25" t="s">
        <v>57</v>
      </c>
      <c r="H25" t="s">
        <v>55</v>
      </c>
    </row>
    <row r="26" spans="1:9" x14ac:dyDescent="0.25">
      <c r="A26">
        <f t="shared" si="0"/>
        <v>0</v>
      </c>
      <c r="B26">
        <v>1</v>
      </c>
      <c r="D26" t="s">
        <v>56</v>
      </c>
      <c r="H26" t="s">
        <v>54</v>
      </c>
    </row>
    <row r="27" spans="1:9" x14ac:dyDescent="0.25">
      <c r="A27">
        <f t="shared" si="0"/>
        <v>0</v>
      </c>
      <c r="B27">
        <v>1</v>
      </c>
      <c r="D27" t="s">
        <v>58</v>
      </c>
      <c r="G27" t="s">
        <v>82</v>
      </c>
      <c r="H27" t="s">
        <v>61</v>
      </c>
      <c r="I27" t="s">
        <v>81</v>
      </c>
    </row>
    <row r="28" spans="1:9" x14ac:dyDescent="0.25">
      <c r="A28">
        <f t="shared" si="0"/>
        <v>0</v>
      </c>
      <c r="B28">
        <v>1</v>
      </c>
      <c r="D28" t="s">
        <v>59</v>
      </c>
      <c r="H28" t="s">
        <v>60</v>
      </c>
    </row>
    <row r="29" spans="1:9" x14ac:dyDescent="0.25">
      <c r="A29">
        <f t="shared" si="0"/>
        <v>0</v>
      </c>
      <c r="B29">
        <v>1</v>
      </c>
      <c r="D29" t="s">
        <v>62</v>
      </c>
      <c r="H29" t="s">
        <v>63</v>
      </c>
    </row>
    <row r="30" spans="1:9" x14ac:dyDescent="0.25">
      <c r="A30">
        <f t="shared" si="0"/>
        <v>35</v>
      </c>
      <c r="B30">
        <v>1</v>
      </c>
      <c r="C30">
        <v>35</v>
      </c>
      <c r="D30" t="s">
        <v>64</v>
      </c>
      <c r="H30" t="s">
        <v>65</v>
      </c>
    </row>
    <row r="31" spans="1:9" x14ac:dyDescent="0.25">
      <c r="A31">
        <f t="shared" si="0"/>
        <v>35</v>
      </c>
      <c r="B31">
        <v>1</v>
      </c>
      <c r="C31">
        <v>35</v>
      </c>
      <c r="D31" t="s">
        <v>66</v>
      </c>
    </row>
    <row r="32" spans="1:9" x14ac:dyDescent="0.25">
      <c r="A32">
        <f t="shared" si="0"/>
        <v>1.27</v>
      </c>
      <c r="B32">
        <v>1</v>
      </c>
      <c r="C32">
        <v>1.27</v>
      </c>
      <c r="D32" t="s">
        <v>67</v>
      </c>
      <c r="G32" t="s">
        <v>68</v>
      </c>
      <c r="H32" t="s">
        <v>69</v>
      </c>
      <c r="I32" t="s">
        <v>70</v>
      </c>
    </row>
    <row r="33" spans="1:9" x14ac:dyDescent="0.25">
      <c r="A33">
        <f t="shared" si="0"/>
        <v>1.3</v>
      </c>
      <c r="B33">
        <v>1</v>
      </c>
      <c r="C33">
        <v>1.3</v>
      </c>
      <c r="D33" t="s">
        <v>71</v>
      </c>
      <c r="G33" t="s">
        <v>73</v>
      </c>
      <c r="H33" t="s">
        <v>72</v>
      </c>
      <c r="I33" t="s">
        <v>74</v>
      </c>
    </row>
    <row r="34" spans="1:9" x14ac:dyDescent="0.25">
      <c r="A34">
        <f t="shared" si="0"/>
        <v>0</v>
      </c>
      <c r="B34">
        <v>2</v>
      </c>
      <c r="D34" t="s">
        <v>76</v>
      </c>
      <c r="G34" t="s">
        <v>75</v>
      </c>
    </row>
    <row r="35" spans="1:9" x14ac:dyDescent="0.25">
      <c r="A35">
        <f t="shared" si="0"/>
        <v>0</v>
      </c>
      <c r="B35">
        <v>2</v>
      </c>
      <c r="D35" t="s">
        <v>77</v>
      </c>
      <c r="G35" t="s">
        <v>78</v>
      </c>
    </row>
    <row r="36" spans="1:9" x14ac:dyDescent="0.25">
      <c r="A36">
        <f t="shared" si="0"/>
        <v>0</v>
      </c>
      <c r="B36">
        <v>1</v>
      </c>
      <c r="D36" t="s">
        <v>79</v>
      </c>
      <c r="G36" t="s">
        <v>80</v>
      </c>
    </row>
    <row r="37" spans="1:9" x14ac:dyDescent="0.25">
      <c r="A37">
        <f t="shared" si="0"/>
        <v>2.2959999999999998</v>
      </c>
      <c r="B37">
        <v>2</v>
      </c>
      <c r="C37">
        <v>1.1479999999999999</v>
      </c>
      <c r="D37" t="s">
        <v>84</v>
      </c>
      <c r="G37" t="s">
        <v>85</v>
      </c>
      <c r="I37" t="s">
        <v>83</v>
      </c>
    </row>
    <row r="38" spans="1:9" x14ac:dyDescent="0.25">
      <c r="A38">
        <f t="shared" si="0"/>
        <v>0</v>
      </c>
    </row>
    <row r="39" spans="1:9" x14ac:dyDescent="0.25">
      <c r="A39">
        <f t="shared" si="0"/>
        <v>0</v>
      </c>
    </row>
    <row r="40" spans="1:9" x14ac:dyDescent="0.25">
      <c r="A40">
        <f>SUM(A5:A39)</f>
        <v>134.62700000000001</v>
      </c>
    </row>
    <row r="50" spans="3:7" x14ac:dyDescent="0.25">
      <c r="C50" t="s">
        <v>86</v>
      </c>
      <c r="F50">
        <v>1.7999999999999999E-11</v>
      </c>
      <c r="G50" t="s">
        <v>87</v>
      </c>
    </row>
    <row r="51" spans="3:7" x14ac:dyDescent="0.25">
      <c r="E51" t="s">
        <v>88</v>
      </c>
      <c r="F51">
        <v>25000000</v>
      </c>
    </row>
    <row r="52" spans="3:7" x14ac:dyDescent="0.25">
      <c r="F52">
        <f>F50*F51</f>
        <v>4.4999999999999999E-4</v>
      </c>
    </row>
    <row r="53" spans="3:7" x14ac:dyDescent="0.25">
      <c r="F53">
        <f>F52*2*PI()</f>
        <v>2.8274333882308137E-3</v>
      </c>
      <c r="G53">
        <f>1/F53</f>
        <v>353.67765131532298</v>
      </c>
    </row>
  </sheetData>
  <mergeCells count="2">
    <mergeCell ref="G6:G7"/>
    <mergeCell ref="G8:G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Wolf</dc:creator>
  <cp:lastModifiedBy>Kevin Wolf</cp:lastModifiedBy>
  <dcterms:created xsi:type="dcterms:W3CDTF">2012-10-14T18:49:12Z</dcterms:created>
  <dcterms:modified xsi:type="dcterms:W3CDTF">2012-12-24T18:32:32Z</dcterms:modified>
</cp:coreProperties>
</file>